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stimates-on-the-use-of-water-(" sheetId="1" r:id="rId4"/>
    <sheet state="visible" name="Copy of Estimates-on-the-use-of" sheetId="2" r:id="rId5"/>
    <sheet state="visible" name="Income_group_pivot" sheetId="3" r:id="rId6"/>
    <sheet state="visible" name="Global 2020 report" sheetId="10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<sst xmlns="http://schemas.openxmlformats.org/spreadsheetml/2006/main" count="1750" uniqueCount="266">
  <si>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</si>
  <si>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</si>
  <si>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</si>
  <si>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</si>
  <si>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</si>
  <si>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</si>
  <si>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</si>
  <si>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</si>
  <si>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</si>
  <si>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</si>
  <si>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</si>
  <si>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</si>
  <si>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</si>
  <si>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</si>
  <si>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</si>
  <si>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</si>
  <si>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</si>
  <si>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</si>
  <si>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</si>
  <si>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</si>
  <si>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</si>
  <si>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</si>
  <si>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</si>
  <si>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</si>
  <si>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</si>
  <si>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</si>
  <si>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High income</t>
  </si>
  <si>
    <t>Wallis and Futuna Islands</t>
  </si>
  <si>
    <t>Tuvalu</t>
  </si>
  <si>
    <t>Upper middle income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</si>
  <si>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</si>
  <si>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</si>
  <si>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</si>
  <si>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</si>
  <si>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</si>
  <si>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</si>
  <si>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</si>
  <si>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</si>
  <si>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</si>
  <si>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</si>
  <si>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</si>
  <si>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</si>
  <si>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</si>
  <si>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94.42972</t>
  </si>
  <si>
    <t>Bermuda</t>
  </si>
  <si>
    <t>Andorra</t>
  </si>
  <si>
    <t>Isle of Man</t>
  </si>
  <si>
    <t>United States Virgin Islands</t>
  </si>
  <si>
    <t>Tonga</t>
  </si>
  <si>
    <t>Kiribati</t>
  </si>
  <si>
    <t>Lower middle income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</si>
  <si>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</si>
  <si>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</si>
  <si>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</si>
  <si>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</si>
  <si>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</si>
  <si>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</si>
  <si>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</si>
  <si>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</si>
  <si>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</si>
  <si>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</si>
  <si>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</si>
  <si>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</si>
  <si>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</si>
  <si>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</si>
  <si>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</si>
  <si>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</si>
  <si>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</si>
  <si>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</si>
  <si>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80.11452544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</si>
  <si>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</si>
  <si>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</si>
  <si>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</si>
  <si>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</si>
  <si>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</si>
  <si>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</si>
  <si>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</si>
  <si>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</si>
  <si>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</si>
  <si>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</si>
  <si>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</si>
  <si>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</si>
  <si>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</si>
  <si>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</si>
  <si>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</si>
  <si>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</si>
  <si>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</si>
  <si>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</si>
  <si>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</si>
  <si>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Low income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</si>
  <si>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</si>
  <si>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</si>
  <si>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</si>
  <si>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</si>
  <si>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</si>
  <si>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</si>
  <si>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</si>
  <si>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</si>
  <si>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</si>
  <si>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</si>
  <si>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</si>
  <si>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</si>
  <si>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</si>
  <si>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</si>
  <si>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</si>
  <si>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</si>
  <si>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</si>
  <si>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</si>
  <si>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</si>
  <si>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</si>
  <si>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</si>
  <si>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</si>
  <si>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</si>
  <si>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</si>
  <si>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</si>
  <si>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</si>
  <si>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</si>
  <si>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</si>
  <si>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</si>
  <si>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</si>
  <si>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</si>
  <si>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</si>
  <si>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</si>
  <si>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</si>
  <si>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</si>
  <si>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</si>
  <si>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</si>
  <si>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</si>
  <si>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</si>
  <si>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</si>
  <si>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</si>
  <si>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</si>
  <si>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</si>
  <si>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</si>
  <si>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</si>
  <si>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</si>
  <si>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52.75270267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</si>
  <si>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</si>
  <si>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</si>
  <si>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</si>
  <si>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</si>
  <si>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</si>
  <si>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</si>
  <si>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</si>
  <si>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</si>
  <si>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</si>
  <si>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</si>
  <si>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</si>
  <si>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</si>
  <si>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</si>
  <si>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</si>
  <si>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</si>
  <si>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</si>
  <si>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</si>
  <si>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</si>
  <si>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</si>
  <si>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</si>
  <si>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</si>
  <si>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</si>
  <si>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</si>
  <si>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</si>
  <si>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</si>
  <si>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</si>
  <si>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</si>
  <si>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</si>
  <si>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</si>
  <si>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</si>
  <si>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</si>
  <si>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</si>
  <si>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</si>
  <si>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</si>
  <si>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</si>
  <si>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</si>
  <si>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</si>
  <si>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</si>
  <si>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</si>
  <si>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</si>
  <si>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</si>
  <si>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</si>
  <si>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</si>
  <si>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</si>
  <si>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</si>
  <si>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</si>
  <si>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</si>
  <si>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</si>
  <si>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</si>
  <si>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</si>
  <si>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</si>
  <si>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</si>
  <si>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</si>
  <si>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</si>
  <si>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</si>
  <si>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</si>
  <si>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</si>
  <si>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</si>
  <si>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</si>
  <si>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</si>
  <si>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</si>
  <si>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</si>
  <si>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</si>
  <si>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</si>
  <si>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</si>
  <si>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</si>
  <si>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</si>
  <si>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</si>
  <si>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</si>
  <si>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</si>
  <si>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</si>
  <si>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</si>
  <si>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</si>
  <si>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</si>
  <si>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</si>
  <si>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</si>
  <si>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</si>
  <si>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</si>
  <si>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</si>
  <si>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</si>
  <si>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</si>
  <si>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</si>
  <si>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</si>
  <si>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</si>
  <si>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</si>
  <si>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</si>
  <si>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</si>
  <si>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</si>
  <si>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</si>
  <si>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</si>
  <si>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</si>
  <si>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</si>
  <si>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</si>
  <si>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</si>
  <si>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</si>
  <si>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</si>
  <si>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</si>
  <si>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</si>
  <si>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</si>
  <si>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</si>
  <si>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</si>
  <si>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pop_n (m)</t>
  </si>
  <si>
    <t>pop_u (rounded)</t>
  </si>
  <si>
    <t>pop_u_val</t>
  </si>
  <si>
    <t>pop_r</t>
  </si>
  <si>
    <t>pop_r (roounded)</t>
  </si>
  <si>
    <t>wat_bas_n (rounded)</t>
  </si>
  <si>
    <t>SUM of pop_n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</si>
  <si>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</si>
  <si>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</si>
  <si>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</si>
  <si>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</si>
  <si>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</si>
  <si>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</si>
  <si>
    <t>pop_est</t>
  </si>
  <si>
    <t>u_est</t>
  </si>
  <si>
    <t>u_share</t>
  </si>
  <si>
    <t>r_share</t>
  </si>
  <si>
    <t>pop_diff</t>
  </si>
  <si>
    <t>u_diff</t>
  </si>
  <si>
    <t>Minimum</t>
  </si>
  <si>
    <t>Maximum</t>
  </si>
  <si>
    <t>mean</t>
  </si>
  <si>
    <t>mode</t>
  </si>
  <si>
    <t>median</t>
  </si>
  <si>
    <t>Standard Dev</t>
  </si>
  <si>
    <t>3rd Quartile</t>
  </si>
  <si>
    <t>1st Quartile</t>
  </si>
  <si>
    <t>Interquartile 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</si>
</sst>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00000"/>
    <numFmt numFmtId="166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164" xfId="0" applyFont="1" applyNumberFormat="1"/>
    <xf borderId="0" fillId="0" fontId="1" numFmtId="4" xfId="0" applyFont="1" applyNumberFormat="1"/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3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0" fontId="1" numFmtId="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Income_group_pivot!$D$1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Income_group_pivot!$C$2:$C$6</c:f>
            </c:strRef>
          </c:cat>
          <c:val>
            <c:numRef>
              <c:f>Income_group_pivot!$D$2:$D$6</c:f>
              <c:numCache/>
            </c:numRef>
          </c:val>
        </c:ser>
        <c:ser>
          <c:idx val="1"/>
          <c:order val="1"/>
          <c:tx>
            <c:strRef>
              <c:f>Income_group_pivot!$E$1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Income_group_pivot!$C$2:$C$6</c:f>
            </c:strRef>
          </c:cat>
          <c:val>
            <c:numRef>
              <c:f>Income_group_pivot!$E$2:$E$6</c:f>
              <c:numCache/>
            </c:numRef>
          </c:val>
        </c:ser>
        <c:ser>
          <c:idx val="2"/>
          <c:order val="2"/>
          <c:tx>
            <c:strRef>
              <c:f>Income_group_pivot!$F$1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Income_group_pivot!$C$2:$C$6</c:f>
            </c:strRef>
          </c:cat>
          <c:val>
            <c:numRef>
              <c:f>Income_group_pivot!$F$2:$F$6</c:f>
              <c:numCache/>
            </c:numRef>
          </c:val>
        </c:ser>
        <c:ser>
          <c:idx val="3"/>
          <c:order val="3"/>
          <c:tx>
            <c:strRef>
              <c:f>Income_group_pivot!$G$1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Income_group_pivot!$C$2:$C$6</c:f>
            </c:strRef>
          </c:cat>
          <c:val>
            <c:numRef>
              <c:f>Income_group_pivot!$G$2:$G$6</c:f>
              <c:numCache/>
            </c:numRef>
          </c:val>
        </c:ser>
        <c:axId val="1646376997"/>
        <c:axId val="783300506"/>
      </c:barChart>
      <c:catAx>
        <c:axId val="1646376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300506"/>
      </c:catAx>
      <c:valAx>
        <c:axId val="783300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376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14" sheet="Copy of Estimates-on-the-use-of"/>
  </cacheSource>
  <cacheFields>
    <cacheField name="name" numFmtId="49">
      <sharedItems>
        <s v="Tokelau"/>
        <s v="Wallis and Futuna Islands"/>
        <s v="Montserrat"/>
        <s v="Papua New Guinea"/>
        <s v="Burundi"/>
        <s v="Liechtenstein"/>
        <s v="Niger"/>
        <s v="Malawi"/>
        <s v="Rwanda"/>
        <s v="Samoa"/>
        <s v="Sri Lanka"/>
        <s v="Saint Lucia"/>
        <s v="South Sudan"/>
        <s v="Nepal"/>
        <s v="Ethiopia"/>
        <s v="Tonga"/>
        <s v="Chad"/>
        <s v="Eswatini"/>
        <s v="Cambodia"/>
        <s v="Solomon Islands"/>
        <s v="Uganda"/>
        <s v="Vanuatu"/>
        <s v="Afghanistan"/>
        <s v="Guyana"/>
        <s v="Tajikistan"/>
        <s v="Kenya"/>
        <s v="Lesotho"/>
        <s v="Burkina Faso"/>
        <s v="Myanmar"/>
        <s v="Barbados"/>
        <s v="Timor-Leste"/>
        <s v="Zimbabwe"/>
        <s v="India"/>
        <s v="United Republic of Tanzania"/>
        <s v="Sudan"/>
        <s v="Lao People's Democratic Republic"/>
        <s v="Kyrgyzstan"/>
        <s v="Guinea"/>
        <s v="Mozambique"/>
        <s v="Pakistan"/>
        <s v="Viet Nam"/>
        <s v="Yemen"/>
        <s v="Bangladesh"/>
        <s v="Madagascar"/>
        <s v="Saint Helena"/>
        <s v="Maldives"/>
        <s v="Mauritius"/>
        <s v="Central African Republic"/>
        <s v="Bhutan"/>
        <s v="Faeroe Islands"/>
        <s v="Egypt"/>
        <s v="Togo"/>
        <s v="Republic of Moldova"/>
        <s v="Sierra Leone"/>
        <s v="Mali"/>
        <s v="Guinea-Bissau"/>
        <s v="Zambia"/>
        <s v="Democratic Republic of the Congo"/>
        <s v="Mayotte"/>
        <s v="Belize"/>
        <s v="Somalia"/>
        <s v="Niue"/>
        <s v="Philippines"/>
        <s v="Senegal"/>
        <s v="Benin"/>
        <s v="British Virgin Islands"/>
        <s v="Bosnia and Herzegovina"/>
        <s v="Uzbekistan"/>
        <s v="Thailand"/>
        <s v="Côte d'Ivoire"/>
        <s v="Guatemala"/>
        <s v="Nigeria"/>
        <s v="Namibia"/>
        <s v="Liberia"/>
        <s v="Turkmenistan"/>
        <s v="Isle of Man"/>
        <s v="Trinidad and Tobago"/>
        <s v="Slovakia"/>
        <s v="Romania"/>
        <s v="Slovenia"/>
        <s v="Mauritania"/>
        <s v="Syrian Arab Republic"/>
        <s v="Kiribati"/>
        <s v="Jamaica"/>
        <s v="Azerbaijan"/>
        <s v="Serbia"/>
        <s v="Indonesia"/>
        <s v="Haiti"/>
        <s v="Fiji"/>
        <s v="Ghana"/>
        <s v="Croatia"/>
        <s v="Cameroon"/>
        <s v="Kazakhstan"/>
        <s v="Honduras"/>
        <s v="North Macedonia"/>
        <s v="Austria"/>
        <s v="Nicaragua"/>
        <s v="Georgia"/>
        <s v="Poland"/>
        <s v="China"/>
        <s v="French Polynesia"/>
        <s v="Albania"/>
        <s v="Paraguay"/>
        <s v="Democratic People's Republic of Korea"/>
        <s v="Gambia"/>
        <s v="Armenia"/>
        <s v="Morocco"/>
        <s v="Ireland"/>
        <s v="Tuvalu"/>
        <s v="Ecuador"/>
        <s v="Suriname"/>
        <s v="Portugal"/>
        <s v="Cabo Verde"/>
        <s v="Cyprus"/>
        <s v="Angola"/>
        <s v="South Africa"/>
        <s v="Montenegro"/>
        <s v="Congo"/>
        <s v="Lithuania"/>
        <s v="Latvia"/>
        <s v="Panama"/>
        <s v="Mongolia"/>
        <s v="Estonia"/>
        <s v="Tunisia"/>
        <s v="Ukraine"/>
        <s v="Bolivia (Plurinational State of)"/>
        <s v="Botswana"/>
        <s v="Iraq"/>
        <s v="Italy"/>
        <s v="New Caledonia"/>
        <s v="Hungary"/>
        <s v="El Salvador"/>
        <s v="Algeria"/>
        <s v="Switzerland"/>
        <s v="Czech Republic"/>
        <s v="Sao Tome and Principe"/>
        <s v="Russian Federation"/>
        <s v="Cook Islands"/>
        <s v="Bulgaria"/>
        <s v="Iran (Islamic Republic of)"/>
        <s v="Turkey"/>
        <s v="West Bank and Gaza Strip"/>
        <s v="Malaysia"/>
        <s v="Cuba"/>
        <s v="Germany"/>
        <s v="Marshall Islands"/>
        <s v="Djibouti"/>
        <s v="Brunei Darussalam"/>
        <s v="Peru"/>
        <s v="Falkland Islands (Malvinas)"/>
        <s v="Belarus"/>
        <s v="Greece"/>
        <s v="Libya"/>
        <s v="Mexico"/>
        <s v="Costa Rica"/>
        <s v="Spain"/>
        <s v="France"/>
        <s v="Palau"/>
        <s v="Republic of Korea"/>
        <s v="Colombia"/>
        <s v="Canada"/>
        <s v="Dominican Republic"/>
        <s v="United States of America"/>
        <s v="Norway"/>
        <s v="United Kingdom"/>
        <s v="Saudi Arabia"/>
        <s v="Finland"/>
        <s v="French Guiana"/>
        <s v="Australia"/>
        <s v="Oman"/>
        <s v="New Zealand"/>
        <s v="United Arab Emirates"/>
        <s v="Brazil"/>
        <s v="American Samoa"/>
        <s v="Greenland"/>
        <s v="Chile"/>
        <s v="Andorra"/>
        <s v="Sweden"/>
        <s v="Denmark"/>
        <s v="Venezuela (Bolivarian Republic of)"/>
        <s v="Lebanon"/>
        <s v="Martinique"/>
        <s v="Bahrain"/>
        <s v="Saint Pierre and Miquelon"/>
        <s v="Gabon"/>
        <s v="Jordan"/>
        <s v="Luxembourg"/>
        <s v="Japan"/>
        <s v="Northern Mariana Islands"/>
        <s v="Argentina"/>
        <s v="Netherlands"/>
        <s v="Israel"/>
        <s v="Puerto Rico"/>
        <s v="Iceland"/>
        <s v="Malta"/>
        <s v="Guam"/>
        <s v="Uruguay"/>
        <s v="United States Virgin Islands"/>
        <s v="San Marino"/>
        <s v="Belgium"/>
        <s v="Guadeloupe"/>
        <s v="Qatar"/>
        <s v="Réunion"/>
        <s v="Saint Barthelemy"/>
        <s v="Nauru"/>
        <s v="Gibraltar"/>
        <s v="Saint Martin (French part)"/>
        <s v="Monaco"/>
        <s v="Bermuda"/>
        <s v="China, Macao SAR"/>
        <s v="Kuwait"/>
        <s v="Singapore"/>
        <s v="China, Hong Kong SAR"/>
      </sharedItems>
    </cacheField>
    <cacheField name="income_group" numFmtId="49">
      <sharedItems>
        <s v="NAN"/>
        <s v="Lower middle income"/>
        <s v="Low income"/>
        <s v="High income"/>
        <s v="Upper middle income"/>
      </sharedItems>
    </cacheField>
    <cacheField name="pop_n" numFmtId="164">
      <sharedItems containsSemiMixedTypes="0" containsString="0" containsNumber="1">
        <n v="1.350000024"/>
        <n v="11.24600029"/>
        <n v="4.999000072"/>
        <n v="8947.027344"/>
        <n v="11890.78125"/>
        <n v="38.13700104"/>
        <n v="24206.63672"/>
        <n v="19129.95508"/>
        <n v="12952.20898"/>
        <n v="198.4100037"/>
        <n v="21413.25"/>
        <n v="183.6289978"/>
        <n v="11193.72852"/>
        <n v="29136.80859"/>
        <n v="114963.5859"/>
        <n v="105.6969986"/>
        <n v="16425.85938"/>
        <n v="1160.16394"/>
        <n v="16718.9707"/>
        <n v="686.8779907"/>
        <n v="45741.0"/>
        <n v="307.1499939"/>
        <n v="38928.33984"/>
        <n v="786.559021"/>
        <n v="9537.641602"/>
        <n v="53771.30078"/>
        <n v="2142.251953"/>
        <n v="20903.27734"/>
        <n v="54409.79297"/>
        <n v="287.3710022"/>
        <n v="1318.442017"/>
        <n v="14862.92676"/>
        <n v="1380004.375"/>
        <n v="59734.21484"/>
        <n v="43849.26953"/>
        <n v="7275.556152"/>
        <n v="6524.190918"/>
        <n v="13132.79199"/>
        <n v="31255.43555"/>
        <n v="220892.3281"/>
        <n v="97338.58594"/>
        <n v="29825.96875"/>
        <n v="164689.3906"/>
        <n v="27691.01953"/>
        <n v="6.071000099"/>
        <n v="540.5419922"/>
        <n v="1271.766968"/>
        <n v="4829.76416"/>
        <n v="771.6119995"/>
        <n v="48.86500168"/>
        <n v="102334.4063"/>
        <n v="8278.737305"/>
        <n v="4033.962891"/>
        <n v="7976.984863"/>
        <n v="20250.83398"/>
        <n v="1967.998047"/>
        <n v="18383.95508"/>
        <n v="89561.40625"/>
        <n v="272.8129883"/>
        <n v="397.6210022"/>
        <n v="15893.21875"/>
        <n v="1.618000031"/>
        <n v="109581.0859"/>
        <n v="16743.92969"/>
        <n v="12123.19824"/>
        <n v="30.23699951"/>
        <n v="3280.814941"/>
        <n v="33469.19922"/>
        <n v="69799.97656"/>
        <n v="26378.27539"/>
        <n v="17915.56641"/>
        <n v="206139.5938"/>
        <n v="2540.916016"/>
        <n v="5057.676758"/>
        <n v="6031.187012"/>
        <n v="85.03199768"/>
        <n v="1399.490967"/>
        <n v="5459.643066"/>
        <n v="19237.68164"/>
        <n v="2078.931885"/>
        <n v="4649.660156"/>
        <n v="17500.65625"/>
        <n v="119.4459991"/>
        <n v="2961.160889"/>
        <n v="10139.1748"/>
        <n v="8737.370117"/>
        <n v="273523.625"/>
        <n v="11402.5332"/>
        <n v="896.4439697"/>
        <n v="31072.94531"/>
        <n v="4105.268066"/>
        <n v="26545.86328"/>
        <n v="18776.70703"/>
        <n v="9904.608398"/>
        <n v="2083.379883"/>
        <n v="9006.400391"/>
        <n v="6624.554199"/>
        <n v="3989.175049"/>
        <n v="37846.60547"/>
        <n v="1463140.5"/>
        <n v="280.9039917"/>
        <n v="2877.800049"/>
        <n v="7132.529785"/>
        <n v="25778.81445"/>
        <n v="2416.664063"/>
        <n v="2963.233887"/>
        <n v="36910.55859"/>
        <n v="4937.795898"/>
        <n v="11.79199982"/>
        <n v="17643.06055"/>
        <n v="586.6339722"/>
        <n v="10196.70703"/>
        <n v="555.9879761"/>
        <n v="1207.360962"/>
        <n v="32866.26953"/>
        <n v="59308.69141"/>
        <n v="628.0620117"/>
        <n v="5518.091797"/>
        <n v="2722.291016"/>
        <n v="1886.202026"/>
        <n v="4314.768066"/>
        <n v="3278.291992"/>
        <n v="1326.53894"/>
        <n v="11818.61816"/>
        <n v="43733.75781"/>
        <n v="11673.0293"/>
        <n v="2351.625"/>
        <n v="40222.50391"/>
        <n v="60461.82813"/>
        <n v="285.4909973"/>
        <n v="9660.349609"/>
        <n v="6486.201172"/>
        <n v="43851.04297"/>
        <n v="8654.618164"/>
        <n v="10708.98242"/>
        <n v="219.1609955"/>
        <n v="145934.4531"/>
        <n v="17.56399918"/>
        <n v="6948.444824"/>
        <n v="83992.95313"/>
        <n v="84339.07031"/>
        <n v="5101.416016"/>
        <n v="32365.99805"/>
        <n v="11326.61621"/>
        <n v="83783.94531"/>
        <n v="59.19400024"/>
        <n v="988.0020142"/>
        <n v="437.4830017"/>
        <n v="32971.84766"/>
        <n v="3.48300004"/>
        <n v="9449.321289"/>
        <n v="10423.05566"/>
        <n v="6871.287109"/>
        <n v="128932.75"/>
        <n v="5094.11377"/>
        <n v="46754.78125"/>
        <n v="65273.51172"/>
        <n v="18.09199905"/>
        <n v="51269.18359"/>
        <n v="50882.88281"/>
        <n v="37742.15625"/>
        <n v="10847.9043"/>
        <n v="331002.6563"/>
        <n v="5421.242188"/>
        <n v="67886.00781"/>
        <n v="34813.86719"/>
        <n v="5540.717773"/>
        <n v="298.6820068"/>
        <n v="25499.88086"/>
        <n v="5106.62207"/>
        <n v="4822.23291"/>
        <n v="9890.400391"/>
        <n v="212559.4063"/>
        <n v="55.1969986"/>
        <n v="56.77199936"/>
        <n v="19116.20898"/>
        <n v="77.26499939"/>
        <n v="10099.26953"/>
        <n v="5792.203125"/>
        <n v="28435.94336"/>
        <n v="6825.441895"/>
        <n v="375.2650146"/>
        <n v="1701.583008"/>
        <n v="5.795000076"/>
        <n v="2225.728027"/>
        <n v="10203.13965"/>
        <n v="625.9760132"/>
        <n v="126476.4609"/>
        <n v="57.55699921"/>
        <n v="45195.77734"/>
        <n v="17134.87305"/>
        <n v="8655.541016"/>
        <n v="2860.840088"/>
        <n v="341.25"/>
        <n v="441.5390015"/>
        <n v="168.7830048"/>
        <n v="3473.727051"/>
        <n v="104.4229965"/>
        <n v="33.93799973"/>
        <n v="11589.61621"/>
        <n v="400.1270142"/>
        <n v="2881.060059"/>
        <n v="895.3079834"/>
        <n v="9.885"/>
        <n v="10.83399963"/>
        <n v="33.69100189"/>
        <n v="38.659"/>
        <n v="39.24399948"/>
        <n v="62.27299881"/>
        <n v="649.34198"/>
        <n v="4270.562988"/>
        <n v="5850.342773"/>
        <n v="7496.987793"/>
      </sharedItems>
    </cacheField>
    <cacheField name="pop_n (m)" numFmtId="3">
      <sharedItems containsSemiMixedTypes="0" containsString="0" containsNumber="1" containsInteger="1">
        <n v="1000.0"/>
        <n v="9000.0"/>
        <n v="12000.0"/>
        <n v="25000.0"/>
        <n v="20000.0"/>
        <n v="13000.0"/>
        <n v="22000.0"/>
        <n v="30000.0"/>
        <n v="115000.0"/>
        <n v="17000.0"/>
        <n v="2000.0"/>
        <n v="46000.0"/>
        <n v="39000.0"/>
        <n v="10000.0"/>
        <n v="54000.0"/>
        <n v="3000.0"/>
        <n v="21000.0"/>
        <n v="55000.0"/>
        <n v="15000.0"/>
        <n v="1381000.0"/>
        <n v="60000.0"/>
        <n v="44000.0"/>
        <n v="8000.0"/>
        <n v="7000.0"/>
        <n v="14000.0"/>
        <n v="32000.0"/>
        <n v="221000.0"/>
        <n v="98000.0"/>
        <n v="165000.0"/>
        <n v="28000.0"/>
        <n v="5000.0"/>
        <n v="103000.0"/>
        <n v="19000.0"/>
        <n v="90000.0"/>
        <n v="16000.0"/>
        <n v="110000.0"/>
        <n v="4000.0"/>
        <n v="34000.0"/>
        <n v="70000.0"/>
        <n v="27000.0"/>
        <n v="18000.0"/>
        <n v="207000.0"/>
        <n v="6000.0"/>
        <n v="11000.0"/>
        <n v="274000.0"/>
        <n v="38000.0"/>
        <n v="1464000.0"/>
        <n v="26000.0"/>
        <n v="37000.0"/>
        <n v="33000.0"/>
        <n v="41000.0"/>
        <n v="61000.0"/>
        <n v="146000.0"/>
        <n v="84000.0"/>
        <n v="85000.0"/>
        <n v="129000.0"/>
        <n v="47000.0"/>
        <n v="66000.0"/>
        <n v="52000.0"/>
        <n v="51000.0"/>
        <n v="332000.0"/>
        <n v="68000.0"/>
        <n v="35000.0"/>
        <n v="213000.0"/>
        <n v="29000.0"/>
        <n v="127000.0"/>
      </sharedItems>
    </cacheField>
    <cacheField name="pop_u" numFmtId="164">
      <sharedItems containsSemiMixedTypes="0" containsString="0" containsNumber="1">
        <n v="0.0"/>
        <n v="9.114999771"/>
        <n v="13.34500027"/>
        <n v="13.70800018"/>
        <n v="14.41600037"/>
        <n v="16.62599945"/>
        <n v="17.42700005"/>
        <n v="17.43200111"/>
        <n v="17.88899994"/>
        <n v="18.71299934"/>
        <n v="18.8409996"/>
        <n v="20.1989994"/>
        <n v="20.57600021"/>
        <n v="21.69499969"/>
        <n v="23.09899902"/>
        <n v="23.52000046"/>
        <n v="24.17100143"/>
        <n v="24.23200035"/>
        <n v="24.67000008"/>
        <n v="24.95400047"/>
        <n v="25.52500153"/>
        <n v="26.02599907"/>
        <n v="26.7859993"/>
        <n v="27.50599861"/>
        <n v="27.99499893"/>
        <n v="29.02799988"/>
        <n v="30.60700035"/>
        <n v="31.14100075"/>
        <n v="31.19099998"/>
        <n v="31.31999969"/>
        <n v="32.24200058"/>
        <n v="34.9260025"/>
        <n v="35.22700119"/>
        <n v="35.25299835"/>
        <n v="36.29000092"/>
        <n v="36.85599899"/>
        <n v="36.875"/>
        <n v="37.0739975"/>
        <n v="37.16500092"/>
        <n v="37.34000015"/>
        <n v="37.90799713"/>
        <n v="38.17700195"/>
        <n v="38.5340004"/>
        <n v="40.08200073"/>
        <n v="40.66899872"/>
        <n v="40.75999832"/>
        <n v="42.19799805"/>
        <n v="42.31599808"/>
        <n v="42.39799881"/>
        <n v="42.78300095"/>
        <n v="42.79999924"/>
        <n v="42.84900284"/>
        <n v="42.92300034"/>
        <n v="43.90900421"/>
        <n v="44.19599915"/>
        <n v="44.6289978"/>
        <n v="45.63800049"/>
        <n v="45.75099945"/>
        <n v="46.02500153"/>
        <n v="46.14099884"/>
        <n v="46.20200348"/>
        <n v="47.40799713"/>
        <n v="48.12200165"/>
        <n v="48.4149971"/>
        <n v="48.51499939"/>
        <n v="49.02000046"/>
        <n v="50.41599655"/>
        <n v="51.43000031"/>
        <n v="51.70599747"/>
        <n v="51.83599854"/>
        <n v="51.95800018"/>
        <n v="52.03300095"/>
        <n v="52.08899689"/>
        <n v="52.51600266"/>
        <n v="52.89800262"/>
        <n v="53.2140007"/>
        <n v="53.75999832"/>
        <n v="54.19400024"/>
        <n v="55.11800385"/>
        <n v="55.32699585"/>
        <n v="55.47500229"/>
        <n v="55.59399796"/>
        <n v="56.31100082"/>
        <n v="56.39700317"/>
        <n v="56.44599915"/>
        <n v="56.64099884"/>
        <n v="57.08799744"/>
        <n v="57.24700546"/>
        <n v="57.34899902"/>
        <n v="57.55299759"/>
        <n v="57.56000519"/>
        <n v="57.67100143"/>
        <n v="58.35899734"/>
        <n v="58.48199844"/>
        <n v="58.7480011"/>
        <n v="59.01200104"/>
        <n v="59.4529953"/>
        <n v="60.04300308"/>
        <n v="61.71308899"/>
        <n v="61.97500229"/>
        <n v="62.11199951"/>
        <n v="62.18299484"/>
        <n v="62.38100052"/>
        <n v="62.58199692"/>
        <n v="63.31299973"/>
        <n v="63.53199768"/>
        <n v="63.65299988"/>
        <n v="64.01399994"/>
        <n v="64.16600037"/>
        <n v="66.14900208"/>
        <n v="66.30999756"/>
        <n v="66.65200043"/>
        <n v="66.82099915"/>
        <n v="66.82499695"/>
        <n v="67.35400391"/>
        <n v="67.48800659"/>
        <n v="67.82900238"/>
        <n v="68.04599762"/>
        <n v="68.31500244"/>
        <n v="68.41400146"/>
        <n v="68.65699768"/>
        <n v="69.22900391"/>
        <n v="69.56800079"/>
        <n v="69.60800171"/>
        <n v="70.1230011"/>
        <n v="70.8769989"/>
        <n v="70.89299774"/>
        <n v="71.03899384"/>
        <n v="71.51799774"/>
        <n v="71.94200134"/>
        <n v="73.44400024"/>
        <n v="73.73300171"/>
        <n v="73.91500092"/>
        <n v="74.06100464"/>
        <n v="74.35400391"/>
        <n v="74.75400543"/>
        <n v="75.49500275"/>
        <n v="75.68599701"/>
        <n v="75.87400055"/>
        <n v="76.10500336"/>
        <n v="76.71899414"/>
        <n v="77.15999603"/>
        <n v="77.19400024"/>
        <n v="77.45300293"/>
        <n v="77.79399109"/>
        <n v="78.06199646"/>
        <n v="78.25000763"/>
        <n v="78.2970047"/>
        <n v="78.50799561"/>
        <n v="79.48300171"/>
        <n v="79.71500397"/>
        <n v="80.69100189"/>
        <n v="80.73099518"/>
        <n v="80.77099609"/>
        <n v="80.80999756"/>
        <n v="80.97499847"/>
        <n v="80.98799896"/>
        <n v="81.41400146"/>
        <n v="81.42499542"/>
        <n v="81.56200409"/>
        <n v="82.54000092"/>
        <n v="82.66400146"/>
        <n v="82.97399139"/>
        <n v="83.90299988"/>
        <n v="84.28700256"/>
        <n v="85.51700592"/>
        <n v="85.81999969"/>
        <n v="86.24099731"/>
        <n v="86.27599335"/>
        <n v="86.6989975"/>
        <n v="87.04799652"/>
        <n v="87.07299805"/>
        <n v="87.15299988"/>
        <n v="87.28200531"/>
        <n v="87.72699738"/>
        <n v="87.91600037"/>
        <n v="87.97699738"/>
        <n v="88.11600494"/>
        <n v="88.27899933"/>
        <n v="88.92499542"/>
        <n v="89.13999939"/>
        <n v="89.50600433"/>
        <n v="89.96199799"/>
        <n v="90.09200287"/>
        <n v="91.41799927"/>
        <n v="91.4529953"/>
        <n v="91.78199768"/>
        <n v="91.79799652"/>
        <n v="92.11100006"/>
        <n v="92.23600006"/>
        <n v="92.58699799"/>
        <n v="93.58100128"/>
        <n v="93.897995"/>
        <n v="94.7440033"/>
        <n v="94.93800354"/>
        <n v="95.51499939"/>
        <n v="95.93900299"/>
        <n v="97.49900055"/>
        <n v="98.07899475"/>
        <n v="98.49899292"/>
        <n v="99.23500061"/>
        <n v="99.65900421"/>
        <n v="100.0"/>
      </sharedItems>
    </cacheField>
    <cacheField name="pop_u (rounded)" numFmtId="164">
      <sharedItems containsSemiMixedTypes="0" containsString="0" containsNumber="1" containsInteger="1">
        <n v="0.0"/>
        <n v="9.0"/>
        <n v="13.0"/>
        <n v="14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1.0"/>
        <n v="32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2.0"/>
        <n v="63.0"/>
        <n v="64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pop_u_val" numFmtId="4">
      <sharedItems containsSemiMixedTypes="0" containsString="0" containsNumber="1">
        <n v="0.0"/>
        <n v="0.4556588451150899"/>
        <n v="1193.9808232137736"/>
        <n v="1629.9883151534063"/>
        <n v="5.497830211033304"/>
        <n v="4024.5952879306974"/>
        <n v="3333.7772813565775"/>
        <n v="2257.8292131631197"/>
        <n v="35.49356544284701"/>
        <n v="4007.06133117255"/>
        <n v="34.59753874098201"/>
        <n v="2261.021156592429"/>
        <n v="5995.189796665698"/>
        <n v="24941.349604617884"/>
        <n v="24.414948670783414"/>
        <n v="3863.3622017349535"/>
        <n v="280.4232425277443"/>
        <n v="4051.3410385403977"/>
        <n v="169.4528008551924"/>
        <n v="11414.2093549827"/>
        <n v="78.40004064236992"/>
        <n v="10131.48936472484"/>
        <n v="210.68769385914686"/>
        <n v="2623.4235664729017"/>
        <n v="15053.275078008082"/>
        <n v="621.8528943461376"/>
        <n v="6397.866168615271"/>
        <n v="16943.754036861148"/>
        <n v="89.6338892387278"/>
        <n v="412.9360356372298"/>
        <n v="4792.104932164176"/>
        <n v="481980.3625126094"/>
        <n v="21042.572572523957"/>
        <n v="15458.18226389795"/>
        <n v="2640.2993944959167"/>
        <n v="2404.5557388437524"/>
        <n v="4842.7170463125"/>
        <n v="11587.63939442111"/>
        <n v="82094.63577057442"/>
        <n v="36346.22813600388"/>
        <n v="11306.427377744696"/>
        <n v="62873.47186080512"/>
        <n v="10670.457576454277"/>
        <n v="2.4333783039994805"/>
        <n v="219.83301588888048"/>
        <n v="518.3721947911149"/>
        <n v="2038.0637860563988"/>
        <n v="326.5153188934696"/>
        <n v="20.717782830792878"/>
        <n v="43781.73001950586"/>
        <n v="3543.2995036215966"/>
        <n v="1728.512873729136"/>
        <n v="3423.9612398672384"/>
        <n v="8891.93954483831"/>
        <n v="869.7764001241366"/>
        <n v="8204.574908206188"/>
        <n v="40874.03502322589"/>
        <n v="124.81466877666156"/>
        <n v="183.00507234615134"/>
        <n v="7333.289879076163"/>
        <n v="0.7475484306290211"/>
        <n v="51950.19805849483"/>
        <n v="8057.51412169664"/>
        <n v="5869.446076323251"/>
        <n v="14.669480127830804"/>
        <n v="1608.2554991699487"/>
        <n v="16873.83032406783"/>
        <n v="35898.128161187924"/>
        <n v="13639.150405783032"/>
        <n v="9286.712742720329"/>
        <n v="107106.01051765526"/>
        <n v="1322.114854743982"/>
        <n v="2634.493089180872"/>
        <n v="3167.338331651494"/>
        <n v="44.980228360604734"/>
        <n v="744.7251329758167"/>
        <n v="2935.1040205595964"/>
        <n v="10425.669234152037"/>
        <n v="1145.8657564131775"/>
        <n v="2572.5172815492238"/>
        <n v="9708.489455452527"/>
        <n v="66.40480630295562"/>
        <n v="1667.4593324863094"/>
        <n v="5718.190733367841"/>
        <n v="4931.895861974174"/>
        <n v="154926.51326337596"/>
        <n v="6509.47786131115"/>
        <n v="513.1873282799997"/>
        <n v="17820.023101317038"/>
        <n v="2362.7048310880195"/>
        <n v="15279.800281698304"/>
        <n v="10828.714979778211"/>
        <n v="5780.230151526238"/>
        <n v="1218.4021906753337"/>
        <n v="5291.080200775084"/>
        <n v="3909.281992809244"/>
        <n v="2371.684054390743"/>
        <n v="22724.23848802755"/>
        <n v="902949.198813731"/>
        <n v="174.09025528877643"/>
        <n v="1787.4591523336596"/>
        <n v="4435.220628168013"/>
        <n v="16081.082376104336"/>
        <n v="1512.396629473407"/>
        <n v="1876.1122628755784"/>
        <n v="23450.015227073844"/>
        <n v="3143.0552170285855"/>
        <n v="7.5485307576996"/>
        <n v="11320.846297792325"/>
        <n v="388.05251847256466"/>
        <n v="6761.436182793348"/>
        <n v="370.5771082209203"/>
        <n v="806.7706581554519"/>
        <n v="21962.883611001278"/>
        <n v="39946.77833126124"/>
        <n v="423.8665318453825"/>
        <n v="3742.866616317715"/>
        <n v="1852.410079956834"/>
        <n v="1288.5589600852295"/>
        <n v="2951.9054876688533"/>
        <n v="2250.7768568910656"/>
        <n v="918.3496946402724"/>
        <n v="8221.976374915883"/>
        <n v="30442.19488423206"/>
        <n v="8185.478464442322"/>
        <n v="1666.761225382125"/>
        <n v="28514.93878788771"/>
        <n v="42951.474360822096"/>
        <n v="204.17744499691744"/>
        <n v="6949.848845155466"/>
        <n v="4763.725604330562"/>
        <n v="32332.690262922937"/>
        <n v="6397.061095543087"/>
        <n v="7931.1799669729835"/>
        <n v="162.95497516326492"/>
        <n v="109091.84899461482"/>
        <n v="13.259941663950977"/>
        <n v="5258.999741734139"/>
        <n v="63728.813719817445"/>
        <n v="64186.25229321826"/>
        <n v="3913.7550543720617"/>
        <n v="24973.602810449876"/>
        <n v="8743.468144331278"/>
        <n v="64893.18161582389"/>
        <n v="46.04937527252018"/>
        <n v="771.2540973495327"/>
        <n v="342.330482210203"/>
        <n v="25815.96911202704"/>
        <n v="2.7344335184994977"/>
        <n v="7510.604201719264"/>
        <n v="8308.73923316431"/>
        <n v="5544.510410990516"/>
        <n v="104088.69218794144"/>
        <n v="4114.566433986852"/>
        <n v="37782.53758730834"/>
        <n v="52855.22511658527"/>
        <n v="14.652348002457208"/>
        <n v="41740.29387649268"/>
        <n v="41431.384997606474"/>
        <n v="30783.259024279192"/>
        <n v="8953.86030902072"/>
        <n v="273620.0406364707"/>
        <n v="4498.221026302167"/>
        <n v="56958.397051361084"/>
        <n v="29343.5651296703"/>
        <n v="4738.255945946902"/>
        <n v="256.3288973098458"/>
        <n v="21991.351566525806"/>
        <n v="4405.788917522832"/>
        <n v="4180.827590085078"/>
        <n v="8609.395388171744"/>
        <n v="185081.84770269057"/>
        <n v="48.1058401236216"/>
        <n v="49.551739495988365"/>
        <n v="16770.076151039924"/>
        <n v="67.9282971495929"/>
        <n v="8885.034089807237"/>
        <n v="5103.857991759834"/>
        <n v="25102.966248253582"/>
        <n v="6069.523892523511"/>
        <n v="334.5112317253234"/>
        <n v="1523.0189608190242"/>
        <n v="5.213297851891618"/>
        <n v="2005.2029579632344"/>
        <n v="9327.50613075408"/>
        <n v="572.4738139309234"/>
        <n v="116082.62240898411"/>
        <n v="52.836172131812226"/>
        <n v="41630.28249276486"/>
        <n v="15804.52151667892"/>
        <n v="8013.905586507544"/>
        <n v="2677.202799370033"/>
        <n v="320.42690793749995"/>
        <n v="418.33172615194707"/>
        <n v="160.23921507194234"/>
        <n v="3317.9303715729147"/>
        <n v="100.1823817343826"/>
        <n v="33.0892105434117"/>
        <n v="11366.97907415105"/>
        <n v="394.12107938786545"/>
        <n v="2859.019967123116"/>
        <n v="892.2550208690722"/>
        <n v="9.885"/>
        <n v="10.83399963"/>
        <n v="33.69100189"/>
        <n v="38.659"/>
        <n v="39.24399948"/>
        <n v="62.27299881"/>
        <n v="649.34198"/>
        <n v="4270.562988"/>
        <n v="5850.342773"/>
        <n v="7496.987793"/>
      </sharedItems>
    </cacheField>
    <cacheField name="pop_r" numFmtId="164">
      <sharedItems containsSemiMixedTypes="0" containsString="0" containsNumber="1">
        <n v="100.0"/>
        <n v="90.885000229"/>
        <n v="86.65499973"/>
        <n v="86.29199982"/>
        <n v="85.58399963"/>
        <n v="83.37400055"/>
        <n v="82.57299995"/>
        <n v="82.56799889"/>
        <n v="82.11100006"/>
        <n v="81.28700066"/>
        <n v="81.1590004"/>
        <n v="79.8010006"/>
        <n v="79.42399979"/>
        <n v="78.30500031"/>
        <n v="76.90100097999999"/>
        <n v="76.47999954"/>
        <n v="75.82899857"/>
        <n v="75.76799965000001"/>
        <n v="75.32999992"/>
        <n v="75.04599953"/>
        <n v="74.47499847"/>
        <n v="73.97400093"/>
        <n v="73.2140007"/>
        <n v="72.49400139"/>
        <n v="72.00500106999999"/>
        <n v="70.97200012"/>
        <n v="69.39299965000001"/>
        <n v="68.85899925"/>
        <n v="68.80900002"/>
        <n v="68.68000031"/>
        <n v="67.75799942"/>
        <n v="65.07399749999999"/>
        <n v="64.77299880999999"/>
        <n v="64.74700165"/>
        <n v="63.70999908"/>
        <n v="63.14400101"/>
        <n v="63.125"/>
        <n v="62.9260025"/>
        <n v="62.83499908"/>
        <n v="62.65999985"/>
        <n v="62.09200287"/>
        <n v="61.82299805"/>
        <n v="61.4659996"/>
        <n v="59.91799927"/>
        <n v="59.33100128"/>
        <n v="59.24000168"/>
        <n v="57.80200195"/>
        <n v="57.68400192"/>
        <n v="57.60200119"/>
        <n v="57.21699905"/>
        <n v="57.20000076"/>
        <n v="57.15099716"/>
        <n v="57.07699966"/>
        <n v="56.09099579"/>
        <n v="55.80400085"/>
        <n v="55.3710022"/>
        <n v="54.36199951"/>
        <n v="54.24900055"/>
        <n v="53.97499847"/>
        <n v="53.85900116"/>
        <n v="53.79799652"/>
        <n v="52.59200287"/>
        <n v="51.87799835"/>
        <n v="51.5850029"/>
        <n v="51.48500061"/>
        <n v="50.97999954"/>
        <n v="49.58400345"/>
        <n v="48.56999969"/>
        <n v="48.29400253"/>
        <n v="48.16400146"/>
        <n v="48.04199982"/>
        <n v="47.96699905"/>
        <n v="47.91100311"/>
        <n v="47.48399734"/>
        <n v="47.10199738"/>
        <n v="46.7859993"/>
        <n v="46.24000168"/>
        <n v="45.80599976"/>
        <n v="44.88199615"/>
        <n v="44.67300415"/>
        <n v="44.52499771"/>
        <n v="44.40600204"/>
        <n v="43.68899918"/>
        <n v="43.60299683"/>
        <n v="43.55400085"/>
        <n v="43.35900116"/>
        <n v="42.91200256"/>
        <n v="42.75299454"/>
        <n v="42.65100098"/>
        <n v="42.44700241"/>
        <n v="42.43999481"/>
        <n v="42.32899857"/>
        <n v="41.64100266"/>
        <n v="41.51800156"/>
        <n v="41.2519989"/>
        <n v="40.98799896"/>
        <n v="40.5470047"/>
        <n v="39.95699692"/>
        <n v="38.28691101"/>
        <n v="38.02499771"/>
        <n v="37.88800049"/>
        <n v="37.81700516"/>
        <n v="37.61899948"/>
        <n v="37.41800308"/>
        <n v="36.68700027"/>
        <n v="36.46800232"/>
        <n v="36.34700012"/>
        <n v="35.986000059999995"/>
        <n v="35.833999629999994"/>
        <n v="33.85099792"/>
        <n v="33.69000244"/>
        <n v="33.34799957"/>
        <n v="33.179000849999994"/>
        <n v="33.17500305"/>
        <n v="32.64599609"/>
        <n v="32.51199341"/>
        <n v="32.170997619999994"/>
        <n v="31.954002380000006"/>
        <n v="31.68499756"/>
        <n v="31.585998540000006"/>
        <n v="31.343002319999997"/>
        <n v="30.770996089999997"/>
        <n v="30.43199921"/>
        <n v="30.391998290000004"/>
        <n v="29.876998900000004"/>
        <n v="29.123001099999996"/>
        <n v="29.10700226"/>
        <n v="28.961006159999997"/>
        <n v="28.48200226"/>
        <n v="28.057998659999996"/>
        <n v="26.555999760000006"/>
        <n v="26.266998290000004"/>
        <n v="26.084999080000003"/>
        <n v="25.938995360000007"/>
        <n v="25.645996089999997"/>
        <n v="25.245994569999993"/>
        <n v="24.504997250000002"/>
        <n v="24.314002990000006"/>
        <n v="24.125999449999995"/>
        <n v="23.894996640000002"/>
        <n v="23.281005859999993"/>
        <n v="22.840003969999998"/>
        <n v="22.805999760000006"/>
        <n v="22.546997070000003"/>
        <n v="22.206008909999994"/>
        <n v="21.938003539999997"/>
        <n v="21.74999237"/>
        <n v="21.702995299999998"/>
        <n v="21.492004390000005"/>
        <n v="20.516998290000004"/>
        <n v="20.284996030000002"/>
        <n v="19.308998110000005"/>
        <n v="19.269004820000006"/>
        <n v="19.229003910000003"/>
        <n v="19.19000244"/>
        <n v="19.025001529999997"/>
        <n v="19.01200104"/>
        <n v="18.585998540000006"/>
        <n v="18.575004579999998"/>
        <n v="18.437995909999998"/>
        <n v="17.459999080000003"/>
        <n v="17.335998540000006"/>
        <n v="17.026008610000005"/>
        <n v="16.097000120000004"/>
        <n v="15.712997439999995"/>
        <n v="14.482994079999997"/>
        <n v="14.180000309999997"/>
        <n v="13.759002690000003"/>
        <n v="13.724006650000007"/>
        <n v="13.301002499999996"/>
        <n v="12.952003480000002"/>
        <n v="12.927001950000005"/>
        <n v="12.847000120000004"/>
        <n v="12.717994689999998"/>
        <n v="12.27300262"/>
        <n v="12.083999629999994"/>
        <n v="12.02300262"/>
        <n v="11.883995060000004"/>
        <n v="11.721000669999995"/>
        <n v="11.075004579999998"/>
        <n v="10.86000061"/>
        <n v="10.493995670000004"/>
        <n v="10.03800201"/>
        <n v="9.907997129999998"/>
        <n v="8.582000730000004"/>
        <n v="8.547004700000002"/>
        <n v="8.218002319999997"/>
        <n v="8.202003480000002"/>
        <n v="7.888999940000005"/>
        <n v="7.763999940000005"/>
        <n v="7.41300201"/>
        <n v="6.418998720000005"/>
        <n v="6.1020050000000055"/>
        <n v="5.255996699999997"/>
        <n v="5.061996460000003"/>
        <n v="4.48500061"/>
        <n v="4.060997009999994"/>
        <n v="2.500999449999995"/>
        <n v="1.9210052499999932"/>
        <n v="1.5010070799999937"/>
        <n v="0.7649993899999998"/>
        <n v="0.3409957899999938"/>
        <n v="0.0"/>
      </sharedItems>
    </cacheField>
    <cacheField name="pop_r (roounded)" numFmtId="164">
      <sharedItems containsSemiMixedTypes="0" containsString="0" containsNumber="1" containsInteger="1">
        <n v="100.0"/>
        <n v="91.0"/>
        <n v="87.0"/>
        <n v="86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69.0"/>
        <n v="68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8.0"/>
        <n v="37.0"/>
        <n v="36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  <n v="0.0"/>
      </sharedItems>
    </cacheField>
    <cacheField name="wat_bas_n">
      <sharedItems containsMixedTypes="1" containsNumber="1">
        <n v="99.70767665"/>
        <n v="99.14328736"/>
        <n v="98.07748262"/>
        <n v="45.34401752"/>
        <n v="62.20712225"/>
        <n v="100.0"/>
        <n v="46.91179747"/>
        <n v="70.04772851"/>
        <n v="60.41450115"/>
        <n v="91.83772455"/>
        <n v="92.22757937"/>
        <n v="96.88784457"/>
        <n v="40.95092717"/>
        <n v="90.07454179"/>
        <n v="49.61557274"/>
        <n v="98.73108083"/>
        <n v="46.18753479"/>
        <n v="70.75307095"/>
        <n v="71.21988497"/>
        <n v="67.30102554"/>
        <n v="55.85504921"/>
        <n v="91.23119075"/>
        <n v="75.09141325"/>
        <n v="95.55480685"/>
        <n v="81.85241502"/>
        <n v="61.63289158"/>
        <n v="72.17603927"/>
        <n v="47.21485446"/>
        <n v="83.71819191"/>
        <n v="98.51445042"/>
        <n v="85.4956012"/>
        <n v="62.66645761"/>
        <n v="90.48952503"/>
        <n v="60.71679759"/>
        <n v="60.4486756"/>
        <n v="85.21974318"/>
        <n v="91.69930522"/>
        <n v="63.96178874"/>
        <n v="63.36942563"/>
        <n v="90.14896508"/>
        <n v="96.88435687"/>
        <n v="60.66356984"/>
        <n v="97.69796025"/>
        <n v="53.38588491"/>
        <n v="99.1"/>
        <n v="99.5444386"/>
        <n v="99.8662547"/>
        <n v="37.20240205"/>
        <n v="97.31322263"/>
        <n v="99.44017596"/>
        <n v="68.58372009"/>
        <n v="90.56996224"/>
        <n v="63.76628562"/>
        <n v="82.54729103"/>
        <n v="59.01691221"/>
        <n v="65.41238357"/>
        <n v="45.95212696"/>
        <n v="96.37117971"/>
        <n v="98.40195463"/>
        <n v="56.47697339"/>
        <n v="97.01087618"/>
        <n v="94.10903456"/>
        <n v="84.90523779"/>
        <n v="65.41412299"/>
        <n v="99.86438356"/>
        <n v="96.11389762"/>
        <n v="97.82878485"/>
        <n v="70.90907039"/>
        <n v="94.00642827"/>
        <n v="77.60905338"/>
        <n v="84.27003628"/>
        <n v="75.26179159"/>
        <n v="99.075"/>
        <n v="98.87517077"/>
        <n v="99.78769858"/>
        <n v="99.5"/>
        <n v="71.68104923"/>
        <n v="93.92585718"/>
        <n v="77.97092085"/>
        <n v="91.0299445"/>
        <n v="96.04337613"/>
        <n v="95.29552932"/>
        <n v="92.41534961"/>
        <n v="66.6953084"/>
        <n v="94.30106524"/>
        <n v="85.79099665"/>
        <s v="NAN"/>
        <n v="65.72041818"/>
        <n v="95.43497032"/>
        <n v="95.68922113"/>
        <n v="97.74281579"/>
        <n v="81.7087538"/>
        <n v="97.3481397"/>
        <n v="99.96659155"/>
        <n v="94.26111059"/>
        <n v="95.06803883"/>
        <n v="99.59346633"/>
        <n v="93.84384303"/>
        <n v="80.94040714"/>
        <n v="99.97118069"/>
        <n v="90.40234468"/>
        <n v="97.39970651"/>
        <n v="95.35976356"/>
        <n v="97.98963167"/>
        <n v="99.91199367"/>
        <n v="88.76960642"/>
        <n v="99.76517318"/>
        <n v="57.16773762"/>
        <n v="93.88505744"/>
        <n v="98.85691652"/>
        <n v="73.78451158"/>
        <n v="98.01334724"/>
        <n v="98.78260115"/>
        <n v="94.37254436"/>
        <n v="85.49562527"/>
        <n v="99.59078178"/>
        <n v="97.54330899"/>
        <n v="93.92828195"/>
        <n v="93.39007163"/>
        <n v="92.21356307"/>
        <n v="98.35990325"/>
        <n v="99.91703407"/>
        <n v="99.30532057"/>
        <n v="99.99999747"/>
        <n v="97.94657541"/>
        <n v="94.43732996"/>
        <n v="100.0000028"/>
        <n v="99.88059167"/>
        <n v="78.22645516"/>
        <n v="96.99254807"/>
        <n v="99.97161022"/>
        <n v="99.01141694"/>
        <n v="97.48263633"/>
        <n v="97.01426916"/>
        <n v="97.88039722"/>
        <n v="97.09990707"/>
        <n v="97.00269616"/>
        <n v="100.0000023"/>
        <n v="88.57204698"/>
        <n v="76.04992021"/>
        <n v="99.9000368"/>
        <n v="93.13936621"/>
        <n v="95.3089274"/>
        <n v="96.53472608"/>
        <n v="99.8915238"/>
        <n v="99.67956828"/>
        <n v="99.81053693"/>
        <n v="99.92561261"/>
        <n v="99.9999985"/>
        <n v="99.6575455"/>
        <n v="99.93139665"/>
        <n v="97.49165711"/>
        <n v="99.22181066"/>
        <n v="96.68681192"/>
        <n v="99.88352668"/>
        <n v="99.9999955"/>
        <n v="99.99999856"/>
        <n v="100.0000033"/>
        <n v="93.78221635"/>
        <n v="99.96981182"/>
        <n v="92.16802469"/>
        <n v="100.0000013"/>
        <n v="99.965596"/>
        <n v="99.32085299"/>
        <n v="99.77377166"/>
        <n v="100.0000017"/>
        <n v="99.99999872"/>
        <n v="100.0000037"/>
        <n v="99.82686763"/>
        <n v="100.0000011"/>
        <n v="93.68580071"/>
        <n v="92.6"/>
        <n v="99.84197078"/>
        <n v="91.4"/>
        <n v="85.3419306"/>
        <n v="98.94030296"/>
        <n v="99.87993254"/>
        <n v="99.07891245"/>
        <n v="99.99999929"/>
        <n v="99.99999721"/>
        <n v="100.0000004"/>
        <n v="99.6952"/>
        <n v="99.49575756"/>
        <n v="98.71826738"/>
        <n v="99.99999645"/>
        <n v="99.80312604"/>
        <n v="99.56810194"/>
        <n v="99.99927139"/>
        <n v="99.90314002"/>
      </sharedItems>
    </cacheField>
    <cacheField name="wat_bas_n (rounded)">
      <sharedItems containsMixedTypes="1" containsNumber="1">
        <n v="99.70767665"/>
        <n v="99.14328736"/>
        <n v="98.07748262"/>
        <n v="45.34401752"/>
        <n v="62.20712225"/>
        <n v="100.0"/>
        <n v="46.91179747"/>
        <n v="70.04772851"/>
        <n v="60.41450115"/>
        <n v="91.83772455"/>
        <n v="92.22757937"/>
        <n v="96.88784457"/>
        <n v="40.95092717"/>
        <n v="90.07454179"/>
        <n v="49.61557274"/>
        <n v="98.73108083"/>
        <n v="46.18753479"/>
        <n v="70.75307095"/>
        <n v="71.21988497"/>
        <n v="67.30102554"/>
        <n v="55.85504921"/>
        <n v="91.23119075"/>
        <n v="75.09141325"/>
        <n v="95.55480685"/>
        <n v="81.85241502"/>
        <n v="61.63289158"/>
        <n v="72.17603927"/>
        <n v="47.21485446"/>
        <n v="83.71819191"/>
        <n v="98.51445042"/>
        <n v="85.4956012"/>
        <n v="62.66645761"/>
        <n v="90.48952503"/>
        <n v="60.71679759"/>
        <n v="60.4486756"/>
        <n v="85.21974318"/>
        <n v="91.69930522"/>
        <n v="63.96178874"/>
        <n v="63.36942563"/>
        <n v="90.14896508"/>
        <n v="96.88435687"/>
        <n v="60.66356984"/>
        <n v="97.69796025"/>
        <n v="53.38588491"/>
        <n v="99.1"/>
        <n v="99.5444386"/>
        <n v="99.8662547"/>
        <n v="37.20240205"/>
        <n v="97.31322263"/>
        <n v="99.44017596"/>
        <n v="68.58372009"/>
        <n v="90.56996224"/>
        <n v="63.76628562"/>
        <n v="82.54729103"/>
        <n v="59.01691221"/>
        <n v="65.41238357"/>
        <n v="45.95212696"/>
        <n v="96.37117971"/>
        <n v="98.40195463"/>
        <n v="56.47697339"/>
        <n v="97.01087618"/>
        <n v="94.10903456"/>
        <n v="84.90523779"/>
        <n v="65.41412299"/>
        <n v="99.86438356"/>
        <n v="96.11389762"/>
        <n v="97.82878485"/>
        <n v="70.90907039"/>
        <n v="94.00642827"/>
        <n v="77.60905338"/>
        <n v="84.27003628"/>
        <n v="75.26179159"/>
        <n v="99.075"/>
        <n v="98.87517077"/>
        <n v="99.78769858"/>
        <n v="99.5"/>
        <n v="71.68104923"/>
        <n v="93.92585718"/>
        <n v="77.97092085"/>
        <n v="91.0299445"/>
        <n v="96.04337613"/>
        <n v="95.29552932"/>
        <n v="92.41534961"/>
        <n v="66.6953084"/>
        <n v="94.30106524"/>
        <n v="85.79099665"/>
        <s v="NAN"/>
        <n v="65.72041818"/>
        <n v="95.43497032"/>
        <n v="95.68922113"/>
        <n v="97.74281579"/>
        <n v="81.7087538"/>
        <n v="97.3481397"/>
        <n v="99.96659155"/>
        <n v="94.26111059"/>
        <n v="95.06803883"/>
        <n v="99.59346633"/>
        <n v="93.84384303"/>
        <n v="80.94040714"/>
        <n v="99.97118069"/>
        <n v="90.40234468"/>
        <n v="97.39970651"/>
        <n v="95.35976356"/>
        <n v="97.98963167"/>
        <n v="99.91199367"/>
        <n v="88.76960642"/>
        <n v="99.76517318"/>
        <n v="57.16773762"/>
        <n v="93.88505744"/>
        <n v="98.85691652"/>
        <n v="73.78451158"/>
        <n v="98.01334724"/>
        <n v="98.78260115"/>
        <n v="94.37254436"/>
        <n v="85.49562527"/>
        <n v="99.59078178"/>
        <n v="97.54330899"/>
        <n v="93.92828195"/>
        <n v="93.39007163"/>
        <n v="92.21356307"/>
        <n v="98.35990325"/>
        <n v="99.91703407"/>
        <n v="99.30532057"/>
        <n v="99.99999747"/>
        <n v="97.94657541"/>
        <n v="94.43732996"/>
        <n v="99.88059167"/>
        <n v="78.22645516"/>
        <n v="96.99254807"/>
        <n v="99.97161022"/>
        <n v="99.01141694"/>
        <n v="97.48263633"/>
        <n v="97.01426916"/>
        <n v="97.88039722"/>
        <n v="97.09990707"/>
        <n v="97.00269616"/>
        <n v="88.57204698"/>
        <n v="76.04992021"/>
        <n v="99.9000368"/>
        <n v="93.13936621"/>
        <n v="95.3089274"/>
        <n v="96.53472608"/>
        <n v="99.8915238"/>
        <n v="99.67956828"/>
        <n v="99.81053693"/>
        <n v="99.92561261"/>
        <n v="99.9999985"/>
        <n v="99.6575455"/>
        <n v="99.93139665"/>
        <n v="97.49165711"/>
        <n v="99.22181066"/>
        <n v="96.68681192"/>
        <n v="99.88352668"/>
        <n v="99.9999955"/>
        <n v="99.99999856"/>
        <n v="93.78221635"/>
        <n v="99.96981182"/>
        <n v="92.16802469"/>
        <n v="99.965596"/>
        <n v="99.32085299"/>
        <n v="99.77377166"/>
        <n v="99.99999872"/>
        <n v="99.82686763"/>
        <n v="93.68580071"/>
        <n v="92.6"/>
        <n v="99.84197078"/>
        <n v="91.4"/>
        <n v="85.3419306"/>
        <n v="98.94030296"/>
        <n v="99.87993254"/>
        <n v="99.07891245"/>
        <n v="99.99999929"/>
        <n v="99.99999721"/>
        <n v="99.6952"/>
        <n v="99.49575756"/>
        <n v="98.71826738"/>
        <n v="99.99999645"/>
        <n v="99.80312604"/>
        <n v="99.56810194"/>
        <n v="99.99927139"/>
        <n v="99.90314002"/>
      </sharedItems>
    </cacheField>
    <cacheField name="wat_lim_n">
      <sharedItems containsMixedTypes="1" containsNumber="1">
        <n v="0.0"/>
        <n v="2.128564452"/>
        <n v="19.43969314"/>
        <n v="21.6538987"/>
        <n v="21.95081497"/>
        <n v="22.3207193"/>
        <n v="6.520899952"/>
        <n v="0.5954581495"/>
        <n v="1.815652166"/>
        <n v="37.42696287"/>
        <n v="3.979825725"/>
        <n v="26.74071964"/>
        <n v="0.8814972962"/>
        <n v="14.74028929"/>
        <n v="9.507067163"/>
        <n v="13.90222204"/>
        <n v="5.79547831"/>
        <n v="27.28286"/>
        <n v="1.06238505"/>
        <n v="1.447541688"/>
        <n v="1.205244408"/>
        <n v="2.568363935"/>
        <n v="9.54187005"/>
        <n v="10.40592597"/>
        <n v="31.2730034"/>
        <n v="1.595436949"/>
        <n v="0.2676005761"/>
        <n v="1.88586597"/>
        <n v="14.1975397"/>
        <n v="4.983602562"/>
        <n v="11.29007067"/>
        <n v="26.67001975"/>
        <n v="3.566857739"/>
        <n v="1.900734111"/>
        <n v="21.2815915"/>
        <n v="9.975784507"/>
        <n v="3.822279525"/>
        <n v="28.9627418"/>
        <n v="1.156425878"/>
        <n v="2.71797298"/>
        <n v="0.0480506913"/>
        <n v="25.68237348"/>
        <n v="2.460712607"/>
        <n v="0.2376091086"/>
        <n v="6.065434765"/>
        <n v="1.519776762"/>
        <n v="9.023316357"/>
        <n v="3.854734527"/>
        <n v="14.03457137"/>
        <n v="6.15393902"/>
        <n v="13.44122447"/>
        <n v="1.249110629"/>
        <n v="27.70419956"/>
        <n v="2.856486137"/>
        <n v="2.387217509"/>
        <n v="9.317535586"/>
        <n v="3.823663938"/>
        <n v="8.935421702"/>
        <n v="1.034150511"/>
        <n v="4.979399343"/>
        <n v="7.08762751"/>
        <n v="8.700657475"/>
        <n v="1.124829231"/>
        <n v="0.2123014241"/>
        <n v="13.47689193"/>
        <n v="5.873730768"/>
        <n v="4.076899625"/>
        <n v="5.367570914"/>
        <n v="1.04278118"/>
        <n v="4.244199279"/>
        <n v="0.8554746335"/>
        <n v="9.814543652"/>
        <n v="6.586062113"/>
        <s v="NAN"/>
        <n v="12.87474863"/>
        <n v="1.941425039"/>
        <n v="0.4256206085"/>
        <n v="1.63499414"/>
        <n v="1.506645682"/>
        <n v="0.8147213297"/>
        <n v="1.884656092"/>
        <n v="0.4065302439"/>
        <n v="0.6831311872"/>
        <n v="8.597391391"/>
        <n v="5.263549601"/>
        <n v="0.003451463449"/>
        <n v="1.067246941"/>
        <n v="7.904150846"/>
        <n v="9.287349919"/>
        <n v="2.772736186"/>
        <n v="0.5454788204"/>
        <n v="10.46117203"/>
        <n v="0.6823007424"/>
        <n v="1.873480592"/>
        <n v="2.14642893"/>
        <n v="1.63135067"/>
        <n v="5.671978717"/>
        <n v="0.1365905296"/>
        <n v="4.72303897"/>
        <n v="0.8921603495"/>
        <n v="0.2072632319"/>
        <n v="4.985880842"/>
        <n v="20.23798298"/>
        <n v="0.6219963766"/>
        <n v="1.938311229"/>
        <n v="2.023078075"/>
        <n v="1.029979486"/>
        <n v="0.3545396865"/>
        <n v="1.471384542"/>
        <n v="11.387979"/>
        <n v="14.7574817"/>
        <n v="0.8495593511"/>
        <n v="3.37211955"/>
        <n v="0.1894594746"/>
        <n v="0.1861521591"/>
        <n v="0.4670386504"/>
        <n v="7.541419893"/>
        <n v="0.1265490039"/>
        <n v="0.4707829181"/>
        <n v="7.4"/>
        <n v="7.735263103"/>
        <n v="0.1462147369"/>
        <n v="0.5042424412"/>
      </sharedItems>
    </cacheField>
    <cacheField name="wat_unimp_n">
      <sharedItems containsMixedTypes="1" containsNumber="1">
        <n v="0.2923233459"/>
        <n v="0.856712639"/>
        <n v="1.922517378"/>
        <n v="22.15762495"/>
        <n v="14.75825969"/>
        <n v="0.0"/>
        <n v="27.02751244"/>
        <n v="5.776304407"/>
        <n v="13.15480415"/>
        <n v="1.418623428"/>
        <n v="5.348927064"/>
        <n v="1.296503269"/>
        <n v="13.53755519"/>
        <n v="4.699081176"/>
        <n v="18.63506013"/>
        <n v="0.3874218777"/>
        <n v="31.56245714"/>
        <n v="9.835567931"/>
        <n v="5.677218558"/>
        <n v="21.26784313"/>
        <n v="12.16590654"/>
        <n v="14.56026288"/>
        <n v="1.143069849"/>
        <n v="3.421857005"/>
        <n v="9.780087524"/>
        <n v="12.21725464"/>
        <n v="21.15863263"/>
        <n v="5.10942478"/>
        <n v="1.217949005"/>
        <n v="8.360029397"/>
        <n v="16.27785545"/>
        <n v="3.963153945"/>
        <n v="14.51775136"/>
        <n v="3.650217875"/>
        <n v="10.62886799"/>
        <n v="1.8656487"/>
        <n v="6.296119406"/>
        <n v="16.72614511"/>
        <n v="4.413307574"/>
        <n v="3.115643126"/>
        <n v="7.77785276"/>
        <n v="0.4626557002"/>
        <n v="32.31145967"/>
        <n v="0.9"/>
        <n v="0.407510705"/>
        <n v="0.1337453014"/>
        <n v="33.53911377"/>
        <n v="0.1764242183"/>
        <n v="0.3222149265"/>
        <n v="14.16432245"/>
        <n v="7.910260997"/>
        <n v="15.5639457"/>
        <n v="12.24697135"/>
        <n v="26.6263769"/>
        <n v="21.57684071"/>
        <n v="32.54231607"/>
        <n v="3.628820295"/>
        <n v="0.3489347411"/>
        <n v="13.41704303"/>
        <n v="2.989123822"/>
        <n v="3.034479307"/>
        <n v="12.60781566"/>
        <n v="21.97254088"/>
        <n v="0.1356164384"/>
        <n v="0.06243843752"/>
        <n v="0.22384422"/>
        <n v="14.19244161"/>
        <n v="3.215911815"/>
        <n v="11.79691148"/>
        <n v="3.740143722"/>
        <n v="3.488080869"/>
        <n v="0.925"/>
        <n v="0.5"/>
        <n v="14.82032681"/>
        <n v="0.2004120542"/>
        <n v="17.95217953"/>
        <n v="1.864010203"/>
        <n v="2.913842688"/>
        <n v="0.4437204778"/>
        <n v="5.553871666"/>
        <n v="23.49014795"/>
        <n v="3.318602766"/>
        <n v="2.812216176"/>
        <s v="NAN"/>
        <n v="15.00100626"/>
        <n v="2.545956934"/>
        <n v="3.885158264"/>
        <n v="0.5742284762"/>
        <n v="13.53053114"/>
        <n v="2.632761379"/>
        <n v="0.03340844529"/>
        <n v="4.725451938"/>
        <n v="3.047305081"/>
        <n v="3.4229177E-6"/>
        <n v="5.20969278"/>
        <n v="10.35285207"/>
        <n v="0.02881930801"/>
        <n v="2.8776725"/>
        <n v="2.600293485"/>
        <n v="2.604485389"/>
        <n v="0.3793365073"/>
        <n v="0.08800633369"/>
        <n v="3.209147716"/>
        <n v="0.2348268167"/>
        <n v="19.45082534"/>
        <n v="1.410816657"/>
        <n v="0.592312011"/>
        <n v="9.559180722"/>
        <n v="1.98665276"/>
        <n v="0.5350981037"/>
        <n v="2.262304247"/>
        <n v="6.633366714"/>
        <n v="0.4092182232"/>
        <n v="0.8253403378"/>
        <n v="0.07590450129"/>
        <n v="1.575010843"/>
        <n v="1.732526476"/>
        <n v="2.427900808E-6"/>
        <n v="0.08296592591"/>
        <n v="0.6946794278"/>
        <n v="2.527244192E-6"/>
        <n v="0.3151739969"/>
        <n v="0.5318366638"/>
        <n v="0.1194083325"/>
        <n v="0.4435199284"/>
        <n v="2.38545555"/>
        <n v="0.0283897827"/>
        <n v="0.9885830607"/>
        <n v="0.5137973631"/>
        <n v="0.7376749545"/>
        <n v="1.089623295"/>
        <n v="2.545553241"/>
        <n v="1.252811506"/>
        <n v="0.03997402585"/>
        <n v="7.015876051"/>
        <n v="0.09996320036"/>
        <n v="4.150468349"/>
        <n v="4.691072596"/>
        <n v="0.09315436837"/>
        <n v="0.1084762012"/>
        <n v="0.3204317169"/>
        <n v="3.594451897E-6"/>
        <n v="0.07438739142"/>
        <n v="1.49610841E-6"/>
        <n v="0.3424544984"/>
        <n v="0.06860335296"/>
        <n v="0.9536162228"/>
        <n v="0.7781893369"/>
        <n v="1.269428783"/>
        <n v="0.1164733182"/>
        <n v="4.503407453E-6"/>
        <n v="1.43853282E-6"/>
        <n v="6.217783652"/>
        <n v="0.03018817873"/>
        <n v="0.2604052036"/>
        <n v="0.034404"/>
        <n v="0.5525980099"/>
        <n v="0.2262283415"/>
        <n v="1.277139333E-6"/>
        <n v="0.1731323735"/>
        <n v="5.843416373"/>
        <n v="0.1580292158"/>
        <n v="8.6"/>
        <n v="6.922808357"/>
        <n v="0.8536474704"/>
        <n v="0.1200674649"/>
        <n v="0.9210875467"/>
        <n v="7.12408621E-7"/>
        <n v="2.794650015E-6"/>
        <n v="0.3048"/>
        <n v="1.281732624"/>
        <n v="3.554796791E-6"/>
        <n v="0.1968739613"/>
        <n v="0.4318980637"/>
        <n v="7.286105507E-4"/>
        <n v="0.09685998294"/>
      </sharedItems>
    </cacheField>
    <cacheField name="wat_sur_n">
      <sharedItems containsMixedTypes="1" containsNumber="1">
        <n v="0.0"/>
        <n v="30.36979308"/>
        <n v="3.594924913"/>
        <n v="4.406791392"/>
        <n v="2.22515211"/>
        <n v="4.109975401"/>
        <n v="0.2227520679"/>
        <n v="1.82803542"/>
        <n v="8.084554762"/>
        <n v="1.246551314"/>
        <n v="5.008647486"/>
        <n v="7.509718784"/>
        <n v="9.904293959"/>
        <n v="9.200674434"/>
        <n v="5.635653025"/>
        <n v="4.696184252"/>
        <n v="7.706424202"/>
        <n v="8.900782174"/>
        <n v="2.096878897"/>
        <n v="12.15736404"/>
        <n v="19.04515084"/>
        <n v="5.200780116"/>
        <n v="0.3535095024"/>
        <n v="9.576946362"/>
        <n v="4.258503433"/>
        <n v="6.858147242"/>
        <n v="0.5637184626"/>
        <n v="13.47538038"/>
        <n v="9.231086774"/>
        <n v="0.5845310938"/>
        <n v="4.534311965"/>
        <n v="8.460500354"/>
        <n v="9.928644759"/>
        <n v="1.61544782"/>
        <n v="2.595835594"/>
        <n v="0.6829581735"/>
        <n v="11.58468244"/>
        <n v="3.576110708"/>
        <n v="0.04964054142"/>
        <n v="11.18652269"/>
        <n v="11.64645233"/>
        <n v="1.35100309"/>
        <n v="0.3221395192"/>
        <n v="6.856836706"/>
        <n v="8.064332495"/>
        <s v="NAN"/>
        <n v="2.401784021"/>
        <n v="0.09972904042"/>
        <n v="3.295800547"/>
        <n v="1.947370925"/>
        <n v="5.963066293"/>
        <n v="1.743509404"/>
        <n v="5.614635794"/>
        <n v="4.902192485"/>
        <n v="12.54947006"/>
        <n v="0.02173203433"/>
        <n v="1.738474379"/>
        <n v="0.01655092647"/>
        <n v="1.175304087"/>
        <n v="2.380331999"/>
        <n v="4.810725058"/>
        <n v="6.403826927"/>
        <n v="0.07764770471"/>
        <n v="0.04796159706"/>
        <n v="3.254069378"/>
        <n v="0.01909892327"/>
        <n v="0.1987161441"/>
        <n v="0.2633330058"/>
        <n v="0.1093493927"/>
        <n v="1.456433219"/>
        <n v="2.032299589"/>
        <n v="0.563784884"/>
        <n v="0.1170950144"/>
        <n v="14.09408712"/>
        <n v="1.931389712"/>
        <n v="0.005292650894"/>
        <n v="6.195135664"/>
        <n v="1.491670799"/>
        <n v="5.724579081"/>
        <n v="0.323834836"/>
        <n v="4.898326997"/>
        <n v="1.330871481"/>
        <n v="0.7479339713"/>
        <n v="1.530987366"/>
        <n v="0.04495253272"/>
        <n v="1.09204193"/>
        <n v="0.06525508185"/>
        <n v="0.2249778093"/>
        <n v="0.2731077963"/>
        <n v="2.176722038"/>
        <n v="1.860606087"/>
        <n v="1.368574512"/>
        <n v="1.576720644"/>
        <n v="0.03015021745"/>
        <n v="0.05983483179"/>
      </sharedItems>
    </cacheField>
    <cacheField name="wat_bas_r">
      <sharedItems containsMixedTypes="1" containsNumber="1">
        <n v="99.70767665"/>
        <n v="99.14328736"/>
        <s v="NAN"/>
        <n v="39.07134367"/>
        <n v="57.68576527"/>
        <n v="39.15415932"/>
        <n v="66.58504376"/>
        <n v="55.64246823"/>
        <n v="91.78032287"/>
        <n v="90.5374357"/>
        <n v="96.81402383"/>
        <n v="33.59362881"/>
        <n v="90.20327165"/>
        <n v="40.03013919"/>
        <n v="98.46807854"/>
        <n v="37.57521525"/>
        <n v="62.46644874"/>
        <n v="65.06715583"/>
        <n v="59.40526749"/>
        <n v="48.23118958"/>
        <n v="88.39720123"/>
        <n v="66.32791521"/>
        <n v="93.9284905"/>
        <n v="76.6435992"/>
        <n v="51.77997893"/>
        <n v="63.65035482"/>
        <n v="32.7182589"/>
        <n v="78.42256469"/>
        <n v="80.48779562"/>
        <n v="48.28242885"/>
        <n v="88.78250313"/>
        <n v="45.44696534"/>
        <n v="53.19902707"/>
        <n v="78.47295942"/>
        <n v="87.258429"/>
        <n v="50.74817899"/>
        <n v="48.8666865"/>
        <n v="88.59986076"/>
        <n v="95.51453844"/>
        <n v="50.68133437"/>
        <n v="97.88023776"/>
        <n v="36.40642028"/>
        <n v="99.9190125"/>
        <n v="99.82768234"/>
        <n v="28.10659415"/>
        <n v="96.73119365"/>
        <n v="99.33283515"/>
        <n v="52.11755275"/>
        <n v="85.48103812"/>
        <s v="52.75270267"/>
        <n v="72.08089521"/>
        <n v="49.8319053"/>
        <n v="48.22728833"/>
        <n v="21.98279234"/>
        <n v="97.99520758"/>
        <n v="37.07586282"/>
        <n v="91.06193322"/>
        <n v="75.2429282"/>
        <n v="58.05226799"/>
        <n v="97.33333333"/>
        <n v="96.07258236"/>
        <n v="100.0"/>
        <n v="55.72244686"/>
        <n v="90.1193298"/>
        <n v="61.65821003"/>
        <n v="71.25616743"/>
        <n v="64.10021689"/>
        <n v="49.9113389"/>
        <n v="92.082745"/>
        <n v="60.99418489"/>
        <n v="85.39991216"/>
        <n v="90.92579795"/>
        <n v="95.84497475"/>
        <n v="85.66796238"/>
        <n v="42.8457001"/>
        <n v="89.08802405"/>
        <n v="71.89275005"/>
        <n v="43.52758112"/>
        <n v="91.93925234"/>
        <n v="89.87579955"/>
        <n v="97.46871457"/>
        <n v="59.10744663"/>
        <n v="94.2718842"/>
        <n v="89.66123351"/>
        <n v="94.09135806"/>
        <n v="99.11122753"/>
        <n v="88.75362488"/>
        <n v="69.18852321"/>
        <n v="77.34612896"/>
        <n v="98.13492075"/>
        <n v="87.05074495"/>
        <n v="96.57441263"/>
        <n v="99.73877609"/>
        <s v="80.11452544"/>
        <n v="99.84576172"/>
        <n v="27.80822661"/>
        <n v="83.32948118"/>
        <n v="98.16188754"/>
        <n v="45.72441318"/>
        <n v="93.78278023"/>
        <n v="98.57922314"/>
        <n v="86.32308326"/>
        <n v="61.07075114"/>
        <n v="93.93623193"/>
        <n v="79.93664283"/>
        <n v="79.04372386"/>
        <n v="94.83114678"/>
        <n v="93.45439508"/>
        <n v="90.03753791"/>
        <n v="99.8175993"/>
        <n v="74.30061449"/>
        <n v="91.54410196"/>
        <n v="97.40128797"/>
        <n v="93.82873538"/>
        <n v="96.02516977"/>
        <n v="98.71555642"/>
        <n v="90.19744812"/>
        <n v="94.38665114"/>
        <s v="94.42972"/>
        <n v="47.28073293"/>
        <n v="80.79943849"/>
        <n v="78.17294282"/>
        <n v="98.56412231"/>
        <n v="98.33706893"/>
        <n v="99.64625"/>
        <n v="99.75698503"/>
        <n v="86.76707282"/>
        <n v="99.0604959"/>
        <n v="90.30446437"/>
        <n v="99.67078734"/>
        <n v="76.25077991"/>
        <n v="95.94525953"/>
        <n v="99.71937474"/>
        <n v="44.74588901"/>
        <n v="97.31147869"/>
        <n v="98.5952381"/>
        <n v="95.30083"/>
      </sharedItems>
    </cacheField>
    <cacheField name="wat_lim_r">
      <sharedItems containsMixedTypes="1" containsNumber="1">
        <n v="0.0"/>
        <s v="NAN"/>
        <n v="2.429850293"/>
        <n v="21.25148213"/>
        <n v="23.98774039"/>
        <n v="24.41415803"/>
        <n v="25.08014133"/>
        <n v="6.220703339"/>
        <n v="0.7032099038"/>
        <n v="1.734152255"/>
        <n v="42.16438068"/>
        <n v="4.207348246"/>
        <n v="30.18668334"/>
        <n v="1.103159706"/>
        <n v="14.35396111"/>
        <n v="12.29969513"/>
        <n v="15.51772278"/>
        <n v="6.528523649"/>
        <n v="31.78469426"/>
        <n v="1.255132675"/>
        <n v="1.956824851"/>
        <n v="1.646193862"/>
        <n v="3.207143928"/>
        <n v="11.56900419"/>
        <n v="13.55843013"/>
        <n v="38.62690254"/>
        <n v="2.316962142"/>
        <n v="2.049364675"/>
        <n v="18.59098467"/>
        <n v="5.902210054"/>
        <n v="13.98368881"/>
        <n v="27.45764451"/>
        <n v="5.598583786"/>
        <n v="2.606070485"/>
        <n v="26.14432944"/>
        <n v="12.64088359"/>
        <n v="3.852278117"/>
        <n v="33.53021373"/>
        <n v="0.8581049804"/>
        <n v="1.601776163"/>
        <n v="0.0809875"/>
        <n v="19.4058899"/>
        <n v="3.268806351"/>
        <n v="0.3359418224"/>
        <n v="8.187542019"/>
        <n v="1.52256302"/>
        <n v="5.221136889"/>
        <n v="3.78241223"/>
        <n v="9.285773026"/>
        <n v="8.331703613"/>
        <n v="12.68294146"/>
        <n v="1.358317682"/>
        <n v="36.64324958"/>
        <n v="3.959520428"/>
        <n v="4.052382433"/>
        <n v="12.70520504"/>
        <n v="2.666666667"/>
        <n v="13.34316829"/>
        <n v="1.849169999"/>
        <n v="7.128924583"/>
        <n v="11.97218925"/>
        <n v="6.537775797"/>
        <n v="18.49039689"/>
        <n v="7.917255"/>
        <n v="2.096609799"/>
        <n v="8.490737371"/>
        <n v="2.391535671"/>
        <n v="3.545864028"/>
        <n v="1.17809123"/>
        <n v="13.25598695"/>
        <n v="11.93454827"/>
        <n v="12.67259943"/>
        <n v="1.862616064"/>
        <n v="0.8067095079"/>
        <n v="1.505202232"/>
        <n v="3.520974285"/>
        <n v="1.832679086"/>
        <n v="2.305264955"/>
        <n v="0.8887724684"/>
        <n v="0.3564402606"/>
        <n v="16.49783239"/>
        <n v="12.03707816"/>
        <n v="0.009631811022"/>
        <n v="1.60029586"/>
        <n v="9.911127022"/>
        <n v="8.740488389"/>
        <n v="6.977359359"/>
        <n v="10.6323901"/>
        <n v="1.791982583"/>
        <n v="3.084170572"/>
        <n v="3.351687357"/>
        <n v="0.2447364082"/>
        <n v="15.15494718"/>
        <n v="2.599251339"/>
        <n v="0.7804762049"/>
        <n v="8.79672214"/>
        <n v="19.71184258"/>
        <n v="1.583163513"/>
        <n v="4.297948765"/>
        <n v="2.684574639"/>
        <n v="0.3174006273"/>
        <n v="0.5444513971"/>
        <n v="2.591752445"/>
        <n v="5.39028"/>
        <n v="12.06161014"/>
        <n v="1.596943771"/>
        <n v="0.9955971951"/>
        <n v="0.35375"/>
        <n v="0.7312282016"/>
        <n v="1.385315508"/>
        <n v="21.63212113"/>
        <n v="0.9789509154"/>
        <n v="10.51114859"/>
        <n v="0.6239465945"/>
        <n v="4.69917"/>
      </sharedItems>
    </cacheField>
    <cacheField name="wat_unimp_r">
      <sharedItems containsMixedTypes="1" containsNumber="1">
        <n v="0.2923233459"/>
        <n v="0.856712639"/>
        <s v="NAN"/>
        <n v="24.43180086"/>
        <n v="16.89675238"/>
        <n v="31.99150648"/>
        <n v="6.383874146"/>
        <n v="14.77886772"/>
        <n v="1.72769216"/>
        <n v="6.510488612"/>
        <n v="1.451823918"/>
        <n v="14.11109616"/>
        <n v="4.269023951"/>
        <n v="23.49561327"/>
        <n v="0.4287617551"/>
        <n v="38.52496761"/>
        <n v="12.45046093"/>
        <n v="7.492899307"/>
        <n v="26.955911"/>
        <n v="14.07616061"/>
        <n v="0.0"/>
        <n v="19.68294895"/>
        <n v="1.561274833"/>
        <n v="4.140706948"/>
        <n v="12.51911322"/>
        <n v="15.73132479"/>
        <n v="28.3404457"/>
        <n v="6.592393694"/>
        <n v="11.26233968"/>
        <n v="23.01364655"/>
        <n v="4.57637573"/>
        <n v="21.21996133"/>
        <n v="5.637660008"/>
        <n v="15.0109696"/>
        <n v="2.954593684"/>
        <n v="9.704719143"/>
        <n v="23.6862564"/>
        <n v="5.174596509"/>
        <n v="4.48546156"/>
        <n v="11.60782393"/>
        <n v="0.3164802414"/>
        <n v="43.95389345"/>
        <n v="0.1723176618"/>
        <n v="46.37307301"/>
        <n v="0.3312230319"/>
        <n v="20.7910842"/>
        <n v="12.99639886"/>
        <n v="23.14294909"/>
        <n v="21.72810084"/>
        <n v="40.31645129"/>
        <n v="31.60865444"/>
        <n v="51.21598167"/>
        <n v="0.6464747393"/>
        <n v="21.82149546"/>
        <n v="4.978546347"/>
        <n v="20.51245174"/>
        <n v="23.97796833"/>
        <n v="23.17527956"/>
        <n v="4.583438691"/>
        <n v="20.92487535"/>
        <n v="7.081803759"/>
        <n v="3.383709875"/>
        <n v="31.5496173"/>
        <n v="36.90920532"/>
        <n v="2.568971895"/>
        <n v="6.682666377"/>
        <n v="0.5711602866"/>
        <n v="10.61491462"/>
        <n v="43.89831295"/>
        <n v="5.759897938"/>
        <n v="4.999356483"/>
        <n v="30.12380645"/>
        <n v="6.014693049"/>
        <n v="9.317490946"/>
        <n v="0.9105631982"/>
        <n v="29.78017368"/>
        <n v="5.703923618"/>
        <n v="8.506087409"/>
        <n v="3.603376986"/>
        <n v="10.18993486"/>
        <n v="14.24376547"/>
        <n v="6.623063373"/>
        <n v="1.865079247"/>
        <n v="7.26819549"/>
        <n v="0.1598017947"/>
        <n v="0.2612239122"/>
        <n v="9.623217003"/>
        <n v="0.1542382836"/>
        <n v="22.93315258"/>
        <n v="3.776999287"/>
        <n v="1.821833386"/>
        <n v="24.40516973"/>
        <n v="6.217219771"/>
        <n v="1.42077686"/>
        <n v="7.162364342"/>
        <n v="17.58078116"/>
        <n v="2.71208071"/>
        <n v="3.954133693"/>
        <n v="1.596119156"/>
        <n v="0.9946030281"/>
        <n v="0.1824006965"/>
        <n v="1.729405704"/>
        <n v="6.872734531"/>
        <n v="2.598712031"/>
        <n v="1.602839669"/>
        <n v="0.7882555911"/>
        <n v="0.9670429576"/>
        <n v="9.258100478"/>
        <n v="1.905972935"/>
        <n v="0.18"/>
        <n v="30.73550468"/>
        <n v="9.612691163"/>
        <n v="21.82705718"/>
        <n v="0.4402804931"/>
        <n v="1.662931067"/>
        <n v="0.2430149677"/>
        <n v="5.13386897"/>
        <n v="0.9395041006"/>
        <n v="1.115118127"/>
        <n v="0.3292126628"/>
        <n v="1.897409218"/>
        <n v="3.075789551"/>
        <n v="0.2806252626"/>
        <n v="44.7429624"/>
        <n v="2.024714716"/>
        <n v="1.404761905"/>
      </sharedItems>
    </cacheField>
    <cacheField name="wat_sur_r">
      <sharedItems containsMixedTypes="1" containsNumber="1">
        <n v="0.0"/>
        <s v="NAN"/>
        <n v="34.06700517"/>
        <n v="4.166000219"/>
        <n v="4.866593813"/>
        <n v="2.616924066"/>
        <n v="4.498522714"/>
        <n v="0.2712816327"/>
        <n v="2.248865782"/>
        <n v="10.13089435"/>
        <n v="1.320356149"/>
        <n v="6.287564203"/>
        <n v="9.545856027"/>
        <n v="12.78339519"/>
        <n v="11.92222209"/>
        <n v="7.110297857"/>
        <n v="5.907955546"/>
        <n v="10.3476661"/>
        <n v="12.03231098"/>
        <n v="2.864040809"/>
        <n v="16.00854992"/>
        <n v="24.13190366"/>
        <n v="7.059890254"/>
        <n v="0.3143928626"/>
        <n v="12.66807947"/>
        <n v="6.200500018"/>
        <n v="10.11293992"/>
        <n v="0.7389110856"/>
        <n v="19.34938452"/>
        <n v="13.70566842"/>
        <n v="0.9174871957"/>
        <n v="7.180906832"/>
        <n v="13.40277243"/>
        <n v="14.80617352"/>
        <n v="2.373264617"/>
        <n v="4.180627978"/>
        <n v="0.9451770151"/>
        <n v="18.03791011"/>
        <n v="6.114442944"/>
        <n v="18.90382103"/>
        <n v="18.88321135"/>
        <n v="2.408591717"/>
        <n v="0.5658703845"/>
        <n v="11.83235362"/>
        <n v="14.11828453"/>
        <n v="4.459392143"/>
        <n v="0.1922376314"/>
        <n v="5.264558634"/>
        <n v="3.927417637"/>
        <n v="7.759105289"/>
        <n v="3.448061508"/>
        <n v="10.28799004"/>
        <n v="9.689839563"/>
        <n v="25.97829744"/>
        <n v="0.04864690722"/>
        <n v="3.540378574"/>
        <n v="0.03800093141"/>
        <n v="2.539031772"/>
        <n v="5.152078012"/>
        <n v="11.17334519"/>
        <n v="13.676013"/>
        <n v="0.1834385438"/>
        <n v="0.11552"/>
        <n v="7.5914054"/>
        <n v="0.02419218345"/>
        <n v="0.7"/>
        <n v="0.0698789368"/>
        <n v="3.993729502"/>
        <n v="5.671427747"/>
        <n v="1.66548972"/>
        <n v="0.3511305397"/>
        <n v="40.51813242"/>
        <n v="5.916160173"/>
        <n v="0.01627906977"/>
        <n v="19.23802699"/>
        <n v="4.722569811"/>
        <n v="18.26429713"/>
        <n v="15.86448707"/>
        <n v="4.20520981"/>
        <n v="2.569601877"/>
        <n v="5.765128712"/>
        <n v="0.1711369258"/>
        <n v="4.258137228"/>
        <n v="0.2704761905"/>
        <n v="0.502"/>
        <n v="1.115623477"/>
        <n v="9.922152249"/>
        <n v="7.990926578"/>
        <n v="7.367830005"/>
        <n v="7.195101991"/>
        <n v="0.2196897375"/>
        <n v="0.03986"/>
      </sharedItems>
    </cacheField>
    <cacheField name="wat_bas_u">
      <sharedItems containsMixedTypes="1" containsNumber="1">
        <s v="NAN"/>
        <n v="86.07527164"/>
        <n v="90.66911086"/>
        <n v="85.81383976"/>
        <n v="86.45469821"/>
        <n v="83.0175993"/>
        <n v="92.10119"/>
        <n v="99.56938019"/>
        <n v="97.20582219"/>
        <n v="70.01770445"/>
        <n v="89.57763316"/>
        <n v="84.21282816"/>
        <n v="99.60665819"/>
        <n v="74.19222309"/>
        <n v="96.74976305"/>
        <n v="90.45807717"/>
        <n v="91.41077689"/>
        <n v="78.7828518"/>
        <n v="99.5"/>
        <n v="100.0"/>
        <n v="95.58062386"/>
        <n v="86.97523145"/>
        <n v="93.02090855"/>
        <n v="80.08191854"/>
        <n v="95.42788606"/>
        <n v="96.47695792"/>
        <n v="92.89512895"/>
        <n v="93.6700363"/>
        <n v="88.7939249"/>
        <n v="73.76365956"/>
        <n v="97.06426222"/>
        <n v="99.30769231"/>
        <n v="86.58169007"/>
        <n v="87.98504792"/>
        <n v="92.76804985"/>
        <n v="99.18304001"/>
        <n v="77.01412934"/>
        <n v="97.40277797"/>
        <n v="80.47000694"/>
        <n v="98.99798893"/>
        <n v="99.92231522"/>
        <n v="49.66166495"/>
        <n v="98.10662849"/>
        <n v="99.5837311"/>
        <n v="90.58991001"/>
        <n v="97.35744448"/>
        <n v="78.41163766"/>
        <n v="95.91745475"/>
        <n v="70.61434791"/>
        <n v="86.73385466"/>
        <n v="74.50335478"/>
        <n v="98.87896"/>
        <n v="79.12330574"/>
        <n v="97.4893325"/>
        <n v="95.32170094"/>
        <n v="73.25800004"/>
        <n v="94.8457044"/>
        <n v="99.55600556"/>
        <n v="85.09355329"/>
        <n v="97.61816944"/>
        <n v="92.35770519"/>
        <n v="96.26696535"/>
        <n v="85.52810963"/>
        <n v="99.60509406"/>
        <n v="89.25869465"/>
        <n v="95.40516436"/>
        <n v="91.53117485"/>
        <n v="95.39801591"/>
        <n v="94.87156989"/>
        <n v="97.58051207"/>
        <n v="84.62262129"/>
        <n v="98.19424406"/>
        <n v="96.12725952"/>
        <n v="82.08358486"/>
        <n v="98.00073133"/>
        <n v="99.83728281"/>
        <n v="97.93740299"/>
        <n v="97.40695661"/>
        <n v="99.44615394"/>
        <n v="99.94435484"/>
        <n v="97.11488267"/>
        <n v="95.66380912"/>
        <n v="99.88674854"/>
        <n v="96.91351044"/>
        <n v="87.96690427"/>
        <n v="99.95448122"/>
        <n v="97.89674601"/>
        <n v="96.97988603"/>
        <n v="98.71385387"/>
        <n v="93.1"/>
        <n v="99.72515812"/>
        <n v="71.74314862"/>
        <n v="99.00126484"/>
        <n v="99.19173959"/>
        <n v="87.09329616"/>
        <n v="98.87692469"/>
        <n v="98.08889267"/>
        <n v="96.64596558"/>
        <n v="99.98545421"/>
        <n v="99.12119763"/>
        <n v="91.27727011"/>
        <n v="99.12211832"/>
        <n v="97.62498058"/>
        <n v="99.80873103"/>
        <n v="99.57087001"/>
        <n v="96.00473586"/>
        <n v="99.90265093"/>
        <n v="79.5805429"/>
        <n v="98.83259961"/>
        <n v="99.5286704"/>
        <n v="98.64448672"/>
        <n v="97.32481783"/>
        <n v="97.62696443"/>
        <n v="99.14309591"/>
        <n v="97.77557664"/>
        <n v="86.9"/>
        <n v="84.13501493"/>
        <n v="99.65"/>
        <n v="96.55984408"/>
        <n v="96.01087362"/>
        <n v="99.84965286"/>
        <n v="99.90794521"/>
        <n v="99.63420199"/>
        <n v="99.9381928"/>
        <n v="99.25827766"/>
        <n v="98.03689158"/>
        <n v="99.92814447"/>
        <n v="99.965"/>
        <n v="94.7"/>
        <n v="99.82200131"/>
        <n v="99.84155768"/>
        <n v="89.80653917"/>
        <n v="99.09321259"/>
        <n v="99.79042065"/>
        <n v="99.69273444"/>
        <n v="99.99927139"/>
        <n v="99.90314002"/>
      </sharedItems>
    </cacheField>
    <cacheField name="wat_lim_u">
      <sharedItems containsMixedTypes="1" containsNumber="1">
        <s v="NAN"/>
        <n v="0.1721822608"/>
        <n v="8.034462869"/>
        <n v="9.950440829"/>
        <n v="10.27894825"/>
        <n v="9.250506251"/>
        <n v="7.89881"/>
        <n v="0.1273977901"/>
        <n v="2.166718886"/>
        <n v="18.71066092"/>
        <n v="3.101581411"/>
        <n v="14.30300858"/>
        <n v="0.143540536"/>
        <n v="15.99651381"/>
        <n v="0.7460644731"/>
        <n v="8.85091472"/>
        <n v="3.557120425"/>
        <n v="13.74416783"/>
        <n v="0.5"/>
        <n v="0.0"/>
        <n v="0.8848144763"/>
        <n v="4.327944725"/>
        <n v="2.698211997"/>
        <n v="14.60004919"/>
        <n v="1.527338152"/>
        <n v="4.964517757"/>
        <n v="3.272056027"/>
        <n v="6.337231166"/>
        <n v="25.22343986"/>
        <n v="0.6923076923"/>
        <n v="12.95724153"/>
        <n v="5.452291027"/>
        <n v="3.771561162"/>
        <n v="21.48137937"/>
        <n v="1.639520121"/>
        <n v="4.498430298"/>
        <n v="34.27978009"/>
        <n v="1.3591415"/>
        <n v="0.1061012067"/>
        <n v="3.229348056"/>
        <n v="1.516060408"/>
        <n v="14.07927743"/>
        <n v="3.947121723"/>
        <n v="20.03063358"/>
        <n v="3.451996194"/>
        <n v="14.34445818"/>
        <n v="1.12104"/>
        <n v="17.26991556"/>
        <n v="1.632836465"/>
        <n v="0.5920836567"/>
        <n v="5.708056353"/>
        <n v="5.026922206"/>
        <n v="4.818535156"/>
        <n v="0.2768660057"/>
        <n v="2.99188065"/>
        <n v="2.584758965"/>
        <n v="10.69005698"/>
        <n v="0.3949059374"/>
        <n v="9.428808083"/>
        <n v="4.233570117"/>
        <n v="5.658666461"/>
        <n v="2.944456223"/>
        <n v="4.783037865"/>
        <n v="0.6085098345"/>
        <n v="7.227673879"/>
        <n v="2.608342455"/>
        <n v="13.02379677"/>
        <n v="1.999268673"/>
        <n v="0.1537015262"/>
        <n v="1.727136954"/>
        <n v="0.1075523143"/>
        <n v="0.1831784927"/>
        <n v="1.62808683"/>
        <n v="0.1132514643"/>
        <n v="0.8801428799"/>
        <n v="3.873689522"/>
        <n v="1.375477117"/>
        <n v="0.7944652371"/>
        <n v="6.9"/>
        <n v="9.558837489"/>
        <n v="0.734785403"/>
        <n v="0.8082604128"/>
        <n v="10.37996439"/>
        <n v="0.9987568151"/>
        <n v="1.911107333"/>
        <n v="1.718335079"/>
        <n v="0.8788023684"/>
        <n v="8.14845779"/>
        <n v="0.09051328947"/>
        <n v="0.4366200322"/>
        <n v="0.19126897"/>
        <n v="3.628288591"/>
        <n v="20.4194571"/>
        <n v="0.2973899687"/>
        <n v="1.188006671"/>
        <n v="1.815385203"/>
        <n v="1.246217358"/>
        <n v="0.2983242605"/>
        <n v="1.1403859"/>
        <n v="13.1"/>
        <n v="15.51511107"/>
        <n v="0.6423932356"/>
        <n v="3.985572644"/>
        <n v="0.1503471429"/>
        <n v="0.0618072"/>
        <n v="0.2727920359"/>
        <n v="5.3"/>
        <n v="7.42998076"/>
        <n v="0.1013669408"/>
        <n v="0.3072655617"/>
      </sharedItems>
    </cacheField>
    <cacheField name="wat_unimp_u">
      <sharedItems containsMixedTypes="1" containsNumber="1">
        <s v="NAN"/>
        <n v="7.390385564"/>
        <n v="1.296426269"/>
        <n v="2.13468778"/>
        <n v="2.897503996"/>
        <n v="5.462303057"/>
        <n v="0.0"/>
        <n v="0.3032220202"/>
        <n v="0.6274589237"/>
        <n v="11.27163464"/>
        <n v="6.359123168"/>
        <n v="1.091582355"/>
        <n v="0.2498012758"/>
        <n v="8.922452721"/>
        <n v="1.632164244"/>
        <n v="3.899286137"/>
        <n v="6.421044133"/>
        <n v="1.527268323"/>
        <n v="2.73514263"/>
        <n v="3.625530038"/>
        <n v="4.875836487"/>
        <n v="1.830283006"/>
        <n v="1.995703929"/>
        <n v="2.122298674"/>
        <n v="2.820607523"/>
        <n v="2.194178786"/>
        <n v="2.935737778"/>
        <n v="0.461068398"/>
        <n v="4.912684644"/>
        <n v="3.126184571"/>
        <n v="0.816959987"/>
        <n v="1.504491286"/>
        <n v="0.6993752147"/>
        <n v="13.74049434"/>
        <n v="1.002011069"/>
        <n v="0.07768478119"/>
        <n v="15.95940214"/>
        <n v="0.4169208475"/>
        <n v="0.3101676943"/>
        <n v="5.307990528"/>
        <n v="1.126495111"/>
        <n v="5.485735437"/>
        <n v="0.1354235314"/>
        <n v="9.340625284"/>
        <n v="9.130414105"/>
        <n v="10.29905862"/>
        <n v="3.606778703"/>
        <n v="0.877831036"/>
        <n v="4.086215402"/>
        <n v="19.83580681"/>
        <n v="0.1273733928"/>
        <n v="0.4439944434"/>
        <n v="5.80236656"/>
        <n v="1.94525887"/>
        <n v="3.356908786"/>
        <n v="0.6596102638"/>
        <n v="3.58408039"/>
        <n v="1.31249727"/>
        <n v="0.361265525"/>
        <n v="2.810158691"/>
        <n v="1.317064322"/>
        <n v="0.3453922445"/>
        <n v="1.679615139"/>
        <n v="8.149704835"/>
        <n v="1.495409344"/>
        <n v="1.185613803"/>
        <n v="3.850701351"/>
        <n v="0.009015663296"/>
        <n v="0.3354600563"/>
        <n v="2.244007656"/>
        <n v="0.538220742"/>
        <n v="0.05564516129"/>
        <n v="2.37993884"/>
        <n v="2.708104054"/>
        <n v="2.206346677"/>
        <n v="8.026457278"/>
        <n v="0.04551878364"/>
        <n v="0.7277768759"/>
        <n v="3.020113966"/>
        <n v="0.4916808925"/>
        <n v="0.2748418825"/>
        <n v="17.72203473"/>
        <n v="0.2639497547"/>
        <n v="2.517789997"/>
        <n v="0.1243184908"/>
        <n v="1.635699341"/>
        <n v="0.01454579307"/>
        <n v="0.1090456533"/>
        <n v="0.5613453808"/>
        <n v="1.788579159"/>
        <n v="0.4291299944"/>
        <n v="0.3669755478"/>
        <n v="0.0973490679"/>
        <n v="0.6700104236"/>
        <n v="0.4713296007"/>
        <n v="0.1675066077"/>
        <n v="0.7217969634"/>
        <n v="1.126818208"/>
        <n v="0.4685798319"/>
        <n v="1.059840374"/>
        <n v="0.3498740029"/>
        <n v="0.35"/>
        <n v="2.636408693"/>
        <n v="0.003553731977"/>
        <n v="0.09205479452"/>
        <n v="0.3657980078"/>
        <n v="0.7417223371"/>
        <n v="1.302073396"/>
        <n v="0.0718555296"/>
        <n v="0.035"/>
        <n v="0.1779986949"/>
        <n v="0.1584423157"/>
        <n v="2.763480072"/>
        <n v="0.7437104707"/>
        <n v="0.2095793501"/>
        <n v="7.286105507E-4"/>
        <n v="0.09685998294"/>
      </sharedItems>
    </cacheField>
    <cacheField name="wat_sur_u">
      <sharedItems containsMixedTypes="1" containsNumber="1">
        <s v="NAN"/>
        <n v="6.362160532"/>
        <n v="0.0"/>
        <n v="2.101031634"/>
        <n v="0.3688495446"/>
        <n v="2.269591394"/>
        <n v="0.9616622585"/>
        <n v="0.392580896"/>
        <n v="0.8888103843"/>
        <n v="0.8720082294"/>
        <n v="0.6910081144"/>
        <n v="1.132816553"/>
        <n v="1.051936238"/>
        <n v="2.007293339"/>
        <n v="5.961681193"/>
        <n v="0.65534942"/>
        <n v="0.4421957805"/>
        <n v="2.741830931"/>
        <n v="0.01805461538"/>
        <n v="0.2373001538"/>
        <n v="2.674665152"/>
        <n v="1.012900581"/>
        <n v="1.649976404"/>
        <n v="0.3342044223"/>
        <n v="0.2583266934"/>
        <n v="1.291068417"/>
        <n v="0.09915281712"/>
        <n v="0.1173091586"/>
        <n v="0.8727514049"/>
        <n v="2.023349475"/>
        <n v="0.01439322693"/>
        <n v="0.6837350463"/>
        <n v="0.8531284131"/>
        <n v="1.198136794"/>
        <n v="4.285544994"/>
        <n v="0.1597056849"/>
        <n v="1.29350537"/>
        <n v="0.4886654211"/>
        <n v="0.1977530006"/>
        <n v="0.34046355"/>
        <n v="0.1313629588"/>
        <n v="0.3103465922"/>
        <n v="0.07878421819"/>
        <n v="1.041917019"/>
        <n v="0.2414834229"/>
        <n v="0.01562531586"/>
        <n v="0.322"/>
        <n v="0.1329489253"/>
        <n v="0.9759791629"/>
        <n v="0.008949452055"/>
        <n v="0.4652264446"/>
        <n v="0.2260230112"/>
        <n v="0.1498202281"/>
        <n v="0.2"/>
        <n v="0.138"/>
        <n v="0.09"/>
        <n v="0.02419708411"/>
        <n v="0.1613539953"/>
        <n v="0.3882429922"/>
        <n v="0.06171"/>
      </sharedItems>
    </cacheField>
    <cacheField name="value_cnt" numFmtId="0">
      <sharedItems containsSemiMixedTypes="0" containsString="0" containsNumber="1" containsInteger="1">
        <n v="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come_group_pivot" cacheId="0" dataCaption="" compact="0" compactData="0">
  <location ref="A1:G7" firstHeaderRow="0" firstDataRow="2" firstDataCol="0"/>
  <pivotFields>
    <pivotField name="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numFmtId="49" outline="0" multipleItemSelectionAllowed="1" showAll="0" sortType="ascending">
      <items>
        <item x="3"/>
        <item x="2"/>
        <item x="1"/>
        <item x="0"/>
        <item x="4"/>
        <item t="default"/>
      </items>
    </pivotField>
    <pivotField name="pop_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u (rounded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pop_u_val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 (roounded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" fld="2" baseField="0"/>
    <dataField name="AVERAGE of pop_u" fld="4" subtotal="average" baseField="0"/>
    <dataField name="AVERAGE of wat_bas_n" fld="9" subtotal="average" baseField="0"/>
    <dataField name="AVERAGE of wat_lim_n" fld="11" subtotal="average" baseField="0"/>
    <dataField name="AVERAGE of wat_unimp_n" fld="12" subtotal="average" baseField="0"/>
    <dataField name="AVERAGE of wat_sur_n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</row>
    <row r="2">
      <c r="A2" s="1" t="s">
        <v>17</v>
      </c>
      <c r="B2" s="1" t="s">
        <v>18</v>
      </c>
      <c r="C2" s="2">
        <v>1.350000024</v>
      </c>
      <c r="D2" s="2">
        <v>0.0</v>
      </c>
      <c r="E2" s="2">
        <v>99.70767665</v>
      </c>
      <c r="F2" s="2">
        <v>0.0</v>
      </c>
      <c r="G2" s="2">
        <v>0.2923233459</v>
      </c>
      <c r="H2" s="2">
        <v>0.0</v>
      </c>
      <c r="I2" s="2">
        <v>99.70767665</v>
      </c>
      <c r="J2" s="2">
        <v>0.0</v>
      </c>
      <c r="K2" s="2">
        <v>0.2923233459</v>
      </c>
      <c r="L2" s="2">
        <v>0.0</v>
      </c>
      <c r="M2" s="2" t="s">
        <v>18</v>
      </c>
      <c r="N2" s="2" t="s">
        <v>18</v>
      </c>
      <c r="O2" s="3" t="s">
        <v>18</v>
      </c>
      <c r="P2" s="3" t="s">
        <v>18</v>
      </c>
      <c r="Q2" s="5">
        <f t="shared" ref="Q2:Q214" si="1">COUNTA(A2:P2)</f>
        <v>16</v>
      </c>
    </row>
    <row r="3">
      <c r="A3" s="1" t="s">
        <v>19</v>
      </c>
      <c r="B3" s="1" t="s">
        <v>18</v>
      </c>
      <c r="C3" s="2">
        <v>1.618000031</v>
      </c>
      <c r="D3" s="2">
        <v>46.20200348</v>
      </c>
      <c r="E3" s="2">
        <v>97.01087618</v>
      </c>
      <c r="F3" s="2">
        <v>0.0</v>
      </c>
      <c r="G3" s="2">
        <v>2.989123822</v>
      </c>
      <c r="H3" s="2">
        <v>0.0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3" t="s">
        <v>18</v>
      </c>
      <c r="P3" s="3" t="s">
        <v>18</v>
      </c>
      <c r="Q3" s="5">
        <f t="shared" si="1"/>
        <v>16</v>
      </c>
    </row>
    <row r="4">
      <c r="A4" s="1" t="s">
        <v>20</v>
      </c>
      <c r="B4" s="1" t="s">
        <v>18</v>
      </c>
      <c r="C4" s="2">
        <v>3.48300004</v>
      </c>
      <c r="D4" s="2">
        <v>78.50799561</v>
      </c>
      <c r="E4" s="2">
        <v>95.3089274</v>
      </c>
      <c r="F4" s="2">
        <v>0.0</v>
      </c>
      <c r="G4" s="2">
        <v>4.691072596</v>
      </c>
      <c r="H4" s="2">
        <v>0.0</v>
      </c>
      <c r="I4" s="2">
        <v>78.17294282</v>
      </c>
      <c r="J4" s="2">
        <v>0.0</v>
      </c>
      <c r="K4" s="2">
        <v>21.82705718</v>
      </c>
      <c r="L4" s="2">
        <v>0.0</v>
      </c>
      <c r="M4" s="2">
        <v>100.0</v>
      </c>
      <c r="N4" s="2">
        <v>0.0</v>
      </c>
      <c r="O4" s="3">
        <v>0.0</v>
      </c>
      <c r="P4" s="3">
        <v>0.0</v>
      </c>
      <c r="Q4" s="5">
        <f t="shared" si="1"/>
        <v>16</v>
      </c>
    </row>
    <row r="5">
      <c r="A5" s="1" t="s">
        <v>21</v>
      </c>
      <c r="B5" s="1" t="s">
        <v>18</v>
      </c>
      <c r="C5" s="2">
        <v>4.999000072</v>
      </c>
      <c r="D5" s="2">
        <v>9.114999771</v>
      </c>
      <c r="E5" s="2">
        <v>98.07748262</v>
      </c>
      <c r="F5" s="2">
        <v>0.0</v>
      </c>
      <c r="G5" s="2">
        <v>1.922517378</v>
      </c>
      <c r="H5" s="2">
        <v>0.0</v>
      </c>
      <c r="I5" s="2" t="s">
        <v>18</v>
      </c>
      <c r="J5" s="2" t="s">
        <v>18</v>
      </c>
      <c r="K5" s="2" t="s">
        <v>18</v>
      </c>
      <c r="L5" s="2" t="s">
        <v>18</v>
      </c>
      <c r="M5" s="2" t="s">
        <v>18</v>
      </c>
      <c r="N5" s="2" t="s">
        <v>18</v>
      </c>
      <c r="O5" s="3" t="s">
        <v>18</v>
      </c>
      <c r="P5" s="3" t="s">
        <v>18</v>
      </c>
      <c r="Q5" s="5">
        <f t="shared" si="1"/>
        <v>16</v>
      </c>
    </row>
    <row r="6">
      <c r="A6" s="1" t="s">
        <v>22</v>
      </c>
      <c r="B6" s="1" t="s">
        <v>18</v>
      </c>
      <c r="C6" s="2">
        <v>5.795000076</v>
      </c>
      <c r="D6" s="2">
        <v>89.96199799</v>
      </c>
      <c r="E6" s="2">
        <v>91.4</v>
      </c>
      <c r="F6" s="2">
        <v>0.0</v>
      </c>
      <c r="G6" s="2">
        <v>8.6</v>
      </c>
      <c r="H6" s="2">
        <v>0.0</v>
      </c>
      <c r="I6" s="2" t="s">
        <v>18</v>
      </c>
      <c r="J6" s="2" t="s">
        <v>18</v>
      </c>
      <c r="K6" s="2" t="s">
        <v>18</v>
      </c>
      <c r="L6" s="2" t="s">
        <v>18</v>
      </c>
      <c r="M6" s="2" t="s">
        <v>18</v>
      </c>
      <c r="N6" s="2" t="s">
        <v>18</v>
      </c>
      <c r="O6" s="3" t="s">
        <v>18</v>
      </c>
      <c r="P6" s="3" t="s">
        <v>18</v>
      </c>
      <c r="Q6" s="5">
        <f t="shared" si="1"/>
        <v>16</v>
      </c>
    </row>
    <row r="7">
      <c r="A7" s="1" t="s">
        <v>23</v>
      </c>
      <c r="B7" s="1" t="s">
        <v>18</v>
      </c>
      <c r="C7" s="2">
        <v>6.071000099</v>
      </c>
      <c r="D7" s="2">
        <v>40.08200073</v>
      </c>
      <c r="E7" s="2">
        <v>99.1</v>
      </c>
      <c r="F7" s="2">
        <v>0.0</v>
      </c>
      <c r="G7" s="2">
        <v>0.9</v>
      </c>
      <c r="H7" s="2">
        <v>0.0</v>
      </c>
      <c r="I7" s="2" t="s">
        <v>18</v>
      </c>
      <c r="J7" s="2" t="s">
        <v>18</v>
      </c>
      <c r="K7" s="2" t="s">
        <v>18</v>
      </c>
      <c r="L7" s="2" t="s">
        <v>18</v>
      </c>
      <c r="M7" s="2" t="s">
        <v>18</v>
      </c>
      <c r="N7" s="2" t="s">
        <v>18</v>
      </c>
      <c r="O7" s="3" t="s">
        <v>18</v>
      </c>
      <c r="P7" s="3" t="s">
        <v>18</v>
      </c>
      <c r="Q7" s="5">
        <f t="shared" si="1"/>
        <v>16</v>
      </c>
    </row>
    <row r="8">
      <c r="A8" s="1" t="s">
        <v>24</v>
      </c>
      <c r="B8" s="1" t="s">
        <v>18</v>
      </c>
      <c r="C8" s="2">
        <v>9.885</v>
      </c>
      <c r="D8" s="2">
        <v>100.0</v>
      </c>
      <c r="E8" s="2">
        <v>100.0</v>
      </c>
      <c r="F8" s="2">
        <v>0.0</v>
      </c>
      <c r="G8" s="2">
        <v>0.0</v>
      </c>
      <c r="H8" s="2">
        <v>0.0</v>
      </c>
      <c r="I8" s="2" t="s">
        <v>18</v>
      </c>
      <c r="J8" s="2" t="s">
        <v>18</v>
      </c>
      <c r="K8" s="2" t="s">
        <v>18</v>
      </c>
      <c r="L8" s="2" t="s">
        <v>18</v>
      </c>
      <c r="M8" s="2">
        <v>100.0</v>
      </c>
      <c r="N8" s="2">
        <v>0.0</v>
      </c>
      <c r="O8" s="3">
        <v>0.0</v>
      </c>
      <c r="P8" s="3">
        <v>0.0</v>
      </c>
      <c r="Q8" s="5">
        <f t="shared" si="1"/>
        <v>16</v>
      </c>
    </row>
    <row r="9">
      <c r="A9" s="1" t="s">
        <v>25</v>
      </c>
      <c r="B9" s="1" t="s">
        <v>26</v>
      </c>
      <c r="C9" s="2">
        <v>10.83399963</v>
      </c>
      <c r="D9" s="2">
        <v>100.0</v>
      </c>
      <c r="E9" s="2">
        <v>100.0</v>
      </c>
      <c r="F9" s="2">
        <v>0.0</v>
      </c>
      <c r="G9" s="2">
        <v>0.0</v>
      </c>
      <c r="H9" s="2">
        <v>0.0</v>
      </c>
      <c r="I9" s="2" t="s">
        <v>18</v>
      </c>
      <c r="J9" s="2" t="s">
        <v>18</v>
      </c>
      <c r="K9" s="2" t="s">
        <v>18</v>
      </c>
      <c r="L9" s="2" t="s">
        <v>18</v>
      </c>
      <c r="M9" s="2">
        <v>100.0</v>
      </c>
      <c r="N9" s="2">
        <v>0.0</v>
      </c>
      <c r="O9" s="3">
        <v>0.0</v>
      </c>
      <c r="P9" s="3">
        <v>0.0</v>
      </c>
      <c r="Q9" s="5">
        <f t="shared" si="1"/>
        <v>16</v>
      </c>
    </row>
    <row r="10">
      <c r="A10" s="1" t="s">
        <v>27</v>
      </c>
      <c r="B10" s="1" t="s">
        <v>18</v>
      </c>
      <c r="C10" s="2">
        <v>11.24600029</v>
      </c>
      <c r="D10" s="2">
        <v>0.0</v>
      </c>
      <c r="E10" s="2">
        <v>99.14328736</v>
      </c>
      <c r="F10" s="2">
        <v>0.0</v>
      </c>
      <c r="G10" s="2">
        <v>0.856712639</v>
      </c>
      <c r="H10" s="2">
        <v>0.0</v>
      </c>
      <c r="I10" s="2">
        <v>99.14328736</v>
      </c>
      <c r="J10" s="2">
        <v>0.0</v>
      </c>
      <c r="K10" s="2">
        <v>0.856712639</v>
      </c>
      <c r="L10" s="2">
        <v>0.0</v>
      </c>
      <c r="M10" s="2" t="s">
        <v>18</v>
      </c>
      <c r="N10" s="2" t="s">
        <v>18</v>
      </c>
      <c r="O10" s="3" t="s">
        <v>18</v>
      </c>
      <c r="P10" s="3" t="s">
        <v>18</v>
      </c>
      <c r="Q10" s="5">
        <f t="shared" si="1"/>
        <v>16</v>
      </c>
    </row>
    <row r="11">
      <c r="A11" s="1" t="s">
        <v>28</v>
      </c>
      <c r="B11" s="1" t="s">
        <v>29</v>
      </c>
      <c r="C11" s="2">
        <v>11.79199982</v>
      </c>
      <c r="D11" s="2">
        <v>64.01399994</v>
      </c>
      <c r="E11" s="2">
        <v>100.0</v>
      </c>
      <c r="F11" s="2">
        <v>0.0</v>
      </c>
      <c r="G11" s="2">
        <v>0.0</v>
      </c>
      <c r="H11" s="2">
        <v>0.0</v>
      </c>
      <c r="I11" s="2">
        <v>100.0</v>
      </c>
      <c r="J11" s="2">
        <v>0.0</v>
      </c>
      <c r="K11" s="2">
        <v>0.0</v>
      </c>
      <c r="L11" s="2">
        <v>0.0</v>
      </c>
      <c r="M11" s="2">
        <v>100.0</v>
      </c>
      <c r="N11" s="2">
        <v>0.0</v>
      </c>
      <c r="O11" s="3">
        <v>0.0</v>
      </c>
      <c r="P11" s="3">
        <v>0.0</v>
      </c>
      <c r="Q11" s="5">
        <f t="shared" si="1"/>
        <v>16</v>
      </c>
    </row>
    <row r="12">
      <c r="A12" s="1" t="s">
        <v>30</v>
      </c>
      <c r="B12" s="1" t="s">
        <v>18</v>
      </c>
      <c r="C12" s="2">
        <v>17.56399918</v>
      </c>
      <c r="D12" s="2">
        <v>75.49500275</v>
      </c>
      <c r="E12" s="2">
        <v>99.97161022</v>
      </c>
      <c r="F12" s="2">
        <v>0.0</v>
      </c>
      <c r="G12" s="2">
        <v>0.0283897827</v>
      </c>
      <c r="H12" s="2">
        <v>0.0</v>
      </c>
      <c r="I12" s="2" t="s">
        <v>18</v>
      </c>
      <c r="J12" s="2" t="s">
        <v>18</v>
      </c>
      <c r="K12" s="2" t="s">
        <v>18</v>
      </c>
      <c r="L12" s="2" t="s">
        <v>18</v>
      </c>
      <c r="M12" s="2" t="s">
        <v>18</v>
      </c>
      <c r="N12" s="2" t="s">
        <v>18</v>
      </c>
      <c r="O12" s="3" t="s">
        <v>18</v>
      </c>
      <c r="P12" s="3" t="s">
        <v>18</v>
      </c>
      <c r="Q12" s="5">
        <f t="shared" si="1"/>
        <v>16</v>
      </c>
    </row>
    <row r="13">
      <c r="A13" s="1" t="s">
        <v>31</v>
      </c>
      <c r="B13" s="1" t="s">
        <v>29</v>
      </c>
      <c r="C13" s="2">
        <v>18.09199905</v>
      </c>
      <c r="D13" s="2">
        <v>80.98799896</v>
      </c>
      <c r="E13" s="2">
        <v>99.6575455</v>
      </c>
      <c r="F13" s="2">
        <v>0.0</v>
      </c>
      <c r="G13" s="2">
        <v>0.3424544984</v>
      </c>
      <c r="H13" s="2">
        <v>0.0</v>
      </c>
      <c r="I13" s="2">
        <v>99.75698503</v>
      </c>
      <c r="J13" s="2">
        <v>0.0</v>
      </c>
      <c r="K13" s="2">
        <v>0.2430149677</v>
      </c>
      <c r="L13" s="2">
        <v>0.0</v>
      </c>
      <c r="M13" s="2">
        <v>99.63420199</v>
      </c>
      <c r="N13" s="2">
        <v>0.0</v>
      </c>
      <c r="O13" s="3">
        <v>0.3657980078</v>
      </c>
      <c r="P13" s="3">
        <v>0.0</v>
      </c>
      <c r="Q13" s="5">
        <f t="shared" si="1"/>
        <v>16</v>
      </c>
    </row>
    <row r="14">
      <c r="A14" s="1" t="s">
        <v>32</v>
      </c>
      <c r="B14" s="1" t="s">
        <v>26</v>
      </c>
      <c r="C14" s="2">
        <v>30.23699951</v>
      </c>
      <c r="D14" s="2">
        <v>48.51499939</v>
      </c>
      <c r="E14" s="2">
        <v>99.86438356</v>
      </c>
      <c r="F14" s="2">
        <v>0.0</v>
      </c>
      <c r="G14" s="2">
        <v>0.1356164384</v>
      </c>
      <c r="H14" s="2">
        <v>0.0</v>
      </c>
      <c r="I14" s="2" t="s">
        <v>18</v>
      </c>
      <c r="J14" s="2" t="s">
        <v>18</v>
      </c>
      <c r="K14" s="2" t="s">
        <v>18</v>
      </c>
      <c r="L14" s="2" t="s">
        <v>18</v>
      </c>
      <c r="M14" s="2" t="s">
        <v>18</v>
      </c>
      <c r="N14" s="2" t="s">
        <v>18</v>
      </c>
      <c r="O14" s="3" t="s">
        <v>18</v>
      </c>
      <c r="P14" s="3" t="s">
        <v>18</v>
      </c>
      <c r="Q14" s="5">
        <f t="shared" si="1"/>
        <v>16</v>
      </c>
    </row>
    <row r="15">
      <c r="A15" s="1" t="s">
        <v>33</v>
      </c>
      <c r="B15" s="1" t="s">
        <v>26</v>
      </c>
      <c r="C15" s="2">
        <v>33.69100189</v>
      </c>
      <c r="D15" s="2">
        <v>100.0</v>
      </c>
      <c r="E15" s="2">
        <v>100.0</v>
      </c>
      <c r="F15" s="2">
        <v>0.0</v>
      </c>
      <c r="G15" s="2">
        <v>0.0</v>
      </c>
      <c r="H15" s="2">
        <v>0.0</v>
      </c>
      <c r="I15" s="2" t="s">
        <v>18</v>
      </c>
      <c r="J15" s="2" t="s">
        <v>18</v>
      </c>
      <c r="K15" s="2" t="s">
        <v>18</v>
      </c>
      <c r="L15" s="2" t="s">
        <v>18</v>
      </c>
      <c r="M15" s="2">
        <v>100.0</v>
      </c>
      <c r="N15" s="2">
        <v>0.0</v>
      </c>
      <c r="O15" s="3">
        <v>0.0</v>
      </c>
      <c r="P15" s="3">
        <v>0.0</v>
      </c>
      <c r="Q15" s="5">
        <f t="shared" si="1"/>
        <v>16</v>
      </c>
    </row>
    <row r="16">
      <c r="A16" s="1" t="s">
        <v>34</v>
      </c>
      <c r="B16" s="1" t="s">
        <v>26</v>
      </c>
      <c r="C16" s="2">
        <v>33.93799973</v>
      </c>
      <c r="D16" s="2">
        <v>97.49900055</v>
      </c>
      <c r="E16" s="2">
        <v>100.0</v>
      </c>
      <c r="F16" s="2">
        <v>0.0</v>
      </c>
      <c r="G16" s="2">
        <v>0.0</v>
      </c>
      <c r="H16" s="2">
        <v>0.0</v>
      </c>
      <c r="I16" s="2" t="s">
        <v>18</v>
      </c>
      <c r="J16" s="2" t="s">
        <v>18</v>
      </c>
      <c r="K16" s="2" t="s">
        <v>18</v>
      </c>
      <c r="L16" s="2" t="s">
        <v>18</v>
      </c>
      <c r="M16" s="2" t="s">
        <v>18</v>
      </c>
      <c r="N16" s="2" t="s">
        <v>18</v>
      </c>
      <c r="O16" s="3" t="s">
        <v>18</v>
      </c>
      <c r="P16" s="3" t="s">
        <v>18</v>
      </c>
      <c r="Q16" s="5">
        <f t="shared" si="1"/>
        <v>16</v>
      </c>
    </row>
    <row r="17">
      <c r="A17" s="1" t="s">
        <v>35</v>
      </c>
      <c r="B17" s="1" t="s">
        <v>26</v>
      </c>
      <c r="C17" s="2">
        <v>38.13700104</v>
      </c>
      <c r="D17" s="2">
        <v>14.41600037</v>
      </c>
      <c r="E17" s="2">
        <v>100.0</v>
      </c>
      <c r="F17" s="2">
        <v>0.0</v>
      </c>
      <c r="G17" s="2">
        <v>0.0</v>
      </c>
      <c r="H17" s="2">
        <v>0.0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N17" s="2" t="s">
        <v>18</v>
      </c>
      <c r="O17" s="3" t="s">
        <v>18</v>
      </c>
      <c r="P17" s="3" t="s">
        <v>18</v>
      </c>
      <c r="Q17" s="5">
        <f t="shared" si="1"/>
        <v>16</v>
      </c>
    </row>
    <row r="18">
      <c r="A18" s="1" t="s">
        <v>36</v>
      </c>
      <c r="B18" s="1" t="s">
        <v>26</v>
      </c>
      <c r="C18" s="2">
        <v>38.659</v>
      </c>
      <c r="D18" s="2">
        <v>100.0</v>
      </c>
      <c r="E18" s="2">
        <v>99.99927139</v>
      </c>
      <c r="F18" s="2">
        <v>0.0</v>
      </c>
      <c r="G18" s="2">
        <v>7.286105507E-4</v>
      </c>
      <c r="H18" s="2">
        <v>0.0</v>
      </c>
      <c r="I18" s="2" t="s">
        <v>18</v>
      </c>
      <c r="J18" s="2" t="s">
        <v>18</v>
      </c>
      <c r="K18" s="2" t="s">
        <v>18</v>
      </c>
      <c r="L18" s="2" t="s">
        <v>18</v>
      </c>
      <c r="M18" s="2">
        <v>99.99927139</v>
      </c>
      <c r="N18" s="2">
        <v>0.0</v>
      </c>
      <c r="O18" s="3">
        <v>7.286105507E-4</v>
      </c>
      <c r="P18" s="3">
        <v>0.0</v>
      </c>
      <c r="Q18" s="5">
        <f t="shared" si="1"/>
        <v>16</v>
      </c>
    </row>
    <row r="19">
      <c r="A19" s="1" t="s">
        <v>37</v>
      </c>
      <c r="B19" s="1" t="s">
        <v>26</v>
      </c>
      <c r="C19" s="2">
        <v>39.24399948</v>
      </c>
      <c r="D19" s="2">
        <v>100.0</v>
      </c>
      <c r="E19" s="2">
        <v>100.0</v>
      </c>
      <c r="F19" s="2">
        <v>0.0</v>
      </c>
      <c r="G19" s="2">
        <v>0.0</v>
      </c>
      <c r="H19" s="2">
        <v>0.0</v>
      </c>
      <c r="I19" s="2" t="s">
        <v>18</v>
      </c>
      <c r="J19" s="2" t="s">
        <v>18</v>
      </c>
      <c r="K19" s="2" t="s">
        <v>18</v>
      </c>
      <c r="L19" s="2" t="s">
        <v>18</v>
      </c>
      <c r="M19" s="2">
        <v>100.0</v>
      </c>
      <c r="N19" s="2">
        <v>0.0</v>
      </c>
      <c r="O19" s="3">
        <v>0.0</v>
      </c>
      <c r="P19" s="3">
        <v>0.0</v>
      </c>
      <c r="Q19" s="5">
        <f t="shared" si="1"/>
        <v>16</v>
      </c>
    </row>
    <row r="20">
      <c r="A20" s="1" t="s">
        <v>38</v>
      </c>
      <c r="B20" s="1" t="s">
        <v>26</v>
      </c>
      <c r="C20" s="2">
        <v>48.86500168</v>
      </c>
      <c r="D20" s="2">
        <v>42.39799881</v>
      </c>
      <c r="E20" s="2">
        <v>100.0</v>
      </c>
      <c r="F20" s="2">
        <v>0.0</v>
      </c>
      <c r="G20" s="2">
        <v>0.0</v>
      </c>
      <c r="H20" s="2">
        <v>0.0</v>
      </c>
      <c r="I20" s="2" t="s">
        <v>18</v>
      </c>
      <c r="J20" s="2" t="s">
        <v>18</v>
      </c>
      <c r="K20" s="2" t="s">
        <v>18</v>
      </c>
      <c r="L20" s="2" t="s">
        <v>18</v>
      </c>
      <c r="M20" s="2" t="s">
        <v>18</v>
      </c>
      <c r="N20" s="2" t="s">
        <v>18</v>
      </c>
      <c r="O20" s="3" t="s">
        <v>18</v>
      </c>
      <c r="P20" s="3" t="s">
        <v>18</v>
      </c>
      <c r="Q20" s="5">
        <f t="shared" si="1"/>
        <v>16</v>
      </c>
    </row>
    <row r="21">
      <c r="A21" s="1" t="s">
        <v>39</v>
      </c>
      <c r="B21" s="1" t="s">
        <v>29</v>
      </c>
      <c r="C21" s="2">
        <v>55.1969986</v>
      </c>
      <c r="D21" s="2">
        <v>87.15299988</v>
      </c>
      <c r="E21" s="2">
        <v>99.77377166</v>
      </c>
      <c r="F21" s="2">
        <v>0.0</v>
      </c>
      <c r="G21" s="2">
        <v>0.2262283415</v>
      </c>
      <c r="H21" s="2">
        <v>0.0</v>
      </c>
      <c r="I21" s="2" t="s">
        <v>18</v>
      </c>
      <c r="J21" s="2" t="s">
        <v>18</v>
      </c>
      <c r="K21" s="2" t="s">
        <v>18</v>
      </c>
      <c r="L21" s="2" t="s">
        <v>18</v>
      </c>
      <c r="M21" s="2" t="s">
        <v>18</v>
      </c>
      <c r="N21" s="2" t="s">
        <v>18</v>
      </c>
      <c r="O21" s="3" t="s">
        <v>18</v>
      </c>
      <c r="P21" s="3" t="s">
        <v>18</v>
      </c>
      <c r="Q21" s="5">
        <f t="shared" si="1"/>
        <v>16</v>
      </c>
    </row>
    <row r="22">
      <c r="A22" s="1" t="s">
        <v>40</v>
      </c>
      <c r="B22" s="1" t="s">
        <v>26</v>
      </c>
      <c r="C22" s="2">
        <v>56.77199936</v>
      </c>
      <c r="D22" s="2">
        <v>87.28200531</v>
      </c>
      <c r="E22" s="2">
        <v>100.0000017</v>
      </c>
      <c r="F22" s="2">
        <v>0.0</v>
      </c>
      <c r="G22" s="2">
        <v>0.0</v>
      </c>
      <c r="H22" s="2">
        <v>0.0</v>
      </c>
      <c r="I22" s="2">
        <v>100.0</v>
      </c>
      <c r="J22" s="2">
        <v>0.0</v>
      </c>
      <c r="K22" s="2">
        <v>0.0</v>
      </c>
      <c r="L22" s="2">
        <v>0.0</v>
      </c>
      <c r="M22" s="2">
        <v>100.0</v>
      </c>
      <c r="N22" s="2">
        <v>0.0</v>
      </c>
      <c r="O22" s="3">
        <v>0.0</v>
      </c>
      <c r="P22" s="3">
        <v>0.0</v>
      </c>
      <c r="Q22" s="5">
        <f t="shared" si="1"/>
        <v>16</v>
      </c>
    </row>
    <row r="23">
      <c r="A23" s="1" t="s">
        <v>41</v>
      </c>
      <c r="B23" s="1" t="s">
        <v>26</v>
      </c>
      <c r="C23" s="2">
        <v>57.55699921</v>
      </c>
      <c r="D23" s="2">
        <v>91.79799652</v>
      </c>
      <c r="E23" s="2">
        <v>100.0</v>
      </c>
      <c r="F23" s="2">
        <v>0.0</v>
      </c>
      <c r="G23" s="2">
        <v>0.0</v>
      </c>
      <c r="H23" s="2">
        <v>0.0</v>
      </c>
      <c r="I23" s="2" t="s">
        <v>18</v>
      </c>
      <c r="J23" s="2" t="s">
        <v>18</v>
      </c>
      <c r="K23" s="2" t="s">
        <v>18</v>
      </c>
      <c r="L23" s="2" t="s">
        <v>18</v>
      </c>
      <c r="M23" s="2" t="s">
        <v>18</v>
      </c>
      <c r="N23" s="2" t="s">
        <v>18</v>
      </c>
      <c r="O23" s="3" t="s">
        <v>18</v>
      </c>
      <c r="P23" s="3" t="s">
        <v>18</v>
      </c>
      <c r="Q23" s="5">
        <f t="shared" si="1"/>
        <v>16</v>
      </c>
    </row>
    <row r="24">
      <c r="A24" s="1" t="s">
        <v>42</v>
      </c>
      <c r="B24" s="1" t="s">
        <v>29</v>
      </c>
      <c r="C24" s="2">
        <v>59.19400024</v>
      </c>
      <c r="D24" s="2">
        <v>77.79399109</v>
      </c>
      <c r="E24" s="2">
        <v>88.57204698</v>
      </c>
      <c r="F24" s="2">
        <v>11.387979</v>
      </c>
      <c r="G24" s="2">
        <v>0.03997402585</v>
      </c>
      <c r="H24" s="2">
        <v>0.0</v>
      </c>
      <c r="I24" s="6" t="s">
        <v>43</v>
      </c>
      <c r="J24" s="2">
        <v>5.39028</v>
      </c>
      <c r="K24" s="2">
        <v>0.18</v>
      </c>
      <c r="L24" s="2">
        <v>0.0</v>
      </c>
      <c r="M24" s="2">
        <v>86.9</v>
      </c>
      <c r="N24" s="2">
        <v>13.1</v>
      </c>
      <c r="O24" s="2">
        <v>0.0</v>
      </c>
      <c r="P24" s="3">
        <v>0.0</v>
      </c>
      <c r="Q24" s="5">
        <f t="shared" si="1"/>
        <v>16</v>
      </c>
    </row>
    <row r="25">
      <c r="A25" s="1" t="s">
        <v>44</v>
      </c>
      <c r="B25" s="1" t="s">
        <v>26</v>
      </c>
      <c r="C25" s="2">
        <v>62.27299881</v>
      </c>
      <c r="D25" s="2">
        <v>100.0</v>
      </c>
      <c r="E25" s="2">
        <v>99.90314002</v>
      </c>
      <c r="F25" s="2">
        <v>0.0</v>
      </c>
      <c r="G25" s="2">
        <v>0.09685998294</v>
      </c>
      <c r="H25" s="2">
        <v>0.0</v>
      </c>
      <c r="I25" s="2" t="s">
        <v>18</v>
      </c>
      <c r="J25" s="2" t="s">
        <v>18</v>
      </c>
      <c r="K25" s="2" t="s">
        <v>18</v>
      </c>
      <c r="L25" s="2" t="s">
        <v>18</v>
      </c>
      <c r="M25" s="2">
        <v>99.90314002</v>
      </c>
      <c r="N25" s="2">
        <v>0.0</v>
      </c>
      <c r="O25" s="3">
        <v>0.09685998294</v>
      </c>
      <c r="P25" s="3">
        <v>0.0</v>
      </c>
      <c r="Q25" s="5">
        <f t="shared" si="1"/>
        <v>16</v>
      </c>
    </row>
    <row r="26">
      <c r="A26" s="1" t="s">
        <v>45</v>
      </c>
      <c r="B26" s="1" t="s">
        <v>26</v>
      </c>
      <c r="C26" s="2">
        <v>77.26499939</v>
      </c>
      <c r="D26" s="2">
        <v>87.91600037</v>
      </c>
      <c r="E26" s="2">
        <v>100.0000037</v>
      </c>
      <c r="F26" s="2">
        <v>0.0</v>
      </c>
      <c r="G26" s="2">
        <v>0.0</v>
      </c>
      <c r="H26" s="2">
        <v>0.0</v>
      </c>
      <c r="I26" s="2">
        <v>100.0</v>
      </c>
      <c r="J26" s="2">
        <v>0.0</v>
      </c>
      <c r="K26" s="2">
        <v>0.0</v>
      </c>
      <c r="L26" s="2">
        <v>0.0</v>
      </c>
      <c r="M26" s="2">
        <v>100.0</v>
      </c>
      <c r="N26" s="2">
        <v>0.0</v>
      </c>
      <c r="O26" s="3">
        <v>0.0</v>
      </c>
      <c r="P26" s="3">
        <v>0.0</v>
      </c>
      <c r="Q26" s="5">
        <f t="shared" si="1"/>
        <v>16</v>
      </c>
    </row>
    <row r="27">
      <c r="A27" s="1" t="s">
        <v>46</v>
      </c>
      <c r="B27" s="1" t="s">
        <v>26</v>
      </c>
      <c r="C27" s="2">
        <v>85.03199768</v>
      </c>
      <c r="D27" s="2">
        <v>52.89800262</v>
      </c>
      <c r="E27" s="2">
        <v>99.075</v>
      </c>
      <c r="F27" s="2">
        <v>0.0</v>
      </c>
      <c r="G27" s="2">
        <v>0.925</v>
      </c>
      <c r="H27" s="2">
        <v>0.0</v>
      </c>
      <c r="I27" s="2" t="s">
        <v>18</v>
      </c>
      <c r="J27" s="2" t="s">
        <v>18</v>
      </c>
      <c r="K27" s="2" t="s">
        <v>18</v>
      </c>
      <c r="L27" s="2" t="s">
        <v>18</v>
      </c>
      <c r="M27" s="2" t="s">
        <v>18</v>
      </c>
      <c r="N27" s="2" t="s">
        <v>18</v>
      </c>
      <c r="O27" s="3" t="s">
        <v>18</v>
      </c>
      <c r="P27" s="3" t="s">
        <v>18</v>
      </c>
      <c r="Q27" s="5">
        <f t="shared" si="1"/>
        <v>16</v>
      </c>
    </row>
    <row r="28">
      <c r="A28" s="1" t="s">
        <v>47</v>
      </c>
      <c r="B28" s="1" t="s">
        <v>26</v>
      </c>
      <c r="C28" s="2">
        <v>104.4229965</v>
      </c>
      <c r="D28" s="2">
        <v>95.93900299</v>
      </c>
      <c r="E28" s="2">
        <v>98.71826738</v>
      </c>
      <c r="F28" s="2">
        <v>0.0</v>
      </c>
      <c r="G28" s="2">
        <v>1.281732624</v>
      </c>
      <c r="H28" s="2">
        <v>0.0</v>
      </c>
      <c r="I28" s="2" t="s">
        <v>18</v>
      </c>
      <c r="J28" s="2" t="s">
        <v>18</v>
      </c>
      <c r="K28" s="2" t="s">
        <v>18</v>
      </c>
      <c r="L28" s="2" t="s">
        <v>18</v>
      </c>
      <c r="M28" s="2" t="s">
        <v>18</v>
      </c>
      <c r="N28" s="2" t="s">
        <v>18</v>
      </c>
      <c r="O28" s="3" t="s">
        <v>18</v>
      </c>
      <c r="P28" s="3" t="s">
        <v>18</v>
      </c>
      <c r="Q28" s="5">
        <f t="shared" si="1"/>
        <v>16</v>
      </c>
    </row>
    <row r="29">
      <c r="A29" s="1" t="s">
        <v>48</v>
      </c>
      <c r="B29" s="1" t="s">
        <v>29</v>
      </c>
      <c r="C29" s="2">
        <v>105.6969986</v>
      </c>
      <c r="D29" s="2">
        <v>23.09899902</v>
      </c>
      <c r="E29" s="2">
        <v>98.73108083</v>
      </c>
      <c r="F29" s="2">
        <v>0.8814972962</v>
      </c>
      <c r="G29" s="2">
        <v>0.3874218777</v>
      </c>
      <c r="H29" s="2">
        <v>0.0</v>
      </c>
      <c r="I29" s="2">
        <v>98.46807854</v>
      </c>
      <c r="J29" s="2">
        <v>1.103159706</v>
      </c>
      <c r="K29" s="4">
        <v>0.4287617551</v>
      </c>
      <c r="L29" s="4">
        <v>0.0</v>
      </c>
      <c r="M29" s="2">
        <v>99.60665819</v>
      </c>
      <c r="N29" s="2">
        <v>0.143540536</v>
      </c>
      <c r="O29" s="2">
        <v>0.2498012758</v>
      </c>
      <c r="P29" s="3">
        <v>0.0</v>
      </c>
      <c r="Q29" s="5">
        <f t="shared" si="1"/>
        <v>16</v>
      </c>
    </row>
    <row r="30">
      <c r="A30" s="1" t="s">
        <v>49</v>
      </c>
      <c r="B30" s="1" t="s">
        <v>50</v>
      </c>
      <c r="C30" s="2">
        <v>119.4459991</v>
      </c>
      <c r="D30" s="2">
        <v>55.59399796</v>
      </c>
      <c r="E30" s="2">
        <v>77.97092085</v>
      </c>
      <c r="F30" s="2">
        <v>4.076899625</v>
      </c>
      <c r="G30" s="2">
        <v>17.95217953</v>
      </c>
      <c r="H30" s="2">
        <v>0.0</v>
      </c>
      <c r="I30" s="2">
        <v>60.99418489</v>
      </c>
      <c r="J30" s="2">
        <v>2.096609799</v>
      </c>
      <c r="K30" s="2">
        <v>36.90920532</v>
      </c>
      <c r="L30" s="2">
        <v>0.0</v>
      </c>
      <c r="M30" s="2">
        <v>91.53117485</v>
      </c>
      <c r="N30" s="2">
        <v>5.658666461</v>
      </c>
      <c r="O30" s="3">
        <v>2.810158691</v>
      </c>
      <c r="P30" s="3">
        <v>0.0</v>
      </c>
      <c r="Q30" s="5">
        <f t="shared" si="1"/>
        <v>16</v>
      </c>
    </row>
    <row r="31">
      <c r="A31" s="1" t="s">
        <v>51</v>
      </c>
      <c r="B31" s="1" t="s">
        <v>26</v>
      </c>
      <c r="C31" s="2">
        <v>168.7830048</v>
      </c>
      <c r="D31" s="2">
        <v>94.93800354</v>
      </c>
      <c r="E31" s="2">
        <v>99.6952</v>
      </c>
      <c r="F31" s="2">
        <v>0.0</v>
      </c>
      <c r="G31" s="2">
        <v>0.3048</v>
      </c>
      <c r="H31" s="2">
        <v>0.0</v>
      </c>
      <c r="I31" s="2" t="s">
        <v>18</v>
      </c>
      <c r="J31" s="2" t="s">
        <v>18</v>
      </c>
      <c r="K31" s="2" t="s">
        <v>18</v>
      </c>
      <c r="L31" s="2" t="s">
        <v>18</v>
      </c>
      <c r="M31" s="2" t="s">
        <v>18</v>
      </c>
      <c r="N31" s="2" t="s">
        <v>18</v>
      </c>
      <c r="O31" s="3" t="s">
        <v>18</v>
      </c>
      <c r="P31" s="3" t="s">
        <v>18</v>
      </c>
      <c r="Q31" s="5">
        <f t="shared" si="1"/>
        <v>16</v>
      </c>
    </row>
    <row r="32">
      <c r="A32" s="1" t="s">
        <v>52</v>
      </c>
      <c r="B32" s="1" t="s">
        <v>29</v>
      </c>
      <c r="C32" s="2">
        <v>183.6289978</v>
      </c>
      <c r="D32" s="2">
        <v>18.8409996</v>
      </c>
      <c r="E32" s="2">
        <v>96.88784457</v>
      </c>
      <c r="F32" s="2">
        <v>1.815652166</v>
      </c>
      <c r="G32" s="2">
        <v>1.296503269</v>
      </c>
      <c r="H32" s="2">
        <v>0.0</v>
      </c>
      <c r="I32" s="2">
        <v>96.81402383</v>
      </c>
      <c r="J32" s="2">
        <v>1.734152255</v>
      </c>
      <c r="K32" s="2">
        <v>1.451823918</v>
      </c>
      <c r="L32" s="2">
        <v>0.0</v>
      </c>
      <c r="M32" s="2">
        <v>97.20582219</v>
      </c>
      <c r="N32" s="2">
        <v>2.166718886</v>
      </c>
      <c r="O32" s="3">
        <v>0.6274589237</v>
      </c>
      <c r="P32" s="3">
        <v>0.0</v>
      </c>
      <c r="Q32" s="5">
        <f t="shared" si="1"/>
        <v>16</v>
      </c>
    </row>
    <row r="33">
      <c r="A33" s="1" t="s">
        <v>53</v>
      </c>
      <c r="B33" s="1" t="s">
        <v>50</v>
      </c>
      <c r="C33" s="2">
        <v>198.4100037</v>
      </c>
      <c r="D33" s="2">
        <v>17.88899994</v>
      </c>
      <c r="E33" s="2">
        <v>91.83772455</v>
      </c>
      <c r="F33" s="2">
        <v>6.520899952</v>
      </c>
      <c r="G33" s="2">
        <v>1.418623428</v>
      </c>
      <c r="H33" s="2">
        <v>0.2227520679</v>
      </c>
      <c r="I33" s="2">
        <v>91.78032287</v>
      </c>
      <c r="J33" s="2">
        <v>6.220703339</v>
      </c>
      <c r="K33" s="2">
        <v>1.72769216</v>
      </c>
      <c r="L33" s="2">
        <v>0.2712816327</v>
      </c>
      <c r="M33" s="2">
        <v>92.10119</v>
      </c>
      <c r="N33" s="2">
        <v>7.89881</v>
      </c>
      <c r="O33" s="3">
        <v>0.0</v>
      </c>
      <c r="P33" s="3">
        <v>0.0</v>
      </c>
      <c r="Q33" s="5">
        <f t="shared" si="1"/>
        <v>16</v>
      </c>
    </row>
    <row r="34">
      <c r="A34" s="1" t="s">
        <v>54</v>
      </c>
      <c r="B34" s="1" t="s">
        <v>50</v>
      </c>
      <c r="C34" s="2">
        <v>219.1609955</v>
      </c>
      <c r="D34" s="2">
        <v>74.35400391</v>
      </c>
      <c r="E34" s="2">
        <v>78.22645516</v>
      </c>
      <c r="F34" s="2">
        <v>20.23798298</v>
      </c>
      <c r="G34" s="2">
        <v>0.4435199284</v>
      </c>
      <c r="H34" s="2">
        <v>1.09204193</v>
      </c>
      <c r="I34" s="2">
        <v>74.30061449</v>
      </c>
      <c r="J34" s="2">
        <v>19.71184258</v>
      </c>
      <c r="K34" s="2">
        <v>1.729405704</v>
      </c>
      <c r="L34" s="2">
        <v>4.258137228</v>
      </c>
      <c r="M34" s="2">
        <v>79.5805429</v>
      </c>
      <c r="N34" s="2">
        <v>20.4194571</v>
      </c>
      <c r="O34" s="3">
        <v>0.0</v>
      </c>
      <c r="P34" s="3">
        <v>0.0</v>
      </c>
      <c r="Q34" s="5">
        <f t="shared" si="1"/>
        <v>16</v>
      </c>
    </row>
    <row r="35">
      <c r="A35" s="1" t="s">
        <v>55</v>
      </c>
      <c r="B35" s="1" t="s">
        <v>18</v>
      </c>
      <c r="C35" s="2">
        <v>272.8129883</v>
      </c>
      <c r="D35" s="2">
        <v>45.75099945</v>
      </c>
      <c r="E35" s="2">
        <v>96.37117971</v>
      </c>
      <c r="F35" s="2">
        <v>0.0</v>
      </c>
      <c r="G35" s="2">
        <v>3.628820295</v>
      </c>
      <c r="H35" s="2" t="s">
        <v>18</v>
      </c>
      <c r="I35" s="2" t="s">
        <v>18</v>
      </c>
      <c r="J35" s="2" t="s">
        <v>18</v>
      </c>
      <c r="K35" s="2" t="s">
        <v>18</v>
      </c>
      <c r="L35" s="2" t="s">
        <v>18</v>
      </c>
      <c r="M35" s="2" t="s">
        <v>18</v>
      </c>
      <c r="N35" s="2" t="s">
        <v>18</v>
      </c>
      <c r="O35" s="3" t="s">
        <v>18</v>
      </c>
      <c r="P35" s="3" t="s">
        <v>18</v>
      </c>
      <c r="Q35" s="5">
        <f t="shared" si="1"/>
        <v>16</v>
      </c>
    </row>
    <row r="36">
      <c r="A36" s="1" t="s">
        <v>56</v>
      </c>
      <c r="B36" s="1" t="s">
        <v>26</v>
      </c>
      <c r="C36" s="2">
        <v>280.9039917</v>
      </c>
      <c r="D36" s="2">
        <v>61.97500229</v>
      </c>
      <c r="E36" s="2">
        <v>100.0</v>
      </c>
      <c r="F36" s="2">
        <v>0.0</v>
      </c>
      <c r="G36" s="2">
        <v>0.0</v>
      </c>
      <c r="H36" s="2">
        <v>0.0</v>
      </c>
      <c r="I36" s="2" t="s">
        <v>18</v>
      </c>
      <c r="J36" s="2" t="s">
        <v>18</v>
      </c>
      <c r="K36" s="2" t="s">
        <v>18</v>
      </c>
      <c r="L36" s="2" t="s">
        <v>18</v>
      </c>
      <c r="M36" s="2" t="s">
        <v>18</v>
      </c>
      <c r="N36" s="2" t="s">
        <v>18</v>
      </c>
      <c r="O36" s="3" t="s">
        <v>18</v>
      </c>
      <c r="P36" s="3" t="s">
        <v>18</v>
      </c>
      <c r="Q36" s="5">
        <f t="shared" si="1"/>
        <v>16</v>
      </c>
    </row>
    <row r="37">
      <c r="A37" s="1" t="s">
        <v>57</v>
      </c>
      <c r="B37" s="1" t="s">
        <v>26</v>
      </c>
      <c r="C37" s="2">
        <v>285.4909973</v>
      </c>
      <c r="D37" s="2">
        <v>71.51799774</v>
      </c>
      <c r="E37" s="2">
        <v>99.30532057</v>
      </c>
      <c r="F37" s="2">
        <v>0.0</v>
      </c>
      <c r="G37" s="2">
        <v>0.6946794278</v>
      </c>
      <c r="H37" s="2">
        <v>0.0</v>
      </c>
      <c r="I37" s="2" t="s">
        <v>18</v>
      </c>
      <c r="J37" s="2" t="s">
        <v>18</v>
      </c>
      <c r="K37" s="2" t="s">
        <v>18</v>
      </c>
      <c r="L37" s="2" t="s">
        <v>18</v>
      </c>
      <c r="M37" s="2" t="s">
        <v>18</v>
      </c>
      <c r="N37" s="2" t="s">
        <v>18</v>
      </c>
      <c r="O37" s="3" t="s">
        <v>18</v>
      </c>
      <c r="P37" s="3" t="s">
        <v>18</v>
      </c>
      <c r="Q37" s="5">
        <f t="shared" si="1"/>
        <v>16</v>
      </c>
    </row>
    <row r="38">
      <c r="A38" s="1" t="s">
        <v>58</v>
      </c>
      <c r="B38" s="1" t="s">
        <v>26</v>
      </c>
      <c r="C38" s="2">
        <v>287.3710022</v>
      </c>
      <c r="D38" s="2">
        <v>31.19099998</v>
      </c>
      <c r="E38" s="2">
        <v>98.51445042</v>
      </c>
      <c r="F38" s="2">
        <v>0.2676005761</v>
      </c>
      <c r="G38" s="2">
        <v>1.217949005</v>
      </c>
      <c r="H38" s="2">
        <v>0.0</v>
      </c>
      <c r="I38" s="2" t="s">
        <v>18</v>
      </c>
      <c r="J38" s="2" t="s">
        <v>18</v>
      </c>
      <c r="K38" s="2" t="s">
        <v>18</v>
      </c>
      <c r="L38" s="2" t="s">
        <v>18</v>
      </c>
      <c r="M38" s="2" t="s">
        <v>18</v>
      </c>
      <c r="N38" s="2" t="s">
        <v>18</v>
      </c>
      <c r="O38" s="3" t="s">
        <v>18</v>
      </c>
      <c r="P38" s="3" t="s">
        <v>18</v>
      </c>
      <c r="Q38" s="5">
        <f t="shared" si="1"/>
        <v>16</v>
      </c>
    </row>
    <row r="39">
      <c r="A39" s="1" t="s">
        <v>59</v>
      </c>
      <c r="B39" s="1" t="s">
        <v>18</v>
      </c>
      <c r="C39" s="2">
        <v>298.6820068</v>
      </c>
      <c r="D39" s="2">
        <v>85.81999969</v>
      </c>
      <c r="E39" s="2">
        <v>93.78221635</v>
      </c>
      <c r="F39" s="2">
        <v>0.0</v>
      </c>
      <c r="G39" s="2">
        <v>6.217783652</v>
      </c>
      <c r="H39" s="2">
        <v>0.0</v>
      </c>
      <c r="I39" s="2" t="s">
        <v>18</v>
      </c>
      <c r="J39" s="2" t="s">
        <v>18</v>
      </c>
      <c r="K39" s="2" t="s">
        <v>18</v>
      </c>
      <c r="L39" s="2" t="s">
        <v>18</v>
      </c>
      <c r="M39" s="2" t="s">
        <v>18</v>
      </c>
      <c r="N39" s="2" t="s">
        <v>18</v>
      </c>
      <c r="O39" s="3" t="s">
        <v>18</v>
      </c>
      <c r="P39" s="3" t="s">
        <v>18</v>
      </c>
      <c r="Q39" s="5">
        <f t="shared" si="1"/>
        <v>16</v>
      </c>
    </row>
    <row r="40">
      <c r="A40" s="1" t="s">
        <v>60</v>
      </c>
      <c r="B40" s="1" t="s">
        <v>50</v>
      </c>
      <c r="C40" s="2">
        <v>307.1499939</v>
      </c>
      <c r="D40" s="2">
        <v>25.52500153</v>
      </c>
      <c r="E40" s="2">
        <v>91.23119075</v>
      </c>
      <c r="F40" s="2">
        <v>1.06238505</v>
      </c>
      <c r="G40" s="2">
        <v>0.0</v>
      </c>
      <c r="H40" s="2">
        <v>7.706424202</v>
      </c>
      <c r="I40" s="2">
        <v>88.39720123</v>
      </c>
      <c r="J40" s="2">
        <v>1.255132675</v>
      </c>
      <c r="K40" s="2">
        <v>0.0</v>
      </c>
      <c r="L40" s="2">
        <v>10.3476661</v>
      </c>
      <c r="M40" s="2">
        <v>99.5</v>
      </c>
      <c r="N40" s="2">
        <v>0.5</v>
      </c>
      <c r="O40" s="3">
        <v>0.0</v>
      </c>
      <c r="P40" s="3">
        <v>0.0</v>
      </c>
      <c r="Q40" s="5">
        <f t="shared" si="1"/>
        <v>16</v>
      </c>
    </row>
    <row r="41">
      <c r="A41" s="1" t="s">
        <v>61</v>
      </c>
      <c r="B41" s="1" t="s">
        <v>26</v>
      </c>
      <c r="C41" s="2">
        <v>341.25</v>
      </c>
      <c r="D41" s="2">
        <v>93.897995</v>
      </c>
      <c r="E41" s="2">
        <v>99.99999721</v>
      </c>
      <c r="F41" s="2">
        <v>0.0</v>
      </c>
      <c r="G41" s="2">
        <v>2.794650015E-6</v>
      </c>
      <c r="H41" s="2">
        <v>0.0</v>
      </c>
      <c r="I41" s="2">
        <v>100.0</v>
      </c>
      <c r="J41" s="2">
        <v>0.0</v>
      </c>
      <c r="K41" s="2">
        <v>0.0</v>
      </c>
      <c r="L41" s="2">
        <v>0.0</v>
      </c>
      <c r="M41" s="2">
        <v>100.0</v>
      </c>
      <c r="N41" s="2">
        <v>0.0</v>
      </c>
      <c r="O41" s="3">
        <v>0.0</v>
      </c>
      <c r="P41" s="3">
        <v>0.0</v>
      </c>
      <c r="Q41" s="5">
        <f t="shared" si="1"/>
        <v>16</v>
      </c>
    </row>
    <row r="42">
      <c r="A42" s="1" t="s">
        <v>62</v>
      </c>
      <c r="B42" s="1" t="s">
        <v>18</v>
      </c>
      <c r="C42" s="2">
        <v>375.2650146</v>
      </c>
      <c r="D42" s="2">
        <v>89.13999939</v>
      </c>
      <c r="E42" s="2">
        <v>99.84197078</v>
      </c>
      <c r="F42" s="2">
        <v>0.0</v>
      </c>
      <c r="G42" s="2">
        <v>0.1580292158</v>
      </c>
      <c r="H42" s="2">
        <v>0.0</v>
      </c>
      <c r="I42" s="2" t="s">
        <v>18</v>
      </c>
      <c r="J42" s="2" t="s">
        <v>18</v>
      </c>
      <c r="K42" s="2" t="s">
        <v>18</v>
      </c>
      <c r="L42" s="2" t="s">
        <v>18</v>
      </c>
      <c r="M42" s="2" t="s">
        <v>18</v>
      </c>
      <c r="N42" s="2" t="s">
        <v>18</v>
      </c>
      <c r="O42" s="3" t="s">
        <v>18</v>
      </c>
      <c r="P42" s="3" t="s">
        <v>18</v>
      </c>
      <c r="Q42" s="5">
        <f t="shared" si="1"/>
        <v>16</v>
      </c>
    </row>
    <row r="43">
      <c r="A43" s="1" t="s">
        <v>63</v>
      </c>
      <c r="B43" s="1" t="s">
        <v>29</v>
      </c>
      <c r="C43" s="2">
        <v>397.6210022</v>
      </c>
      <c r="D43" s="2">
        <v>46.02500153</v>
      </c>
      <c r="E43" s="2">
        <v>98.40195463</v>
      </c>
      <c r="F43" s="2">
        <v>1.249110629</v>
      </c>
      <c r="G43" s="2">
        <v>0.3489347411</v>
      </c>
      <c r="H43" s="2">
        <v>0.0</v>
      </c>
      <c r="I43" s="2">
        <v>97.99520758</v>
      </c>
      <c r="J43" s="2">
        <v>1.358317682</v>
      </c>
      <c r="K43" s="2">
        <v>0.6464747393</v>
      </c>
      <c r="L43" s="2">
        <v>0.0</v>
      </c>
      <c r="M43" s="2">
        <v>98.87896</v>
      </c>
      <c r="N43" s="2">
        <v>1.12104</v>
      </c>
      <c r="O43" s="3">
        <v>0.0</v>
      </c>
      <c r="P43" s="3">
        <v>0.0</v>
      </c>
      <c r="Q43" s="5">
        <f t="shared" si="1"/>
        <v>16</v>
      </c>
    </row>
    <row r="44">
      <c r="A44" s="1" t="s">
        <v>64</v>
      </c>
      <c r="B44" s="1" t="s">
        <v>18</v>
      </c>
      <c r="C44" s="2">
        <v>400.1270142</v>
      </c>
      <c r="D44" s="2">
        <v>98.49899292</v>
      </c>
      <c r="E44" s="2">
        <v>99.80312604</v>
      </c>
      <c r="F44" s="2">
        <v>0.0</v>
      </c>
      <c r="G44" s="2">
        <v>0.1968739613</v>
      </c>
      <c r="H44" s="2">
        <v>0.0</v>
      </c>
      <c r="I44" s="2" t="s">
        <v>18</v>
      </c>
      <c r="J44" s="2" t="s">
        <v>18</v>
      </c>
      <c r="K44" s="2" t="s">
        <v>18</v>
      </c>
      <c r="L44" s="2" t="s">
        <v>18</v>
      </c>
      <c r="M44" s="2" t="s">
        <v>18</v>
      </c>
      <c r="N44" s="2" t="s">
        <v>18</v>
      </c>
      <c r="O44" s="3" t="s">
        <v>18</v>
      </c>
      <c r="P44" s="3" t="s">
        <v>18</v>
      </c>
      <c r="Q44" s="5">
        <f t="shared" si="1"/>
        <v>16</v>
      </c>
    </row>
    <row r="45">
      <c r="A45" s="1" t="s">
        <v>65</v>
      </c>
      <c r="B45" s="1" t="s">
        <v>26</v>
      </c>
      <c r="C45" s="2">
        <v>437.4830017</v>
      </c>
      <c r="D45" s="2">
        <v>78.25000763</v>
      </c>
      <c r="E45" s="2">
        <v>99.9000368</v>
      </c>
      <c r="F45" s="2">
        <v>0.0</v>
      </c>
      <c r="G45" s="2">
        <v>0.09996320036</v>
      </c>
      <c r="H45" s="2">
        <v>0.0</v>
      </c>
      <c r="I45" s="2" t="s">
        <v>18</v>
      </c>
      <c r="J45" s="2" t="s">
        <v>18</v>
      </c>
      <c r="K45" s="2" t="s">
        <v>18</v>
      </c>
      <c r="L45" s="2" t="s">
        <v>18</v>
      </c>
      <c r="M45" s="2">
        <v>99.65</v>
      </c>
      <c r="N45" s="2">
        <v>0.0</v>
      </c>
      <c r="O45" s="3">
        <v>0.35</v>
      </c>
      <c r="P45" s="3">
        <v>0.0</v>
      </c>
      <c r="Q45" s="5">
        <f t="shared" si="1"/>
        <v>16</v>
      </c>
    </row>
    <row r="46">
      <c r="A46" s="1" t="s">
        <v>66</v>
      </c>
      <c r="B46" s="1" t="s">
        <v>26</v>
      </c>
      <c r="C46" s="2">
        <v>441.5390015</v>
      </c>
      <c r="D46" s="2">
        <v>94.7440033</v>
      </c>
      <c r="E46" s="2">
        <v>100.0000004</v>
      </c>
      <c r="F46" s="2">
        <v>0.0</v>
      </c>
      <c r="G46" s="2">
        <v>0.0</v>
      </c>
      <c r="H46" s="2">
        <v>0.0</v>
      </c>
      <c r="I46" s="2">
        <v>100.0</v>
      </c>
      <c r="J46" s="2">
        <v>0.0</v>
      </c>
      <c r="K46" s="2">
        <v>0.0</v>
      </c>
      <c r="L46" s="2">
        <v>0.0</v>
      </c>
      <c r="M46" s="2">
        <v>100.0</v>
      </c>
      <c r="N46" s="2">
        <v>0.0</v>
      </c>
      <c r="O46" s="3">
        <v>0.0</v>
      </c>
      <c r="P46" s="3">
        <v>0.0</v>
      </c>
      <c r="Q46" s="5">
        <f t="shared" si="1"/>
        <v>16</v>
      </c>
    </row>
    <row r="47">
      <c r="A47" s="1" t="s">
        <v>67</v>
      </c>
      <c r="B47" s="1" t="s">
        <v>29</v>
      </c>
      <c r="C47" s="2">
        <v>540.5419922</v>
      </c>
      <c r="D47" s="2">
        <v>40.66899872</v>
      </c>
      <c r="E47" s="2">
        <v>99.5444386</v>
      </c>
      <c r="F47" s="2">
        <v>0.0480506913</v>
      </c>
      <c r="G47" s="2">
        <v>0.407510705</v>
      </c>
      <c r="H47" s="2">
        <v>0.0</v>
      </c>
      <c r="I47" s="2">
        <v>99.9190125</v>
      </c>
      <c r="J47" s="2">
        <v>0.0809875</v>
      </c>
      <c r="K47" s="2">
        <v>0.0</v>
      </c>
      <c r="L47" s="2">
        <v>0.0</v>
      </c>
      <c r="M47" s="2">
        <v>98.99798893</v>
      </c>
      <c r="N47" s="2">
        <v>0.0</v>
      </c>
      <c r="O47" s="3">
        <v>1.002011069</v>
      </c>
      <c r="P47" s="3">
        <v>0.0</v>
      </c>
      <c r="Q47" s="5">
        <f t="shared" si="1"/>
        <v>16</v>
      </c>
    </row>
    <row r="48">
      <c r="A48" s="1" t="s">
        <v>68</v>
      </c>
      <c r="B48" s="1" t="s">
        <v>50</v>
      </c>
      <c r="C48" s="2">
        <v>555.9879761</v>
      </c>
      <c r="D48" s="2">
        <v>66.65200043</v>
      </c>
      <c r="E48" s="2">
        <v>88.76960642</v>
      </c>
      <c r="F48" s="2">
        <v>7.904150846</v>
      </c>
      <c r="G48" s="2">
        <v>3.209147716</v>
      </c>
      <c r="H48" s="2">
        <v>0.1170950144</v>
      </c>
      <c r="I48" s="6" t="s">
        <v>69</v>
      </c>
      <c r="J48" s="2">
        <v>9.911127022</v>
      </c>
      <c r="K48" s="2">
        <v>9.623217003</v>
      </c>
      <c r="L48" s="2">
        <v>0.3511305397</v>
      </c>
      <c r="M48" s="2">
        <v>93.1</v>
      </c>
      <c r="N48" s="2">
        <v>6.9</v>
      </c>
      <c r="O48" s="2">
        <v>0.0</v>
      </c>
      <c r="P48" s="3">
        <v>0.0</v>
      </c>
      <c r="Q48" s="5">
        <f t="shared" si="1"/>
        <v>16</v>
      </c>
    </row>
    <row r="49">
      <c r="A49" s="1" t="s">
        <v>70</v>
      </c>
      <c r="B49" s="1" t="s">
        <v>29</v>
      </c>
      <c r="C49" s="2">
        <v>586.6339722</v>
      </c>
      <c r="D49" s="2">
        <v>66.14900208</v>
      </c>
      <c r="E49" s="2">
        <v>97.98963167</v>
      </c>
      <c r="F49" s="2">
        <v>1.067246941</v>
      </c>
      <c r="G49" s="2">
        <v>0.3793365073</v>
      </c>
      <c r="H49" s="2">
        <v>0.563784884</v>
      </c>
      <c r="I49" s="2">
        <v>96.57441263</v>
      </c>
      <c r="J49" s="2">
        <v>1.60029586</v>
      </c>
      <c r="K49" s="2">
        <v>0.1598017947</v>
      </c>
      <c r="L49" s="2">
        <v>1.66548972</v>
      </c>
      <c r="M49" s="2">
        <v>98.71385387</v>
      </c>
      <c r="N49" s="2">
        <v>0.7944652371</v>
      </c>
      <c r="O49" s="3">
        <v>0.4916808925</v>
      </c>
      <c r="P49" s="3">
        <v>0.0</v>
      </c>
      <c r="Q49" s="5">
        <f t="shared" si="1"/>
        <v>16</v>
      </c>
    </row>
    <row r="50">
      <c r="A50" s="1" t="s">
        <v>71</v>
      </c>
      <c r="B50" s="1" t="s">
        <v>26</v>
      </c>
      <c r="C50" s="2">
        <v>625.9760132</v>
      </c>
      <c r="D50" s="2">
        <v>91.4529953</v>
      </c>
      <c r="E50" s="2">
        <v>99.87993254</v>
      </c>
      <c r="F50" s="2">
        <v>0.0</v>
      </c>
      <c r="G50" s="2">
        <v>0.1200674649</v>
      </c>
      <c r="H50" s="2">
        <v>0.0</v>
      </c>
      <c r="I50" s="2">
        <v>98.5952381</v>
      </c>
      <c r="J50" s="2">
        <v>0.0</v>
      </c>
      <c r="K50" s="2">
        <v>1.404761905</v>
      </c>
      <c r="L50" s="2">
        <v>0.0</v>
      </c>
      <c r="M50" s="2">
        <v>100.0</v>
      </c>
      <c r="N50" s="2">
        <v>0.0</v>
      </c>
      <c r="O50" s="3">
        <v>0.0</v>
      </c>
      <c r="P50" s="3">
        <v>0.0</v>
      </c>
      <c r="Q50" s="5">
        <f t="shared" si="1"/>
        <v>16</v>
      </c>
    </row>
    <row r="51">
      <c r="A51" s="1" t="s">
        <v>72</v>
      </c>
      <c r="B51" s="1" t="s">
        <v>29</v>
      </c>
      <c r="C51" s="2">
        <v>628.0620117</v>
      </c>
      <c r="D51" s="2">
        <v>67.48800659</v>
      </c>
      <c r="E51" s="2">
        <v>98.85691652</v>
      </c>
      <c r="F51" s="2">
        <v>0.5454788204</v>
      </c>
      <c r="G51" s="2">
        <v>0.592312011</v>
      </c>
      <c r="H51" s="2">
        <v>0.005292650894</v>
      </c>
      <c r="I51" s="2">
        <v>98.16188754</v>
      </c>
      <c r="J51" s="2">
        <v>0.0</v>
      </c>
      <c r="K51" s="2">
        <v>1.821833386</v>
      </c>
      <c r="L51" s="2">
        <v>0.01627906977</v>
      </c>
      <c r="M51" s="2">
        <v>99.19173959</v>
      </c>
      <c r="N51" s="2">
        <v>0.8082604128</v>
      </c>
      <c r="O51" s="3">
        <v>0.0</v>
      </c>
      <c r="P51" s="3">
        <v>0.0</v>
      </c>
      <c r="Q51" s="5">
        <f t="shared" si="1"/>
        <v>16</v>
      </c>
    </row>
    <row r="52">
      <c r="A52" s="1" t="s">
        <v>73</v>
      </c>
      <c r="B52" s="1" t="s">
        <v>26</v>
      </c>
      <c r="C52" s="2">
        <v>649.34198</v>
      </c>
      <c r="D52" s="2">
        <v>100.0</v>
      </c>
      <c r="E52" s="2">
        <v>100.0</v>
      </c>
      <c r="F52" s="2">
        <v>0.0</v>
      </c>
      <c r="G52" s="2">
        <v>0.0</v>
      </c>
      <c r="H52" s="2">
        <v>0.0</v>
      </c>
      <c r="I52" s="2" t="s">
        <v>18</v>
      </c>
      <c r="J52" s="2" t="s">
        <v>18</v>
      </c>
      <c r="K52" s="2" t="s">
        <v>18</v>
      </c>
      <c r="L52" s="2" t="s">
        <v>18</v>
      </c>
      <c r="M52" s="2">
        <v>100.0</v>
      </c>
      <c r="N52" s="2">
        <v>0.0</v>
      </c>
      <c r="O52" s="3">
        <v>0.0</v>
      </c>
      <c r="P52" s="3">
        <v>0.0</v>
      </c>
      <c r="Q52" s="5">
        <f t="shared" si="1"/>
        <v>16</v>
      </c>
    </row>
    <row r="53">
      <c r="A53" s="1" t="s">
        <v>74</v>
      </c>
      <c r="B53" s="1" t="s">
        <v>50</v>
      </c>
      <c r="C53" s="2">
        <v>686.8779907</v>
      </c>
      <c r="D53" s="2">
        <v>24.67000008</v>
      </c>
      <c r="E53" s="2">
        <v>67.30102554</v>
      </c>
      <c r="F53" s="2">
        <v>5.79547831</v>
      </c>
      <c r="G53" s="2">
        <v>21.26784313</v>
      </c>
      <c r="H53" s="2">
        <v>5.635653025</v>
      </c>
      <c r="I53" s="2">
        <v>59.40526749</v>
      </c>
      <c r="J53" s="2">
        <v>6.528523649</v>
      </c>
      <c r="K53" s="2">
        <v>26.955911</v>
      </c>
      <c r="L53" s="2">
        <v>7.110297857</v>
      </c>
      <c r="M53" s="2">
        <v>91.41077689</v>
      </c>
      <c r="N53" s="2">
        <v>3.557120425</v>
      </c>
      <c r="O53" s="3">
        <v>3.899286137</v>
      </c>
      <c r="P53" s="3">
        <v>1.132816553</v>
      </c>
      <c r="Q53" s="5">
        <f t="shared" si="1"/>
        <v>16</v>
      </c>
    </row>
    <row r="54">
      <c r="A54" s="1" t="s">
        <v>75</v>
      </c>
      <c r="B54" s="1" t="s">
        <v>50</v>
      </c>
      <c r="C54" s="2">
        <v>771.6119995</v>
      </c>
      <c r="D54" s="2">
        <v>42.31599808</v>
      </c>
      <c r="E54" s="2">
        <v>97.31322263</v>
      </c>
      <c r="F54" s="2">
        <v>2.460712607</v>
      </c>
      <c r="G54" s="2">
        <v>0.1764242183</v>
      </c>
      <c r="H54" s="2">
        <v>0.04964054142</v>
      </c>
      <c r="I54" s="2">
        <v>96.73119365</v>
      </c>
      <c r="J54" s="2">
        <v>3.268806351</v>
      </c>
      <c r="K54" s="2">
        <v>0.0</v>
      </c>
      <c r="L54" s="2">
        <v>0.0</v>
      </c>
      <c r="M54" s="2">
        <v>98.10662849</v>
      </c>
      <c r="N54" s="2">
        <v>1.3591415</v>
      </c>
      <c r="O54" s="3">
        <v>0.4169208475</v>
      </c>
      <c r="P54" s="3">
        <v>0.1173091586</v>
      </c>
      <c r="Q54" s="5">
        <f t="shared" si="1"/>
        <v>16</v>
      </c>
    </row>
    <row r="55">
      <c r="A55" s="1" t="s">
        <v>76</v>
      </c>
      <c r="B55" s="1" t="s">
        <v>29</v>
      </c>
      <c r="C55" s="2">
        <v>786.559021</v>
      </c>
      <c r="D55" s="2">
        <v>26.7859993</v>
      </c>
      <c r="E55" s="2">
        <v>95.55480685</v>
      </c>
      <c r="F55" s="2">
        <v>1.205244408</v>
      </c>
      <c r="G55" s="2">
        <v>1.143069849</v>
      </c>
      <c r="H55" s="2">
        <v>2.096878897</v>
      </c>
      <c r="I55" s="2">
        <v>93.9284905</v>
      </c>
      <c r="J55" s="2">
        <v>1.646193862</v>
      </c>
      <c r="K55" s="2">
        <v>1.561274833</v>
      </c>
      <c r="L55" s="2">
        <v>2.864040809</v>
      </c>
      <c r="M55" s="2">
        <v>100.0</v>
      </c>
      <c r="N55" s="2">
        <v>0.0</v>
      </c>
      <c r="O55" s="3">
        <v>0.0</v>
      </c>
      <c r="P55" s="3">
        <v>0.0</v>
      </c>
      <c r="Q55" s="5">
        <f t="shared" si="1"/>
        <v>16</v>
      </c>
    </row>
    <row r="56">
      <c r="A56" s="1" t="s">
        <v>77</v>
      </c>
      <c r="B56" s="1" t="s">
        <v>18</v>
      </c>
      <c r="C56" s="2">
        <v>895.3079834</v>
      </c>
      <c r="D56" s="2">
        <v>99.65900421</v>
      </c>
      <c r="E56" s="2">
        <v>100.0</v>
      </c>
      <c r="F56" s="2">
        <v>0.0</v>
      </c>
      <c r="G56" s="2">
        <v>0.0</v>
      </c>
      <c r="H56" s="2">
        <v>0.0</v>
      </c>
      <c r="I56" s="2" t="s">
        <v>18</v>
      </c>
      <c r="J56" s="2" t="s">
        <v>18</v>
      </c>
      <c r="K56" s="2" t="s">
        <v>18</v>
      </c>
      <c r="L56" s="2" t="s">
        <v>18</v>
      </c>
      <c r="M56" s="2" t="s">
        <v>18</v>
      </c>
      <c r="N56" s="2" t="s">
        <v>18</v>
      </c>
      <c r="O56" s="3" t="s">
        <v>18</v>
      </c>
      <c r="P56" s="3" t="s">
        <v>18</v>
      </c>
      <c r="Q56" s="5">
        <f t="shared" si="1"/>
        <v>16</v>
      </c>
    </row>
    <row r="57">
      <c r="A57" s="1" t="s">
        <v>78</v>
      </c>
      <c r="B57" s="1" t="s">
        <v>29</v>
      </c>
      <c r="C57" s="2">
        <v>896.4439697</v>
      </c>
      <c r="D57" s="2">
        <v>57.24700546</v>
      </c>
      <c r="E57" s="2">
        <v>94.30106524</v>
      </c>
      <c r="F57" s="2">
        <v>0.0</v>
      </c>
      <c r="G57" s="2">
        <v>3.318602766</v>
      </c>
      <c r="H57" s="2">
        <v>2.380331999</v>
      </c>
      <c r="I57" s="2">
        <v>89.08802405</v>
      </c>
      <c r="J57" s="2">
        <v>0.0</v>
      </c>
      <c r="K57" s="2">
        <v>5.759897938</v>
      </c>
      <c r="L57" s="2">
        <v>5.152078012</v>
      </c>
      <c r="M57" s="2">
        <v>98.19424406</v>
      </c>
      <c r="N57" s="2">
        <v>0.0</v>
      </c>
      <c r="O57" s="3">
        <v>1.495409344</v>
      </c>
      <c r="P57" s="3">
        <v>0.3103465922</v>
      </c>
      <c r="Q57" s="5">
        <f t="shared" si="1"/>
        <v>16</v>
      </c>
    </row>
    <row r="58">
      <c r="A58" s="1" t="s">
        <v>79</v>
      </c>
      <c r="B58" s="1" t="s">
        <v>50</v>
      </c>
      <c r="C58" s="2">
        <v>988.0020142</v>
      </c>
      <c r="D58" s="2">
        <v>78.06199646</v>
      </c>
      <c r="E58" s="2">
        <v>76.04992021</v>
      </c>
      <c r="F58" s="2">
        <v>14.7574817</v>
      </c>
      <c r="G58" s="2">
        <v>7.015876051</v>
      </c>
      <c r="H58" s="2">
        <v>2.176722038</v>
      </c>
      <c r="I58" s="2">
        <v>47.28073293</v>
      </c>
      <c r="J58" s="2">
        <v>12.06161014</v>
      </c>
      <c r="K58" s="2">
        <v>30.73550468</v>
      </c>
      <c r="L58" s="2">
        <v>9.922152249</v>
      </c>
      <c r="M58" s="2">
        <v>84.13501493</v>
      </c>
      <c r="N58" s="2">
        <v>15.51511107</v>
      </c>
      <c r="O58" s="3">
        <v>0.3498740029</v>
      </c>
      <c r="P58" s="3">
        <v>0.0</v>
      </c>
      <c r="Q58" s="5">
        <f t="shared" si="1"/>
        <v>16</v>
      </c>
    </row>
    <row r="59">
      <c r="A59" s="1" t="s">
        <v>80</v>
      </c>
      <c r="B59" s="1" t="s">
        <v>50</v>
      </c>
      <c r="C59" s="2">
        <v>1160.16394</v>
      </c>
      <c r="D59" s="2">
        <v>24.17100143</v>
      </c>
      <c r="E59" s="2">
        <v>70.75307095</v>
      </c>
      <c r="F59" s="2">
        <v>9.507067163</v>
      </c>
      <c r="G59" s="2">
        <v>9.835567931</v>
      </c>
      <c r="H59" s="2">
        <v>9.904293959</v>
      </c>
      <c r="I59" s="2">
        <v>62.46644874</v>
      </c>
      <c r="J59" s="2">
        <v>12.29969513</v>
      </c>
      <c r="K59" s="2">
        <v>12.45046093</v>
      </c>
      <c r="L59" s="2">
        <v>12.78339519</v>
      </c>
      <c r="M59" s="2">
        <v>96.74976305</v>
      </c>
      <c r="N59" s="2">
        <v>0.7460644731</v>
      </c>
      <c r="O59" s="3">
        <v>1.632164244</v>
      </c>
      <c r="P59" s="3">
        <v>0.8720082294</v>
      </c>
      <c r="Q59" s="5">
        <f t="shared" si="1"/>
        <v>16</v>
      </c>
    </row>
    <row r="60">
      <c r="A60" s="1" t="s">
        <v>81</v>
      </c>
      <c r="B60" s="1" t="s">
        <v>26</v>
      </c>
      <c r="C60" s="2">
        <v>1207.360962</v>
      </c>
      <c r="D60" s="2">
        <v>66.82099915</v>
      </c>
      <c r="E60" s="2">
        <v>99.76517318</v>
      </c>
      <c r="F60" s="2">
        <v>0.0</v>
      </c>
      <c r="G60" s="2">
        <v>0.2348268167</v>
      </c>
      <c r="H60" s="2">
        <v>0.0</v>
      </c>
      <c r="I60" s="2">
        <v>99.84576172</v>
      </c>
      <c r="J60" s="2">
        <v>0.0</v>
      </c>
      <c r="K60" s="2">
        <v>0.1542382836</v>
      </c>
      <c r="L60" s="2">
        <v>0.0</v>
      </c>
      <c r="M60" s="2">
        <v>99.72515812</v>
      </c>
      <c r="N60" s="2">
        <v>0.0</v>
      </c>
      <c r="O60" s="3">
        <v>0.2748418825</v>
      </c>
      <c r="P60" s="3">
        <v>0.0</v>
      </c>
      <c r="Q60" s="5">
        <f t="shared" si="1"/>
        <v>16</v>
      </c>
    </row>
    <row r="61">
      <c r="A61" s="1" t="s">
        <v>82</v>
      </c>
      <c r="B61" s="1" t="s">
        <v>29</v>
      </c>
      <c r="C61" s="2">
        <v>1271.766968</v>
      </c>
      <c r="D61" s="2">
        <v>40.75999832</v>
      </c>
      <c r="E61" s="2">
        <v>99.8662547</v>
      </c>
      <c r="F61" s="2">
        <v>0.0</v>
      </c>
      <c r="G61" s="2">
        <v>0.1337453014</v>
      </c>
      <c r="H61" s="2">
        <v>0.0</v>
      </c>
      <c r="I61" s="2">
        <v>99.82768234</v>
      </c>
      <c r="J61" s="2">
        <v>0.0</v>
      </c>
      <c r="K61" s="2">
        <v>0.1723176618</v>
      </c>
      <c r="L61" s="2">
        <v>0.0</v>
      </c>
      <c r="M61" s="2">
        <v>99.92231522</v>
      </c>
      <c r="N61" s="2">
        <v>0.0</v>
      </c>
      <c r="O61" s="3">
        <v>0.07768478119</v>
      </c>
      <c r="P61" s="3">
        <v>0.0</v>
      </c>
      <c r="Q61" s="5">
        <f t="shared" si="1"/>
        <v>16</v>
      </c>
    </row>
    <row r="62">
      <c r="A62" s="1" t="s">
        <v>83</v>
      </c>
      <c r="B62" s="1" t="s">
        <v>50</v>
      </c>
      <c r="C62" s="2">
        <v>1318.442017</v>
      </c>
      <c r="D62" s="2">
        <v>31.31999969</v>
      </c>
      <c r="E62" s="2">
        <v>85.4956012</v>
      </c>
      <c r="F62" s="2">
        <v>1.88586597</v>
      </c>
      <c r="G62" s="2">
        <v>8.360029397</v>
      </c>
      <c r="H62" s="2">
        <v>4.258503433</v>
      </c>
      <c r="I62" s="2">
        <v>80.48779562</v>
      </c>
      <c r="J62" s="2">
        <v>2.049364675</v>
      </c>
      <c r="K62" s="2">
        <v>11.26233968</v>
      </c>
      <c r="L62" s="2">
        <v>6.200500018</v>
      </c>
      <c r="M62" s="2">
        <v>96.47695792</v>
      </c>
      <c r="N62" s="2">
        <v>1.527338152</v>
      </c>
      <c r="O62" s="3">
        <v>1.995703929</v>
      </c>
      <c r="P62" s="3">
        <v>0.0</v>
      </c>
      <c r="Q62" s="5">
        <f t="shared" si="1"/>
        <v>16</v>
      </c>
    </row>
    <row r="63">
      <c r="A63" s="1" t="s">
        <v>84</v>
      </c>
      <c r="B63" s="1" t="s">
        <v>26</v>
      </c>
      <c r="C63" s="2">
        <v>1326.53894</v>
      </c>
      <c r="D63" s="2">
        <v>69.22900391</v>
      </c>
      <c r="E63" s="2">
        <v>99.59078178</v>
      </c>
      <c r="F63" s="2">
        <v>0.0</v>
      </c>
      <c r="G63" s="2">
        <v>0.4092182232</v>
      </c>
      <c r="H63" s="2">
        <v>0.0</v>
      </c>
      <c r="I63" s="2" t="s">
        <v>18</v>
      </c>
      <c r="J63" s="2" t="s">
        <v>18</v>
      </c>
      <c r="K63" s="2" t="s">
        <v>18</v>
      </c>
      <c r="L63" s="2" t="s">
        <v>18</v>
      </c>
      <c r="M63" s="2">
        <v>99.98545421</v>
      </c>
      <c r="N63" s="2">
        <v>0.0</v>
      </c>
      <c r="O63" s="3">
        <v>0.01454579307</v>
      </c>
      <c r="P63" s="3">
        <v>0.0</v>
      </c>
      <c r="Q63" s="5">
        <f t="shared" si="1"/>
        <v>16</v>
      </c>
    </row>
    <row r="64">
      <c r="A64" s="1" t="s">
        <v>85</v>
      </c>
      <c r="B64" s="1" t="s">
        <v>26</v>
      </c>
      <c r="C64" s="2">
        <v>1399.490967</v>
      </c>
      <c r="D64" s="2">
        <v>53.2140007</v>
      </c>
      <c r="E64" s="2">
        <v>98.87517077</v>
      </c>
      <c r="F64" s="2">
        <v>1.124829231</v>
      </c>
      <c r="G64" s="2">
        <v>0.0</v>
      </c>
      <c r="H64" s="2">
        <v>0.0</v>
      </c>
      <c r="I64" s="2" t="s">
        <v>18</v>
      </c>
      <c r="J64" s="2" t="s">
        <v>18</v>
      </c>
      <c r="K64" s="2" t="s">
        <v>18</v>
      </c>
      <c r="L64" s="2" t="s">
        <v>18</v>
      </c>
      <c r="M64" s="2" t="s">
        <v>18</v>
      </c>
      <c r="N64" s="2" t="s">
        <v>18</v>
      </c>
      <c r="O64" s="3" t="s">
        <v>18</v>
      </c>
      <c r="P64" s="3" t="s">
        <v>18</v>
      </c>
      <c r="Q64" s="5">
        <f t="shared" si="1"/>
        <v>16</v>
      </c>
    </row>
    <row r="65">
      <c r="A65" s="1" t="s">
        <v>86</v>
      </c>
      <c r="B65" s="1" t="s">
        <v>26</v>
      </c>
      <c r="C65" s="2">
        <v>1701.583008</v>
      </c>
      <c r="D65" s="2">
        <v>89.50600433</v>
      </c>
      <c r="E65" s="2">
        <v>100.0</v>
      </c>
      <c r="F65" s="2">
        <v>0.0</v>
      </c>
      <c r="G65" s="2">
        <v>0.0</v>
      </c>
      <c r="H65" s="2">
        <v>0.0</v>
      </c>
      <c r="I65" s="2" t="s">
        <v>18</v>
      </c>
      <c r="J65" s="2" t="s">
        <v>18</v>
      </c>
      <c r="K65" s="2" t="s">
        <v>18</v>
      </c>
      <c r="L65" s="2" t="s">
        <v>18</v>
      </c>
      <c r="M65" s="2" t="s">
        <v>18</v>
      </c>
      <c r="N65" s="2" t="s">
        <v>18</v>
      </c>
      <c r="O65" s="3" t="s">
        <v>18</v>
      </c>
      <c r="P65" s="3" t="s">
        <v>18</v>
      </c>
      <c r="Q65" s="5">
        <f t="shared" si="1"/>
        <v>16</v>
      </c>
    </row>
    <row r="66">
      <c r="A66" s="1" t="s">
        <v>87</v>
      </c>
      <c r="B66" s="1" t="s">
        <v>26</v>
      </c>
      <c r="C66" s="2">
        <v>1886.202026</v>
      </c>
      <c r="D66" s="2">
        <v>68.31500244</v>
      </c>
      <c r="E66" s="2">
        <v>98.78260115</v>
      </c>
      <c r="F66" s="2">
        <v>0.6823007424</v>
      </c>
      <c r="G66" s="2">
        <v>0.5350981037</v>
      </c>
      <c r="H66" s="2">
        <v>0.0</v>
      </c>
      <c r="I66" s="2">
        <v>98.57922314</v>
      </c>
      <c r="J66" s="2">
        <v>0.0</v>
      </c>
      <c r="K66" s="2">
        <v>1.42077686</v>
      </c>
      <c r="L66" s="2">
        <v>0.0</v>
      </c>
      <c r="M66" s="2">
        <v>98.87692469</v>
      </c>
      <c r="N66" s="2">
        <v>0.9987568151</v>
      </c>
      <c r="O66" s="3">
        <v>0.1243184908</v>
      </c>
      <c r="P66" s="3">
        <v>0.0</v>
      </c>
      <c r="Q66" s="5">
        <f t="shared" si="1"/>
        <v>16</v>
      </c>
    </row>
    <row r="67">
      <c r="A67" s="1" t="s">
        <v>88</v>
      </c>
      <c r="B67" s="1" t="s">
        <v>89</v>
      </c>
      <c r="C67" s="2">
        <v>1967.998047</v>
      </c>
      <c r="D67" s="2">
        <v>44.19599915</v>
      </c>
      <c r="E67" s="2">
        <v>59.01691221</v>
      </c>
      <c r="F67" s="2">
        <v>14.03457137</v>
      </c>
      <c r="G67" s="2">
        <v>26.6263769</v>
      </c>
      <c r="H67" s="2">
        <v>0.3221395192</v>
      </c>
      <c r="I67" s="2">
        <v>49.8319053</v>
      </c>
      <c r="J67" s="2">
        <v>9.285773026</v>
      </c>
      <c r="K67" s="2">
        <v>40.31645129</v>
      </c>
      <c r="L67" s="2">
        <v>0.5658703845</v>
      </c>
      <c r="M67" s="2">
        <v>70.61434791</v>
      </c>
      <c r="N67" s="2">
        <v>20.03063358</v>
      </c>
      <c r="O67" s="3">
        <v>9.340625284</v>
      </c>
      <c r="P67" s="3">
        <v>0.01439322693</v>
      </c>
      <c r="Q67" s="5">
        <f t="shared" si="1"/>
        <v>16</v>
      </c>
    </row>
    <row r="68">
      <c r="A68" s="1" t="s">
        <v>90</v>
      </c>
      <c r="B68" s="1" t="s">
        <v>26</v>
      </c>
      <c r="C68" s="2">
        <v>2078.931885</v>
      </c>
      <c r="D68" s="2">
        <v>55.11800385</v>
      </c>
      <c r="E68" s="2">
        <v>99.5</v>
      </c>
      <c r="F68" s="2">
        <v>0.0</v>
      </c>
      <c r="G68" s="2">
        <v>0.5</v>
      </c>
      <c r="H68" s="2">
        <v>0.0</v>
      </c>
      <c r="I68" s="2" t="s">
        <v>18</v>
      </c>
      <c r="J68" s="2" t="s">
        <v>18</v>
      </c>
      <c r="K68" s="2" t="s">
        <v>18</v>
      </c>
      <c r="L68" s="2" t="s">
        <v>18</v>
      </c>
      <c r="M68" s="2" t="s">
        <v>18</v>
      </c>
      <c r="N68" s="2" t="s">
        <v>18</v>
      </c>
      <c r="O68" s="3" t="s">
        <v>18</v>
      </c>
      <c r="P68" s="3" t="s">
        <v>18</v>
      </c>
      <c r="Q68" s="5">
        <f t="shared" si="1"/>
        <v>16</v>
      </c>
    </row>
    <row r="69">
      <c r="A69" s="1" t="s">
        <v>91</v>
      </c>
      <c r="B69" s="1" t="s">
        <v>29</v>
      </c>
      <c r="C69" s="2">
        <v>2083.379883</v>
      </c>
      <c r="D69" s="2">
        <v>58.48199844</v>
      </c>
      <c r="E69" s="2">
        <v>97.74281579</v>
      </c>
      <c r="F69" s="2">
        <v>1.63499414</v>
      </c>
      <c r="G69" s="2">
        <v>0.5742284762</v>
      </c>
      <c r="H69" s="2">
        <v>0.04796159706</v>
      </c>
      <c r="I69" s="2">
        <v>97.46871457</v>
      </c>
      <c r="J69" s="2">
        <v>1.505202232</v>
      </c>
      <c r="K69" s="2">
        <v>0.9105631982</v>
      </c>
      <c r="L69" s="2">
        <v>0.11552</v>
      </c>
      <c r="M69" s="2">
        <v>97.93740299</v>
      </c>
      <c r="N69" s="2">
        <v>1.727136954</v>
      </c>
      <c r="O69" s="3">
        <v>0.3354600563</v>
      </c>
      <c r="P69" s="3">
        <v>0.0</v>
      </c>
      <c r="Q69" s="5">
        <f t="shared" si="1"/>
        <v>16</v>
      </c>
    </row>
    <row r="70">
      <c r="A70" s="1" t="s">
        <v>92</v>
      </c>
      <c r="B70" s="1" t="s">
        <v>50</v>
      </c>
      <c r="C70" s="2">
        <v>2142.251953</v>
      </c>
      <c r="D70" s="2">
        <v>29.02799988</v>
      </c>
      <c r="E70" s="2">
        <v>72.17603927</v>
      </c>
      <c r="F70" s="2">
        <v>10.40592597</v>
      </c>
      <c r="G70" s="2">
        <v>12.21725464</v>
      </c>
      <c r="H70" s="2">
        <v>5.200780116</v>
      </c>
      <c r="I70" s="2">
        <v>63.65035482</v>
      </c>
      <c r="J70" s="2">
        <v>13.55843013</v>
      </c>
      <c r="K70" s="2">
        <v>15.73132479</v>
      </c>
      <c r="L70" s="2">
        <v>7.059890254</v>
      </c>
      <c r="M70" s="2">
        <v>93.02090855</v>
      </c>
      <c r="N70" s="2">
        <v>2.698211997</v>
      </c>
      <c r="O70" s="3">
        <v>3.625530038</v>
      </c>
      <c r="P70" s="3">
        <v>0.65534942</v>
      </c>
      <c r="Q70" s="5">
        <f t="shared" si="1"/>
        <v>16</v>
      </c>
    </row>
    <row r="71">
      <c r="A71" s="1" t="s">
        <v>93</v>
      </c>
      <c r="B71" s="1" t="s">
        <v>29</v>
      </c>
      <c r="C71" s="2">
        <v>2225.728027</v>
      </c>
      <c r="D71" s="2">
        <v>90.09200287</v>
      </c>
      <c r="E71" s="2">
        <v>85.3419306</v>
      </c>
      <c r="F71" s="2">
        <v>7.735263103</v>
      </c>
      <c r="G71" s="2">
        <v>6.922808357</v>
      </c>
      <c r="H71" s="2" t="s">
        <v>18</v>
      </c>
      <c r="I71" s="2">
        <v>44.74588901</v>
      </c>
      <c r="J71" s="2">
        <v>10.51114859</v>
      </c>
      <c r="K71" s="2">
        <v>44.7429624</v>
      </c>
      <c r="L71" s="2" t="s">
        <v>18</v>
      </c>
      <c r="M71" s="2">
        <v>89.80653917</v>
      </c>
      <c r="N71" s="2">
        <v>7.42998076</v>
      </c>
      <c r="O71" s="3">
        <v>2.763480072</v>
      </c>
      <c r="P71" s="3" t="s">
        <v>18</v>
      </c>
      <c r="Q71" s="5">
        <f t="shared" si="1"/>
        <v>16</v>
      </c>
    </row>
    <row r="72">
      <c r="A72" s="1" t="s">
        <v>94</v>
      </c>
      <c r="B72" s="1" t="s">
        <v>29</v>
      </c>
      <c r="C72" s="2">
        <v>2351.625</v>
      </c>
      <c r="D72" s="2">
        <v>70.8769989</v>
      </c>
      <c r="E72" s="2">
        <v>92.21356307</v>
      </c>
      <c r="F72" s="2">
        <v>4.72303897</v>
      </c>
      <c r="G72" s="2">
        <v>1.732526476</v>
      </c>
      <c r="H72" s="2">
        <v>1.330871481</v>
      </c>
      <c r="I72" s="2">
        <v>79.04372386</v>
      </c>
      <c r="J72" s="2">
        <v>15.15494718</v>
      </c>
      <c r="K72" s="2">
        <v>1.596119156</v>
      </c>
      <c r="L72" s="2">
        <v>4.20520981</v>
      </c>
      <c r="M72" s="2">
        <v>97.62498058</v>
      </c>
      <c r="N72" s="2">
        <v>0.4366200322</v>
      </c>
      <c r="O72" s="3">
        <v>1.788579159</v>
      </c>
      <c r="P72" s="3">
        <v>0.1498202281</v>
      </c>
      <c r="Q72" s="5">
        <f t="shared" si="1"/>
        <v>16</v>
      </c>
    </row>
    <row r="73">
      <c r="A73" s="1" t="s">
        <v>95</v>
      </c>
      <c r="B73" s="1" t="s">
        <v>89</v>
      </c>
      <c r="C73" s="2">
        <v>2416.664063</v>
      </c>
      <c r="D73" s="2">
        <v>62.58199692</v>
      </c>
      <c r="E73" s="2">
        <v>80.94040714</v>
      </c>
      <c r="F73" s="2">
        <v>8.597391391</v>
      </c>
      <c r="G73" s="2">
        <v>10.35285207</v>
      </c>
      <c r="H73" s="2">
        <v>0.1093493927</v>
      </c>
      <c r="I73" s="2">
        <v>69.18852321</v>
      </c>
      <c r="J73" s="2">
        <v>16.49783239</v>
      </c>
      <c r="K73" s="2">
        <v>14.24376547</v>
      </c>
      <c r="L73" s="2">
        <v>0.0698789368</v>
      </c>
      <c r="M73" s="2">
        <v>87.96690427</v>
      </c>
      <c r="N73" s="2">
        <v>3.873689522</v>
      </c>
      <c r="O73" s="3">
        <v>8.026457278</v>
      </c>
      <c r="P73" s="3">
        <v>0.1329489253</v>
      </c>
      <c r="Q73" s="5">
        <f t="shared" si="1"/>
        <v>16</v>
      </c>
    </row>
    <row r="74">
      <c r="A74" s="1" t="s">
        <v>96</v>
      </c>
      <c r="B74" s="1" t="s">
        <v>29</v>
      </c>
      <c r="C74" s="2">
        <v>2540.916016</v>
      </c>
      <c r="D74" s="2">
        <v>52.03300095</v>
      </c>
      <c r="E74" s="2">
        <v>84.27003628</v>
      </c>
      <c r="F74" s="2">
        <v>7.08762751</v>
      </c>
      <c r="G74" s="2">
        <v>3.740143722</v>
      </c>
      <c r="H74" s="2">
        <v>4.902192485</v>
      </c>
      <c r="I74" s="2">
        <v>71.25616743</v>
      </c>
      <c r="J74" s="2">
        <v>11.97218925</v>
      </c>
      <c r="K74" s="2">
        <v>7.081803759</v>
      </c>
      <c r="L74" s="2">
        <v>9.689839563</v>
      </c>
      <c r="M74" s="2">
        <v>96.26696535</v>
      </c>
      <c r="N74" s="2">
        <v>2.584758965</v>
      </c>
      <c r="O74" s="3">
        <v>0.6596102638</v>
      </c>
      <c r="P74" s="3">
        <v>0.4886654211</v>
      </c>
      <c r="Q74" s="5">
        <f t="shared" si="1"/>
        <v>16</v>
      </c>
    </row>
    <row r="75">
      <c r="A75" s="1" t="s">
        <v>97</v>
      </c>
      <c r="B75" s="1" t="s">
        <v>26</v>
      </c>
      <c r="C75" s="2">
        <v>2722.291016</v>
      </c>
      <c r="D75" s="2">
        <v>68.04599762</v>
      </c>
      <c r="E75" s="2">
        <v>98.01334724</v>
      </c>
      <c r="F75" s="2">
        <v>0.0</v>
      </c>
      <c r="G75" s="2">
        <v>1.98665276</v>
      </c>
      <c r="H75" s="2">
        <v>0.0</v>
      </c>
      <c r="I75" s="2">
        <v>93.78278023</v>
      </c>
      <c r="J75" s="2">
        <v>0.0</v>
      </c>
      <c r="K75" s="2">
        <v>6.217219771</v>
      </c>
      <c r="L75" s="2">
        <v>0.0</v>
      </c>
      <c r="M75" s="2">
        <v>100.0</v>
      </c>
      <c r="N75" s="2">
        <v>0.0</v>
      </c>
      <c r="O75" s="3">
        <v>0.0</v>
      </c>
      <c r="P75" s="3">
        <v>0.0</v>
      </c>
      <c r="Q75" s="5">
        <f t="shared" si="1"/>
        <v>16</v>
      </c>
    </row>
    <row r="76">
      <c r="A76" s="1" t="s">
        <v>98</v>
      </c>
      <c r="B76" s="1" t="s">
        <v>26</v>
      </c>
      <c r="C76" s="2">
        <v>2860.840088</v>
      </c>
      <c r="D76" s="2">
        <v>93.58100128</v>
      </c>
      <c r="E76" s="2">
        <v>100.0</v>
      </c>
      <c r="F76" s="2">
        <v>0.0</v>
      </c>
      <c r="G76" s="2">
        <v>0.0</v>
      </c>
      <c r="H76" s="2">
        <v>0.0</v>
      </c>
      <c r="I76" s="2" t="s">
        <v>18</v>
      </c>
      <c r="J76" s="2" t="s">
        <v>18</v>
      </c>
      <c r="K76" s="2" t="s">
        <v>18</v>
      </c>
      <c r="L76" s="2" t="s">
        <v>18</v>
      </c>
      <c r="M76" s="2" t="s">
        <v>18</v>
      </c>
      <c r="N76" s="2" t="s">
        <v>18</v>
      </c>
      <c r="O76" s="3" t="s">
        <v>18</v>
      </c>
      <c r="P76" s="3" t="s">
        <v>18</v>
      </c>
      <c r="Q76" s="5">
        <f t="shared" si="1"/>
        <v>16</v>
      </c>
    </row>
    <row r="77">
      <c r="A77" s="1" t="s">
        <v>99</v>
      </c>
      <c r="B77" s="1" t="s">
        <v>29</v>
      </c>
      <c r="C77" s="2">
        <v>2877.800049</v>
      </c>
      <c r="D77" s="2">
        <v>62.11199951</v>
      </c>
      <c r="E77" s="2">
        <v>95.06803883</v>
      </c>
      <c r="F77" s="2">
        <v>1.884656092</v>
      </c>
      <c r="G77" s="2">
        <v>3.047305081</v>
      </c>
      <c r="H77" s="2">
        <v>0.0</v>
      </c>
      <c r="I77" s="2">
        <v>94.09135806</v>
      </c>
      <c r="J77" s="2">
        <v>2.305264955</v>
      </c>
      <c r="K77" s="2">
        <v>3.603376986</v>
      </c>
      <c r="L77" s="2">
        <v>0.0</v>
      </c>
      <c r="M77" s="2">
        <v>95.66380912</v>
      </c>
      <c r="N77" s="2">
        <v>1.62808683</v>
      </c>
      <c r="O77" s="3">
        <v>2.708104054</v>
      </c>
      <c r="P77" s="3">
        <v>0.0</v>
      </c>
      <c r="Q77" s="5">
        <f t="shared" si="1"/>
        <v>16</v>
      </c>
    </row>
    <row r="78">
      <c r="A78" s="1" t="s">
        <v>100</v>
      </c>
      <c r="B78" s="1" t="s">
        <v>26</v>
      </c>
      <c r="C78" s="2">
        <v>2881.060059</v>
      </c>
      <c r="D78" s="2">
        <v>99.23500061</v>
      </c>
      <c r="E78" s="2">
        <v>99.56810194</v>
      </c>
      <c r="F78" s="2">
        <v>0.0</v>
      </c>
      <c r="G78" s="2">
        <v>0.4318980637</v>
      </c>
      <c r="H78" s="2">
        <v>0.0</v>
      </c>
      <c r="I78" s="2" t="s">
        <v>18</v>
      </c>
      <c r="J78" s="2" t="s">
        <v>18</v>
      </c>
      <c r="K78" s="2" t="s">
        <v>18</v>
      </c>
      <c r="L78" s="2" t="s">
        <v>18</v>
      </c>
      <c r="M78" s="2" t="s">
        <v>18</v>
      </c>
      <c r="N78" s="2" t="s">
        <v>18</v>
      </c>
      <c r="O78" s="3" t="s">
        <v>18</v>
      </c>
      <c r="P78" s="3" t="s">
        <v>18</v>
      </c>
      <c r="Q78" s="5">
        <f t="shared" si="1"/>
        <v>16</v>
      </c>
    </row>
    <row r="79">
      <c r="A79" s="1" t="s">
        <v>101</v>
      </c>
      <c r="B79" s="1" t="s">
        <v>29</v>
      </c>
      <c r="C79" s="2">
        <v>2961.160889</v>
      </c>
      <c r="D79" s="2">
        <v>56.31100082</v>
      </c>
      <c r="E79" s="2">
        <v>91.0299445</v>
      </c>
      <c r="F79" s="2">
        <v>5.367570914</v>
      </c>
      <c r="G79" s="2">
        <v>1.864010203</v>
      </c>
      <c r="H79" s="2">
        <v>1.738474379</v>
      </c>
      <c r="I79" s="2">
        <v>85.39991216</v>
      </c>
      <c r="J79" s="2">
        <v>8.490737371</v>
      </c>
      <c r="K79" s="2">
        <v>2.568971895</v>
      </c>
      <c r="L79" s="2">
        <v>3.540378574</v>
      </c>
      <c r="M79" s="2">
        <v>95.39801591</v>
      </c>
      <c r="N79" s="2">
        <v>2.944456223</v>
      </c>
      <c r="O79" s="3">
        <v>1.317064322</v>
      </c>
      <c r="P79" s="3">
        <v>0.34046355</v>
      </c>
      <c r="Q79" s="5">
        <f t="shared" si="1"/>
        <v>16</v>
      </c>
    </row>
    <row r="80">
      <c r="A80" s="1" t="s">
        <v>102</v>
      </c>
      <c r="B80" s="1" t="s">
        <v>29</v>
      </c>
      <c r="C80" s="2">
        <v>2963.233887</v>
      </c>
      <c r="D80" s="2">
        <v>63.31299973</v>
      </c>
      <c r="E80" s="2">
        <v>99.97118069</v>
      </c>
      <c r="F80" s="2">
        <v>0.0</v>
      </c>
      <c r="G80" s="2">
        <v>0.02881930801</v>
      </c>
      <c r="H80" s="2">
        <v>0.0</v>
      </c>
      <c r="I80" s="2">
        <v>100.0</v>
      </c>
      <c r="J80" s="2">
        <v>0.0</v>
      </c>
      <c r="K80" s="2">
        <v>0.0</v>
      </c>
      <c r="L80" s="2">
        <v>0.0</v>
      </c>
      <c r="M80" s="2">
        <v>99.95448122</v>
      </c>
      <c r="N80" s="2">
        <v>0.0</v>
      </c>
      <c r="O80" s="3">
        <v>0.04551878364</v>
      </c>
      <c r="P80" s="3">
        <v>0.0</v>
      </c>
      <c r="Q80" s="5">
        <f t="shared" si="1"/>
        <v>16</v>
      </c>
    </row>
    <row r="81">
      <c r="A81" s="1" t="s">
        <v>103</v>
      </c>
      <c r="B81" s="1" t="s">
        <v>50</v>
      </c>
      <c r="C81" s="2">
        <v>3278.291992</v>
      </c>
      <c r="D81" s="2">
        <v>68.65699768</v>
      </c>
      <c r="E81" s="2">
        <v>85.49562527</v>
      </c>
      <c r="F81" s="2">
        <v>2.14642893</v>
      </c>
      <c r="G81" s="2">
        <v>6.633366714</v>
      </c>
      <c r="H81" s="2">
        <v>5.724579081</v>
      </c>
      <c r="I81" s="2">
        <v>61.07075114</v>
      </c>
      <c r="J81" s="2">
        <v>3.084170572</v>
      </c>
      <c r="K81" s="2">
        <v>17.58078116</v>
      </c>
      <c r="L81" s="2">
        <v>18.26429713</v>
      </c>
      <c r="M81" s="2">
        <v>96.64596558</v>
      </c>
      <c r="N81" s="2">
        <v>1.718335079</v>
      </c>
      <c r="O81" s="3">
        <v>1.635699341</v>
      </c>
      <c r="P81" s="3">
        <v>0.0</v>
      </c>
      <c r="Q81" s="5">
        <f t="shared" si="1"/>
        <v>16</v>
      </c>
    </row>
    <row r="82">
      <c r="A82" s="1" t="s">
        <v>104</v>
      </c>
      <c r="B82" s="1" t="s">
        <v>29</v>
      </c>
      <c r="C82" s="2">
        <v>3280.814941</v>
      </c>
      <c r="D82" s="2">
        <v>49.02000046</v>
      </c>
      <c r="E82" s="2">
        <v>96.11389762</v>
      </c>
      <c r="F82" s="2">
        <v>3.823663938</v>
      </c>
      <c r="G82" s="2">
        <v>0.06243843752</v>
      </c>
      <c r="H82" s="2">
        <v>0.0</v>
      </c>
      <c r="I82" s="2">
        <v>97.33333333</v>
      </c>
      <c r="J82" s="2">
        <v>2.666666667</v>
      </c>
      <c r="K82" s="2">
        <v>0.0</v>
      </c>
      <c r="L82" s="2">
        <v>0.0</v>
      </c>
      <c r="M82" s="2">
        <v>94.8457044</v>
      </c>
      <c r="N82" s="2">
        <v>5.026922206</v>
      </c>
      <c r="O82" s="3">
        <v>0.1273733928</v>
      </c>
      <c r="P82" s="3">
        <v>0.0</v>
      </c>
      <c r="Q82" s="5">
        <f t="shared" si="1"/>
        <v>16</v>
      </c>
    </row>
    <row r="83">
      <c r="A83" s="1" t="s">
        <v>105</v>
      </c>
      <c r="B83" s="1" t="s">
        <v>26</v>
      </c>
      <c r="C83" s="2">
        <v>3473.727051</v>
      </c>
      <c r="D83" s="2">
        <v>95.51499939</v>
      </c>
      <c r="E83" s="2">
        <v>99.49575756</v>
      </c>
      <c r="F83" s="2">
        <v>0.5042424412</v>
      </c>
      <c r="G83" s="2">
        <v>0.0</v>
      </c>
      <c r="H83" s="2">
        <v>0.0</v>
      </c>
      <c r="I83" s="2">
        <v>95.30083</v>
      </c>
      <c r="J83" s="2">
        <v>4.69917</v>
      </c>
      <c r="K83" s="2">
        <v>0.0</v>
      </c>
      <c r="L83" s="2">
        <v>0.0</v>
      </c>
      <c r="M83" s="2">
        <v>99.69273444</v>
      </c>
      <c r="N83" s="2">
        <v>0.3072655617</v>
      </c>
      <c r="O83" s="3">
        <v>0.0</v>
      </c>
      <c r="P83" s="3">
        <v>0.0</v>
      </c>
      <c r="Q83" s="5">
        <f t="shared" si="1"/>
        <v>16</v>
      </c>
    </row>
    <row r="84">
      <c r="A84" s="1" t="s">
        <v>106</v>
      </c>
      <c r="B84" s="1" t="s">
        <v>29</v>
      </c>
      <c r="C84" s="2">
        <v>3989.175049</v>
      </c>
      <c r="D84" s="2">
        <v>59.4529953</v>
      </c>
      <c r="E84" s="2">
        <v>97.3481397</v>
      </c>
      <c r="F84" s="2">
        <v>0.0</v>
      </c>
      <c r="G84" s="2">
        <v>2.632761379</v>
      </c>
      <c r="H84" s="2">
        <v>0.01909892327</v>
      </c>
      <c r="I84" s="2">
        <v>94.2718842</v>
      </c>
      <c r="J84" s="2">
        <v>0.0</v>
      </c>
      <c r="K84" s="2">
        <v>5.703923618</v>
      </c>
      <c r="L84" s="2">
        <v>0.02419218345</v>
      </c>
      <c r="M84" s="2">
        <v>99.44615394</v>
      </c>
      <c r="N84" s="2">
        <v>0.0</v>
      </c>
      <c r="O84" s="3">
        <v>0.538220742</v>
      </c>
      <c r="P84" s="3">
        <v>0.01562531586</v>
      </c>
      <c r="Q84" s="5">
        <f t="shared" si="1"/>
        <v>16</v>
      </c>
    </row>
    <row r="85">
      <c r="A85" s="1" t="s">
        <v>107</v>
      </c>
      <c r="B85" s="1" t="s">
        <v>29</v>
      </c>
      <c r="C85" s="2">
        <v>4033.962891</v>
      </c>
      <c r="D85" s="2">
        <v>42.84900284</v>
      </c>
      <c r="E85" s="2">
        <v>90.56996224</v>
      </c>
      <c r="F85" s="2">
        <v>1.519776762</v>
      </c>
      <c r="G85" s="2">
        <v>7.910260997</v>
      </c>
      <c r="H85" s="2">
        <v>0.0</v>
      </c>
      <c r="I85" s="2">
        <v>85.48103812</v>
      </c>
      <c r="J85" s="2">
        <v>1.52256302</v>
      </c>
      <c r="K85" s="2">
        <v>12.99639886</v>
      </c>
      <c r="L85" s="2">
        <v>0.0</v>
      </c>
      <c r="M85" s="2">
        <v>97.35744448</v>
      </c>
      <c r="N85" s="2">
        <v>1.516060408</v>
      </c>
      <c r="O85" s="3">
        <v>1.126495111</v>
      </c>
      <c r="P85" s="3">
        <v>0.0</v>
      </c>
      <c r="Q85" s="5">
        <f t="shared" si="1"/>
        <v>16</v>
      </c>
    </row>
    <row r="86">
      <c r="A86" s="1" t="s">
        <v>108</v>
      </c>
      <c r="B86" s="1" t="s">
        <v>26</v>
      </c>
      <c r="C86" s="2">
        <v>4105.268066</v>
      </c>
      <c r="D86" s="2">
        <v>57.55299759</v>
      </c>
      <c r="E86" s="2" t="s">
        <v>18</v>
      </c>
      <c r="F86" s="2" t="s">
        <v>18</v>
      </c>
      <c r="G86" s="2" t="s">
        <v>18</v>
      </c>
      <c r="H86" s="2" t="s">
        <v>18</v>
      </c>
      <c r="I86" s="2" t="s">
        <v>18</v>
      </c>
      <c r="J86" s="2" t="s">
        <v>18</v>
      </c>
      <c r="K86" s="2" t="s">
        <v>18</v>
      </c>
      <c r="L86" s="2" t="s">
        <v>18</v>
      </c>
      <c r="M86" s="2">
        <v>100.0</v>
      </c>
      <c r="N86" s="2">
        <v>0.0</v>
      </c>
      <c r="O86" s="3">
        <v>0.0</v>
      </c>
      <c r="P86" s="3">
        <v>0.0</v>
      </c>
      <c r="Q86" s="5">
        <f t="shared" si="1"/>
        <v>16</v>
      </c>
    </row>
    <row r="87">
      <c r="A87" s="1" t="s">
        <v>109</v>
      </c>
      <c r="B87" s="1" t="s">
        <v>26</v>
      </c>
      <c r="C87" s="2">
        <v>4270.562988</v>
      </c>
      <c r="D87" s="2">
        <v>100.0</v>
      </c>
      <c r="E87" s="2">
        <v>100.0</v>
      </c>
      <c r="F87" s="2">
        <v>0.0</v>
      </c>
      <c r="G87" s="2">
        <v>0.0</v>
      </c>
      <c r="H87" s="2">
        <v>0.0</v>
      </c>
      <c r="I87" s="2" t="s">
        <v>18</v>
      </c>
      <c r="J87" s="2" t="s">
        <v>18</v>
      </c>
      <c r="K87" s="2" t="s">
        <v>18</v>
      </c>
      <c r="L87" s="2" t="s">
        <v>18</v>
      </c>
      <c r="M87" s="2" t="s">
        <v>18</v>
      </c>
      <c r="N87" s="2" t="s">
        <v>18</v>
      </c>
      <c r="O87" s="3" t="s">
        <v>18</v>
      </c>
      <c r="P87" s="3" t="s">
        <v>18</v>
      </c>
      <c r="Q87" s="5">
        <f t="shared" si="1"/>
        <v>16</v>
      </c>
    </row>
    <row r="88">
      <c r="A88" s="1" t="s">
        <v>110</v>
      </c>
      <c r="B88" s="1" t="s">
        <v>26</v>
      </c>
      <c r="C88" s="2">
        <v>4314.768066</v>
      </c>
      <c r="D88" s="2">
        <v>68.41400146</v>
      </c>
      <c r="E88" s="2">
        <v>94.37254436</v>
      </c>
      <c r="F88" s="2">
        <v>1.873480592</v>
      </c>
      <c r="G88" s="2">
        <v>2.262304247</v>
      </c>
      <c r="H88" s="2">
        <v>1.491670799</v>
      </c>
      <c r="I88" s="2">
        <v>86.32308326</v>
      </c>
      <c r="J88" s="2">
        <v>1.791982583</v>
      </c>
      <c r="K88" s="2">
        <v>7.162364342</v>
      </c>
      <c r="L88" s="2">
        <v>4.722569811</v>
      </c>
      <c r="M88" s="2">
        <v>98.08889267</v>
      </c>
      <c r="N88" s="2">
        <v>1.911107333</v>
      </c>
      <c r="O88" s="3">
        <v>0.0</v>
      </c>
      <c r="P88" s="3">
        <v>0.0</v>
      </c>
      <c r="Q88" s="5">
        <f t="shared" si="1"/>
        <v>16</v>
      </c>
    </row>
    <row r="89">
      <c r="A89" s="1" t="s">
        <v>111</v>
      </c>
      <c r="B89" s="1" t="s">
        <v>50</v>
      </c>
      <c r="C89" s="2">
        <v>4649.660156</v>
      </c>
      <c r="D89" s="2">
        <v>55.32699585</v>
      </c>
      <c r="E89" s="2">
        <v>71.68104923</v>
      </c>
      <c r="F89" s="2">
        <v>13.47689193</v>
      </c>
      <c r="G89" s="2">
        <v>14.82032681</v>
      </c>
      <c r="H89" s="2">
        <v>0.02173203433</v>
      </c>
      <c r="I89" s="2">
        <v>49.9113389</v>
      </c>
      <c r="J89" s="2">
        <v>18.49039689</v>
      </c>
      <c r="K89" s="2">
        <v>31.5496173</v>
      </c>
      <c r="L89" s="2">
        <v>0.04864690722</v>
      </c>
      <c r="M89" s="2">
        <v>89.25869465</v>
      </c>
      <c r="N89" s="2">
        <v>9.428808083</v>
      </c>
      <c r="O89" s="3">
        <v>1.31249727</v>
      </c>
      <c r="P89" s="3">
        <v>0.0</v>
      </c>
      <c r="Q89" s="5">
        <f t="shared" si="1"/>
        <v>16</v>
      </c>
    </row>
    <row r="90">
      <c r="A90" s="1" t="s">
        <v>112</v>
      </c>
      <c r="B90" s="1" t="s">
        <v>26</v>
      </c>
      <c r="C90" s="2">
        <v>4822.23291</v>
      </c>
      <c r="D90" s="2">
        <v>86.6989975</v>
      </c>
      <c r="E90" s="2">
        <v>100.0000013</v>
      </c>
      <c r="F90" s="2">
        <v>0.0</v>
      </c>
      <c r="G90" s="2">
        <v>0.0</v>
      </c>
      <c r="H90" s="2">
        <v>0.0</v>
      </c>
      <c r="I90" s="2">
        <v>100.0</v>
      </c>
      <c r="J90" s="2">
        <v>0.0</v>
      </c>
      <c r="K90" s="2">
        <v>0.0</v>
      </c>
      <c r="L90" s="2">
        <v>0.0</v>
      </c>
      <c r="M90" s="2">
        <v>100.0</v>
      </c>
      <c r="N90" s="2">
        <v>0.0</v>
      </c>
      <c r="O90" s="3">
        <v>0.0</v>
      </c>
      <c r="P90" s="3">
        <v>0.0</v>
      </c>
      <c r="Q90" s="5">
        <f t="shared" si="1"/>
        <v>16</v>
      </c>
    </row>
    <row r="91">
      <c r="A91" s="1" t="s">
        <v>113</v>
      </c>
      <c r="B91" s="1" t="s">
        <v>89</v>
      </c>
      <c r="C91" s="2">
        <v>4829.76416</v>
      </c>
      <c r="D91" s="2">
        <v>42.19799805</v>
      </c>
      <c r="E91" s="2">
        <v>37.20240205</v>
      </c>
      <c r="F91" s="2">
        <v>25.68237348</v>
      </c>
      <c r="G91" s="2">
        <v>33.53911377</v>
      </c>
      <c r="H91" s="2">
        <v>3.576110708</v>
      </c>
      <c r="I91" s="2">
        <v>28.10659415</v>
      </c>
      <c r="J91" s="2">
        <v>19.4058899</v>
      </c>
      <c r="K91" s="2">
        <v>46.37307301</v>
      </c>
      <c r="L91" s="2">
        <v>6.114442944</v>
      </c>
      <c r="M91" s="2">
        <v>49.66166495</v>
      </c>
      <c r="N91" s="2">
        <v>34.27978009</v>
      </c>
      <c r="O91" s="3">
        <v>15.95940214</v>
      </c>
      <c r="P91" s="3">
        <v>0.09915281712</v>
      </c>
      <c r="Q91" s="5">
        <f t="shared" si="1"/>
        <v>16</v>
      </c>
    </row>
    <row r="92">
      <c r="A92" s="1" t="s">
        <v>114</v>
      </c>
      <c r="B92" s="1" t="s">
        <v>26</v>
      </c>
      <c r="C92" s="2">
        <v>4937.795898</v>
      </c>
      <c r="D92" s="2">
        <v>63.65299988</v>
      </c>
      <c r="E92" s="2">
        <v>97.39970651</v>
      </c>
      <c r="F92" s="2">
        <v>0.0</v>
      </c>
      <c r="G92" s="2">
        <v>2.600293485</v>
      </c>
      <c r="H92" s="2">
        <v>0.0</v>
      </c>
      <c r="I92" s="2">
        <v>98.13492075</v>
      </c>
      <c r="J92" s="2">
        <v>0.0</v>
      </c>
      <c r="K92" s="2">
        <v>1.865079247</v>
      </c>
      <c r="L92" s="2">
        <v>0.0</v>
      </c>
      <c r="M92" s="2">
        <v>96.97988603</v>
      </c>
      <c r="N92" s="2">
        <v>0.0</v>
      </c>
      <c r="O92" s="3">
        <v>3.020113966</v>
      </c>
      <c r="P92" s="3">
        <v>0.0</v>
      </c>
      <c r="Q92" s="5">
        <f t="shared" si="1"/>
        <v>16</v>
      </c>
    </row>
    <row r="93">
      <c r="A93" s="1" t="s">
        <v>115</v>
      </c>
      <c r="B93" s="1" t="s">
        <v>89</v>
      </c>
      <c r="C93" s="2">
        <v>5057.676758</v>
      </c>
      <c r="D93" s="2">
        <v>52.08899689</v>
      </c>
      <c r="E93" s="2">
        <v>75.26179159</v>
      </c>
      <c r="F93" s="2">
        <v>8.700657475</v>
      </c>
      <c r="G93" s="2">
        <v>3.488080869</v>
      </c>
      <c r="H93" s="2">
        <v>12.54947006</v>
      </c>
      <c r="I93" s="2">
        <v>64.10021689</v>
      </c>
      <c r="J93" s="2">
        <v>6.537775797</v>
      </c>
      <c r="K93" s="2">
        <v>3.383709875</v>
      </c>
      <c r="L93" s="2">
        <v>25.97829744</v>
      </c>
      <c r="M93" s="2">
        <v>85.52810963</v>
      </c>
      <c r="N93" s="2">
        <v>10.69005698</v>
      </c>
      <c r="O93" s="3">
        <v>3.58408039</v>
      </c>
      <c r="P93" s="3">
        <v>0.1977530006</v>
      </c>
      <c r="Q93" s="5">
        <f t="shared" si="1"/>
        <v>16</v>
      </c>
    </row>
    <row r="94">
      <c r="A94" s="1" t="s">
        <v>116</v>
      </c>
      <c r="B94" s="1" t="s">
        <v>29</v>
      </c>
      <c r="C94" s="2">
        <v>5094.11377</v>
      </c>
      <c r="D94" s="2">
        <v>80.77099609</v>
      </c>
      <c r="E94" s="2">
        <v>99.81053693</v>
      </c>
      <c r="F94" s="2">
        <v>0.1894594746</v>
      </c>
      <c r="G94" s="2">
        <v>3.594451897E-6</v>
      </c>
      <c r="H94" s="2">
        <v>0.0</v>
      </c>
      <c r="I94" s="2">
        <v>99.64625</v>
      </c>
      <c r="J94" s="2">
        <v>0.35375</v>
      </c>
      <c r="K94" s="2">
        <v>0.0</v>
      </c>
      <c r="L94" s="2">
        <v>0.0</v>
      </c>
      <c r="M94" s="2">
        <v>99.84965286</v>
      </c>
      <c r="N94" s="2">
        <v>0.1503471429</v>
      </c>
      <c r="O94" s="3">
        <v>0.0</v>
      </c>
      <c r="P94" s="3">
        <v>0.0</v>
      </c>
      <c r="Q94" s="5">
        <f t="shared" si="1"/>
        <v>16</v>
      </c>
    </row>
    <row r="95">
      <c r="A95" s="1" t="s">
        <v>117</v>
      </c>
      <c r="B95" s="1" t="s">
        <v>50</v>
      </c>
      <c r="C95" s="2">
        <v>5101.416016</v>
      </c>
      <c r="D95" s="2">
        <v>76.71899414</v>
      </c>
      <c r="E95" s="2">
        <v>97.88039722</v>
      </c>
      <c r="F95" s="2">
        <v>1.029979486</v>
      </c>
      <c r="G95" s="2">
        <v>1.089623295</v>
      </c>
      <c r="H95" s="2" t="s">
        <v>18</v>
      </c>
      <c r="I95" s="2">
        <v>98.71555642</v>
      </c>
      <c r="J95" s="2">
        <v>0.3174006273</v>
      </c>
      <c r="K95" s="2">
        <v>0.9670429576</v>
      </c>
      <c r="L95" s="2" t="s">
        <v>18</v>
      </c>
      <c r="M95" s="2">
        <v>97.62696443</v>
      </c>
      <c r="N95" s="2">
        <v>1.246217358</v>
      </c>
      <c r="O95" s="3">
        <v>1.126818208</v>
      </c>
      <c r="P95" s="3" t="s">
        <v>18</v>
      </c>
      <c r="Q95" s="5">
        <f t="shared" si="1"/>
        <v>16</v>
      </c>
    </row>
    <row r="96">
      <c r="A96" s="1" t="s">
        <v>118</v>
      </c>
      <c r="B96" s="1" t="s">
        <v>26</v>
      </c>
      <c r="C96" s="2">
        <v>5106.62207</v>
      </c>
      <c r="D96" s="2">
        <v>86.27599335</v>
      </c>
      <c r="E96" s="2">
        <v>92.16802469</v>
      </c>
      <c r="F96" s="2">
        <v>7.541419893</v>
      </c>
      <c r="G96" s="2">
        <v>0.2604052036</v>
      </c>
      <c r="H96" s="2">
        <v>0.03015021745</v>
      </c>
      <c r="I96" s="2">
        <v>76.25077991</v>
      </c>
      <c r="J96" s="2">
        <v>21.63212113</v>
      </c>
      <c r="K96" s="2">
        <v>1.897409218</v>
      </c>
      <c r="L96" s="2">
        <v>0.2196897375</v>
      </c>
      <c r="M96" s="2">
        <v>94.7</v>
      </c>
      <c r="N96" s="2">
        <v>5.3</v>
      </c>
      <c r="O96" s="3">
        <v>0.0</v>
      </c>
      <c r="P96" s="3">
        <v>0.0</v>
      </c>
      <c r="Q96" s="5">
        <f t="shared" si="1"/>
        <v>16</v>
      </c>
    </row>
    <row r="97">
      <c r="A97" s="1" t="s">
        <v>119</v>
      </c>
      <c r="B97" s="1" t="s">
        <v>26</v>
      </c>
      <c r="C97" s="2">
        <v>5421.242188</v>
      </c>
      <c r="D97" s="2">
        <v>82.97399139</v>
      </c>
      <c r="E97" s="2">
        <v>99.9999955</v>
      </c>
      <c r="F97" s="2">
        <v>0.0</v>
      </c>
      <c r="G97" s="2">
        <v>4.503407453E-6</v>
      </c>
      <c r="H97" s="2">
        <v>0.0</v>
      </c>
      <c r="I97" s="2">
        <v>100.0</v>
      </c>
      <c r="J97" s="2">
        <v>0.0</v>
      </c>
      <c r="K97" s="2">
        <v>0.0</v>
      </c>
      <c r="L97" s="2">
        <v>0.0</v>
      </c>
      <c r="M97" s="2">
        <v>100.0</v>
      </c>
      <c r="N97" s="2">
        <v>0.0</v>
      </c>
      <c r="O97" s="3">
        <v>0.0</v>
      </c>
      <c r="P97" s="3">
        <v>0.0</v>
      </c>
      <c r="Q97" s="5">
        <f t="shared" si="1"/>
        <v>16</v>
      </c>
    </row>
    <row r="98">
      <c r="A98" s="1" t="s">
        <v>120</v>
      </c>
      <c r="B98" s="1" t="s">
        <v>26</v>
      </c>
      <c r="C98" s="2">
        <v>5459.643066</v>
      </c>
      <c r="D98" s="2">
        <v>53.75999832</v>
      </c>
      <c r="E98" s="2">
        <v>99.78769858</v>
      </c>
      <c r="F98" s="2">
        <v>0.2123014241</v>
      </c>
      <c r="G98" s="2">
        <v>0.0</v>
      </c>
      <c r="H98" s="2">
        <v>0.0</v>
      </c>
      <c r="I98" s="2">
        <v>100.0</v>
      </c>
      <c r="J98" s="2">
        <v>0.0</v>
      </c>
      <c r="K98" s="2">
        <v>0.0</v>
      </c>
      <c r="L98" s="2">
        <v>0.0</v>
      </c>
      <c r="M98" s="2">
        <v>99.60509406</v>
      </c>
      <c r="N98" s="2">
        <v>0.3949059374</v>
      </c>
      <c r="O98" s="3">
        <v>0.0</v>
      </c>
      <c r="P98" s="3">
        <v>0.0</v>
      </c>
      <c r="Q98" s="5">
        <f t="shared" si="1"/>
        <v>16</v>
      </c>
    </row>
    <row r="99">
      <c r="A99" s="1" t="s">
        <v>121</v>
      </c>
      <c r="B99" s="1" t="s">
        <v>50</v>
      </c>
      <c r="C99" s="2">
        <v>5518.091797</v>
      </c>
      <c r="D99" s="2">
        <v>67.82900238</v>
      </c>
      <c r="E99" s="2">
        <v>73.78451158</v>
      </c>
      <c r="F99" s="2">
        <v>10.46117203</v>
      </c>
      <c r="G99" s="2">
        <v>9.559180722</v>
      </c>
      <c r="H99" s="2">
        <v>6.195135664</v>
      </c>
      <c r="I99" s="2">
        <v>45.72441318</v>
      </c>
      <c r="J99" s="2">
        <v>10.6323901</v>
      </c>
      <c r="K99" s="2">
        <v>24.40516973</v>
      </c>
      <c r="L99" s="2">
        <v>19.23802699</v>
      </c>
      <c r="M99" s="2">
        <v>87.09329616</v>
      </c>
      <c r="N99" s="2">
        <v>10.37996439</v>
      </c>
      <c r="O99" s="3">
        <v>2.517789997</v>
      </c>
      <c r="P99" s="3">
        <v>0.008949452055</v>
      </c>
      <c r="Q99" s="5">
        <f t="shared" si="1"/>
        <v>16</v>
      </c>
    </row>
    <row r="100">
      <c r="A100" s="1" t="s">
        <v>122</v>
      </c>
      <c r="B100" s="1" t="s">
        <v>26</v>
      </c>
      <c r="C100" s="2">
        <v>5540.717773</v>
      </c>
      <c r="D100" s="2">
        <v>85.51700592</v>
      </c>
      <c r="E100" s="2">
        <v>100.0000033</v>
      </c>
      <c r="F100" s="2">
        <v>0.0</v>
      </c>
      <c r="G100" s="2">
        <v>0.0</v>
      </c>
      <c r="H100" s="2">
        <v>0.0</v>
      </c>
      <c r="I100" s="2">
        <v>100.0</v>
      </c>
      <c r="J100" s="2">
        <v>0.0</v>
      </c>
      <c r="K100" s="2">
        <v>0.0</v>
      </c>
      <c r="L100" s="2">
        <v>0.0</v>
      </c>
      <c r="M100" s="2">
        <v>100.0</v>
      </c>
      <c r="N100" s="2">
        <v>0.0</v>
      </c>
      <c r="O100" s="3">
        <v>0.0</v>
      </c>
      <c r="P100" s="3">
        <v>0.0</v>
      </c>
      <c r="Q100" s="5">
        <f t="shared" si="1"/>
        <v>16</v>
      </c>
    </row>
    <row r="101">
      <c r="A101" s="1" t="s">
        <v>123</v>
      </c>
      <c r="B101" s="1" t="s">
        <v>26</v>
      </c>
      <c r="C101" s="2">
        <v>5792.203125</v>
      </c>
      <c r="D101" s="2">
        <v>88.11600494</v>
      </c>
      <c r="E101" s="2">
        <v>100.0000011</v>
      </c>
      <c r="F101" s="2">
        <v>0.0</v>
      </c>
      <c r="G101" s="2">
        <v>0.0</v>
      </c>
      <c r="H101" s="2">
        <v>0.0</v>
      </c>
      <c r="I101" s="2">
        <v>100.0</v>
      </c>
      <c r="J101" s="2">
        <v>0.0</v>
      </c>
      <c r="K101" s="2">
        <v>0.0</v>
      </c>
      <c r="L101" s="2">
        <v>0.0</v>
      </c>
      <c r="M101" s="2">
        <v>100.0</v>
      </c>
      <c r="N101" s="2">
        <v>0.0</v>
      </c>
      <c r="O101" s="3">
        <v>0.0</v>
      </c>
      <c r="P101" s="3">
        <v>0.0</v>
      </c>
      <c r="Q101" s="5">
        <f t="shared" si="1"/>
        <v>16</v>
      </c>
    </row>
    <row r="102">
      <c r="A102" s="1" t="s">
        <v>124</v>
      </c>
      <c r="B102" s="1" t="s">
        <v>26</v>
      </c>
      <c r="C102" s="2">
        <v>5850.342773</v>
      </c>
      <c r="D102" s="2">
        <v>100.0</v>
      </c>
      <c r="E102" s="2">
        <v>100.0</v>
      </c>
      <c r="F102" s="2">
        <v>0.0</v>
      </c>
      <c r="G102" s="2">
        <v>0.0</v>
      </c>
      <c r="H102" s="2">
        <v>0.0</v>
      </c>
      <c r="I102" s="2" t="s">
        <v>18</v>
      </c>
      <c r="J102" s="2" t="s">
        <v>18</v>
      </c>
      <c r="K102" s="2" t="s">
        <v>18</v>
      </c>
      <c r="L102" s="2" t="s">
        <v>18</v>
      </c>
      <c r="M102" s="2">
        <v>100.0</v>
      </c>
      <c r="N102" s="2">
        <v>0.0</v>
      </c>
      <c r="O102" s="3">
        <v>0.0</v>
      </c>
      <c r="P102" s="3">
        <v>0.0</v>
      </c>
      <c r="Q102" s="5">
        <f t="shared" si="1"/>
        <v>16</v>
      </c>
    </row>
    <row r="103">
      <c r="A103" s="1" t="s">
        <v>125</v>
      </c>
      <c r="B103" s="1" t="s">
        <v>29</v>
      </c>
      <c r="C103" s="2">
        <v>6031.187012</v>
      </c>
      <c r="D103" s="2">
        <v>52.51600266</v>
      </c>
      <c r="E103" s="2">
        <v>100.0</v>
      </c>
      <c r="F103" s="2">
        <v>0.0</v>
      </c>
      <c r="G103" s="2">
        <v>0.0</v>
      </c>
      <c r="H103" s="2">
        <v>0.0</v>
      </c>
      <c r="I103" s="2">
        <v>100.0</v>
      </c>
      <c r="J103" s="2">
        <v>0.0</v>
      </c>
      <c r="K103" s="2">
        <v>0.0</v>
      </c>
      <c r="L103" s="2">
        <v>0.0</v>
      </c>
      <c r="M103" s="2">
        <v>100.0</v>
      </c>
      <c r="N103" s="2">
        <v>0.0</v>
      </c>
      <c r="O103" s="3">
        <v>0.0</v>
      </c>
      <c r="P103" s="3">
        <v>0.0</v>
      </c>
      <c r="Q103" s="5">
        <f t="shared" si="1"/>
        <v>16</v>
      </c>
    </row>
    <row r="104">
      <c r="A104" s="1" t="s">
        <v>126</v>
      </c>
      <c r="B104" s="1" t="s">
        <v>50</v>
      </c>
      <c r="C104" s="2">
        <v>6486.201172</v>
      </c>
      <c r="D104" s="2">
        <v>73.44400024</v>
      </c>
      <c r="E104" s="2">
        <v>97.94657541</v>
      </c>
      <c r="F104" s="2">
        <v>0.2072632319</v>
      </c>
      <c r="G104" s="2">
        <v>0.3151739969</v>
      </c>
      <c r="H104" s="2">
        <v>1.530987366</v>
      </c>
      <c r="I104" s="2">
        <v>93.45439508</v>
      </c>
      <c r="J104" s="2">
        <v>0.7804762049</v>
      </c>
      <c r="K104" s="2">
        <v>0.0</v>
      </c>
      <c r="L104" s="2">
        <v>5.765128712</v>
      </c>
      <c r="M104" s="2">
        <v>99.57087001</v>
      </c>
      <c r="N104" s="2">
        <v>0.0</v>
      </c>
      <c r="O104" s="3">
        <v>0.4291299944</v>
      </c>
      <c r="P104" s="3">
        <v>0.0</v>
      </c>
      <c r="Q104" s="5">
        <f t="shared" si="1"/>
        <v>16</v>
      </c>
    </row>
    <row r="105">
      <c r="A105" s="1" t="s">
        <v>127</v>
      </c>
      <c r="B105" s="1" t="s">
        <v>18</v>
      </c>
      <c r="C105" s="2">
        <v>6524.190918</v>
      </c>
      <c r="D105" s="2">
        <v>36.85599899</v>
      </c>
      <c r="E105" s="2">
        <v>91.69930522</v>
      </c>
      <c r="F105" s="2">
        <v>1.900734111</v>
      </c>
      <c r="G105" s="2">
        <v>1.8656487</v>
      </c>
      <c r="H105" s="2">
        <v>4.534311965</v>
      </c>
      <c r="I105" s="2">
        <v>87.258429</v>
      </c>
      <c r="J105" s="2">
        <v>2.606070485</v>
      </c>
      <c r="K105" s="2">
        <v>2.954593684</v>
      </c>
      <c r="L105" s="2">
        <v>7.180906832</v>
      </c>
      <c r="M105" s="2">
        <v>99.30769231</v>
      </c>
      <c r="N105" s="2">
        <v>0.6923076923</v>
      </c>
      <c r="O105" s="3">
        <v>0.0</v>
      </c>
      <c r="P105" s="3">
        <v>0.0</v>
      </c>
      <c r="Q105" s="5">
        <f t="shared" si="1"/>
        <v>16</v>
      </c>
    </row>
    <row r="106">
      <c r="A106" s="1" t="s">
        <v>128</v>
      </c>
      <c r="B106" s="1" t="s">
        <v>50</v>
      </c>
      <c r="C106" s="2">
        <v>6624.554199</v>
      </c>
      <c r="D106" s="2">
        <v>59.01200104</v>
      </c>
      <c r="E106" s="2">
        <v>81.7087538</v>
      </c>
      <c r="F106" s="2">
        <v>1.506645682</v>
      </c>
      <c r="G106" s="2">
        <v>13.53053114</v>
      </c>
      <c r="H106" s="2">
        <v>3.254069378</v>
      </c>
      <c r="I106" s="2">
        <v>59.10744663</v>
      </c>
      <c r="J106" s="2">
        <v>3.520974285</v>
      </c>
      <c r="K106" s="2">
        <v>29.78017368</v>
      </c>
      <c r="L106" s="2">
        <v>7.5914054</v>
      </c>
      <c r="M106" s="2">
        <v>97.40695661</v>
      </c>
      <c r="N106" s="2">
        <v>0.1075523143</v>
      </c>
      <c r="O106" s="3">
        <v>2.244007656</v>
      </c>
      <c r="P106" s="3">
        <v>0.2414834229</v>
      </c>
      <c r="Q106" s="5">
        <f t="shared" si="1"/>
        <v>16</v>
      </c>
    </row>
    <row r="107">
      <c r="A107" s="1" t="s">
        <v>129</v>
      </c>
      <c r="B107" s="1" t="s">
        <v>50</v>
      </c>
      <c r="C107" s="2">
        <v>6825.441895</v>
      </c>
      <c r="D107" s="2">
        <v>88.92499542</v>
      </c>
      <c r="E107" s="2">
        <v>92.6</v>
      </c>
      <c r="F107" s="2">
        <v>7.4</v>
      </c>
      <c r="G107" s="2">
        <v>0.0</v>
      </c>
      <c r="H107" s="2">
        <v>0.0</v>
      </c>
      <c r="I107" s="2" t="s">
        <v>18</v>
      </c>
      <c r="J107" s="2" t="s">
        <v>18</v>
      </c>
      <c r="K107" s="2" t="s">
        <v>18</v>
      </c>
      <c r="L107" s="2" t="s">
        <v>18</v>
      </c>
      <c r="M107" s="2" t="s">
        <v>18</v>
      </c>
      <c r="N107" s="2" t="s">
        <v>18</v>
      </c>
      <c r="O107" s="3" t="s">
        <v>18</v>
      </c>
      <c r="P107" s="3" t="s">
        <v>18</v>
      </c>
      <c r="Q107" s="5">
        <f t="shared" si="1"/>
        <v>16</v>
      </c>
    </row>
    <row r="108">
      <c r="A108" s="1" t="s">
        <v>130</v>
      </c>
      <c r="B108" s="1" t="s">
        <v>29</v>
      </c>
      <c r="C108" s="2">
        <v>6871.287109</v>
      </c>
      <c r="D108" s="2">
        <v>80.69100189</v>
      </c>
      <c r="E108" s="2">
        <v>99.8915238</v>
      </c>
      <c r="F108" s="2">
        <v>0.0</v>
      </c>
      <c r="G108" s="2">
        <v>0.1084762012</v>
      </c>
      <c r="H108" s="2">
        <v>0.0</v>
      </c>
      <c r="I108" s="2" t="s">
        <v>18</v>
      </c>
      <c r="J108" s="2" t="s">
        <v>18</v>
      </c>
      <c r="K108" s="2" t="s">
        <v>18</v>
      </c>
      <c r="L108" s="2" t="s">
        <v>18</v>
      </c>
      <c r="M108" s="2" t="s">
        <v>18</v>
      </c>
      <c r="N108" s="2" t="s">
        <v>18</v>
      </c>
      <c r="O108" s="3" t="s">
        <v>18</v>
      </c>
      <c r="P108" s="3" t="s">
        <v>18</v>
      </c>
      <c r="Q108" s="5">
        <f t="shared" si="1"/>
        <v>16</v>
      </c>
    </row>
    <row r="109">
      <c r="A109" s="1" t="s">
        <v>131</v>
      </c>
      <c r="B109" s="1" t="s">
        <v>29</v>
      </c>
      <c r="C109" s="2">
        <v>6948.444824</v>
      </c>
      <c r="D109" s="2">
        <v>75.68599701</v>
      </c>
      <c r="E109" s="2">
        <v>99.01141694</v>
      </c>
      <c r="F109" s="2">
        <v>0.0</v>
      </c>
      <c r="G109" s="2">
        <v>0.9885830607</v>
      </c>
      <c r="H109" s="2">
        <v>0.0</v>
      </c>
      <c r="I109" s="2">
        <v>97.40128797</v>
      </c>
      <c r="J109" s="2">
        <v>0.0</v>
      </c>
      <c r="K109" s="2">
        <v>2.598712031</v>
      </c>
      <c r="L109" s="2">
        <v>0.0</v>
      </c>
      <c r="M109" s="2">
        <v>99.5286704</v>
      </c>
      <c r="N109" s="2">
        <v>0.0</v>
      </c>
      <c r="O109" s="3">
        <v>0.4713296007</v>
      </c>
      <c r="P109" s="3">
        <v>0.0</v>
      </c>
      <c r="Q109" s="5">
        <f t="shared" si="1"/>
        <v>16</v>
      </c>
    </row>
    <row r="110">
      <c r="A110" s="1" t="s">
        <v>132</v>
      </c>
      <c r="B110" s="1" t="s">
        <v>29</v>
      </c>
      <c r="C110" s="2">
        <v>7132.529785</v>
      </c>
      <c r="D110" s="2">
        <v>62.18299484</v>
      </c>
      <c r="E110" s="2">
        <v>99.59346633</v>
      </c>
      <c r="F110" s="2">
        <v>0.4065302439</v>
      </c>
      <c r="G110" s="2">
        <v>3.4229177E-6</v>
      </c>
      <c r="H110" s="2">
        <v>0.0</v>
      </c>
      <c r="I110" s="2">
        <v>99.11122753</v>
      </c>
      <c r="J110" s="2">
        <v>0.8887724684</v>
      </c>
      <c r="K110" s="2">
        <v>0.0</v>
      </c>
      <c r="L110" s="2">
        <v>0.0</v>
      </c>
      <c r="M110" s="2">
        <v>99.88674854</v>
      </c>
      <c r="N110" s="2">
        <v>0.1132514643</v>
      </c>
      <c r="O110" s="3">
        <v>0.0</v>
      </c>
      <c r="P110" s="3">
        <v>0.0</v>
      </c>
      <c r="Q110" s="5">
        <f t="shared" si="1"/>
        <v>16</v>
      </c>
    </row>
    <row r="111">
      <c r="A111" s="1" t="s">
        <v>133</v>
      </c>
      <c r="B111" s="1" t="s">
        <v>50</v>
      </c>
      <c r="C111" s="2">
        <v>7275.556152</v>
      </c>
      <c r="D111" s="2">
        <v>36.29000092</v>
      </c>
      <c r="E111" s="2">
        <v>85.21974318</v>
      </c>
      <c r="F111" s="2">
        <v>3.566857739</v>
      </c>
      <c r="G111" s="2">
        <v>10.62886799</v>
      </c>
      <c r="H111" s="2">
        <v>0.5845310938</v>
      </c>
      <c r="I111" s="2">
        <v>78.47295942</v>
      </c>
      <c r="J111" s="2">
        <v>5.598583786</v>
      </c>
      <c r="K111" s="2">
        <v>15.0109696</v>
      </c>
      <c r="L111" s="2">
        <v>0.9174871957</v>
      </c>
      <c r="M111" s="2">
        <v>97.06426222</v>
      </c>
      <c r="N111" s="2">
        <v>0.0</v>
      </c>
      <c r="O111" s="3">
        <v>2.935737778</v>
      </c>
      <c r="P111" s="3">
        <v>0.0</v>
      </c>
      <c r="Q111" s="5">
        <f t="shared" si="1"/>
        <v>16</v>
      </c>
    </row>
    <row r="112">
      <c r="A112" s="1" t="s">
        <v>134</v>
      </c>
      <c r="B112" s="1" t="s">
        <v>26</v>
      </c>
      <c r="C112" s="2">
        <v>7496.987793</v>
      </c>
      <c r="D112" s="2">
        <v>100.0</v>
      </c>
      <c r="E112" s="2">
        <v>100.0</v>
      </c>
      <c r="F112" s="2">
        <v>0.0</v>
      </c>
      <c r="G112" s="2">
        <v>0.0</v>
      </c>
      <c r="H112" s="2">
        <v>0.0</v>
      </c>
      <c r="I112" s="2" t="s">
        <v>18</v>
      </c>
      <c r="J112" s="2" t="s">
        <v>18</v>
      </c>
      <c r="K112" s="2" t="s">
        <v>18</v>
      </c>
      <c r="L112" s="2" t="s">
        <v>18</v>
      </c>
      <c r="M112" s="2">
        <v>100.0</v>
      </c>
      <c r="N112" s="2">
        <v>0.0</v>
      </c>
      <c r="O112" s="3">
        <v>0.0</v>
      </c>
      <c r="P112" s="3">
        <v>0.0</v>
      </c>
      <c r="Q112" s="5">
        <f t="shared" si="1"/>
        <v>16</v>
      </c>
    </row>
    <row r="113">
      <c r="A113" s="1" t="s">
        <v>135</v>
      </c>
      <c r="B113" s="1" t="s">
        <v>89</v>
      </c>
      <c r="C113" s="2">
        <v>7976.984863</v>
      </c>
      <c r="D113" s="2">
        <v>42.92300034</v>
      </c>
      <c r="E113" s="2">
        <v>63.76628562</v>
      </c>
      <c r="F113" s="2">
        <v>9.023316357</v>
      </c>
      <c r="G113" s="2">
        <v>15.5639457</v>
      </c>
      <c r="H113" s="2">
        <v>11.64645233</v>
      </c>
      <c r="I113" s="6" t="s">
        <v>136</v>
      </c>
      <c r="J113" s="2">
        <v>5.221136889</v>
      </c>
      <c r="K113" s="2">
        <v>23.14294909</v>
      </c>
      <c r="L113" s="2">
        <v>18.88321135</v>
      </c>
      <c r="M113" s="2">
        <v>78.41163766</v>
      </c>
      <c r="N113" s="2">
        <v>14.07927743</v>
      </c>
      <c r="O113" s="2">
        <v>5.485735437</v>
      </c>
      <c r="P113" s="3">
        <v>2.023349475</v>
      </c>
      <c r="Q113" s="5">
        <f t="shared" si="1"/>
        <v>16</v>
      </c>
    </row>
    <row r="114">
      <c r="A114" s="1" t="s">
        <v>137</v>
      </c>
      <c r="B114" s="1" t="s">
        <v>89</v>
      </c>
      <c r="C114" s="2">
        <v>8278.737305</v>
      </c>
      <c r="D114" s="2">
        <v>42.79999924</v>
      </c>
      <c r="E114" s="2">
        <v>68.58372009</v>
      </c>
      <c r="F114" s="2">
        <v>6.065434765</v>
      </c>
      <c r="G114" s="2">
        <v>14.16432245</v>
      </c>
      <c r="H114" s="2">
        <v>11.18652269</v>
      </c>
      <c r="I114" s="2">
        <v>52.11755275</v>
      </c>
      <c r="J114" s="2">
        <v>8.187542019</v>
      </c>
      <c r="K114" s="2">
        <v>20.7910842</v>
      </c>
      <c r="L114" s="2">
        <v>18.90382103</v>
      </c>
      <c r="M114" s="2">
        <v>90.58991001</v>
      </c>
      <c r="N114" s="2">
        <v>3.229348056</v>
      </c>
      <c r="O114" s="3">
        <v>5.307990528</v>
      </c>
      <c r="P114" s="3">
        <v>0.8727514049</v>
      </c>
      <c r="Q114" s="5">
        <f t="shared" si="1"/>
        <v>16</v>
      </c>
    </row>
    <row r="115">
      <c r="A115" s="1" t="s">
        <v>138</v>
      </c>
      <c r="B115" s="1" t="s">
        <v>26</v>
      </c>
      <c r="C115" s="2">
        <v>8654.618164</v>
      </c>
      <c r="D115" s="2">
        <v>73.91500092</v>
      </c>
      <c r="E115" s="2">
        <v>100.0000028</v>
      </c>
      <c r="F115" s="2">
        <v>0.0</v>
      </c>
      <c r="G115" s="2">
        <v>0.0</v>
      </c>
      <c r="H115" s="2">
        <v>0.0</v>
      </c>
      <c r="I115" s="2">
        <v>100.0</v>
      </c>
      <c r="J115" s="2">
        <v>0.0</v>
      </c>
      <c r="K115" s="2">
        <v>0.0</v>
      </c>
      <c r="L115" s="2">
        <v>0.0</v>
      </c>
      <c r="M115" s="2">
        <v>100.0</v>
      </c>
      <c r="N115" s="2">
        <v>0.0</v>
      </c>
      <c r="O115" s="3">
        <v>0.0</v>
      </c>
      <c r="P115" s="3">
        <v>0.0</v>
      </c>
      <c r="Q115" s="5">
        <f t="shared" si="1"/>
        <v>16</v>
      </c>
    </row>
    <row r="116">
      <c r="A116" s="1" t="s">
        <v>139</v>
      </c>
      <c r="B116" s="1" t="s">
        <v>26</v>
      </c>
      <c r="C116" s="2">
        <v>8655.541016</v>
      </c>
      <c r="D116" s="2">
        <v>92.58699799</v>
      </c>
      <c r="E116" s="2">
        <v>100.0</v>
      </c>
      <c r="F116" s="2">
        <v>0.0</v>
      </c>
      <c r="G116" s="2">
        <v>0.0</v>
      </c>
      <c r="H116" s="2">
        <v>0.0</v>
      </c>
      <c r="I116" s="2">
        <v>100.0</v>
      </c>
      <c r="J116" s="2">
        <v>0.0</v>
      </c>
      <c r="K116" s="2">
        <v>0.0</v>
      </c>
      <c r="L116" s="2">
        <v>0.0</v>
      </c>
      <c r="M116" s="2">
        <v>100.0</v>
      </c>
      <c r="N116" s="2">
        <v>0.0</v>
      </c>
      <c r="O116" s="3">
        <v>0.0</v>
      </c>
      <c r="P116" s="3">
        <v>0.0</v>
      </c>
      <c r="Q116" s="5">
        <f t="shared" si="1"/>
        <v>16</v>
      </c>
    </row>
    <row r="117">
      <c r="A117" s="1" t="s">
        <v>140</v>
      </c>
      <c r="B117" s="1" t="s">
        <v>29</v>
      </c>
      <c r="C117" s="2">
        <v>8737.370117</v>
      </c>
      <c r="D117" s="2">
        <v>56.44599915</v>
      </c>
      <c r="E117" s="2">
        <v>95.29552932</v>
      </c>
      <c r="F117" s="2">
        <v>4.244199279</v>
      </c>
      <c r="G117" s="2">
        <v>0.4437204778</v>
      </c>
      <c r="H117" s="2">
        <v>0.01655092647</v>
      </c>
      <c r="I117" s="2">
        <v>95.84497475</v>
      </c>
      <c r="J117" s="2">
        <v>3.545864028</v>
      </c>
      <c r="K117" s="2">
        <v>0.5711602866</v>
      </c>
      <c r="L117" s="2">
        <v>0.03800093141</v>
      </c>
      <c r="M117" s="2">
        <v>94.87156989</v>
      </c>
      <c r="N117" s="2">
        <v>4.783037865</v>
      </c>
      <c r="O117" s="3">
        <v>0.3453922445</v>
      </c>
      <c r="P117" s="3">
        <v>0.0</v>
      </c>
      <c r="Q117" s="5">
        <f t="shared" si="1"/>
        <v>16</v>
      </c>
    </row>
    <row r="118">
      <c r="A118" s="1" t="s">
        <v>141</v>
      </c>
      <c r="B118" s="1" t="s">
        <v>50</v>
      </c>
      <c r="C118" s="2">
        <v>8947.027344</v>
      </c>
      <c r="D118" s="2">
        <v>13.34500027</v>
      </c>
      <c r="E118" s="2">
        <v>45.34401752</v>
      </c>
      <c r="F118" s="2">
        <v>2.128564452</v>
      </c>
      <c r="G118" s="2">
        <v>22.15762495</v>
      </c>
      <c r="H118" s="2">
        <v>30.36979308</v>
      </c>
      <c r="I118" s="2">
        <v>39.07134367</v>
      </c>
      <c r="J118" s="2">
        <v>2.429850293</v>
      </c>
      <c r="K118" s="2">
        <v>24.43180086</v>
      </c>
      <c r="L118" s="2">
        <v>34.06700517</v>
      </c>
      <c r="M118" s="2">
        <v>86.07527164</v>
      </c>
      <c r="N118" s="2">
        <v>0.1721822608</v>
      </c>
      <c r="O118" s="3">
        <v>7.390385564</v>
      </c>
      <c r="P118" s="3">
        <v>6.362160532</v>
      </c>
      <c r="Q118" s="5">
        <f t="shared" si="1"/>
        <v>16</v>
      </c>
    </row>
    <row r="119">
      <c r="A119" s="1" t="s">
        <v>142</v>
      </c>
      <c r="B119" s="1" t="s">
        <v>26</v>
      </c>
      <c r="C119" s="2">
        <v>9006.400391</v>
      </c>
      <c r="D119" s="2">
        <v>58.7480011</v>
      </c>
      <c r="E119" s="2">
        <v>100.0</v>
      </c>
      <c r="F119" s="2">
        <v>0.0</v>
      </c>
      <c r="G119" s="2">
        <v>0.0</v>
      </c>
      <c r="H119" s="2">
        <v>0.0</v>
      </c>
      <c r="I119" s="2">
        <v>100.0</v>
      </c>
      <c r="J119" s="2">
        <v>0.0</v>
      </c>
      <c r="K119" s="2">
        <v>0.0</v>
      </c>
      <c r="L119" s="2">
        <v>0.0</v>
      </c>
      <c r="M119" s="2">
        <v>100.0</v>
      </c>
      <c r="N119" s="2">
        <v>0.0</v>
      </c>
      <c r="O119" s="3">
        <v>0.0</v>
      </c>
      <c r="P119" s="3">
        <v>0.0</v>
      </c>
      <c r="Q119" s="5">
        <f t="shared" si="1"/>
        <v>16</v>
      </c>
    </row>
    <row r="120">
      <c r="A120" s="1" t="s">
        <v>143</v>
      </c>
      <c r="B120" s="1" t="s">
        <v>29</v>
      </c>
      <c r="C120" s="2">
        <v>9449.321289</v>
      </c>
      <c r="D120" s="2">
        <v>79.48300171</v>
      </c>
      <c r="E120" s="2">
        <v>96.53472608</v>
      </c>
      <c r="F120" s="2">
        <v>3.37211955</v>
      </c>
      <c r="G120" s="2">
        <v>0.09315436837</v>
      </c>
      <c r="H120" s="2">
        <v>0.0</v>
      </c>
      <c r="I120" s="2">
        <v>98.56412231</v>
      </c>
      <c r="J120" s="2">
        <v>0.9955971951</v>
      </c>
      <c r="K120" s="2">
        <v>0.4402804931</v>
      </c>
      <c r="L120" s="2">
        <v>0.0</v>
      </c>
      <c r="M120" s="2">
        <v>96.01087362</v>
      </c>
      <c r="N120" s="2">
        <v>3.985572644</v>
      </c>
      <c r="O120" s="3">
        <v>0.003553731977</v>
      </c>
      <c r="P120" s="3">
        <v>0.0</v>
      </c>
      <c r="Q120" s="5">
        <f t="shared" si="1"/>
        <v>16</v>
      </c>
    </row>
    <row r="121">
      <c r="A121" s="1" t="s">
        <v>144</v>
      </c>
      <c r="B121" s="1" t="s">
        <v>50</v>
      </c>
      <c r="C121" s="2">
        <v>9537.641602</v>
      </c>
      <c r="D121" s="2">
        <v>27.50599861</v>
      </c>
      <c r="E121" s="2">
        <v>81.85241502</v>
      </c>
      <c r="F121" s="2">
        <v>2.568363935</v>
      </c>
      <c r="G121" s="2">
        <v>3.421857005</v>
      </c>
      <c r="H121" s="2">
        <v>12.15736404</v>
      </c>
      <c r="I121" s="2">
        <v>76.6435992</v>
      </c>
      <c r="J121" s="2">
        <v>3.207143928</v>
      </c>
      <c r="K121" s="2">
        <v>4.140706948</v>
      </c>
      <c r="L121" s="2">
        <v>16.00854992</v>
      </c>
      <c r="M121" s="2">
        <v>95.58062386</v>
      </c>
      <c r="N121" s="2">
        <v>0.8848144763</v>
      </c>
      <c r="O121" s="3">
        <v>1.527268323</v>
      </c>
      <c r="P121" s="3">
        <v>2.007293339</v>
      </c>
      <c r="Q121" s="5">
        <f t="shared" si="1"/>
        <v>16</v>
      </c>
    </row>
    <row r="122">
      <c r="A122" s="1" t="s">
        <v>145</v>
      </c>
      <c r="B122" s="1" t="s">
        <v>26</v>
      </c>
      <c r="C122" s="2">
        <v>9660.349609</v>
      </c>
      <c r="D122" s="2">
        <v>71.94200134</v>
      </c>
      <c r="E122" s="2">
        <v>99.99999747</v>
      </c>
      <c r="F122" s="2">
        <v>0.0</v>
      </c>
      <c r="G122" s="2">
        <v>2.527244192E-6</v>
      </c>
      <c r="H122" s="2">
        <v>0.0</v>
      </c>
      <c r="I122" s="2">
        <v>100.0</v>
      </c>
      <c r="J122" s="2">
        <v>0.0</v>
      </c>
      <c r="K122" s="2">
        <v>0.0</v>
      </c>
      <c r="L122" s="2">
        <v>0.0</v>
      </c>
      <c r="M122" s="2">
        <v>100.0</v>
      </c>
      <c r="N122" s="2">
        <v>0.0</v>
      </c>
      <c r="O122" s="3">
        <v>0.0</v>
      </c>
      <c r="P122" s="3">
        <v>0.0</v>
      </c>
      <c r="Q122" s="5">
        <f t="shared" si="1"/>
        <v>16</v>
      </c>
    </row>
    <row r="123">
      <c r="A123" s="1" t="s">
        <v>146</v>
      </c>
      <c r="B123" s="1" t="s">
        <v>26</v>
      </c>
      <c r="C123" s="2">
        <v>9890.400391</v>
      </c>
      <c r="D123" s="2">
        <v>87.04799652</v>
      </c>
      <c r="E123" s="2">
        <v>99.965596</v>
      </c>
      <c r="F123" s="2">
        <v>0.0</v>
      </c>
      <c r="G123" s="2">
        <v>0.034404</v>
      </c>
      <c r="H123" s="2">
        <v>0.0</v>
      </c>
      <c r="I123" s="2" t="s">
        <v>18</v>
      </c>
      <c r="J123" s="2" t="s">
        <v>18</v>
      </c>
      <c r="K123" s="2" t="s">
        <v>18</v>
      </c>
      <c r="L123" s="2" t="s">
        <v>18</v>
      </c>
      <c r="M123" s="2" t="s">
        <v>18</v>
      </c>
      <c r="N123" s="2" t="s">
        <v>18</v>
      </c>
      <c r="O123" s="3" t="s">
        <v>18</v>
      </c>
      <c r="P123" s="3" t="s">
        <v>18</v>
      </c>
      <c r="Q123" s="5">
        <f t="shared" si="1"/>
        <v>16</v>
      </c>
    </row>
    <row r="124">
      <c r="A124" s="1" t="s">
        <v>147</v>
      </c>
      <c r="B124" s="1" t="s">
        <v>50</v>
      </c>
      <c r="C124" s="2">
        <v>9904.608398</v>
      </c>
      <c r="D124" s="2">
        <v>58.35899734</v>
      </c>
      <c r="E124" s="2">
        <v>95.68922113</v>
      </c>
      <c r="F124" s="2">
        <v>0.4256206085</v>
      </c>
      <c r="G124" s="2">
        <v>3.885158264</v>
      </c>
      <c r="H124" s="2">
        <v>0.0</v>
      </c>
      <c r="I124" s="2">
        <v>89.87579955</v>
      </c>
      <c r="J124" s="2">
        <v>0.8067095079</v>
      </c>
      <c r="K124" s="2">
        <v>9.317490946</v>
      </c>
      <c r="L124" s="2">
        <v>0.0</v>
      </c>
      <c r="M124" s="2">
        <v>99.83728281</v>
      </c>
      <c r="N124" s="2">
        <v>0.1537015262</v>
      </c>
      <c r="O124" s="3">
        <v>0.009015663296</v>
      </c>
      <c r="P124" s="3">
        <v>0.0</v>
      </c>
      <c r="Q124" s="5">
        <f t="shared" si="1"/>
        <v>16</v>
      </c>
    </row>
    <row r="125">
      <c r="A125" s="1" t="s">
        <v>148</v>
      </c>
      <c r="B125" s="1" t="s">
        <v>26</v>
      </c>
      <c r="C125" s="2">
        <v>10099.26953</v>
      </c>
      <c r="D125" s="2">
        <v>87.97699738</v>
      </c>
      <c r="E125" s="2">
        <v>99.82686763</v>
      </c>
      <c r="F125" s="2">
        <v>0.0</v>
      </c>
      <c r="G125" s="2">
        <v>0.1731323735</v>
      </c>
      <c r="H125" s="2">
        <v>0.0</v>
      </c>
      <c r="I125" s="2">
        <v>99.71937474</v>
      </c>
      <c r="J125" s="2">
        <v>0.0</v>
      </c>
      <c r="K125" s="2">
        <v>0.2806252626</v>
      </c>
      <c r="L125" s="2">
        <v>0.0</v>
      </c>
      <c r="M125" s="2">
        <v>99.84155768</v>
      </c>
      <c r="N125" s="2">
        <v>0.0</v>
      </c>
      <c r="O125" s="3">
        <v>0.1584423157</v>
      </c>
      <c r="P125" s="3">
        <v>0.0</v>
      </c>
      <c r="Q125" s="5">
        <f t="shared" si="1"/>
        <v>16</v>
      </c>
    </row>
    <row r="126">
      <c r="A126" s="1" t="s">
        <v>149</v>
      </c>
      <c r="B126" s="1" t="s">
        <v>29</v>
      </c>
      <c r="C126" s="2">
        <v>10139.1748</v>
      </c>
      <c r="D126" s="2">
        <v>56.39700317</v>
      </c>
      <c r="E126" s="2">
        <v>96.04337613</v>
      </c>
      <c r="F126" s="2">
        <v>1.04278118</v>
      </c>
      <c r="G126" s="2">
        <v>2.913842688</v>
      </c>
      <c r="H126" s="2">
        <v>0.0</v>
      </c>
      <c r="I126" s="2">
        <v>90.92579795</v>
      </c>
      <c r="J126" s="2">
        <v>2.391535671</v>
      </c>
      <c r="K126" s="2">
        <v>6.682666377</v>
      </c>
      <c r="L126" s="2">
        <v>0.0</v>
      </c>
      <c r="M126" s="2">
        <v>100.0</v>
      </c>
      <c r="N126" s="2">
        <v>0.0</v>
      </c>
      <c r="O126" s="3">
        <v>0.0</v>
      </c>
      <c r="P126" s="3">
        <v>0.0</v>
      </c>
      <c r="Q126" s="5">
        <f t="shared" si="1"/>
        <v>16</v>
      </c>
    </row>
    <row r="127">
      <c r="A127" s="1" t="s">
        <v>150</v>
      </c>
      <c r="B127" s="1" t="s">
        <v>26</v>
      </c>
      <c r="C127" s="2">
        <v>10196.70703</v>
      </c>
      <c r="D127" s="2">
        <v>66.30999756</v>
      </c>
      <c r="E127" s="2">
        <v>99.91199367</v>
      </c>
      <c r="F127" s="2">
        <v>0.0</v>
      </c>
      <c r="G127" s="2">
        <v>0.08800633369</v>
      </c>
      <c r="H127" s="2">
        <v>0.0</v>
      </c>
      <c r="I127" s="2">
        <v>99.73877609</v>
      </c>
      <c r="J127" s="2">
        <v>0.0</v>
      </c>
      <c r="K127" s="2">
        <v>0.2612239122</v>
      </c>
      <c r="L127" s="2">
        <v>0.0</v>
      </c>
      <c r="M127" s="2">
        <v>100.0</v>
      </c>
      <c r="N127" s="2">
        <v>0.0</v>
      </c>
      <c r="O127" s="3">
        <v>0.0</v>
      </c>
      <c r="P127" s="3">
        <v>0.0</v>
      </c>
      <c r="Q127" s="5">
        <f t="shared" si="1"/>
        <v>16</v>
      </c>
    </row>
    <row r="128">
      <c r="A128" s="1" t="s">
        <v>151</v>
      </c>
      <c r="B128" s="1" t="s">
        <v>29</v>
      </c>
      <c r="C128" s="2">
        <v>10203.13965</v>
      </c>
      <c r="D128" s="2">
        <v>91.41799927</v>
      </c>
      <c r="E128" s="2">
        <v>98.94030296</v>
      </c>
      <c r="F128" s="2">
        <v>0.1462147369</v>
      </c>
      <c r="G128" s="2">
        <v>0.8536474704</v>
      </c>
      <c r="H128" s="2">
        <v>0.05983483179</v>
      </c>
      <c r="I128" s="2">
        <v>97.31147869</v>
      </c>
      <c r="J128" s="2">
        <v>0.6239465945</v>
      </c>
      <c r="K128" s="2">
        <v>2.024714716</v>
      </c>
      <c r="L128" s="2">
        <v>0.03986</v>
      </c>
      <c r="M128" s="2">
        <v>99.09321259</v>
      </c>
      <c r="N128" s="2">
        <v>0.1013669408</v>
      </c>
      <c r="O128" s="3">
        <v>0.7437104707</v>
      </c>
      <c r="P128" s="3">
        <v>0.06171</v>
      </c>
      <c r="Q128" s="5">
        <f t="shared" si="1"/>
        <v>16</v>
      </c>
    </row>
    <row r="129">
      <c r="A129" s="1" t="s">
        <v>152</v>
      </c>
      <c r="B129" s="1" t="s">
        <v>26</v>
      </c>
      <c r="C129" s="2">
        <v>10423.05566</v>
      </c>
      <c r="D129" s="2">
        <v>79.71500397</v>
      </c>
      <c r="E129" s="2">
        <v>100.0000023</v>
      </c>
      <c r="F129" s="2">
        <v>0.0</v>
      </c>
      <c r="G129" s="2">
        <v>0.0</v>
      </c>
      <c r="H129" s="2">
        <v>0.0</v>
      </c>
      <c r="I129" s="2">
        <v>100.0</v>
      </c>
      <c r="J129" s="2">
        <v>0.0</v>
      </c>
      <c r="K129" s="2">
        <v>0.0</v>
      </c>
      <c r="L129" s="2">
        <v>0.0</v>
      </c>
      <c r="M129" s="2">
        <v>100.0</v>
      </c>
      <c r="N129" s="2">
        <v>0.0</v>
      </c>
      <c r="O129" s="3">
        <v>0.0</v>
      </c>
      <c r="P129" s="3">
        <v>0.0</v>
      </c>
      <c r="Q129" s="5">
        <f t="shared" si="1"/>
        <v>16</v>
      </c>
    </row>
    <row r="130">
      <c r="A130" s="1" t="s">
        <v>153</v>
      </c>
      <c r="B130" s="1" t="s">
        <v>26</v>
      </c>
      <c r="C130" s="2">
        <v>10708.98242</v>
      </c>
      <c r="D130" s="2">
        <v>74.06100464</v>
      </c>
      <c r="E130" s="2">
        <v>99.88059167</v>
      </c>
      <c r="F130" s="2">
        <v>0.0</v>
      </c>
      <c r="G130" s="2">
        <v>0.1194083325</v>
      </c>
      <c r="H130" s="2">
        <v>0.0</v>
      </c>
      <c r="I130" s="2">
        <v>99.8175993</v>
      </c>
      <c r="J130" s="2">
        <v>0.0</v>
      </c>
      <c r="K130" s="2">
        <v>0.1824006965</v>
      </c>
      <c r="L130" s="2">
        <v>0.0</v>
      </c>
      <c r="M130" s="2">
        <v>99.90265093</v>
      </c>
      <c r="N130" s="2">
        <v>0.0</v>
      </c>
      <c r="O130" s="3">
        <v>0.0973490679</v>
      </c>
      <c r="P130" s="3">
        <v>0.0</v>
      </c>
      <c r="Q130" s="5">
        <f t="shared" si="1"/>
        <v>16</v>
      </c>
    </row>
    <row r="131">
      <c r="A131" s="1" t="s">
        <v>154</v>
      </c>
      <c r="B131" s="1" t="s">
        <v>29</v>
      </c>
      <c r="C131" s="2">
        <v>10847.9043</v>
      </c>
      <c r="D131" s="2">
        <v>82.54000092</v>
      </c>
      <c r="E131" s="2">
        <v>96.68681192</v>
      </c>
      <c r="F131" s="2">
        <v>0.4670386504</v>
      </c>
      <c r="G131" s="2">
        <v>1.269428783</v>
      </c>
      <c r="H131" s="2">
        <v>1.576720644</v>
      </c>
      <c r="I131" s="2">
        <v>90.30446437</v>
      </c>
      <c r="J131" s="2">
        <v>1.385315508</v>
      </c>
      <c r="K131" s="2">
        <v>1.115118127</v>
      </c>
      <c r="L131" s="2">
        <v>7.195101991</v>
      </c>
      <c r="M131" s="2">
        <v>98.03689158</v>
      </c>
      <c r="N131" s="2">
        <v>0.2727920359</v>
      </c>
      <c r="O131" s="3">
        <v>1.302073396</v>
      </c>
      <c r="P131" s="3">
        <v>0.3882429922</v>
      </c>
      <c r="Q131" s="5">
        <f t="shared" si="1"/>
        <v>16</v>
      </c>
    </row>
    <row r="132">
      <c r="A132" s="1" t="s">
        <v>155</v>
      </c>
      <c r="B132" s="1" t="s">
        <v>89</v>
      </c>
      <c r="C132" s="2">
        <v>11193.72852</v>
      </c>
      <c r="D132" s="2">
        <v>20.1989994</v>
      </c>
      <c r="E132" s="2">
        <v>40.95092717</v>
      </c>
      <c r="F132" s="2">
        <v>37.42696287</v>
      </c>
      <c r="G132" s="2">
        <v>13.53755519</v>
      </c>
      <c r="H132" s="2">
        <v>8.084554762</v>
      </c>
      <c r="I132" s="2">
        <v>33.59362881</v>
      </c>
      <c r="J132" s="2">
        <v>42.16438068</v>
      </c>
      <c r="K132" s="2">
        <v>14.11109616</v>
      </c>
      <c r="L132" s="2">
        <v>10.13089435</v>
      </c>
      <c r="M132" s="2">
        <v>70.01770445</v>
      </c>
      <c r="N132" s="2">
        <v>18.71066092</v>
      </c>
      <c r="O132" s="3">
        <v>11.27163464</v>
      </c>
      <c r="P132" s="3">
        <v>0.0</v>
      </c>
      <c r="Q132" s="5">
        <f t="shared" si="1"/>
        <v>16</v>
      </c>
    </row>
    <row r="133">
      <c r="A133" s="1" t="s">
        <v>156</v>
      </c>
      <c r="B133" s="1" t="s">
        <v>29</v>
      </c>
      <c r="C133" s="2">
        <v>11326.61621</v>
      </c>
      <c r="D133" s="2">
        <v>77.19400024</v>
      </c>
      <c r="E133" s="2">
        <v>97.00269616</v>
      </c>
      <c r="F133" s="2">
        <v>1.471384542</v>
      </c>
      <c r="G133" s="2">
        <v>1.252811506</v>
      </c>
      <c r="H133" s="2">
        <v>0.2731077963</v>
      </c>
      <c r="I133" s="2">
        <v>94.38665114</v>
      </c>
      <c r="J133" s="2">
        <v>2.591752445</v>
      </c>
      <c r="K133" s="2">
        <v>1.905972935</v>
      </c>
      <c r="L133" s="2">
        <v>1.115623477</v>
      </c>
      <c r="M133" s="2">
        <v>97.77557664</v>
      </c>
      <c r="N133" s="2">
        <v>1.1403859</v>
      </c>
      <c r="O133" s="3">
        <v>1.059840374</v>
      </c>
      <c r="P133" s="3">
        <v>0.02419708411</v>
      </c>
      <c r="Q133" s="5">
        <f t="shared" si="1"/>
        <v>16</v>
      </c>
    </row>
    <row r="134">
      <c r="A134" s="1" t="s">
        <v>157</v>
      </c>
      <c r="B134" s="1" t="s">
        <v>50</v>
      </c>
      <c r="C134" s="2">
        <v>11402.5332</v>
      </c>
      <c r="D134" s="2">
        <v>57.08799744</v>
      </c>
      <c r="E134" s="2">
        <v>66.6953084</v>
      </c>
      <c r="F134" s="2">
        <v>9.814543652</v>
      </c>
      <c r="G134" s="2">
        <v>23.49014795</v>
      </c>
      <c r="H134" s="2">
        <v>0.0</v>
      </c>
      <c r="I134" s="2">
        <v>42.8457001</v>
      </c>
      <c r="J134" s="2">
        <v>13.25598695</v>
      </c>
      <c r="K134" s="2">
        <v>43.89831295</v>
      </c>
      <c r="L134" s="2">
        <v>0.0</v>
      </c>
      <c r="M134" s="2">
        <v>84.62262129</v>
      </c>
      <c r="N134" s="2">
        <v>7.227673879</v>
      </c>
      <c r="O134" s="3">
        <v>8.149704835</v>
      </c>
      <c r="P134" s="3">
        <v>0.0</v>
      </c>
      <c r="Q134" s="5">
        <f t="shared" si="1"/>
        <v>16</v>
      </c>
    </row>
    <row r="135">
      <c r="A135" s="1" t="s">
        <v>158</v>
      </c>
      <c r="B135" s="1" t="s">
        <v>26</v>
      </c>
      <c r="C135" s="2">
        <v>11589.61621</v>
      </c>
      <c r="D135" s="2">
        <v>98.07899475</v>
      </c>
      <c r="E135" s="2">
        <v>99.99999645</v>
      </c>
      <c r="F135" s="2">
        <v>0.0</v>
      </c>
      <c r="G135" s="2">
        <v>3.554796791E-6</v>
      </c>
      <c r="H135" s="2">
        <v>0.0</v>
      </c>
      <c r="I135" s="2">
        <v>100.0</v>
      </c>
      <c r="J135" s="2">
        <v>0.0</v>
      </c>
      <c r="K135" s="2">
        <v>0.0</v>
      </c>
      <c r="L135" s="2">
        <v>0.0</v>
      </c>
      <c r="M135" s="2">
        <v>100.0</v>
      </c>
      <c r="N135" s="2">
        <v>0.0</v>
      </c>
      <c r="O135" s="3">
        <v>0.0</v>
      </c>
      <c r="P135" s="3">
        <v>0.0</v>
      </c>
      <c r="Q135" s="5">
        <f t="shared" si="1"/>
        <v>16</v>
      </c>
    </row>
    <row r="136">
      <c r="A136" s="1" t="s">
        <v>159</v>
      </c>
      <c r="B136" s="1" t="s">
        <v>50</v>
      </c>
      <c r="C136" s="2">
        <v>11673.0293</v>
      </c>
      <c r="D136" s="2">
        <v>70.1230011</v>
      </c>
      <c r="E136" s="2">
        <v>93.39007163</v>
      </c>
      <c r="F136" s="2">
        <v>0.1365905296</v>
      </c>
      <c r="G136" s="2">
        <v>1.575010843</v>
      </c>
      <c r="H136" s="2">
        <v>4.898326997</v>
      </c>
      <c r="I136" s="2">
        <v>79.93664283</v>
      </c>
      <c r="J136" s="2">
        <v>0.2447364082</v>
      </c>
      <c r="K136" s="2">
        <v>3.954133693</v>
      </c>
      <c r="L136" s="2">
        <v>15.86448707</v>
      </c>
      <c r="M136" s="2">
        <v>99.12211832</v>
      </c>
      <c r="N136" s="2">
        <v>0.09051328947</v>
      </c>
      <c r="O136" s="3">
        <v>0.5613453808</v>
      </c>
      <c r="P136" s="3">
        <v>0.2260230112</v>
      </c>
      <c r="Q136" s="5">
        <f t="shared" si="1"/>
        <v>16</v>
      </c>
    </row>
    <row r="137">
      <c r="A137" s="1" t="s">
        <v>160</v>
      </c>
      <c r="B137" s="1" t="s">
        <v>50</v>
      </c>
      <c r="C137" s="2">
        <v>11818.61816</v>
      </c>
      <c r="D137" s="2">
        <v>69.56800079</v>
      </c>
      <c r="E137" s="2">
        <v>97.54330899</v>
      </c>
      <c r="F137" s="2">
        <v>1.63135067</v>
      </c>
      <c r="G137" s="2">
        <v>0.8253403378</v>
      </c>
      <c r="H137" s="2">
        <v>0.0</v>
      </c>
      <c r="I137" s="2">
        <v>93.93623193</v>
      </c>
      <c r="J137" s="2">
        <v>3.351687357</v>
      </c>
      <c r="K137" s="2">
        <v>2.71208071</v>
      </c>
      <c r="L137" s="2">
        <v>0.0</v>
      </c>
      <c r="M137" s="2">
        <v>99.12119763</v>
      </c>
      <c r="N137" s="2">
        <v>0.8788023684</v>
      </c>
      <c r="O137" s="3">
        <v>0.0</v>
      </c>
      <c r="P137" s="3">
        <v>0.0</v>
      </c>
      <c r="Q137" s="5">
        <f t="shared" si="1"/>
        <v>16</v>
      </c>
    </row>
    <row r="138">
      <c r="A138" s="1" t="s">
        <v>161</v>
      </c>
      <c r="B138" s="1" t="s">
        <v>89</v>
      </c>
      <c r="C138" s="2">
        <v>11890.78125</v>
      </c>
      <c r="D138" s="2">
        <v>13.70800018</v>
      </c>
      <c r="E138" s="2">
        <v>62.20712225</v>
      </c>
      <c r="F138" s="2">
        <v>19.43969314</v>
      </c>
      <c r="G138" s="2">
        <v>14.75825969</v>
      </c>
      <c r="H138" s="2">
        <v>3.594924913</v>
      </c>
      <c r="I138" s="2">
        <v>57.68576527</v>
      </c>
      <c r="J138" s="2">
        <v>21.25148213</v>
      </c>
      <c r="K138" s="2">
        <v>16.89675238</v>
      </c>
      <c r="L138" s="2">
        <v>4.166000219</v>
      </c>
      <c r="M138" s="2">
        <v>90.66911086</v>
      </c>
      <c r="N138" s="2">
        <v>8.034462869</v>
      </c>
      <c r="O138" s="3">
        <v>1.296426269</v>
      </c>
      <c r="P138" s="3">
        <v>0.0</v>
      </c>
      <c r="Q138" s="5">
        <f t="shared" si="1"/>
        <v>16</v>
      </c>
    </row>
    <row r="139">
      <c r="A139" s="1" t="s">
        <v>162</v>
      </c>
      <c r="B139" s="1" t="s">
        <v>50</v>
      </c>
      <c r="C139" s="2">
        <v>12123.19824</v>
      </c>
      <c r="D139" s="2">
        <v>48.4149971</v>
      </c>
      <c r="E139" s="2">
        <v>65.41412299</v>
      </c>
      <c r="F139" s="2">
        <v>9.317535586</v>
      </c>
      <c r="G139" s="2">
        <v>21.97254088</v>
      </c>
      <c r="H139" s="2">
        <v>3.295800547</v>
      </c>
      <c r="I139" s="2">
        <v>58.05226799</v>
      </c>
      <c r="J139" s="2">
        <v>12.70520504</v>
      </c>
      <c r="K139" s="2">
        <v>23.97796833</v>
      </c>
      <c r="L139" s="4">
        <v>5.264558634</v>
      </c>
      <c r="M139" s="4">
        <v>73.25800004</v>
      </c>
      <c r="N139" s="2">
        <v>5.708056353</v>
      </c>
      <c r="O139" s="2">
        <v>19.83580681</v>
      </c>
      <c r="P139" s="3">
        <v>1.198136794</v>
      </c>
      <c r="Q139" s="5">
        <f t="shared" si="1"/>
        <v>16</v>
      </c>
    </row>
    <row r="140">
      <c r="A140" s="1" t="s">
        <v>163</v>
      </c>
      <c r="B140" s="1" t="s">
        <v>89</v>
      </c>
      <c r="C140" s="2">
        <v>12952.20898</v>
      </c>
      <c r="D140" s="2">
        <v>17.43200111</v>
      </c>
      <c r="E140" s="2">
        <v>60.41450115</v>
      </c>
      <c r="F140" s="2">
        <v>22.3207193</v>
      </c>
      <c r="G140" s="2">
        <v>13.15480415</v>
      </c>
      <c r="H140" s="2">
        <v>4.109975401</v>
      </c>
      <c r="I140" s="2">
        <v>55.64246823</v>
      </c>
      <c r="J140" s="2">
        <v>25.08014133</v>
      </c>
      <c r="K140" s="2">
        <v>14.77886772</v>
      </c>
      <c r="L140" s="2">
        <v>4.498522714</v>
      </c>
      <c r="M140" s="2">
        <v>83.0175993</v>
      </c>
      <c r="N140" s="2">
        <v>9.250506251</v>
      </c>
      <c r="O140" s="3">
        <v>5.462303057</v>
      </c>
      <c r="P140" s="3">
        <v>2.269591394</v>
      </c>
      <c r="Q140" s="5">
        <f t="shared" si="1"/>
        <v>16</v>
      </c>
    </row>
    <row r="141">
      <c r="A141" s="1" t="s">
        <v>164</v>
      </c>
      <c r="B141" s="1" t="s">
        <v>89</v>
      </c>
      <c r="C141" s="2">
        <v>13132.79199</v>
      </c>
      <c r="D141" s="2">
        <v>36.875</v>
      </c>
      <c r="E141" s="2">
        <v>63.96178874</v>
      </c>
      <c r="F141" s="2">
        <v>21.2815915</v>
      </c>
      <c r="G141" s="2">
        <v>6.296119406</v>
      </c>
      <c r="H141" s="2">
        <v>8.460500354</v>
      </c>
      <c r="I141" s="2">
        <v>50.74817899</v>
      </c>
      <c r="J141" s="2">
        <v>26.14432944</v>
      </c>
      <c r="K141" s="2">
        <v>9.704719143</v>
      </c>
      <c r="L141" s="2">
        <v>13.40277243</v>
      </c>
      <c r="M141" s="2">
        <v>86.58169007</v>
      </c>
      <c r="N141" s="2">
        <v>12.95724153</v>
      </c>
      <c r="O141" s="3">
        <v>0.461068398</v>
      </c>
      <c r="P141" s="3">
        <v>0.0</v>
      </c>
      <c r="Q141" s="5">
        <f t="shared" si="1"/>
        <v>16</v>
      </c>
    </row>
    <row r="142">
      <c r="A142" s="1" t="s">
        <v>165</v>
      </c>
      <c r="B142" s="1" t="s">
        <v>50</v>
      </c>
      <c r="C142" s="2">
        <v>14862.92676</v>
      </c>
      <c r="D142" s="2">
        <v>32.24200058</v>
      </c>
      <c r="E142" s="2">
        <v>62.66645761</v>
      </c>
      <c r="F142" s="2">
        <v>14.1975397</v>
      </c>
      <c r="G142" s="2">
        <v>16.27785545</v>
      </c>
      <c r="H142" s="2">
        <v>6.858147242</v>
      </c>
      <c r="I142" s="2">
        <v>48.28242885</v>
      </c>
      <c r="J142" s="2">
        <v>18.59098467</v>
      </c>
      <c r="K142" s="2">
        <v>23.01364655</v>
      </c>
      <c r="L142" s="2">
        <v>10.11293992</v>
      </c>
      <c r="M142" s="2">
        <v>92.89512895</v>
      </c>
      <c r="N142" s="2">
        <v>4.964517757</v>
      </c>
      <c r="O142" s="3">
        <v>2.122298674</v>
      </c>
      <c r="P142" s="3">
        <v>0.01805461538</v>
      </c>
      <c r="Q142" s="5">
        <f t="shared" si="1"/>
        <v>16</v>
      </c>
    </row>
    <row r="143">
      <c r="A143" s="1" t="s">
        <v>166</v>
      </c>
      <c r="B143" s="1" t="s">
        <v>89</v>
      </c>
      <c r="C143" s="2">
        <v>15893.21875</v>
      </c>
      <c r="D143" s="2">
        <v>46.14099884</v>
      </c>
      <c r="E143" s="2">
        <v>56.47697339</v>
      </c>
      <c r="F143" s="2">
        <v>27.70419956</v>
      </c>
      <c r="G143" s="2">
        <v>13.41704303</v>
      </c>
      <c r="H143" s="2">
        <v>2.401784021</v>
      </c>
      <c r="I143" s="2">
        <v>37.07586282</v>
      </c>
      <c r="J143" s="2">
        <v>36.64324958</v>
      </c>
      <c r="K143" s="2">
        <v>21.82149546</v>
      </c>
      <c r="L143" s="2">
        <v>4.459392143</v>
      </c>
      <c r="M143" s="2">
        <v>79.12330574</v>
      </c>
      <c r="N143" s="2">
        <v>17.26991556</v>
      </c>
      <c r="O143" s="3">
        <v>3.606778703</v>
      </c>
      <c r="P143" s="3">
        <v>0.0</v>
      </c>
      <c r="Q143" s="5">
        <f t="shared" si="1"/>
        <v>16</v>
      </c>
    </row>
    <row r="144">
      <c r="A144" s="1" t="s">
        <v>167</v>
      </c>
      <c r="B144" s="1" t="s">
        <v>89</v>
      </c>
      <c r="C144" s="2">
        <v>16425.85938</v>
      </c>
      <c r="D144" s="2">
        <v>23.52000046</v>
      </c>
      <c r="E144" s="2">
        <v>46.18753479</v>
      </c>
      <c r="F144" s="2">
        <v>14.74028929</v>
      </c>
      <c r="G144" s="2">
        <v>31.56245714</v>
      </c>
      <c r="H144" s="2">
        <v>7.509718784</v>
      </c>
      <c r="I144" s="2">
        <v>37.57521525</v>
      </c>
      <c r="J144" s="2">
        <v>14.35396111</v>
      </c>
      <c r="K144" s="2">
        <v>38.52496761</v>
      </c>
      <c r="L144" s="2">
        <v>9.545856027</v>
      </c>
      <c r="M144" s="2">
        <v>74.19222309</v>
      </c>
      <c r="N144" s="2">
        <v>15.99651381</v>
      </c>
      <c r="O144" s="3">
        <v>8.922452721</v>
      </c>
      <c r="P144" s="3">
        <v>0.8888103843</v>
      </c>
      <c r="Q144" s="5">
        <f t="shared" si="1"/>
        <v>16</v>
      </c>
    </row>
    <row r="145">
      <c r="A145" s="1" t="s">
        <v>168</v>
      </c>
      <c r="B145" s="1" t="s">
        <v>50</v>
      </c>
      <c r="C145" s="2">
        <v>16718.9707</v>
      </c>
      <c r="D145" s="2">
        <v>24.23200035</v>
      </c>
      <c r="E145" s="2">
        <v>71.21988497</v>
      </c>
      <c r="F145" s="2">
        <v>13.90222204</v>
      </c>
      <c r="G145" s="2">
        <v>5.677218558</v>
      </c>
      <c r="H145" s="2">
        <v>9.200674434</v>
      </c>
      <c r="I145" s="2">
        <v>65.06715583</v>
      </c>
      <c r="J145" s="2">
        <v>15.51772278</v>
      </c>
      <c r="K145" s="2">
        <v>7.492899307</v>
      </c>
      <c r="L145" s="2">
        <v>11.92222209</v>
      </c>
      <c r="M145" s="2">
        <v>90.45807717</v>
      </c>
      <c r="N145" s="2">
        <v>8.85091472</v>
      </c>
      <c r="O145" s="3">
        <v>0.0</v>
      </c>
      <c r="P145" s="3">
        <v>0.6910081144</v>
      </c>
      <c r="Q145" s="5">
        <f t="shared" si="1"/>
        <v>16</v>
      </c>
    </row>
    <row r="146">
      <c r="A146" s="1" t="s">
        <v>169</v>
      </c>
      <c r="B146" s="1" t="s">
        <v>50</v>
      </c>
      <c r="C146" s="2">
        <v>16743.92969</v>
      </c>
      <c r="D146" s="2">
        <v>48.12200165</v>
      </c>
      <c r="E146" s="2">
        <v>84.90523779</v>
      </c>
      <c r="F146" s="2">
        <v>2.387217509</v>
      </c>
      <c r="G146" s="2">
        <v>12.60781566</v>
      </c>
      <c r="H146" s="2">
        <v>0.09972904042</v>
      </c>
      <c r="I146" s="2">
        <v>75.2429282</v>
      </c>
      <c r="J146" s="2">
        <v>4.052382433</v>
      </c>
      <c r="K146" s="2">
        <v>20.51245174</v>
      </c>
      <c r="L146" s="2">
        <v>0.1922376314</v>
      </c>
      <c r="M146" s="2">
        <v>95.32170094</v>
      </c>
      <c r="N146" s="2">
        <v>0.5920836567</v>
      </c>
      <c r="O146" s="3">
        <v>4.086215402</v>
      </c>
      <c r="P146" s="3">
        <v>0.0</v>
      </c>
      <c r="Q146" s="5">
        <f t="shared" si="1"/>
        <v>16</v>
      </c>
    </row>
    <row r="147">
      <c r="A147" s="1" t="s">
        <v>170</v>
      </c>
      <c r="B147" s="1" t="s">
        <v>26</v>
      </c>
      <c r="C147" s="2">
        <v>17134.87305</v>
      </c>
      <c r="D147" s="2">
        <v>92.23600006</v>
      </c>
      <c r="E147" s="2">
        <v>99.99999929</v>
      </c>
      <c r="F147" s="2">
        <v>0.0</v>
      </c>
      <c r="G147" s="2">
        <v>7.12408621E-7</v>
      </c>
      <c r="H147" s="2">
        <v>0.0</v>
      </c>
      <c r="I147" s="2">
        <v>100.0</v>
      </c>
      <c r="J147" s="2">
        <v>0.0</v>
      </c>
      <c r="K147" s="2">
        <v>0.0</v>
      </c>
      <c r="L147" s="2">
        <v>0.0</v>
      </c>
      <c r="M147" s="2">
        <v>100.0</v>
      </c>
      <c r="N147" s="2">
        <v>0.0</v>
      </c>
      <c r="O147" s="3">
        <v>0.0</v>
      </c>
      <c r="P147" s="3">
        <v>0.0</v>
      </c>
      <c r="Q147" s="5">
        <f t="shared" si="1"/>
        <v>16</v>
      </c>
    </row>
    <row r="148">
      <c r="A148" s="1" t="s">
        <v>171</v>
      </c>
      <c r="B148" s="1" t="s">
        <v>89</v>
      </c>
      <c r="C148" s="2">
        <v>17500.65625</v>
      </c>
      <c r="D148" s="2">
        <v>55.47500229</v>
      </c>
      <c r="E148" s="2">
        <v>93.92585718</v>
      </c>
      <c r="F148" s="2">
        <v>5.873730768</v>
      </c>
      <c r="G148" s="2">
        <v>0.2004120542</v>
      </c>
      <c r="H148" s="2">
        <v>0.0</v>
      </c>
      <c r="I148" s="2">
        <v>92.082745</v>
      </c>
      <c r="J148" s="2">
        <v>7.917255</v>
      </c>
      <c r="K148" s="2">
        <v>0.0</v>
      </c>
      <c r="L148" s="2">
        <v>0.0</v>
      </c>
      <c r="M148" s="2">
        <v>95.40516436</v>
      </c>
      <c r="N148" s="2">
        <v>4.233570117</v>
      </c>
      <c r="O148" s="3">
        <v>0.361265525</v>
      </c>
      <c r="P148" s="3">
        <v>0.0</v>
      </c>
      <c r="Q148" s="5">
        <f t="shared" si="1"/>
        <v>16</v>
      </c>
    </row>
    <row r="149">
      <c r="A149" s="1" t="s">
        <v>172</v>
      </c>
      <c r="B149" s="1" t="s">
        <v>29</v>
      </c>
      <c r="C149" s="2">
        <v>17643.06055</v>
      </c>
      <c r="D149" s="2">
        <v>64.16600037</v>
      </c>
      <c r="E149" s="2">
        <v>95.35976356</v>
      </c>
      <c r="F149" s="2">
        <v>0.003451463449</v>
      </c>
      <c r="G149" s="2">
        <v>2.604485389</v>
      </c>
      <c r="H149" s="2">
        <v>2.032299589</v>
      </c>
      <c r="I149" s="2">
        <v>87.05074495</v>
      </c>
      <c r="J149" s="2">
        <v>0.009631811022</v>
      </c>
      <c r="K149" s="2">
        <v>7.26819549</v>
      </c>
      <c r="L149" s="2">
        <v>5.671427747</v>
      </c>
      <c r="M149" s="2">
        <v>100.0</v>
      </c>
      <c r="N149" s="2">
        <v>0.0</v>
      </c>
      <c r="O149" s="3">
        <v>0.0</v>
      </c>
      <c r="P149" s="3">
        <v>0.0</v>
      </c>
      <c r="Q149" s="5">
        <f t="shared" si="1"/>
        <v>16</v>
      </c>
    </row>
    <row r="150">
      <c r="A150" s="1" t="s">
        <v>173</v>
      </c>
      <c r="B150" s="1" t="s">
        <v>29</v>
      </c>
      <c r="C150" s="2">
        <v>17915.56641</v>
      </c>
      <c r="D150" s="2">
        <v>51.83599854</v>
      </c>
      <c r="E150" s="2">
        <v>94.00642827</v>
      </c>
      <c r="F150" s="2">
        <v>1.034150511</v>
      </c>
      <c r="G150" s="2">
        <v>3.215911815</v>
      </c>
      <c r="H150" s="2">
        <v>1.743509404</v>
      </c>
      <c r="I150" s="2">
        <v>90.1193298</v>
      </c>
      <c r="J150" s="2">
        <v>1.849169999</v>
      </c>
      <c r="K150" s="2">
        <v>4.583438691</v>
      </c>
      <c r="L150" s="2">
        <v>3.448061508</v>
      </c>
      <c r="M150" s="2">
        <v>97.61816944</v>
      </c>
      <c r="N150" s="2">
        <v>0.2768660057</v>
      </c>
      <c r="O150" s="3">
        <v>1.94525887</v>
      </c>
      <c r="P150" s="3">
        <v>0.1597056849</v>
      </c>
      <c r="Q150" s="5">
        <f t="shared" si="1"/>
        <v>16</v>
      </c>
    </row>
    <row r="151">
      <c r="A151" s="1" t="s">
        <v>174</v>
      </c>
      <c r="B151" s="1" t="s">
        <v>89</v>
      </c>
      <c r="C151" s="2">
        <v>18383.95508</v>
      </c>
      <c r="D151" s="2">
        <v>44.6289978</v>
      </c>
      <c r="E151" s="2">
        <v>65.41238357</v>
      </c>
      <c r="F151" s="2">
        <v>6.15393902</v>
      </c>
      <c r="G151" s="2">
        <v>21.57684071</v>
      </c>
      <c r="H151" s="2">
        <v>6.856836706</v>
      </c>
      <c r="I151" s="2">
        <v>48.22728833</v>
      </c>
      <c r="J151" s="2">
        <v>8.331703613</v>
      </c>
      <c r="K151" s="2">
        <v>31.60865444</v>
      </c>
      <c r="L151" s="2">
        <v>11.83235362</v>
      </c>
      <c r="M151" s="2">
        <v>86.73385466</v>
      </c>
      <c r="N151" s="2">
        <v>3.451996194</v>
      </c>
      <c r="O151" s="3">
        <v>9.130414105</v>
      </c>
      <c r="P151" s="3">
        <v>0.6837350463</v>
      </c>
      <c r="Q151" s="5">
        <f t="shared" si="1"/>
        <v>16</v>
      </c>
    </row>
    <row r="152">
      <c r="A152" s="1" t="s">
        <v>175</v>
      </c>
      <c r="B152" s="1" t="s">
        <v>29</v>
      </c>
      <c r="C152" s="2">
        <v>18776.70703</v>
      </c>
      <c r="D152" s="2">
        <v>57.67100143</v>
      </c>
      <c r="E152" s="2">
        <v>95.43497032</v>
      </c>
      <c r="F152" s="2">
        <v>1.941425039</v>
      </c>
      <c r="G152" s="2">
        <v>2.545956934</v>
      </c>
      <c r="H152" s="2">
        <v>0.07764770471</v>
      </c>
      <c r="I152" s="2">
        <v>91.93925234</v>
      </c>
      <c r="J152" s="2">
        <v>1.862616064</v>
      </c>
      <c r="K152" s="2">
        <v>6.014693049</v>
      </c>
      <c r="L152" s="2">
        <v>0.1834385438</v>
      </c>
      <c r="M152" s="2">
        <v>98.00073133</v>
      </c>
      <c r="N152" s="2">
        <v>1.999268673</v>
      </c>
      <c r="O152" s="3">
        <v>0.0</v>
      </c>
      <c r="P152" s="3">
        <v>0.0</v>
      </c>
      <c r="Q152" s="5">
        <f t="shared" si="1"/>
        <v>16</v>
      </c>
    </row>
    <row r="153">
      <c r="A153" s="1" t="s">
        <v>176</v>
      </c>
      <c r="B153" s="1" t="s">
        <v>26</v>
      </c>
      <c r="C153" s="2">
        <v>19116.20898</v>
      </c>
      <c r="D153" s="2">
        <v>87.72699738</v>
      </c>
      <c r="E153" s="2">
        <v>99.99999872</v>
      </c>
      <c r="F153" s="2">
        <v>0.0</v>
      </c>
      <c r="G153" s="2">
        <v>1.277139333E-6</v>
      </c>
      <c r="H153" s="2">
        <v>0.0</v>
      </c>
      <c r="I153" s="2">
        <v>100.0</v>
      </c>
      <c r="J153" s="2">
        <v>0.0</v>
      </c>
      <c r="K153" s="2">
        <v>0.0</v>
      </c>
      <c r="L153" s="2">
        <v>0.0</v>
      </c>
      <c r="M153" s="2">
        <v>100.0</v>
      </c>
      <c r="N153" s="2">
        <v>0.0</v>
      </c>
      <c r="O153" s="3">
        <v>0.0</v>
      </c>
      <c r="P153" s="3">
        <v>0.0</v>
      </c>
      <c r="Q153" s="5">
        <f t="shared" si="1"/>
        <v>16</v>
      </c>
    </row>
    <row r="154">
      <c r="A154" s="1" t="s">
        <v>177</v>
      </c>
      <c r="B154" s="1" t="s">
        <v>89</v>
      </c>
      <c r="C154" s="2">
        <v>19129.95508</v>
      </c>
      <c r="D154" s="2">
        <v>17.42700005</v>
      </c>
      <c r="E154" s="2">
        <v>70.04772851</v>
      </c>
      <c r="F154" s="2">
        <v>21.95081497</v>
      </c>
      <c r="G154" s="2">
        <v>5.776304407</v>
      </c>
      <c r="H154" s="2">
        <v>2.22515211</v>
      </c>
      <c r="I154" s="2">
        <v>66.58504376</v>
      </c>
      <c r="J154" s="2">
        <v>24.41415803</v>
      </c>
      <c r="K154" s="2">
        <v>6.383874146</v>
      </c>
      <c r="L154" s="2">
        <v>2.616924066</v>
      </c>
      <c r="M154" s="2">
        <v>86.45469821</v>
      </c>
      <c r="N154" s="2">
        <v>10.27894825</v>
      </c>
      <c r="O154" s="3">
        <v>2.897503996</v>
      </c>
      <c r="P154" s="3">
        <v>0.3688495446</v>
      </c>
      <c r="Q154" s="5">
        <f t="shared" si="1"/>
        <v>16</v>
      </c>
    </row>
    <row r="155">
      <c r="A155" s="1" t="s">
        <v>178</v>
      </c>
      <c r="B155" s="1" t="s">
        <v>26</v>
      </c>
      <c r="C155" s="2">
        <v>19237.68164</v>
      </c>
      <c r="D155" s="2">
        <v>54.19400024</v>
      </c>
      <c r="E155" s="2">
        <v>100.0</v>
      </c>
      <c r="F155" s="2">
        <v>0.0</v>
      </c>
      <c r="G155" s="2">
        <v>0.0</v>
      </c>
      <c r="H155" s="2">
        <v>0.0</v>
      </c>
      <c r="I155" s="2">
        <v>100.0</v>
      </c>
      <c r="J155" s="2">
        <v>0.0</v>
      </c>
      <c r="K155" s="2">
        <v>0.0</v>
      </c>
      <c r="L155" s="2">
        <v>0.0</v>
      </c>
      <c r="M155" s="2">
        <v>100.0</v>
      </c>
      <c r="N155" s="2">
        <v>0.0</v>
      </c>
      <c r="O155" s="3">
        <v>0.0</v>
      </c>
      <c r="P155" s="3">
        <v>0.0</v>
      </c>
      <c r="Q155" s="5">
        <f t="shared" si="1"/>
        <v>16</v>
      </c>
    </row>
    <row r="156">
      <c r="A156" s="1" t="s">
        <v>179</v>
      </c>
      <c r="B156" s="1" t="s">
        <v>89</v>
      </c>
      <c r="C156" s="2">
        <v>20250.83398</v>
      </c>
      <c r="D156" s="2">
        <v>43.90900421</v>
      </c>
      <c r="E156" s="2">
        <v>82.54729103</v>
      </c>
      <c r="F156" s="2">
        <v>3.854734527</v>
      </c>
      <c r="G156" s="2">
        <v>12.24697135</v>
      </c>
      <c r="H156" s="2">
        <v>1.35100309</v>
      </c>
      <c r="I156" s="2">
        <v>72.08089521</v>
      </c>
      <c r="J156" s="2">
        <v>3.78241223</v>
      </c>
      <c r="K156" s="2">
        <v>21.72810084</v>
      </c>
      <c r="L156" s="2">
        <v>2.408591717</v>
      </c>
      <c r="M156" s="2">
        <v>95.91745475</v>
      </c>
      <c r="N156" s="2">
        <v>3.947121723</v>
      </c>
      <c r="O156" s="3">
        <v>0.1354235314</v>
      </c>
      <c r="P156" s="3">
        <v>0.0</v>
      </c>
      <c r="Q156" s="5">
        <f t="shared" si="1"/>
        <v>16</v>
      </c>
    </row>
    <row r="157">
      <c r="A157" s="1" t="s">
        <v>180</v>
      </c>
      <c r="B157" s="1" t="s">
        <v>89</v>
      </c>
      <c r="C157" s="2">
        <v>20903.27734</v>
      </c>
      <c r="D157" s="2">
        <v>30.60700035</v>
      </c>
      <c r="E157" s="2">
        <v>47.21485446</v>
      </c>
      <c r="F157" s="2">
        <v>31.2730034</v>
      </c>
      <c r="G157" s="2">
        <v>21.15863263</v>
      </c>
      <c r="H157" s="2">
        <v>0.3535095024</v>
      </c>
      <c r="I157" s="2">
        <v>32.7182589</v>
      </c>
      <c r="J157" s="2">
        <v>38.62690254</v>
      </c>
      <c r="K157" s="2">
        <v>28.3404457</v>
      </c>
      <c r="L157" s="2">
        <v>0.3143928626</v>
      </c>
      <c r="M157" s="2">
        <v>80.08191854</v>
      </c>
      <c r="N157" s="2">
        <v>14.60004919</v>
      </c>
      <c r="O157" s="3">
        <v>4.875836487</v>
      </c>
      <c r="P157" s="3">
        <v>0.4421957805</v>
      </c>
      <c r="Q157" s="5">
        <f t="shared" si="1"/>
        <v>16</v>
      </c>
    </row>
    <row r="158">
      <c r="A158" s="1" t="s">
        <v>181</v>
      </c>
      <c r="B158" s="1" t="s">
        <v>50</v>
      </c>
      <c r="C158" s="2">
        <v>21413.25</v>
      </c>
      <c r="D158" s="2">
        <v>18.71299934</v>
      </c>
      <c r="E158" s="2">
        <v>92.22757937</v>
      </c>
      <c r="F158" s="2">
        <v>0.5954581495</v>
      </c>
      <c r="G158" s="2">
        <v>5.348927064</v>
      </c>
      <c r="H158" s="2">
        <v>1.82803542</v>
      </c>
      <c r="I158" s="2">
        <v>90.5374357</v>
      </c>
      <c r="J158" s="2">
        <v>0.7032099038</v>
      </c>
      <c r="K158" s="2">
        <v>6.510488612</v>
      </c>
      <c r="L158" s="2">
        <v>2.248865782</v>
      </c>
      <c r="M158" s="2">
        <v>99.56938019</v>
      </c>
      <c r="N158" s="2">
        <v>0.1273977901</v>
      </c>
      <c r="O158" s="3">
        <v>0.3032220202</v>
      </c>
      <c r="P158" s="3">
        <v>0.0</v>
      </c>
      <c r="Q158" s="5">
        <f t="shared" si="1"/>
        <v>16</v>
      </c>
    </row>
    <row r="159">
      <c r="A159" s="1" t="s">
        <v>182</v>
      </c>
      <c r="B159" s="1" t="s">
        <v>89</v>
      </c>
      <c r="C159" s="2">
        <v>24206.63672</v>
      </c>
      <c r="D159" s="2">
        <v>16.62599945</v>
      </c>
      <c r="E159" s="2">
        <v>46.91179747</v>
      </c>
      <c r="F159" s="2">
        <v>21.6538987</v>
      </c>
      <c r="G159" s="2">
        <v>27.02751244</v>
      </c>
      <c r="H159" s="2">
        <v>4.406791392</v>
      </c>
      <c r="I159" s="2">
        <v>39.15415932</v>
      </c>
      <c r="J159" s="2">
        <v>23.98774039</v>
      </c>
      <c r="K159" s="2">
        <v>31.99150648</v>
      </c>
      <c r="L159" s="2">
        <v>4.866593813</v>
      </c>
      <c r="M159" s="2">
        <v>85.81383976</v>
      </c>
      <c r="N159" s="2">
        <v>9.950440829</v>
      </c>
      <c r="O159" s="3">
        <v>2.13468778</v>
      </c>
      <c r="P159" s="3">
        <v>2.101031634</v>
      </c>
      <c r="Q159" s="5">
        <f t="shared" si="1"/>
        <v>16</v>
      </c>
    </row>
    <row r="160">
      <c r="A160" s="1" t="s">
        <v>183</v>
      </c>
      <c r="B160" s="1" t="s">
        <v>26</v>
      </c>
      <c r="C160" s="2">
        <v>25499.88086</v>
      </c>
      <c r="D160" s="2">
        <v>86.24099731</v>
      </c>
      <c r="E160" s="2">
        <v>99.96981182</v>
      </c>
      <c r="F160" s="2">
        <v>0.0</v>
      </c>
      <c r="G160" s="2">
        <v>0.03018817873</v>
      </c>
      <c r="H160" s="2">
        <v>0.0</v>
      </c>
      <c r="I160" s="2">
        <v>100.0</v>
      </c>
      <c r="J160" s="2">
        <v>0.0</v>
      </c>
      <c r="K160" s="2">
        <v>0.0</v>
      </c>
      <c r="L160" s="2">
        <v>0.0</v>
      </c>
      <c r="M160" s="2">
        <v>99.965</v>
      </c>
      <c r="N160" s="2">
        <v>0.0</v>
      </c>
      <c r="O160" s="3">
        <v>0.035</v>
      </c>
      <c r="P160" s="3">
        <v>0.0</v>
      </c>
      <c r="Q160" s="5">
        <f t="shared" si="1"/>
        <v>16</v>
      </c>
    </row>
    <row r="161">
      <c r="A161" s="1" t="s">
        <v>184</v>
      </c>
      <c r="B161" s="1" t="s">
        <v>89</v>
      </c>
      <c r="C161" s="2">
        <v>25778.81445</v>
      </c>
      <c r="D161" s="2">
        <v>62.38100052</v>
      </c>
      <c r="E161" s="2">
        <v>93.84384303</v>
      </c>
      <c r="F161" s="2">
        <v>0.6831311872</v>
      </c>
      <c r="G161" s="2">
        <v>5.20969278</v>
      </c>
      <c r="H161" s="2">
        <v>0.2633330058</v>
      </c>
      <c r="I161" s="2">
        <v>88.75362488</v>
      </c>
      <c r="J161" s="2">
        <v>0.3564402606</v>
      </c>
      <c r="K161" s="2">
        <v>10.18993486</v>
      </c>
      <c r="L161" s="2">
        <v>0.7</v>
      </c>
      <c r="M161" s="2">
        <v>96.91351044</v>
      </c>
      <c r="N161" s="2">
        <v>0.8801428799</v>
      </c>
      <c r="O161" s="3">
        <v>2.206346677</v>
      </c>
      <c r="P161" s="3">
        <v>0.0</v>
      </c>
      <c r="Q161" s="5">
        <f t="shared" si="1"/>
        <v>16</v>
      </c>
    </row>
    <row r="162">
      <c r="A162" s="1" t="s">
        <v>185</v>
      </c>
      <c r="B162" s="1" t="s">
        <v>50</v>
      </c>
      <c r="C162" s="2">
        <v>26378.27539</v>
      </c>
      <c r="D162" s="2">
        <v>51.70599747</v>
      </c>
      <c r="E162" s="2">
        <v>70.90907039</v>
      </c>
      <c r="F162" s="2">
        <v>8.935421702</v>
      </c>
      <c r="G162" s="2">
        <v>14.19244161</v>
      </c>
      <c r="H162" s="2">
        <v>5.963066293</v>
      </c>
      <c r="I162" s="2">
        <v>55.72244686</v>
      </c>
      <c r="J162" s="2">
        <v>13.34316829</v>
      </c>
      <c r="K162" s="2">
        <v>23.17527956</v>
      </c>
      <c r="L162" s="2">
        <v>7.759105289</v>
      </c>
      <c r="M162" s="2">
        <v>85.09355329</v>
      </c>
      <c r="N162" s="2">
        <v>4.818535156</v>
      </c>
      <c r="O162" s="3">
        <v>5.80236656</v>
      </c>
      <c r="P162" s="3">
        <v>4.285544994</v>
      </c>
      <c r="Q162" s="5">
        <f t="shared" si="1"/>
        <v>16</v>
      </c>
    </row>
    <row r="163">
      <c r="A163" s="1" t="s">
        <v>186</v>
      </c>
      <c r="B163" s="1" t="s">
        <v>50</v>
      </c>
      <c r="C163" s="2">
        <v>26545.86328</v>
      </c>
      <c r="D163" s="2">
        <v>57.56000519</v>
      </c>
      <c r="E163" s="2">
        <v>65.72041818</v>
      </c>
      <c r="F163" s="2">
        <v>12.87474863</v>
      </c>
      <c r="G163" s="2">
        <v>15.00100626</v>
      </c>
      <c r="H163" s="2">
        <v>6.403826927</v>
      </c>
      <c r="I163" s="2">
        <v>43.52758112</v>
      </c>
      <c r="J163" s="2">
        <v>12.67259943</v>
      </c>
      <c r="K163" s="2">
        <v>30.12380645</v>
      </c>
      <c r="L163" s="2">
        <v>13.676013</v>
      </c>
      <c r="M163" s="2">
        <v>82.08358486</v>
      </c>
      <c r="N163" s="2">
        <v>13.02379677</v>
      </c>
      <c r="O163" s="3">
        <v>3.850701351</v>
      </c>
      <c r="P163" s="3">
        <v>1.041917019</v>
      </c>
      <c r="Q163" s="5">
        <f t="shared" si="1"/>
        <v>16</v>
      </c>
    </row>
    <row r="164">
      <c r="A164" s="1" t="s">
        <v>187</v>
      </c>
      <c r="B164" s="1" t="s">
        <v>89</v>
      </c>
      <c r="C164" s="2">
        <v>27691.01953</v>
      </c>
      <c r="D164" s="2">
        <v>38.5340004</v>
      </c>
      <c r="E164" s="2">
        <v>53.38588491</v>
      </c>
      <c r="F164" s="2">
        <v>2.71797298</v>
      </c>
      <c r="G164" s="2">
        <v>32.31145967</v>
      </c>
      <c r="H164" s="2">
        <v>11.58468244</v>
      </c>
      <c r="I164" s="2">
        <v>36.40642028</v>
      </c>
      <c r="J164" s="2">
        <v>1.601776163</v>
      </c>
      <c r="K164" s="2">
        <v>43.95389345</v>
      </c>
      <c r="L164" s="2">
        <v>18.03791011</v>
      </c>
      <c r="M164" s="2">
        <v>80.47000694</v>
      </c>
      <c r="N164" s="2">
        <v>4.498430298</v>
      </c>
      <c r="O164" s="3">
        <v>13.74049434</v>
      </c>
      <c r="P164" s="3">
        <v>1.291068417</v>
      </c>
      <c r="Q164" s="5">
        <f t="shared" si="1"/>
        <v>16</v>
      </c>
    </row>
    <row r="165">
      <c r="A165" s="1" t="s">
        <v>188</v>
      </c>
      <c r="B165" s="1" t="s">
        <v>18</v>
      </c>
      <c r="C165" s="2">
        <v>28435.94336</v>
      </c>
      <c r="D165" s="2">
        <v>88.27899933</v>
      </c>
      <c r="E165" s="2">
        <v>93.68580071</v>
      </c>
      <c r="F165" s="2">
        <v>0.4707829181</v>
      </c>
      <c r="G165" s="2">
        <v>5.843416373</v>
      </c>
      <c r="H165" s="2" t="s">
        <v>18</v>
      </c>
      <c r="I165" s="2" t="s">
        <v>18</v>
      </c>
      <c r="J165" s="2" t="s">
        <v>18</v>
      </c>
      <c r="K165" s="2" t="s">
        <v>18</v>
      </c>
      <c r="L165" s="2" t="s">
        <v>18</v>
      </c>
      <c r="M165" s="2" t="s">
        <v>18</v>
      </c>
      <c r="N165" s="2" t="s">
        <v>18</v>
      </c>
      <c r="O165" s="3" t="s">
        <v>18</v>
      </c>
      <c r="P165" s="3" t="s">
        <v>18</v>
      </c>
      <c r="Q165" s="5">
        <f t="shared" si="1"/>
        <v>16</v>
      </c>
    </row>
    <row r="166">
      <c r="A166" s="1" t="s">
        <v>189</v>
      </c>
      <c r="B166" s="1" t="s">
        <v>50</v>
      </c>
      <c r="C166" s="2">
        <v>29136.80859</v>
      </c>
      <c r="D166" s="2">
        <v>20.57600021</v>
      </c>
      <c r="E166" s="2">
        <v>90.07454179</v>
      </c>
      <c r="F166" s="2">
        <v>3.979825725</v>
      </c>
      <c r="G166" s="2">
        <v>4.699081176</v>
      </c>
      <c r="H166" s="2">
        <v>1.246551314</v>
      </c>
      <c r="I166" s="2">
        <v>90.20327165</v>
      </c>
      <c r="J166" s="2">
        <v>4.207348246</v>
      </c>
      <c r="K166" s="2">
        <v>4.269023951</v>
      </c>
      <c r="L166" s="2">
        <v>1.320356149</v>
      </c>
      <c r="M166" s="2">
        <v>89.57763316</v>
      </c>
      <c r="N166" s="2">
        <v>3.101581411</v>
      </c>
      <c r="O166" s="3">
        <v>6.359123168</v>
      </c>
      <c r="P166" s="3">
        <v>0.9616622585</v>
      </c>
      <c r="Q166" s="5">
        <f t="shared" si="1"/>
        <v>16</v>
      </c>
    </row>
    <row r="167">
      <c r="A167" s="1" t="s">
        <v>190</v>
      </c>
      <c r="B167" s="1" t="s">
        <v>89</v>
      </c>
      <c r="C167" s="2">
        <v>29825.96875</v>
      </c>
      <c r="D167" s="2">
        <v>37.90799713</v>
      </c>
      <c r="E167" s="2">
        <v>60.66356984</v>
      </c>
      <c r="F167" s="2">
        <v>28.9627418</v>
      </c>
      <c r="G167" s="2">
        <v>7.77785276</v>
      </c>
      <c r="H167" s="2">
        <v>2.595835594</v>
      </c>
      <c r="I167" s="2">
        <v>50.68133437</v>
      </c>
      <c r="J167" s="2">
        <v>33.53021373</v>
      </c>
      <c r="K167" s="2">
        <v>11.60782393</v>
      </c>
      <c r="L167" s="2">
        <v>4.180627978</v>
      </c>
      <c r="M167" s="2">
        <v>77.01412934</v>
      </c>
      <c r="N167" s="2">
        <v>21.48137937</v>
      </c>
      <c r="O167" s="3">
        <v>1.504491286</v>
      </c>
      <c r="P167" s="3">
        <v>0.0</v>
      </c>
      <c r="Q167" s="5">
        <f t="shared" si="1"/>
        <v>16</v>
      </c>
    </row>
    <row r="168">
      <c r="A168" s="1" t="s">
        <v>191</v>
      </c>
      <c r="B168" s="1" t="s">
        <v>50</v>
      </c>
      <c r="C168" s="2">
        <v>31072.94531</v>
      </c>
      <c r="D168" s="2">
        <v>57.34899902</v>
      </c>
      <c r="E168" s="2">
        <v>85.79099665</v>
      </c>
      <c r="F168" s="2">
        <v>6.586062113</v>
      </c>
      <c r="G168" s="2">
        <v>2.812216176</v>
      </c>
      <c r="H168" s="2">
        <v>4.810725058</v>
      </c>
      <c r="I168" s="2">
        <v>71.89275005</v>
      </c>
      <c r="J168" s="2">
        <v>11.93454827</v>
      </c>
      <c r="K168" s="2">
        <v>4.999356483</v>
      </c>
      <c r="L168" s="2">
        <v>11.17334519</v>
      </c>
      <c r="M168" s="2">
        <v>96.12725952</v>
      </c>
      <c r="N168" s="2">
        <v>2.608342455</v>
      </c>
      <c r="O168" s="3">
        <v>1.185613803</v>
      </c>
      <c r="P168" s="3">
        <v>0.07878421819</v>
      </c>
      <c r="Q168" s="5">
        <f t="shared" si="1"/>
        <v>16</v>
      </c>
    </row>
    <row r="169">
      <c r="A169" s="1" t="s">
        <v>192</v>
      </c>
      <c r="B169" s="1" t="s">
        <v>89</v>
      </c>
      <c r="C169" s="2">
        <v>31255.43555</v>
      </c>
      <c r="D169" s="2">
        <v>37.0739975</v>
      </c>
      <c r="E169" s="2">
        <v>63.36942563</v>
      </c>
      <c r="F169" s="2">
        <v>9.975784507</v>
      </c>
      <c r="G169" s="2">
        <v>16.72614511</v>
      </c>
      <c r="H169" s="2">
        <v>9.928644759</v>
      </c>
      <c r="I169" s="2">
        <v>48.8666865</v>
      </c>
      <c r="J169" s="2">
        <v>12.64088359</v>
      </c>
      <c r="K169" s="2">
        <v>23.6862564</v>
      </c>
      <c r="L169" s="2">
        <v>14.80617352</v>
      </c>
      <c r="M169" s="2">
        <v>87.98504792</v>
      </c>
      <c r="N169" s="2">
        <v>5.452291027</v>
      </c>
      <c r="O169" s="3">
        <v>4.912684644</v>
      </c>
      <c r="P169" s="3">
        <v>1.649976404</v>
      </c>
      <c r="Q169" s="5">
        <f t="shared" si="1"/>
        <v>16</v>
      </c>
    </row>
    <row r="170">
      <c r="A170" s="1" t="s">
        <v>193</v>
      </c>
      <c r="B170" s="1" t="s">
        <v>29</v>
      </c>
      <c r="C170" s="2">
        <v>32365.99805</v>
      </c>
      <c r="D170" s="2">
        <v>77.15999603</v>
      </c>
      <c r="E170" s="2">
        <v>97.09990707</v>
      </c>
      <c r="F170" s="2">
        <v>0.3545396865</v>
      </c>
      <c r="G170" s="2">
        <v>2.545553241</v>
      </c>
      <c r="H170" s="2" t="s">
        <v>18</v>
      </c>
      <c r="I170" s="2">
        <v>90.19744812</v>
      </c>
      <c r="J170" s="2">
        <v>0.5444513971</v>
      </c>
      <c r="K170" s="2">
        <v>9.258100478</v>
      </c>
      <c r="L170" s="2" t="s">
        <v>18</v>
      </c>
      <c r="M170" s="2">
        <v>99.14309591</v>
      </c>
      <c r="N170" s="2">
        <v>0.2983242605</v>
      </c>
      <c r="O170" s="3">
        <v>0.4685798319</v>
      </c>
      <c r="P170" s="3">
        <v>0.09</v>
      </c>
      <c r="Q170" s="5">
        <f t="shared" si="1"/>
        <v>16</v>
      </c>
    </row>
    <row r="171">
      <c r="A171" s="1" t="s">
        <v>194</v>
      </c>
      <c r="B171" s="1" t="s">
        <v>50</v>
      </c>
      <c r="C171" s="2">
        <v>32866.26953</v>
      </c>
      <c r="D171" s="2">
        <v>66.82499695</v>
      </c>
      <c r="E171" s="2">
        <v>57.16773762</v>
      </c>
      <c r="F171" s="2">
        <v>9.287349919</v>
      </c>
      <c r="G171" s="2">
        <v>19.45082534</v>
      </c>
      <c r="H171" s="2">
        <v>14.09408712</v>
      </c>
      <c r="I171" s="2">
        <v>27.80822661</v>
      </c>
      <c r="J171" s="2">
        <v>8.740488389</v>
      </c>
      <c r="K171" s="2">
        <v>22.93315258</v>
      </c>
      <c r="L171" s="2">
        <v>40.51813242</v>
      </c>
      <c r="M171" s="2">
        <v>71.74314862</v>
      </c>
      <c r="N171" s="2">
        <v>9.558837489</v>
      </c>
      <c r="O171" s="3">
        <v>17.72203473</v>
      </c>
      <c r="P171" s="3">
        <v>0.9759791629</v>
      </c>
      <c r="Q171" s="5">
        <f t="shared" si="1"/>
        <v>16</v>
      </c>
    </row>
    <row r="172">
      <c r="A172" s="1" t="s">
        <v>195</v>
      </c>
      <c r="B172" s="1" t="s">
        <v>29</v>
      </c>
      <c r="C172" s="2">
        <v>32971.84766</v>
      </c>
      <c r="D172" s="2">
        <v>78.2970047</v>
      </c>
      <c r="E172" s="2">
        <v>93.13936621</v>
      </c>
      <c r="F172" s="2">
        <v>0.8495593511</v>
      </c>
      <c r="G172" s="2">
        <v>4.150468349</v>
      </c>
      <c r="H172" s="2">
        <v>1.860606087</v>
      </c>
      <c r="I172" s="2">
        <v>80.79943849</v>
      </c>
      <c r="J172" s="2">
        <v>1.596943771</v>
      </c>
      <c r="K172" s="2">
        <v>9.612691163</v>
      </c>
      <c r="L172" s="2">
        <v>7.990926578</v>
      </c>
      <c r="M172" s="2">
        <v>96.55984408</v>
      </c>
      <c r="N172" s="2">
        <v>0.6423932356</v>
      </c>
      <c r="O172" s="3">
        <v>2.636408693</v>
      </c>
      <c r="P172" s="3">
        <v>0.1613539953</v>
      </c>
      <c r="Q172" s="5">
        <f t="shared" si="1"/>
        <v>16</v>
      </c>
    </row>
    <row r="173">
      <c r="A173" s="1" t="s">
        <v>196</v>
      </c>
      <c r="B173" s="1" t="s">
        <v>50</v>
      </c>
      <c r="C173" s="2">
        <v>33469.19922</v>
      </c>
      <c r="D173" s="2">
        <v>50.41599655</v>
      </c>
      <c r="E173" s="2">
        <v>97.82878485</v>
      </c>
      <c r="F173" s="2">
        <v>0.0</v>
      </c>
      <c r="G173" s="2">
        <v>0.22384422</v>
      </c>
      <c r="H173" s="2">
        <v>1.947370925</v>
      </c>
      <c r="I173" s="2">
        <v>96.07258236</v>
      </c>
      <c r="J173" s="2">
        <v>0.0</v>
      </c>
      <c r="K173" s="2">
        <v>0.0</v>
      </c>
      <c r="L173" s="2">
        <v>3.927417637</v>
      </c>
      <c r="M173" s="2">
        <v>99.55600556</v>
      </c>
      <c r="N173" s="2">
        <v>0.0</v>
      </c>
      <c r="O173" s="3">
        <v>0.4439944434</v>
      </c>
      <c r="P173" s="3">
        <v>0.0</v>
      </c>
      <c r="Q173" s="5">
        <f t="shared" si="1"/>
        <v>16</v>
      </c>
    </row>
    <row r="174">
      <c r="A174" s="1" t="s">
        <v>197</v>
      </c>
      <c r="B174" s="1" t="s">
        <v>26</v>
      </c>
      <c r="C174" s="2">
        <v>34813.86719</v>
      </c>
      <c r="D174" s="2">
        <v>84.28700256</v>
      </c>
      <c r="E174" s="2">
        <v>100.0</v>
      </c>
      <c r="F174" s="2">
        <v>0.0</v>
      </c>
      <c r="G174" s="2">
        <v>0.0</v>
      </c>
      <c r="H174" s="2">
        <v>0.0</v>
      </c>
      <c r="I174" s="2" t="s">
        <v>18</v>
      </c>
      <c r="J174" s="2" t="s">
        <v>18</v>
      </c>
      <c r="K174" s="2" t="s">
        <v>18</v>
      </c>
      <c r="L174" s="2" t="s">
        <v>18</v>
      </c>
      <c r="M174" s="2" t="s">
        <v>18</v>
      </c>
      <c r="N174" s="2" t="s">
        <v>18</v>
      </c>
      <c r="O174" s="3" t="s">
        <v>18</v>
      </c>
      <c r="P174" s="3" t="s">
        <v>18</v>
      </c>
      <c r="Q174" s="5">
        <f t="shared" si="1"/>
        <v>16</v>
      </c>
    </row>
    <row r="175">
      <c r="A175" s="1" t="s">
        <v>198</v>
      </c>
      <c r="B175" s="1" t="s">
        <v>50</v>
      </c>
      <c r="C175" s="2">
        <v>36910.55859</v>
      </c>
      <c r="D175" s="2">
        <v>63.53199768</v>
      </c>
      <c r="E175" s="2">
        <v>90.40234468</v>
      </c>
      <c r="F175" s="2">
        <v>5.263549601</v>
      </c>
      <c r="G175" s="2">
        <v>2.8776725</v>
      </c>
      <c r="H175" s="2">
        <v>1.456433219</v>
      </c>
      <c r="I175" s="2">
        <v>77.34612896</v>
      </c>
      <c r="J175" s="2">
        <v>12.03707816</v>
      </c>
      <c r="K175" s="2">
        <v>6.623063373</v>
      </c>
      <c r="L175" s="2">
        <v>3.993729502</v>
      </c>
      <c r="M175" s="2">
        <v>97.89674601</v>
      </c>
      <c r="N175" s="2">
        <v>1.375477117</v>
      </c>
      <c r="O175" s="3">
        <v>0.7277768759</v>
      </c>
      <c r="P175" s="3">
        <v>0.0</v>
      </c>
      <c r="Q175" s="5">
        <f t="shared" si="1"/>
        <v>16</v>
      </c>
    </row>
    <row r="176">
      <c r="A176" s="1" t="s">
        <v>199</v>
      </c>
      <c r="B176" s="1" t="s">
        <v>26</v>
      </c>
      <c r="C176" s="2">
        <v>37742.15625</v>
      </c>
      <c r="D176" s="2">
        <v>81.56200409</v>
      </c>
      <c r="E176" s="2">
        <v>99.22181066</v>
      </c>
      <c r="F176" s="2">
        <v>0.0</v>
      </c>
      <c r="G176" s="2">
        <v>0.7781893369</v>
      </c>
      <c r="H176" s="2">
        <v>0.0</v>
      </c>
      <c r="I176" s="2">
        <v>99.0604959</v>
      </c>
      <c r="J176" s="2">
        <v>0.0</v>
      </c>
      <c r="K176" s="2">
        <v>0.9395041006</v>
      </c>
      <c r="L176" s="2">
        <v>0.0</v>
      </c>
      <c r="M176" s="2">
        <v>99.25827766</v>
      </c>
      <c r="N176" s="2">
        <v>0.0</v>
      </c>
      <c r="O176" s="3">
        <v>0.7417223371</v>
      </c>
      <c r="P176" s="3">
        <v>0.0</v>
      </c>
      <c r="Q176" s="5">
        <f t="shared" si="1"/>
        <v>16</v>
      </c>
    </row>
    <row r="177">
      <c r="A177" s="1" t="s">
        <v>200</v>
      </c>
      <c r="B177" s="1" t="s">
        <v>26</v>
      </c>
      <c r="C177" s="2">
        <v>37846.60547</v>
      </c>
      <c r="D177" s="2">
        <v>60.04300308</v>
      </c>
      <c r="E177" s="2">
        <v>99.96659155</v>
      </c>
      <c r="F177" s="2">
        <v>0.0</v>
      </c>
      <c r="G177" s="2">
        <v>0.03340844529</v>
      </c>
      <c r="H177" s="2">
        <v>0.0</v>
      </c>
      <c r="I177" s="2">
        <v>100.0</v>
      </c>
      <c r="J177" s="2">
        <v>0.0</v>
      </c>
      <c r="K177" s="2">
        <v>0.0</v>
      </c>
      <c r="L177" s="2">
        <v>0.0</v>
      </c>
      <c r="M177" s="2">
        <v>99.94435484</v>
      </c>
      <c r="N177" s="2">
        <v>0.0</v>
      </c>
      <c r="O177" s="3">
        <v>0.05564516129</v>
      </c>
      <c r="P177" s="3">
        <v>0.0</v>
      </c>
      <c r="Q177" s="5">
        <f t="shared" si="1"/>
        <v>16</v>
      </c>
    </row>
    <row r="178">
      <c r="A178" s="1" t="s">
        <v>201</v>
      </c>
      <c r="B178" s="1" t="s">
        <v>89</v>
      </c>
      <c r="C178" s="2">
        <v>38928.33984</v>
      </c>
      <c r="D178" s="2">
        <v>26.02599907</v>
      </c>
      <c r="E178" s="2">
        <v>75.09141325</v>
      </c>
      <c r="F178" s="2">
        <v>1.447541688</v>
      </c>
      <c r="G178" s="2">
        <v>14.56026288</v>
      </c>
      <c r="H178" s="2">
        <v>8.900782174</v>
      </c>
      <c r="I178" s="2">
        <v>66.32791521</v>
      </c>
      <c r="J178" s="2">
        <v>1.956824851</v>
      </c>
      <c r="K178" s="2">
        <v>19.68294895</v>
      </c>
      <c r="L178" s="2">
        <v>12.03231098</v>
      </c>
      <c r="M178" s="2">
        <v>100.0</v>
      </c>
      <c r="N178" s="2">
        <v>0.0</v>
      </c>
      <c r="O178" s="3">
        <v>0.0</v>
      </c>
      <c r="P178" s="3">
        <v>0.0</v>
      </c>
      <c r="Q178" s="5">
        <f t="shared" si="1"/>
        <v>16</v>
      </c>
    </row>
    <row r="179">
      <c r="A179" s="1" t="s">
        <v>202</v>
      </c>
      <c r="B179" s="1" t="s">
        <v>29</v>
      </c>
      <c r="C179" s="2">
        <v>40222.50391</v>
      </c>
      <c r="D179" s="2">
        <v>70.89299774</v>
      </c>
      <c r="E179" s="2">
        <v>98.35990325</v>
      </c>
      <c r="F179" s="2">
        <v>0.8921603495</v>
      </c>
      <c r="G179" s="2">
        <v>2.427900808E-6</v>
      </c>
      <c r="H179" s="2">
        <v>0.7479339713</v>
      </c>
      <c r="I179" s="2">
        <v>94.83114678</v>
      </c>
      <c r="J179" s="2">
        <v>2.599251339</v>
      </c>
      <c r="K179" s="2">
        <v>0.0</v>
      </c>
      <c r="L179" s="2">
        <v>2.569601877</v>
      </c>
      <c r="M179" s="2">
        <v>99.80873103</v>
      </c>
      <c r="N179" s="2">
        <v>0.19126897</v>
      </c>
      <c r="O179" s="3">
        <v>0.0</v>
      </c>
      <c r="P179" s="3">
        <v>0.0</v>
      </c>
      <c r="Q179" s="5">
        <f t="shared" si="1"/>
        <v>16</v>
      </c>
    </row>
    <row r="180">
      <c r="A180" s="1" t="s">
        <v>203</v>
      </c>
      <c r="B180" s="1" t="s">
        <v>50</v>
      </c>
      <c r="C180" s="2">
        <v>43733.75781</v>
      </c>
      <c r="D180" s="2">
        <v>69.60800171</v>
      </c>
      <c r="E180" s="2">
        <v>93.92828195</v>
      </c>
      <c r="F180" s="2">
        <v>5.671978717</v>
      </c>
      <c r="G180" s="2">
        <v>0.07590450129</v>
      </c>
      <c r="H180" s="2">
        <v>0.323834836</v>
      </c>
      <c r="I180" s="2">
        <v>100.0</v>
      </c>
      <c r="J180" s="2">
        <v>0.0</v>
      </c>
      <c r="K180" s="2">
        <v>0.0</v>
      </c>
      <c r="L180" s="2">
        <v>0.0</v>
      </c>
      <c r="M180" s="2">
        <v>91.27727011</v>
      </c>
      <c r="N180" s="2">
        <v>8.14845779</v>
      </c>
      <c r="O180" s="3">
        <v>0.1090456533</v>
      </c>
      <c r="P180" s="3">
        <v>0.4652264446</v>
      </c>
      <c r="Q180" s="5">
        <f t="shared" si="1"/>
        <v>16</v>
      </c>
    </row>
    <row r="181">
      <c r="A181" s="1" t="s">
        <v>204</v>
      </c>
      <c r="B181" s="1" t="s">
        <v>89</v>
      </c>
      <c r="C181" s="2">
        <v>43849.26953</v>
      </c>
      <c r="D181" s="2">
        <v>35.25299835</v>
      </c>
      <c r="E181" s="2">
        <v>60.4486756</v>
      </c>
      <c r="F181" s="2">
        <v>26.67001975</v>
      </c>
      <c r="G181" s="2">
        <v>3.650217875</v>
      </c>
      <c r="H181" s="2">
        <v>9.231086774</v>
      </c>
      <c r="I181" s="2">
        <v>53.19902707</v>
      </c>
      <c r="J181" s="2">
        <v>27.45764451</v>
      </c>
      <c r="K181" s="2">
        <v>5.637660008</v>
      </c>
      <c r="L181" s="2">
        <v>13.70566842</v>
      </c>
      <c r="M181" s="2">
        <v>73.76365956</v>
      </c>
      <c r="N181" s="2">
        <v>25.22343986</v>
      </c>
      <c r="O181" s="3">
        <v>0.0</v>
      </c>
      <c r="P181" s="3">
        <v>1.012900581</v>
      </c>
      <c r="Q181" s="5">
        <f t="shared" si="1"/>
        <v>16</v>
      </c>
    </row>
    <row r="182">
      <c r="A182" s="1" t="s">
        <v>205</v>
      </c>
      <c r="B182" s="1" t="s">
        <v>50</v>
      </c>
      <c r="C182" s="2">
        <v>43851.04297</v>
      </c>
      <c r="D182" s="2">
        <v>73.73300171</v>
      </c>
      <c r="E182" s="2">
        <v>94.43732996</v>
      </c>
      <c r="F182" s="2">
        <v>4.985880842</v>
      </c>
      <c r="G182" s="2">
        <v>0.5318366638</v>
      </c>
      <c r="H182" s="2">
        <v>0.04495253272</v>
      </c>
      <c r="I182" s="2">
        <v>90.03753791</v>
      </c>
      <c r="J182" s="2">
        <v>8.79672214</v>
      </c>
      <c r="K182" s="2">
        <v>0.9946030281</v>
      </c>
      <c r="L182" s="2">
        <v>0.1711369258</v>
      </c>
      <c r="M182" s="2">
        <v>96.00473586</v>
      </c>
      <c r="N182" s="2">
        <v>3.628288591</v>
      </c>
      <c r="O182" s="3">
        <v>0.3669755478</v>
      </c>
      <c r="P182" s="3">
        <v>0.0</v>
      </c>
      <c r="Q182" s="5">
        <f t="shared" si="1"/>
        <v>16</v>
      </c>
    </row>
    <row r="183">
      <c r="A183" s="1" t="s">
        <v>206</v>
      </c>
      <c r="B183" s="1" t="s">
        <v>29</v>
      </c>
      <c r="C183" s="2">
        <v>45195.77734</v>
      </c>
      <c r="D183" s="2">
        <v>92.11100006</v>
      </c>
      <c r="E183" s="2" t="s">
        <v>18</v>
      </c>
      <c r="F183" s="2" t="s">
        <v>18</v>
      </c>
      <c r="G183" s="2" t="s">
        <v>18</v>
      </c>
      <c r="H183" s="2" t="s">
        <v>18</v>
      </c>
      <c r="I183" s="2" t="s">
        <v>18</v>
      </c>
      <c r="J183" s="2" t="s">
        <v>18</v>
      </c>
      <c r="K183" s="2" t="s">
        <v>18</v>
      </c>
      <c r="L183" s="2" t="s">
        <v>18</v>
      </c>
      <c r="M183" s="2">
        <v>99.79042065</v>
      </c>
      <c r="N183" s="2">
        <v>0.0</v>
      </c>
      <c r="O183" s="3">
        <v>0.2095793501</v>
      </c>
      <c r="P183" s="3">
        <v>0.0</v>
      </c>
      <c r="Q183" s="5">
        <f t="shared" si="1"/>
        <v>16</v>
      </c>
    </row>
    <row r="184">
      <c r="A184" s="1" t="s">
        <v>207</v>
      </c>
      <c r="B184" s="1" t="s">
        <v>89</v>
      </c>
      <c r="C184" s="2">
        <v>45741.0</v>
      </c>
      <c r="D184" s="2">
        <v>24.95400047</v>
      </c>
      <c r="E184" s="2">
        <v>55.85504921</v>
      </c>
      <c r="F184" s="2">
        <v>27.28286</v>
      </c>
      <c r="G184" s="2">
        <v>12.16590654</v>
      </c>
      <c r="H184" s="2">
        <v>4.696184252</v>
      </c>
      <c r="I184" s="2">
        <v>48.23118958</v>
      </c>
      <c r="J184" s="2">
        <v>31.78469426</v>
      </c>
      <c r="K184" s="2">
        <v>14.07616061</v>
      </c>
      <c r="L184" s="2">
        <v>5.907955546</v>
      </c>
      <c r="M184" s="2">
        <v>78.7828518</v>
      </c>
      <c r="N184" s="2">
        <v>13.74416783</v>
      </c>
      <c r="O184" s="3">
        <v>6.421044133</v>
      </c>
      <c r="P184" s="3">
        <v>1.051936238</v>
      </c>
      <c r="Q184" s="5">
        <f t="shared" si="1"/>
        <v>16</v>
      </c>
    </row>
    <row r="185">
      <c r="A185" s="1" t="s">
        <v>208</v>
      </c>
      <c r="B185" s="1" t="s">
        <v>26</v>
      </c>
      <c r="C185" s="2">
        <v>46754.78125</v>
      </c>
      <c r="D185" s="2">
        <v>80.80999756</v>
      </c>
      <c r="E185" s="2">
        <v>99.92561261</v>
      </c>
      <c r="F185" s="2">
        <v>0.0</v>
      </c>
      <c r="G185" s="2">
        <v>0.07438739142</v>
      </c>
      <c r="H185" s="2">
        <v>0.0</v>
      </c>
      <c r="I185" s="2">
        <v>100.0</v>
      </c>
      <c r="J185" s="2">
        <v>0.0</v>
      </c>
      <c r="K185" s="2">
        <v>0.0</v>
      </c>
      <c r="L185" s="2">
        <v>0.0</v>
      </c>
      <c r="M185" s="2">
        <v>99.90794521</v>
      </c>
      <c r="N185" s="2">
        <v>0.0</v>
      </c>
      <c r="O185" s="3">
        <v>0.09205479452</v>
      </c>
      <c r="P185" s="3">
        <v>0.0</v>
      </c>
      <c r="Q185" s="5">
        <f t="shared" si="1"/>
        <v>16</v>
      </c>
    </row>
    <row r="186">
      <c r="A186" s="1" t="s">
        <v>209</v>
      </c>
      <c r="B186" s="1" t="s">
        <v>29</v>
      </c>
      <c r="C186" s="2">
        <v>50882.88281</v>
      </c>
      <c r="D186" s="2">
        <v>81.42499542</v>
      </c>
      <c r="E186" s="2">
        <v>97.49165711</v>
      </c>
      <c r="F186" s="2">
        <v>0.1861521591</v>
      </c>
      <c r="G186" s="2">
        <v>0.9536162228</v>
      </c>
      <c r="H186" s="2">
        <v>1.368574512</v>
      </c>
      <c r="I186" s="2">
        <v>86.76707282</v>
      </c>
      <c r="J186" s="2">
        <v>0.7312282016</v>
      </c>
      <c r="K186" s="2">
        <v>5.13386897</v>
      </c>
      <c r="L186" s="2">
        <v>7.367830005</v>
      </c>
      <c r="M186" s="2">
        <v>99.9381928</v>
      </c>
      <c r="N186" s="2">
        <v>0.0618072</v>
      </c>
      <c r="O186" s="3">
        <v>0.0</v>
      </c>
      <c r="P186" s="3">
        <v>0.0</v>
      </c>
      <c r="Q186" s="5">
        <f t="shared" si="1"/>
        <v>16</v>
      </c>
    </row>
    <row r="187">
      <c r="A187" s="1" t="s">
        <v>210</v>
      </c>
      <c r="B187" s="1" t="s">
        <v>26</v>
      </c>
      <c r="C187" s="2">
        <v>51269.18359</v>
      </c>
      <c r="D187" s="2">
        <v>81.41400146</v>
      </c>
      <c r="E187" s="2">
        <v>99.93139665</v>
      </c>
      <c r="F187" s="2">
        <v>0.0</v>
      </c>
      <c r="G187" s="2">
        <v>0.06860335296</v>
      </c>
      <c r="H187" s="2">
        <v>0.0</v>
      </c>
      <c r="I187" s="2" t="s">
        <v>18</v>
      </c>
      <c r="J187" s="2" t="s">
        <v>18</v>
      </c>
      <c r="K187" s="2" t="s">
        <v>18</v>
      </c>
      <c r="L187" s="2" t="s">
        <v>18</v>
      </c>
      <c r="M187" s="2" t="s">
        <v>18</v>
      </c>
      <c r="N187" s="2" t="s">
        <v>18</v>
      </c>
      <c r="O187" s="3" t="s">
        <v>18</v>
      </c>
      <c r="P187" s="3" t="s">
        <v>18</v>
      </c>
      <c r="Q187" s="5">
        <f t="shared" si="1"/>
        <v>16</v>
      </c>
    </row>
    <row r="188">
      <c r="A188" s="1" t="s">
        <v>211</v>
      </c>
      <c r="B188" s="1" t="s">
        <v>50</v>
      </c>
      <c r="C188" s="2">
        <v>53771.30078</v>
      </c>
      <c r="D188" s="2">
        <v>27.99499893</v>
      </c>
      <c r="E188" s="2">
        <v>61.63289158</v>
      </c>
      <c r="F188" s="2">
        <v>9.54187005</v>
      </c>
      <c r="G188" s="2">
        <v>9.780087524</v>
      </c>
      <c r="H188" s="2">
        <v>19.04515084</v>
      </c>
      <c r="I188" s="2">
        <v>51.77997893</v>
      </c>
      <c r="J188" s="2">
        <v>11.56900419</v>
      </c>
      <c r="K188" s="2">
        <v>12.51911322</v>
      </c>
      <c r="L188" s="2">
        <v>24.13190366</v>
      </c>
      <c r="M188" s="2">
        <v>86.97523145</v>
      </c>
      <c r="N188" s="2">
        <v>4.327944725</v>
      </c>
      <c r="O188" s="3">
        <v>2.73514263</v>
      </c>
      <c r="P188" s="3">
        <v>5.961681193</v>
      </c>
      <c r="Q188" s="5">
        <f t="shared" si="1"/>
        <v>16</v>
      </c>
    </row>
    <row r="189">
      <c r="A189" s="1" t="s">
        <v>212</v>
      </c>
      <c r="B189" s="1" t="s">
        <v>50</v>
      </c>
      <c r="C189" s="2">
        <v>54409.79297</v>
      </c>
      <c r="D189" s="2">
        <v>31.14100075</v>
      </c>
      <c r="E189" s="2">
        <v>83.71819191</v>
      </c>
      <c r="F189" s="2">
        <v>1.595436949</v>
      </c>
      <c r="G189" s="2">
        <v>5.10942478</v>
      </c>
      <c r="H189" s="2">
        <v>9.576946362</v>
      </c>
      <c r="I189" s="2">
        <v>78.42256469</v>
      </c>
      <c r="J189" s="2">
        <v>2.316962142</v>
      </c>
      <c r="K189" s="2">
        <v>6.592393694</v>
      </c>
      <c r="L189" s="2">
        <v>12.66807947</v>
      </c>
      <c r="M189" s="2">
        <v>95.42788606</v>
      </c>
      <c r="N189" s="2">
        <v>0.0</v>
      </c>
      <c r="O189" s="3">
        <v>1.830283006</v>
      </c>
      <c r="P189" s="3">
        <v>2.741830931</v>
      </c>
      <c r="Q189" s="5">
        <f t="shared" si="1"/>
        <v>16</v>
      </c>
    </row>
    <row r="190">
      <c r="A190" s="1" t="s">
        <v>213</v>
      </c>
      <c r="B190" s="1" t="s">
        <v>29</v>
      </c>
      <c r="C190" s="2">
        <v>59308.69141</v>
      </c>
      <c r="D190" s="2">
        <v>67.35400391</v>
      </c>
      <c r="E190" s="2">
        <v>93.88505744</v>
      </c>
      <c r="F190" s="2">
        <v>2.772736186</v>
      </c>
      <c r="G190" s="2">
        <v>1.410816657</v>
      </c>
      <c r="H190" s="2">
        <v>1.931389712</v>
      </c>
      <c r="I190" s="2">
        <v>83.32948118</v>
      </c>
      <c r="J190" s="2">
        <v>6.977359359</v>
      </c>
      <c r="K190" s="2">
        <v>3.776999287</v>
      </c>
      <c r="L190" s="2">
        <v>5.916160173</v>
      </c>
      <c r="M190" s="2">
        <v>99.00126484</v>
      </c>
      <c r="N190" s="2">
        <v>0.734785403</v>
      </c>
      <c r="O190" s="3">
        <v>0.2639497547</v>
      </c>
      <c r="P190" s="3">
        <v>0.0</v>
      </c>
      <c r="Q190" s="5">
        <f t="shared" si="1"/>
        <v>16</v>
      </c>
    </row>
    <row r="191">
      <c r="A191" s="1" t="s">
        <v>214</v>
      </c>
      <c r="B191" s="1" t="s">
        <v>50</v>
      </c>
      <c r="C191" s="2">
        <v>59734.21484</v>
      </c>
      <c r="D191" s="2">
        <v>35.22700119</v>
      </c>
      <c r="E191" s="2">
        <v>60.71679759</v>
      </c>
      <c r="F191" s="2">
        <v>11.29007067</v>
      </c>
      <c r="G191" s="2">
        <v>14.51775136</v>
      </c>
      <c r="H191" s="2">
        <v>13.47538038</v>
      </c>
      <c r="I191" s="2">
        <v>45.44696534</v>
      </c>
      <c r="J191" s="2">
        <v>13.98368881</v>
      </c>
      <c r="K191" s="2">
        <v>21.21996133</v>
      </c>
      <c r="L191" s="2">
        <v>19.34938452</v>
      </c>
      <c r="M191" s="2">
        <v>88.7939249</v>
      </c>
      <c r="N191" s="2">
        <v>6.337231166</v>
      </c>
      <c r="O191" s="3">
        <v>2.194178786</v>
      </c>
      <c r="P191" s="3">
        <v>2.674665152</v>
      </c>
      <c r="Q191" s="5">
        <f t="shared" si="1"/>
        <v>16</v>
      </c>
    </row>
    <row r="192">
      <c r="A192" s="1" t="s">
        <v>215</v>
      </c>
      <c r="B192" s="1" t="s">
        <v>26</v>
      </c>
      <c r="C192" s="2">
        <v>60461.82813</v>
      </c>
      <c r="D192" s="2">
        <v>71.03899384</v>
      </c>
      <c r="E192" s="2">
        <v>99.91703407</v>
      </c>
      <c r="F192" s="2">
        <v>0.0</v>
      </c>
      <c r="G192" s="2">
        <v>0.08296592591</v>
      </c>
      <c r="H192" s="2">
        <v>0.0</v>
      </c>
      <c r="I192" s="2" t="s">
        <v>18</v>
      </c>
      <c r="J192" s="2" t="s">
        <v>18</v>
      </c>
      <c r="K192" s="2" t="s">
        <v>18</v>
      </c>
      <c r="L192" s="2" t="s">
        <v>18</v>
      </c>
      <c r="M192" s="2" t="s">
        <v>18</v>
      </c>
      <c r="N192" s="2" t="s">
        <v>18</v>
      </c>
      <c r="O192" s="3" t="s">
        <v>18</v>
      </c>
      <c r="P192" s="3" t="s">
        <v>18</v>
      </c>
      <c r="Q192" s="5">
        <f t="shared" si="1"/>
        <v>16</v>
      </c>
    </row>
    <row r="193">
      <c r="A193" s="1" t="s">
        <v>216</v>
      </c>
      <c r="B193" s="1" t="s">
        <v>26</v>
      </c>
      <c r="C193" s="2">
        <v>65273.51172</v>
      </c>
      <c r="D193" s="2">
        <v>80.97499847</v>
      </c>
      <c r="E193" s="2">
        <v>99.9999985</v>
      </c>
      <c r="F193" s="2">
        <v>0.0</v>
      </c>
      <c r="G193" s="2">
        <v>1.49610841E-6</v>
      </c>
      <c r="H193" s="2">
        <v>0.0</v>
      </c>
      <c r="I193" s="2">
        <v>100.0</v>
      </c>
      <c r="J193" s="2">
        <v>0.0</v>
      </c>
      <c r="K193" s="2">
        <v>0.0</v>
      </c>
      <c r="L193" s="2">
        <v>0.0</v>
      </c>
      <c r="M193" s="2">
        <v>100.0</v>
      </c>
      <c r="N193" s="2">
        <v>0.0</v>
      </c>
      <c r="O193" s="3">
        <v>0.0</v>
      </c>
      <c r="P193" s="3">
        <v>0.0</v>
      </c>
      <c r="Q193" s="5">
        <f t="shared" si="1"/>
        <v>16</v>
      </c>
    </row>
    <row r="194">
      <c r="A194" s="1" t="s">
        <v>217</v>
      </c>
      <c r="B194" s="1" t="s">
        <v>26</v>
      </c>
      <c r="C194" s="2">
        <v>67886.00781</v>
      </c>
      <c r="D194" s="2">
        <v>83.90299988</v>
      </c>
      <c r="E194" s="2">
        <v>99.99999856</v>
      </c>
      <c r="F194" s="2">
        <v>0.0</v>
      </c>
      <c r="G194" s="2">
        <v>1.43853282E-6</v>
      </c>
      <c r="H194" s="2">
        <v>0.0</v>
      </c>
      <c r="I194" s="2">
        <v>100.0</v>
      </c>
      <c r="J194" s="2">
        <v>0.0</v>
      </c>
      <c r="K194" s="2">
        <v>0.0</v>
      </c>
      <c r="L194" s="2">
        <v>0.0</v>
      </c>
      <c r="M194" s="2">
        <v>100.0</v>
      </c>
      <c r="N194" s="2">
        <v>0.0</v>
      </c>
      <c r="O194" s="3">
        <v>0.0</v>
      </c>
      <c r="P194" s="3">
        <v>0.0</v>
      </c>
      <c r="Q194" s="5">
        <f t="shared" si="1"/>
        <v>16</v>
      </c>
    </row>
    <row r="195">
      <c r="A195" s="1" t="s">
        <v>218</v>
      </c>
      <c r="B195" s="1" t="s">
        <v>29</v>
      </c>
      <c r="C195" s="2">
        <v>69799.97656</v>
      </c>
      <c r="D195" s="2">
        <v>51.43000031</v>
      </c>
      <c r="E195" s="2">
        <v>100.0</v>
      </c>
      <c r="F195" s="2">
        <v>0.0</v>
      </c>
      <c r="G195" s="2">
        <v>0.0</v>
      </c>
      <c r="H195" s="2">
        <v>0.0</v>
      </c>
      <c r="I195" s="2">
        <v>100.0</v>
      </c>
      <c r="J195" s="2">
        <v>0.0</v>
      </c>
      <c r="K195" s="2">
        <v>0.0</v>
      </c>
      <c r="L195" s="2">
        <v>0.0</v>
      </c>
      <c r="M195" s="2">
        <v>100.0</v>
      </c>
      <c r="N195" s="2">
        <v>0.0</v>
      </c>
      <c r="O195" s="3">
        <v>0.0</v>
      </c>
      <c r="P195" s="3">
        <v>0.0</v>
      </c>
      <c r="Q195" s="5">
        <f t="shared" si="1"/>
        <v>16</v>
      </c>
    </row>
    <row r="196">
      <c r="A196" s="1" t="s">
        <v>219</v>
      </c>
      <c r="B196" s="1" t="s">
        <v>26</v>
      </c>
      <c r="C196" s="2">
        <v>83783.94531</v>
      </c>
      <c r="D196" s="2">
        <v>77.45300293</v>
      </c>
      <c r="E196" s="2">
        <v>100.0000023</v>
      </c>
      <c r="F196" s="2">
        <v>0.0</v>
      </c>
      <c r="G196" s="2">
        <v>0.0</v>
      </c>
      <c r="H196" s="2">
        <v>0.0</v>
      </c>
      <c r="I196" s="2">
        <v>100.0</v>
      </c>
      <c r="J196" s="2">
        <v>0.0</v>
      </c>
      <c r="K196" s="2">
        <v>0.0</v>
      </c>
      <c r="L196" s="2">
        <v>0.0</v>
      </c>
      <c r="M196" s="2">
        <v>100.0</v>
      </c>
      <c r="N196" s="2">
        <v>0.0</v>
      </c>
      <c r="O196" s="3">
        <v>0.0</v>
      </c>
      <c r="P196" s="3">
        <v>0.0</v>
      </c>
      <c r="Q196" s="5">
        <f t="shared" si="1"/>
        <v>16</v>
      </c>
    </row>
    <row r="197">
      <c r="A197" s="1" t="s">
        <v>220</v>
      </c>
      <c r="B197" s="1" t="s">
        <v>50</v>
      </c>
      <c r="C197" s="2">
        <v>83992.95313</v>
      </c>
      <c r="D197" s="2">
        <v>75.87400055</v>
      </c>
      <c r="E197" s="2">
        <v>97.48263633</v>
      </c>
      <c r="F197" s="2">
        <v>1.938311229</v>
      </c>
      <c r="G197" s="2">
        <v>0.5137973631</v>
      </c>
      <c r="H197" s="2">
        <v>0.06525508185</v>
      </c>
      <c r="I197" s="2">
        <v>93.82873538</v>
      </c>
      <c r="J197" s="2">
        <v>4.297948765</v>
      </c>
      <c r="K197" s="2">
        <v>1.602839669</v>
      </c>
      <c r="L197" s="2">
        <v>0.2704761905</v>
      </c>
      <c r="M197" s="2">
        <v>98.64448672</v>
      </c>
      <c r="N197" s="2">
        <v>1.188006671</v>
      </c>
      <c r="O197" s="3">
        <v>0.1675066077</v>
      </c>
      <c r="P197" s="3">
        <v>0.0</v>
      </c>
      <c r="Q197" s="5">
        <f t="shared" si="1"/>
        <v>16</v>
      </c>
    </row>
    <row r="198">
      <c r="A198" s="1" t="s">
        <v>221</v>
      </c>
      <c r="B198" s="1" t="s">
        <v>29</v>
      </c>
      <c r="C198" s="2">
        <v>84339.07031</v>
      </c>
      <c r="D198" s="2">
        <v>76.10500336</v>
      </c>
      <c r="E198" s="2">
        <v>97.01426916</v>
      </c>
      <c r="F198" s="2">
        <v>2.023078075</v>
      </c>
      <c r="G198" s="2">
        <v>0.7376749545</v>
      </c>
      <c r="H198" s="2">
        <v>0.2249778093</v>
      </c>
      <c r="I198" s="2">
        <v>96.02516977</v>
      </c>
      <c r="J198" s="2">
        <v>2.684574639</v>
      </c>
      <c r="K198" s="2">
        <v>0.7882555911</v>
      </c>
      <c r="L198" s="2">
        <v>0.502</v>
      </c>
      <c r="M198" s="2">
        <v>97.32481783</v>
      </c>
      <c r="N198" s="2">
        <v>1.815385203</v>
      </c>
      <c r="O198" s="3">
        <v>0.7217969634</v>
      </c>
      <c r="P198" s="3">
        <v>0.138</v>
      </c>
      <c r="Q198" s="5">
        <f t="shared" si="1"/>
        <v>16</v>
      </c>
    </row>
    <row r="199">
      <c r="A199" s="1" t="s">
        <v>222</v>
      </c>
      <c r="B199" s="1" t="s">
        <v>50</v>
      </c>
      <c r="C199" s="2">
        <v>89561.40625</v>
      </c>
      <c r="D199" s="2">
        <v>45.63800049</v>
      </c>
      <c r="E199" s="2">
        <v>45.95212696</v>
      </c>
      <c r="F199" s="2">
        <v>13.44122447</v>
      </c>
      <c r="G199" s="2">
        <v>32.54231607</v>
      </c>
      <c r="H199" s="2">
        <v>8.064332495</v>
      </c>
      <c r="I199" s="2">
        <v>21.98279234</v>
      </c>
      <c r="J199" s="2">
        <v>12.68294146</v>
      </c>
      <c r="K199" s="2">
        <v>51.21598167</v>
      </c>
      <c r="L199" s="2">
        <v>14.11828453</v>
      </c>
      <c r="M199" s="2">
        <v>74.50335478</v>
      </c>
      <c r="N199" s="2">
        <v>14.34445818</v>
      </c>
      <c r="O199" s="3">
        <v>10.29905862</v>
      </c>
      <c r="P199" s="3">
        <v>0.8531284131</v>
      </c>
      <c r="Q199" s="5">
        <f t="shared" si="1"/>
        <v>16</v>
      </c>
    </row>
    <row r="200">
      <c r="A200" s="1" t="s">
        <v>223</v>
      </c>
      <c r="B200" s="1" t="s">
        <v>50</v>
      </c>
      <c r="C200" s="2">
        <v>97338.58594</v>
      </c>
      <c r="D200" s="2">
        <v>37.34000015</v>
      </c>
      <c r="E200" s="2">
        <v>96.88435687</v>
      </c>
      <c r="F200" s="2">
        <v>0.0</v>
      </c>
      <c r="G200" s="2">
        <v>3.115643126</v>
      </c>
      <c r="H200" s="2">
        <v>0.0</v>
      </c>
      <c r="I200" s="2">
        <v>95.51453844</v>
      </c>
      <c r="J200" s="2">
        <v>0.0</v>
      </c>
      <c r="K200" s="2">
        <v>4.48546156</v>
      </c>
      <c r="L200" s="2">
        <v>0.0</v>
      </c>
      <c r="M200" s="2">
        <v>99.18304001</v>
      </c>
      <c r="N200" s="2">
        <v>0.0</v>
      </c>
      <c r="O200" s="3">
        <v>0.816959987</v>
      </c>
      <c r="P200" s="3">
        <v>0.0</v>
      </c>
      <c r="Q200" s="5">
        <f t="shared" si="1"/>
        <v>16</v>
      </c>
    </row>
    <row r="201">
      <c r="A201" s="1" t="s">
        <v>224</v>
      </c>
      <c r="B201" s="1" t="s">
        <v>50</v>
      </c>
      <c r="C201" s="2">
        <v>102334.4063</v>
      </c>
      <c r="D201" s="2">
        <v>42.78300095</v>
      </c>
      <c r="E201" s="2">
        <v>99.44017596</v>
      </c>
      <c r="F201" s="2">
        <v>0.2376091086</v>
      </c>
      <c r="G201" s="2">
        <v>0.3222149265</v>
      </c>
      <c r="H201" s="2">
        <v>0.0</v>
      </c>
      <c r="I201" s="2">
        <v>99.33283515</v>
      </c>
      <c r="J201" s="2">
        <v>0.3359418224</v>
      </c>
      <c r="K201" s="2">
        <v>0.3312230319</v>
      </c>
      <c r="L201" s="2">
        <v>0.0</v>
      </c>
      <c r="M201" s="2">
        <v>99.5837311</v>
      </c>
      <c r="N201" s="2">
        <v>0.1061012067</v>
      </c>
      <c r="O201" s="3">
        <v>0.3101676943</v>
      </c>
      <c r="P201" s="3">
        <v>0.0</v>
      </c>
      <c r="Q201" s="5">
        <f t="shared" si="1"/>
        <v>16</v>
      </c>
    </row>
    <row r="202">
      <c r="A202" s="1" t="s">
        <v>225</v>
      </c>
      <c r="B202" s="1" t="s">
        <v>50</v>
      </c>
      <c r="C202" s="2">
        <v>109581.0859</v>
      </c>
      <c r="D202" s="2">
        <v>47.40799713</v>
      </c>
      <c r="E202" s="2">
        <v>94.10903456</v>
      </c>
      <c r="F202" s="2">
        <v>2.856486137</v>
      </c>
      <c r="G202" s="2">
        <v>3.034479307</v>
      </c>
      <c r="H202" s="2">
        <v>0.0</v>
      </c>
      <c r="I202" s="2">
        <v>91.06193322</v>
      </c>
      <c r="J202" s="2">
        <v>3.959520428</v>
      </c>
      <c r="K202" s="2">
        <v>4.978546347</v>
      </c>
      <c r="L202" s="2">
        <v>0.0</v>
      </c>
      <c r="M202" s="2">
        <v>97.4893325</v>
      </c>
      <c r="N202" s="2">
        <v>1.632836465</v>
      </c>
      <c r="O202" s="3">
        <v>0.877831036</v>
      </c>
      <c r="P202" s="3">
        <v>0.0</v>
      </c>
      <c r="Q202" s="5">
        <f t="shared" si="1"/>
        <v>16</v>
      </c>
    </row>
    <row r="203">
      <c r="A203" s="1" t="s">
        <v>226</v>
      </c>
      <c r="B203" s="1" t="s">
        <v>89</v>
      </c>
      <c r="C203" s="2">
        <v>114963.5859</v>
      </c>
      <c r="D203" s="2">
        <v>21.69499969</v>
      </c>
      <c r="E203" s="2">
        <v>49.61557274</v>
      </c>
      <c r="F203" s="2">
        <v>26.74071964</v>
      </c>
      <c r="G203" s="2">
        <v>18.63506013</v>
      </c>
      <c r="H203" s="2">
        <v>5.008647486</v>
      </c>
      <c r="I203" s="2">
        <v>40.03013919</v>
      </c>
      <c r="J203" s="2">
        <v>30.18668334</v>
      </c>
      <c r="K203" s="2">
        <v>23.49561327</v>
      </c>
      <c r="L203" s="2">
        <v>6.287564203</v>
      </c>
      <c r="M203" s="2">
        <v>84.21282816</v>
      </c>
      <c r="N203" s="2">
        <v>14.30300858</v>
      </c>
      <c r="O203" s="3">
        <v>1.091582355</v>
      </c>
      <c r="P203" s="3">
        <v>0.392580896</v>
      </c>
      <c r="Q203" s="5">
        <f t="shared" si="1"/>
        <v>16</v>
      </c>
    </row>
    <row r="204">
      <c r="A204" s="1" t="s">
        <v>227</v>
      </c>
      <c r="B204" s="1" t="s">
        <v>26</v>
      </c>
      <c r="C204" s="2">
        <v>126476.4609</v>
      </c>
      <c r="D204" s="2">
        <v>91.78199768</v>
      </c>
      <c r="E204" s="2">
        <v>99.07891245</v>
      </c>
      <c r="F204" s="2">
        <v>0.0</v>
      </c>
      <c r="G204" s="2">
        <v>0.9210875467</v>
      </c>
      <c r="H204" s="2">
        <v>0.0</v>
      </c>
      <c r="I204" s="2" t="s">
        <v>18</v>
      </c>
      <c r="J204" s="2" t="s">
        <v>18</v>
      </c>
      <c r="K204" s="2" t="s">
        <v>18</v>
      </c>
      <c r="L204" s="2" t="s">
        <v>18</v>
      </c>
      <c r="M204" s="2" t="s">
        <v>18</v>
      </c>
      <c r="N204" s="2" t="s">
        <v>18</v>
      </c>
      <c r="O204" s="3" t="s">
        <v>18</v>
      </c>
      <c r="P204" s="3" t="s">
        <v>18</v>
      </c>
      <c r="Q204" s="5">
        <f t="shared" si="1"/>
        <v>16</v>
      </c>
    </row>
    <row r="205">
      <c r="A205" s="1" t="s">
        <v>228</v>
      </c>
      <c r="B205" s="1" t="s">
        <v>29</v>
      </c>
      <c r="C205" s="2">
        <v>128932.75</v>
      </c>
      <c r="D205" s="2">
        <v>80.73099518</v>
      </c>
      <c r="E205" s="2">
        <v>99.67956828</v>
      </c>
      <c r="F205" s="2">
        <v>0.0</v>
      </c>
      <c r="G205" s="2">
        <v>0.3204317169</v>
      </c>
      <c r="H205" s="2">
        <v>0.0</v>
      </c>
      <c r="I205" s="2">
        <v>98.33706893</v>
      </c>
      <c r="J205" s="2">
        <v>0.0</v>
      </c>
      <c r="K205" s="2">
        <v>1.662931067</v>
      </c>
      <c r="L205" s="2">
        <v>0.0</v>
      </c>
      <c r="M205" s="2">
        <v>100.0</v>
      </c>
      <c r="N205" s="2">
        <v>0.0</v>
      </c>
      <c r="O205" s="3">
        <v>0.0</v>
      </c>
      <c r="P205" s="3">
        <v>0.0</v>
      </c>
      <c r="Q205" s="5">
        <f t="shared" si="1"/>
        <v>16</v>
      </c>
    </row>
    <row r="206">
      <c r="A206" s="1" t="s">
        <v>229</v>
      </c>
      <c r="B206" s="1" t="s">
        <v>29</v>
      </c>
      <c r="C206" s="2">
        <v>145934.4531</v>
      </c>
      <c r="D206" s="2">
        <v>74.75400543</v>
      </c>
      <c r="E206" s="2">
        <v>96.99254807</v>
      </c>
      <c r="F206" s="2">
        <v>0.6219963766</v>
      </c>
      <c r="G206" s="2">
        <v>2.38545555</v>
      </c>
      <c r="H206" s="2" t="s">
        <v>18</v>
      </c>
      <c r="I206" s="2">
        <v>91.54410196</v>
      </c>
      <c r="J206" s="2">
        <v>1.583163513</v>
      </c>
      <c r="K206" s="2">
        <v>6.872734531</v>
      </c>
      <c r="L206" s="2" t="s">
        <v>18</v>
      </c>
      <c r="M206" s="2">
        <v>98.83259961</v>
      </c>
      <c r="N206" s="2">
        <v>0.2973899687</v>
      </c>
      <c r="O206" s="3">
        <v>0.6700104236</v>
      </c>
      <c r="P206" s="3">
        <v>0.2</v>
      </c>
      <c r="Q206" s="5">
        <f t="shared" si="1"/>
        <v>16</v>
      </c>
    </row>
    <row r="207">
      <c r="A207" s="1" t="s">
        <v>230</v>
      </c>
      <c r="B207" s="1" t="s">
        <v>50</v>
      </c>
      <c r="C207" s="2">
        <v>164689.3906</v>
      </c>
      <c r="D207" s="2">
        <v>38.17700195</v>
      </c>
      <c r="E207" s="2">
        <v>97.69796025</v>
      </c>
      <c r="F207" s="2">
        <v>1.156425878</v>
      </c>
      <c r="G207" s="2">
        <v>0.4626557002</v>
      </c>
      <c r="H207" s="2">
        <v>0.6829581735</v>
      </c>
      <c r="I207" s="2">
        <v>97.88023776</v>
      </c>
      <c r="J207" s="2">
        <v>0.8581049804</v>
      </c>
      <c r="K207" s="2">
        <v>0.3164802414</v>
      </c>
      <c r="L207" s="2">
        <v>0.9451770151</v>
      </c>
      <c r="M207" s="2">
        <v>97.40277797</v>
      </c>
      <c r="N207" s="2">
        <v>1.639520121</v>
      </c>
      <c r="O207" s="3">
        <v>0.6993752147</v>
      </c>
      <c r="P207" s="3">
        <v>0.2583266934</v>
      </c>
      <c r="Q207" s="5">
        <f t="shared" si="1"/>
        <v>16</v>
      </c>
    </row>
    <row r="208">
      <c r="A208" s="1" t="s">
        <v>231</v>
      </c>
      <c r="B208" s="1" t="s">
        <v>50</v>
      </c>
      <c r="C208" s="2">
        <v>206139.5938</v>
      </c>
      <c r="D208" s="2">
        <v>51.95800018</v>
      </c>
      <c r="E208" s="2">
        <v>77.60905338</v>
      </c>
      <c r="F208" s="2">
        <v>4.979399343</v>
      </c>
      <c r="G208" s="2">
        <v>11.79691148</v>
      </c>
      <c r="H208" s="2">
        <v>5.614635794</v>
      </c>
      <c r="I208" s="2">
        <v>61.65821003</v>
      </c>
      <c r="J208" s="2">
        <v>7.128924583</v>
      </c>
      <c r="K208" s="2">
        <v>20.92487535</v>
      </c>
      <c r="L208" s="2">
        <v>10.28799004</v>
      </c>
      <c r="M208" s="2">
        <v>92.35770519</v>
      </c>
      <c r="N208" s="2">
        <v>2.99188065</v>
      </c>
      <c r="O208" s="3">
        <v>3.356908786</v>
      </c>
      <c r="P208" s="3">
        <v>1.29350537</v>
      </c>
      <c r="Q208" s="5">
        <f t="shared" si="1"/>
        <v>16</v>
      </c>
    </row>
    <row r="209">
      <c r="A209" s="1" t="s">
        <v>232</v>
      </c>
      <c r="B209" s="1" t="s">
        <v>29</v>
      </c>
      <c r="C209" s="2">
        <v>212559.4063</v>
      </c>
      <c r="D209" s="2">
        <v>87.07299805</v>
      </c>
      <c r="E209" s="2">
        <v>99.32085299</v>
      </c>
      <c r="F209" s="2">
        <v>0.1265490039</v>
      </c>
      <c r="G209" s="2">
        <v>0.5525980099</v>
      </c>
      <c r="H209" s="2" t="s">
        <v>18</v>
      </c>
      <c r="I209" s="2">
        <v>95.94525953</v>
      </c>
      <c r="J209" s="2">
        <v>0.9789509154</v>
      </c>
      <c r="K209" s="2">
        <v>3.075789551</v>
      </c>
      <c r="L209" s="2" t="s">
        <v>18</v>
      </c>
      <c r="M209" s="2">
        <v>99.82200131</v>
      </c>
      <c r="N209" s="2">
        <v>0.0</v>
      </c>
      <c r="O209" s="3">
        <v>0.1779986949</v>
      </c>
      <c r="P209" s="3">
        <v>0.0</v>
      </c>
      <c r="Q209" s="5">
        <f t="shared" si="1"/>
        <v>16</v>
      </c>
    </row>
    <row r="210">
      <c r="A210" s="1" t="s">
        <v>233</v>
      </c>
      <c r="B210" s="1" t="s">
        <v>50</v>
      </c>
      <c r="C210" s="2">
        <v>220892.3281</v>
      </c>
      <c r="D210" s="2">
        <v>37.16500092</v>
      </c>
      <c r="E210" s="2">
        <v>90.14896508</v>
      </c>
      <c r="F210" s="2">
        <v>3.822279525</v>
      </c>
      <c r="G210" s="2">
        <v>4.413307574</v>
      </c>
      <c r="H210" s="2">
        <v>1.61544782</v>
      </c>
      <c r="I210" s="2">
        <v>88.59986076</v>
      </c>
      <c r="J210" s="2">
        <v>3.852278117</v>
      </c>
      <c r="K210" s="2">
        <v>5.174596509</v>
      </c>
      <c r="L210" s="2">
        <v>2.373264617</v>
      </c>
      <c r="M210" s="2">
        <v>92.76804985</v>
      </c>
      <c r="N210" s="2">
        <v>3.771561162</v>
      </c>
      <c r="O210" s="3">
        <v>3.126184571</v>
      </c>
      <c r="P210" s="3">
        <v>0.3342044223</v>
      </c>
      <c r="Q210" s="5">
        <f t="shared" si="1"/>
        <v>16</v>
      </c>
    </row>
    <row r="211">
      <c r="A211" s="1" t="s">
        <v>234</v>
      </c>
      <c r="B211" s="1" t="s">
        <v>50</v>
      </c>
      <c r="C211" s="2">
        <v>273523.625</v>
      </c>
      <c r="D211" s="2">
        <v>56.64099884</v>
      </c>
      <c r="E211" s="2">
        <v>92.41534961</v>
      </c>
      <c r="F211" s="2">
        <v>0.8554746335</v>
      </c>
      <c r="G211" s="2">
        <v>5.553871666</v>
      </c>
      <c r="H211" s="2">
        <v>1.175304087</v>
      </c>
      <c r="I211" s="2">
        <v>85.66796238</v>
      </c>
      <c r="J211" s="2">
        <v>1.17809123</v>
      </c>
      <c r="K211" s="2">
        <v>10.61491462</v>
      </c>
      <c r="L211" s="2">
        <v>2.539031772</v>
      </c>
      <c r="M211" s="2">
        <v>97.58051207</v>
      </c>
      <c r="N211" s="2">
        <v>0.6085098345</v>
      </c>
      <c r="O211" s="3">
        <v>1.679615139</v>
      </c>
      <c r="P211" s="3">
        <v>0.1313629588</v>
      </c>
      <c r="Q211" s="5">
        <f t="shared" si="1"/>
        <v>16</v>
      </c>
    </row>
    <row r="212">
      <c r="A212" s="1" t="s">
        <v>235</v>
      </c>
      <c r="B212" s="1" t="s">
        <v>26</v>
      </c>
      <c r="C212" s="2">
        <v>331002.6563</v>
      </c>
      <c r="D212" s="2">
        <v>82.66400146</v>
      </c>
      <c r="E212" s="2">
        <v>99.88352668</v>
      </c>
      <c r="F212" s="2">
        <v>0.0</v>
      </c>
      <c r="G212" s="2">
        <v>0.1164733182</v>
      </c>
      <c r="H212" s="2">
        <v>0.0</v>
      </c>
      <c r="I212" s="2">
        <v>99.67078734</v>
      </c>
      <c r="J212" s="2">
        <v>0.0</v>
      </c>
      <c r="K212" s="2">
        <v>0.3292126628</v>
      </c>
      <c r="L212" s="2">
        <v>0.0</v>
      </c>
      <c r="M212" s="2">
        <v>99.92814447</v>
      </c>
      <c r="N212" s="2">
        <v>0.0</v>
      </c>
      <c r="O212" s="3">
        <v>0.0718555296</v>
      </c>
      <c r="P212" s="3">
        <v>0.0</v>
      </c>
      <c r="Q212" s="5">
        <f t="shared" si="1"/>
        <v>16</v>
      </c>
    </row>
    <row r="213">
      <c r="A213" s="1" t="s">
        <v>236</v>
      </c>
      <c r="B213" s="1" t="s">
        <v>50</v>
      </c>
      <c r="C213" s="2">
        <v>1380004.375</v>
      </c>
      <c r="D213" s="2">
        <v>34.9260025</v>
      </c>
      <c r="E213" s="2">
        <v>90.48952503</v>
      </c>
      <c r="F213" s="2">
        <v>4.983602562</v>
      </c>
      <c r="G213" s="2">
        <v>3.963153945</v>
      </c>
      <c r="H213" s="2">
        <v>0.5637184626</v>
      </c>
      <c r="I213" s="2">
        <v>88.78250313</v>
      </c>
      <c r="J213" s="2">
        <v>5.902210054</v>
      </c>
      <c r="K213" s="2">
        <v>4.57637573</v>
      </c>
      <c r="L213" s="2">
        <v>0.7389110856</v>
      </c>
      <c r="M213" s="2">
        <v>93.6700363</v>
      </c>
      <c r="N213" s="2">
        <v>3.272056027</v>
      </c>
      <c r="O213" s="3">
        <v>2.820607523</v>
      </c>
      <c r="P213" s="3">
        <v>0.2373001538</v>
      </c>
      <c r="Q213" s="5">
        <f t="shared" si="1"/>
        <v>16</v>
      </c>
    </row>
    <row r="214">
      <c r="A214" s="1" t="s">
        <v>237</v>
      </c>
      <c r="B214" s="1" t="s">
        <v>29</v>
      </c>
      <c r="C214" s="2">
        <v>1463140.5</v>
      </c>
      <c r="D214" s="2">
        <v>61.71308899</v>
      </c>
      <c r="E214" s="2">
        <v>94.26111059</v>
      </c>
      <c r="F214" s="2">
        <v>0.8147213297</v>
      </c>
      <c r="G214" s="2">
        <v>4.725451938</v>
      </c>
      <c r="H214" s="2">
        <v>0.1987161441</v>
      </c>
      <c r="I214" s="2">
        <v>89.66123351</v>
      </c>
      <c r="J214" s="2">
        <v>1.832679086</v>
      </c>
      <c r="K214" s="2">
        <v>8.506087409</v>
      </c>
      <c r="L214" s="2">
        <v>0.0</v>
      </c>
      <c r="M214" s="2">
        <v>97.11488267</v>
      </c>
      <c r="N214" s="2">
        <v>0.1831784927</v>
      </c>
      <c r="O214" s="3">
        <v>2.37993884</v>
      </c>
      <c r="P214" s="3">
        <v>0.322</v>
      </c>
      <c r="Q214" s="5">
        <f t="shared" si="1"/>
        <v>16</v>
      </c>
    </row>
    <row r="215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9"/>
      <c r="P215" s="9"/>
    </row>
    <row r="216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9"/>
      <c r="P216" s="9"/>
    </row>
    <row r="217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9"/>
      <c r="P217" s="9"/>
    </row>
    <row r="218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9"/>
      <c r="P218" s="9"/>
    </row>
    <row r="219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9"/>
      <c r="P219" s="9"/>
    </row>
    <row r="220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9"/>
      <c r="P220" s="9"/>
    </row>
    <row r="221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9"/>
      <c r="P221" s="9"/>
    </row>
    <row r="222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9"/>
      <c r="P222" s="9"/>
    </row>
    <row r="223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9"/>
      <c r="P223" s="9"/>
    </row>
    <row r="224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9"/>
      <c r="P224" s="9"/>
    </row>
    <row r="225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9"/>
      <c r="P225" s="9"/>
    </row>
    <row r="226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9"/>
      <c r="P226" s="9"/>
    </row>
    <row r="227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9"/>
      <c r="P227" s="9"/>
    </row>
    <row r="228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9"/>
      <c r="P228" s="9"/>
    </row>
    <row r="229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9"/>
      <c r="P229" s="9"/>
    </row>
    <row r="230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9"/>
      <c r="P230" s="9"/>
    </row>
    <row r="231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9"/>
      <c r="P231" s="9"/>
    </row>
    <row r="232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9"/>
      <c r="P232" s="9"/>
    </row>
    <row r="233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9"/>
      <c r="P233" s="9"/>
    </row>
    <row r="234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9"/>
      <c r="P234" s="9"/>
    </row>
    <row r="235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9"/>
      <c r="P235" s="9"/>
    </row>
    <row r="236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9"/>
      <c r="P236" s="9"/>
    </row>
    <row r="237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9"/>
      <c r="P237" s="9"/>
    </row>
    <row r="238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9"/>
      <c r="P238" s="9"/>
    </row>
    <row r="239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9"/>
      <c r="P239" s="9"/>
    </row>
    <row r="240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9"/>
      <c r="P240" s="9"/>
    </row>
    <row r="241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9"/>
      <c r="P241" s="9"/>
    </row>
    <row r="242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9"/>
      <c r="P242" s="9"/>
    </row>
    <row r="243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9"/>
      <c r="P243" s="9"/>
    </row>
    <row r="244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9"/>
      <c r="P244" s="9"/>
    </row>
    <row r="245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9"/>
      <c r="P245" s="9"/>
    </row>
    <row r="246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9"/>
      <c r="P246" s="9"/>
    </row>
    <row r="247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9"/>
      <c r="P247" s="9"/>
    </row>
    <row r="248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9"/>
      <c r="P248" s="9"/>
    </row>
    <row r="249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9"/>
      <c r="P249" s="9"/>
    </row>
    <row r="250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9"/>
      <c r="P250" s="9"/>
    </row>
    <row r="251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9"/>
      <c r="P251" s="9"/>
    </row>
    <row r="252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9"/>
      <c r="P252" s="9"/>
    </row>
    <row r="253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9"/>
      <c r="P253" s="9"/>
    </row>
    <row r="254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9"/>
      <c r="P254" s="9"/>
    </row>
    <row r="255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9"/>
      <c r="P255" s="9"/>
    </row>
    <row r="256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9"/>
      <c r="P256" s="9"/>
    </row>
    <row r="257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9"/>
      <c r="P257" s="9"/>
    </row>
    <row r="258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9"/>
      <c r="P258" s="9"/>
    </row>
    <row r="259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9"/>
      <c r="P259" s="9"/>
    </row>
    <row r="260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9"/>
      <c r="P260" s="9"/>
    </row>
    <row r="261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9"/>
      <c r="P261" s="9"/>
    </row>
    <row r="262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9"/>
      <c r="P262" s="9"/>
    </row>
    <row r="263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9"/>
      <c r="P263" s="9"/>
    </row>
    <row r="264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9"/>
      <c r="P264" s="9"/>
    </row>
    <row r="265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9"/>
      <c r="P265" s="9"/>
    </row>
    <row r="266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9"/>
      <c r="P266" s="9"/>
    </row>
    <row r="267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9"/>
      <c r="P267" s="9"/>
    </row>
    <row r="268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9"/>
      <c r="P268" s="9"/>
    </row>
    <row r="269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9"/>
      <c r="P269" s="9"/>
    </row>
    <row r="270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9"/>
      <c r="P270" s="9"/>
    </row>
    <row r="271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9"/>
      <c r="P271" s="9"/>
    </row>
    <row r="272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9"/>
      <c r="P272" s="9"/>
    </row>
    <row r="273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9"/>
      <c r="P273" s="9"/>
    </row>
    <row r="274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9"/>
      <c r="P274" s="9"/>
    </row>
    <row r="275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9"/>
      <c r="P275" s="9"/>
    </row>
    <row r="276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9"/>
      <c r="P276" s="9"/>
    </row>
    <row r="277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9"/>
      <c r="P277" s="9"/>
    </row>
    <row r="278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9"/>
      <c r="P278" s="9"/>
    </row>
    <row r="279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9"/>
      <c r="P279" s="9"/>
    </row>
    <row r="280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9"/>
      <c r="P280" s="9"/>
    </row>
    <row r="281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9"/>
      <c r="P281" s="9"/>
    </row>
    <row r="282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9"/>
      <c r="P282" s="9"/>
    </row>
    <row r="283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9"/>
      <c r="P283" s="9"/>
    </row>
    <row r="284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9"/>
      <c r="P284" s="9"/>
    </row>
    <row r="285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9"/>
      <c r="P285" s="9"/>
    </row>
    <row r="286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9"/>
      <c r="P286" s="9"/>
    </row>
    <row r="287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9"/>
      <c r="P287" s="9"/>
    </row>
    <row r="288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9"/>
      <c r="P288" s="9"/>
    </row>
    <row r="289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9"/>
      <c r="P289" s="9"/>
    </row>
    <row r="290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9"/>
      <c r="P290" s="9"/>
    </row>
    <row r="291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9"/>
      <c r="P291" s="9"/>
    </row>
    <row r="292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9"/>
      <c r="P292" s="9"/>
    </row>
    <row r="293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9"/>
      <c r="P293" s="9"/>
    </row>
    <row r="294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9"/>
      <c r="P294" s="9"/>
    </row>
    <row r="295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9"/>
      <c r="P295" s="9"/>
    </row>
    <row r="296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9"/>
      <c r="P296" s="9"/>
    </row>
    <row r="297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9"/>
      <c r="P297" s="9"/>
    </row>
    <row r="298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9"/>
      <c r="P298" s="9"/>
    </row>
    <row r="299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9"/>
      <c r="P299" s="9"/>
    </row>
    <row r="300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9"/>
      <c r="P300" s="9"/>
    </row>
    <row r="301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9"/>
      <c r="P301" s="9"/>
    </row>
    <row r="302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9"/>
      <c r="P302" s="9"/>
    </row>
    <row r="303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9"/>
      <c r="P303" s="9"/>
    </row>
    <row r="304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9"/>
      <c r="P304" s="9"/>
    </row>
    <row r="305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9"/>
      <c r="P305" s="9"/>
    </row>
    <row r="306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9"/>
      <c r="P306" s="9"/>
    </row>
    <row r="307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9"/>
      <c r="P307" s="9"/>
    </row>
    <row r="308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9"/>
      <c r="P308" s="9"/>
    </row>
    <row r="309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9"/>
      <c r="P309" s="9"/>
    </row>
    <row r="310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9"/>
      <c r="P310" s="9"/>
    </row>
    <row r="311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9"/>
      <c r="P311" s="9"/>
    </row>
    <row r="312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9"/>
      <c r="P312" s="9"/>
    </row>
    <row r="313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9"/>
      <c r="P313" s="9"/>
    </row>
    <row r="314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9"/>
      <c r="P314" s="9"/>
    </row>
    <row r="315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9"/>
      <c r="P315" s="9"/>
    </row>
    <row r="316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9"/>
      <c r="P316" s="9"/>
    </row>
    <row r="317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9"/>
      <c r="P317" s="9"/>
    </row>
    <row r="318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9"/>
      <c r="P318" s="9"/>
    </row>
    <row r="319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9"/>
      <c r="P319" s="9"/>
    </row>
    <row r="320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9"/>
      <c r="P320" s="9"/>
    </row>
    <row r="321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9"/>
      <c r="P321" s="9"/>
    </row>
    <row r="322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9"/>
      <c r="P322" s="9"/>
    </row>
    <row r="323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9"/>
      <c r="P323" s="9"/>
    </row>
    <row r="324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9"/>
      <c r="P324" s="9"/>
    </row>
    <row r="325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9"/>
      <c r="P325" s="9"/>
    </row>
    <row r="326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9"/>
      <c r="P326" s="9"/>
    </row>
    <row r="327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9"/>
      <c r="P327" s="9"/>
    </row>
    <row r="328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9"/>
      <c r="P328" s="9"/>
    </row>
    <row r="329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9"/>
      <c r="P329" s="9"/>
    </row>
    <row r="330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9"/>
      <c r="P330" s="9"/>
    </row>
    <row r="331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9"/>
      <c r="P331" s="9"/>
    </row>
    <row r="332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9"/>
      <c r="P332" s="9"/>
    </row>
    <row r="333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9"/>
      <c r="P333" s="9"/>
    </row>
    <row r="334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9"/>
      <c r="P334" s="9"/>
    </row>
    <row r="335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9"/>
      <c r="P335" s="9"/>
    </row>
    <row r="336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9"/>
      <c r="P336" s="9"/>
    </row>
    <row r="337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9"/>
      <c r="P337" s="9"/>
    </row>
    <row r="338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9"/>
      <c r="P338" s="9"/>
    </row>
    <row r="339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9"/>
      <c r="P339" s="9"/>
    </row>
    <row r="340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9"/>
      <c r="P340" s="9"/>
    </row>
    <row r="341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9"/>
      <c r="P341" s="9"/>
    </row>
    <row r="342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9"/>
      <c r="P342" s="9"/>
    </row>
    <row r="343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9"/>
      <c r="P343" s="9"/>
    </row>
    <row r="344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9"/>
      <c r="P344" s="9"/>
    </row>
    <row r="345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9"/>
      <c r="P345" s="9"/>
    </row>
    <row r="346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9"/>
      <c r="P346" s="9"/>
    </row>
    <row r="347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9"/>
      <c r="P347" s="9"/>
    </row>
    <row r="348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9"/>
      <c r="P348" s="9"/>
    </row>
    <row r="349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9"/>
      <c r="P349" s="9"/>
    </row>
    <row r="350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9"/>
      <c r="P350" s="9"/>
    </row>
    <row r="351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9"/>
      <c r="P351" s="9"/>
    </row>
    <row r="352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9"/>
      <c r="P352" s="9"/>
    </row>
    <row r="353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9"/>
      <c r="P353" s="9"/>
    </row>
    <row r="354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9"/>
      <c r="P354" s="9"/>
    </row>
    <row r="355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9"/>
      <c r="P355" s="9"/>
    </row>
    <row r="356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9"/>
      <c r="P356" s="9"/>
    </row>
    <row r="357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9"/>
      <c r="P357" s="9"/>
    </row>
    <row r="358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9"/>
      <c r="P358" s="9"/>
    </row>
    <row r="359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9"/>
      <c r="P359" s="9"/>
    </row>
    <row r="360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9"/>
      <c r="P360" s="9"/>
    </row>
    <row r="361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9"/>
      <c r="P361" s="9"/>
    </row>
    <row r="362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9"/>
      <c r="P362" s="9"/>
    </row>
    <row r="363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9"/>
      <c r="P363" s="9"/>
    </row>
    <row r="364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9"/>
      <c r="P364" s="9"/>
    </row>
    <row r="365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9"/>
      <c r="P365" s="9"/>
    </row>
    <row r="366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9"/>
      <c r="P366" s="9"/>
    </row>
    <row r="367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9"/>
      <c r="P367" s="9"/>
    </row>
    <row r="368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9"/>
      <c r="P368" s="9"/>
    </row>
    <row r="369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9"/>
      <c r="P369" s="9"/>
    </row>
    <row r="370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9"/>
      <c r="P370" s="9"/>
    </row>
    <row r="371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9"/>
      <c r="P371" s="9"/>
    </row>
    <row r="372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9"/>
      <c r="P372" s="9"/>
    </row>
    <row r="373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9"/>
      <c r="P373" s="9"/>
    </row>
    <row r="374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9"/>
      <c r="P374" s="9"/>
    </row>
    <row r="375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9"/>
      <c r="P375" s="9"/>
    </row>
    <row r="376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9"/>
      <c r="P376" s="9"/>
    </row>
    <row r="377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9"/>
      <c r="P377" s="9"/>
    </row>
    <row r="378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9"/>
      <c r="P378" s="9"/>
    </row>
    <row r="379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9"/>
      <c r="P379" s="9"/>
    </row>
    <row r="380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9"/>
      <c r="P380" s="9"/>
    </row>
    <row r="381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9"/>
      <c r="P381" s="9"/>
    </row>
    <row r="382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9"/>
      <c r="P382" s="9"/>
    </row>
    <row r="383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9"/>
      <c r="P383" s="9"/>
    </row>
    <row r="384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9"/>
      <c r="P384" s="9"/>
    </row>
    <row r="385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9"/>
      <c r="P385" s="9"/>
    </row>
    <row r="386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9"/>
      <c r="P386" s="9"/>
    </row>
    <row r="387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9"/>
      <c r="P387" s="9"/>
    </row>
    <row r="388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9"/>
      <c r="P388" s="9"/>
    </row>
    <row r="389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9"/>
      <c r="P389" s="9"/>
    </row>
    <row r="390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9"/>
      <c r="P390" s="9"/>
    </row>
    <row r="391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9"/>
      <c r="P391" s="9"/>
    </row>
    <row r="392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9"/>
      <c r="P392" s="9"/>
    </row>
    <row r="393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9"/>
      <c r="P393" s="9"/>
    </row>
    <row r="394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9"/>
      <c r="P394" s="9"/>
    </row>
    <row r="395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9"/>
      <c r="P395" s="9"/>
    </row>
    <row r="396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9"/>
      <c r="P396" s="9"/>
    </row>
    <row r="397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9"/>
      <c r="P397" s="9"/>
    </row>
    <row r="398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9"/>
      <c r="P398" s="9"/>
    </row>
    <row r="399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9"/>
      <c r="P399" s="9"/>
    </row>
    <row r="400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9"/>
      <c r="P400" s="9"/>
    </row>
    <row r="401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9"/>
      <c r="P401" s="9"/>
    </row>
    <row r="402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9"/>
      <c r="P402" s="9"/>
    </row>
    <row r="403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9"/>
      <c r="P403" s="9"/>
    </row>
    <row r="404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9"/>
      <c r="P404" s="9"/>
    </row>
    <row r="405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9"/>
      <c r="P405" s="9"/>
    </row>
    <row r="406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9"/>
      <c r="P406" s="9"/>
    </row>
    <row r="407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9"/>
      <c r="P407" s="9"/>
    </row>
    <row r="408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9"/>
      <c r="P408" s="9"/>
    </row>
    <row r="409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9"/>
      <c r="P409" s="9"/>
    </row>
    <row r="410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9"/>
      <c r="P410" s="9"/>
    </row>
    <row r="411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9"/>
      <c r="P411" s="9"/>
    </row>
    <row r="412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9"/>
      <c r="P412" s="9"/>
    </row>
    <row r="413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9"/>
      <c r="P413" s="9"/>
    </row>
    <row r="414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9"/>
      <c r="P414" s="9"/>
    </row>
    <row r="415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9"/>
      <c r="P415" s="9"/>
    </row>
    <row r="416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9"/>
      <c r="P416" s="9"/>
    </row>
    <row r="417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9"/>
      <c r="P417" s="9"/>
    </row>
    <row r="418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9"/>
      <c r="P418" s="9"/>
    </row>
    <row r="419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9"/>
      <c r="P419" s="9"/>
    </row>
    <row r="420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9"/>
      <c r="P420" s="9"/>
    </row>
    <row r="421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9"/>
      <c r="P421" s="9"/>
    </row>
    <row r="422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9"/>
      <c r="P422" s="9"/>
    </row>
    <row r="423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9"/>
      <c r="P423" s="9"/>
    </row>
    <row r="424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9"/>
      <c r="P424" s="9"/>
    </row>
    <row r="425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9"/>
      <c r="P425" s="9"/>
    </row>
    <row r="426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9"/>
      <c r="P426" s="9"/>
    </row>
    <row r="427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9"/>
      <c r="P427" s="9"/>
    </row>
    <row r="428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9"/>
      <c r="P428" s="9"/>
    </row>
    <row r="429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9"/>
      <c r="P429" s="9"/>
    </row>
    <row r="430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9"/>
      <c r="P430" s="9"/>
    </row>
    <row r="431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9"/>
      <c r="P431" s="9"/>
    </row>
    <row r="432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9"/>
      <c r="P432" s="9"/>
    </row>
    <row r="433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9"/>
      <c r="P433" s="9"/>
    </row>
    <row r="434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9"/>
      <c r="P434" s="9"/>
    </row>
    <row r="435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9"/>
      <c r="P435" s="9"/>
    </row>
    <row r="436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9"/>
      <c r="P436" s="9"/>
    </row>
    <row r="437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9"/>
      <c r="P437" s="9"/>
    </row>
    <row r="438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9"/>
      <c r="P438" s="9"/>
    </row>
    <row r="439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9"/>
      <c r="P439" s="9"/>
    </row>
    <row r="440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9"/>
      <c r="P440" s="9"/>
    </row>
    <row r="441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9"/>
      <c r="P441" s="9"/>
    </row>
    <row r="442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9"/>
      <c r="P442" s="9"/>
    </row>
    <row r="443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9"/>
      <c r="P443" s="9"/>
    </row>
    <row r="444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9"/>
      <c r="P444" s="9"/>
    </row>
    <row r="445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9"/>
      <c r="P445" s="9"/>
    </row>
    <row r="446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9"/>
      <c r="P446" s="9"/>
    </row>
    <row r="447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9"/>
      <c r="P447" s="9"/>
    </row>
    <row r="448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9"/>
      <c r="P448" s="9"/>
    </row>
    <row r="449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9"/>
      <c r="P449" s="9"/>
    </row>
    <row r="450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9"/>
      <c r="P450" s="9"/>
    </row>
    <row r="451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9"/>
      <c r="P451" s="9"/>
    </row>
    <row r="452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9"/>
      <c r="P452" s="9"/>
    </row>
    <row r="453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9"/>
      <c r="P453" s="9"/>
    </row>
    <row r="454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9"/>
      <c r="P454" s="9"/>
    </row>
    <row r="455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9"/>
      <c r="P455" s="9"/>
    </row>
    <row r="456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9"/>
      <c r="P456" s="9"/>
    </row>
    <row r="457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9"/>
      <c r="P457" s="9"/>
    </row>
    <row r="458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9"/>
      <c r="P458" s="9"/>
    </row>
    <row r="459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9"/>
      <c r="P459" s="9"/>
    </row>
    <row r="460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9"/>
      <c r="P460" s="9"/>
    </row>
    <row r="461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9"/>
      <c r="P461" s="9"/>
    </row>
    <row r="462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9"/>
      <c r="P462" s="9"/>
    </row>
    <row r="463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9"/>
      <c r="P463" s="9"/>
    </row>
    <row r="464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9"/>
      <c r="P464" s="9"/>
    </row>
    <row r="465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9"/>
      <c r="P465" s="9"/>
    </row>
    <row r="466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9"/>
      <c r="P466" s="9"/>
    </row>
    <row r="467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9"/>
      <c r="P467" s="9"/>
    </row>
    <row r="468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9"/>
      <c r="P468" s="9"/>
    </row>
    <row r="469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9"/>
      <c r="P469" s="9"/>
    </row>
    <row r="470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9"/>
      <c r="P470" s="9"/>
    </row>
    <row r="471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9"/>
      <c r="P471" s="9"/>
    </row>
    <row r="472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9"/>
      <c r="P472" s="9"/>
    </row>
    <row r="473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9"/>
      <c r="P473" s="9"/>
    </row>
    <row r="474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9"/>
      <c r="P474" s="9"/>
    </row>
    <row r="475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9"/>
      <c r="P475" s="9"/>
    </row>
    <row r="476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9"/>
      <c r="P476" s="9"/>
    </row>
    <row r="477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9"/>
      <c r="P477" s="9"/>
    </row>
    <row r="478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9"/>
      <c r="P478" s="9"/>
    </row>
    <row r="479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9"/>
      <c r="P479" s="9"/>
    </row>
    <row r="480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9"/>
      <c r="P480" s="9"/>
    </row>
    <row r="481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9"/>
      <c r="P481" s="9"/>
    </row>
    <row r="482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9"/>
      <c r="P482" s="9"/>
    </row>
    <row r="483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9"/>
      <c r="P483" s="9"/>
    </row>
    <row r="484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9"/>
      <c r="P484" s="9"/>
    </row>
    <row r="485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9"/>
      <c r="P485" s="9"/>
    </row>
    <row r="486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9"/>
      <c r="P486" s="9"/>
    </row>
    <row r="487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9"/>
      <c r="P487" s="9"/>
    </row>
    <row r="488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9"/>
      <c r="P488" s="9"/>
    </row>
    <row r="489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9"/>
      <c r="P489" s="9"/>
    </row>
    <row r="490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9"/>
      <c r="P490" s="9"/>
    </row>
    <row r="491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9"/>
      <c r="P491" s="9"/>
    </row>
    <row r="492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9"/>
      <c r="P492" s="9"/>
    </row>
    <row r="493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9"/>
      <c r="P493" s="9"/>
    </row>
    <row r="494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9"/>
      <c r="P494" s="9"/>
    </row>
    <row r="495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9"/>
      <c r="P495" s="9"/>
    </row>
    <row r="496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9"/>
      <c r="P496" s="9"/>
    </row>
    <row r="497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9"/>
      <c r="P497" s="9"/>
    </row>
    <row r="498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9"/>
      <c r="P498" s="9"/>
    </row>
    <row r="499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9"/>
      <c r="P499" s="9"/>
    </row>
    <row r="500">
      <c r="A500" s="7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9"/>
      <c r="P500" s="9"/>
    </row>
    <row r="501">
      <c r="A501" s="7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9"/>
      <c r="P501" s="9"/>
    </row>
    <row r="502">
      <c r="A502" s="7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9"/>
      <c r="P502" s="9"/>
    </row>
    <row r="503">
      <c r="A503" s="7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9"/>
      <c r="P503" s="9"/>
    </row>
    <row r="504">
      <c r="A504" s="7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9"/>
      <c r="P504" s="9"/>
    </row>
    <row r="505">
      <c r="A505" s="7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9"/>
      <c r="P505" s="9"/>
    </row>
    <row r="506">
      <c r="A506" s="7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9"/>
      <c r="P506" s="9"/>
    </row>
    <row r="507">
      <c r="A507" s="7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9"/>
      <c r="P507" s="9"/>
    </row>
    <row r="508">
      <c r="A508" s="7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9"/>
      <c r="P508" s="9"/>
    </row>
    <row r="509">
      <c r="A509" s="7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9"/>
      <c r="P509" s="9"/>
    </row>
    <row r="510">
      <c r="A510" s="7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9"/>
      <c r="P510" s="9"/>
    </row>
    <row r="511">
      <c r="A511" s="7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9"/>
      <c r="P511" s="9"/>
    </row>
    <row r="512">
      <c r="A512" s="7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9"/>
      <c r="P512" s="9"/>
    </row>
    <row r="513">
      <c r="A513" s="7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9"/>
      <c r="P513" s="9"/>
    </row>
    <row r="514">
      <c r="A514" s="7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9"/>
      <c r="P514" s="9"/>
    </row>
    <row r="515">
      <c r="A515" s="7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9"/>
      <c r="P515" s="9"/>
    </row>
    <row r="516">
      <c r="A516" s="7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9"/>
      <c r="P516" s="9"/>
    </row>
    <row r="517">
      <c r="A517" s="7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9"/>
      <c r="P517" s="9"/>
    </row>
    <row r="518">
      <c r="A518" s="7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9"/>
      <c r="P518" s="9"/>
    </row>
    <row r="519">
      <c r="A519" s="7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9"/>
      <c r="P519" s="9"/>
    </row>
    <row r="520">
      <c r="A520" s="7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9"/>
      <c r="P520" s="9"/>
    </row>
    <row r="521">
      <c r="A521" s="7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9"/>
      <c r="P521" s="9"/>
    </row>
    <row r="522">
      <c r="A522" s="7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9"/>
      <c r="P522" s="9"/>
    </row>
    <row r="523">
      <c r="A523" s="7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9"/>
      <c r="P523" s="9"/>
    </row>
    <row r="524">
      <c r="A524" s="7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9"/>
      <c r="P524" s="9"/>
    </row>
    <row r="525">
      <c r="A525" s="7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9"/>
      <c r="P525" s="9"/>
    </row>
    <row r="526">
      <c r="A526" s="7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9"/>
      <c r="P526" s="9"/>
    </row>
    <row r="527">
      <c r="A527" s="7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9"/>
      <c r="P527" s="9"/>
    </row>
    <row r="528">
      <c r="A528" s="7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9"/>
      <c r="P528" s="9"/>
    </row>
    <row r="529">
      <c r="A529" s="7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9"/>
      <c r="P529" s="9"/>
    </row>
    <row r="530">
      <c r="A530" s="7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9"/>
      <c r="P530" s="9"/>
    </row>
    <row r="531">
      <c r="A531" s="7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9"/>
      <c r="P531" s="9"/>
    </row>
    <row r="532">
      <c r="A532" s="7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9"/>
      <c r="P532" s="9"/>
    </row>
    <row r="533">
      <c r="A533" s="7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9"/>
      <c r="P533" s="9"/>
    </row>
    <row r="534">
      <c r="A534" s="7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9"/>
      <c r="P534" s="9"/>
    </row>
    <row r="535">
      <c r="A535" s="7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9"/>
      <c r="P535" s="9"/>
    </row>
    <row r="536">
      <c r="A536" s="7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9"/>
      <c r="P536" s="9"/>
    </row>
    <row r="537">
      <c r="A537" s="7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9"/>
      <c r="P537" s="9"/>
    </row>
    <row r="538">
      <c r="A538" s="7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9"/>
      <c r="P538" s="9"/>
    </row>
    <row r="539">
      <c r="A539" s="7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9"/>
      <c r="P539" s="9"/>
    </row>
    <row r="540">
      <c r="A540" s="7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9"/>
      <c r="P540" s="9"/>
    </row>
    <row r="541">
      <c r="A541" s="7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9"/>
      <c r="P541" s="9"/>
    </row>
    <row r="542">
      <c r="A542" s="7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9"/>
      <c r="P542" s="9"/>
    </row>
    <row r="543">
      <c r="A543" s="7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9"/>
      <c r="P543" s="9"/>
    </row>
    <row r="544">
      <c r="A544" s="7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9"/>
      <c r="P544" s="9"/>
    </row>
    <row r="545">
      <c r="A545" s="7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9"/>
      <c r="P545" s="9"/>
    </row>
    <row r="546">
      <c r="A546" s="7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9"/>
      <c r="P546" s="9"/>
    </row>
    <row r="547">
      <c r="A547" s="7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9"/>
      <c r="P547" s="9"/>
    </row>
    <row r="548">
      <c r="A548" s="7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9"/>
      <c r="P548" s="9"/>
    </row>
    <row r="549">
      <c r="A549" s="7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9"/>
      <c r="P549" s="9"/>
    </row>
    <row r="550">
      <c r="A550" s="7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9"/>
      <c r="P550" s="9"/>
    </row>
    <row r="551">
      <c r="A551" s="7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9"/>
      <c r="P551" s="9"/>
    </row>
    <row r="552">
      <c r="A552" s="7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9"/>
      <c r="P552" s="9"/>
    </row>
    <row r="553">
      <c r="A553" s="7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9"/>
      <c r="P553" s="9"/>
    </row>
    <row r="554">
      <c r="A554" s="7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9"/>
      <c r="P554" s="9"/>
    </row>
    <row r="555">
      <c r="A555" s="7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9"/>
      <c r="P555" s="9"/>
    </row>
    <row r="556">
      <c r="A556" s="7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9"/>
      <c r="P556" s="9"/>
    </row>
    <row r="557">
      <c r="A557" s="7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9"/>
      <c r="P557" s="9"/>
    </row>
    <row r="558">
      <c r="A558" s="7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9"/>
      <c r="P558" s="9"/>
    </row>
    <row r="559">
      <c r="A559" s="7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9"/>
      <c r="P559" s="9"/>
    </row>
    <row r="560">
      <c r="A560" s="7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9"/>
      <c r="P560" s="9"/>
    </row>
    <row r="561">
      <c r="A561" s="7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9"/>
      <c r="P561" s="9"/>
    </row>
    <row r="562">
      <c r="A562" s="7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9"/>
      <c r="P562" s="9"/>
    </row>
    <row r="563">
      <c r="A563" s="7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9"/>
      <c r="P563" s="9"/>
    </row>
    <row r="564">
      <c r="A564" s="7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9"/>
      <c r="P564" s="9"/>
    </row>
    <row r="565">
      <c r="A565" s="7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9"/>
      <c r="P565" s="9"/>
    </row>
    <row r="566">
      <c r="A566" s="7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9"/>
      <c r="P566" s="9"/>
    </row>
    <row r="567">
      <c r="A567" s="7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9"/>
      <c r="P567" s="9"/>
    </row>
    <row r="568">
      <c r="A568" s="7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9"/>
      <c r="P568" s="9"/>
    </row>
    <row r="569">
      <c r="A569" s="7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9"/>
      <c r="P569" s="9"/>
    </row>
    <row r="570">
      <c r="A570" s="7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9"/>
      <c r="P570" s="9"/>
    </row>
    <row r="571">
      <c r="A571" s="7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9"/>
      <c r="P571" s="9"/>
    </row>
    <row r="572">
      <c r="A572" s="7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9"/>
      <c r="P572" s="9"/>
    </row>
    <row r="573">
      <c r="A573" s="7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9"/>
      <c r="P573" s="9"/>
    </row>
    <row r="574">
      <c r="A574" s="7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9"/>
      <c r="P574" s="9"/>
    </row>
    <row r="575">
      <c r="A575" s="7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9"/>
      <c r="P575" s="9"/>
    </row>
    <row r="576">
      <c r="A576" s="7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9"/>
      <c r="P576" s="9"/>
    </row>
    <row r="577">
      <c r="A577" s="7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9"/>
      <c r="P577" s="9"/>
    </row>
    <row r="578">
      <c r="A578" s="7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9"/>
      <c r="P578" s="9"/>
    </row>
    <row r="579">
      <c r="A579" s="7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9"/>
      <c r="P579" s="9"/>
    </row>
    <row r="580">
      <c r="A580" s="7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9"/>
      <c r="P580" s="9"/>
    </row>
    <row r="581">
      <c r="A581" s="7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9"/>
      <c r="P581" s="9"/>
    </row>
    <row r="582">
      <c r="A582" s="7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9"/>
      <c r="P582" s="9"/>
    </row>
    <row r="583">
      <c r="A583" s="7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9"/>
      <c r="P583" s="9"/>
    </row>
    <row r="584">
      <c r="A584" s="7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9"/>
      <c r="P584" s="9"/>
    </row>
    <row r="585">
      <c r="A585" s="7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9"/>
      <c r="P585" s="9"/>
    </row>
    <row r="586">
      <c r="A586" s="7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9"/>
      <c r="P586" s="9"/>
    </row>
    <row r="587">
      <c r="A587" s="7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9"/>
      <c r="P587" s="9"/>
    </row>
    <row r="588">
      <c r="A588" s="7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9"/>
      <c r="P588" s="9"/>
    </row>
    <row r="589">
      <c r="A589" s="7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9"/>
      <c r="P589" s="9"/>
    </row>
    <row r="590">
      <c r="A590" s="7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9"/>
      <c r="P590" s="9"/>
    </row>
    <row r="591">
      <c r="A591" s="7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9"/>
      <c r="P591" s="9"/>
    </row>
    <row r="592">
      <c r="A592" s="7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9"/>
      <c r="P592" s="9"/>
    </row>
    <row r="593">
      <c r="A593" s="7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9"/>
      <c r="P593" s="9"/>
    </row>
    <row r="594">
      <c r="A594" s="7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9"/>
      <c r="P594" s="9"/>
    </row>
    <row r="595">
      <c r="A595" s="7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9"/>
      <c r="P595" s="9"/>
    </row>
    <row r="596">
      <c r="A596" s="7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9"/>
      <c r="P596" s="9"/>
    </row>
    <row r="597">
      <c r="A597" s="7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9"/>
      <c r="P597" s="9"/>
    </row>
    <row r="598">
      <c r="A598" s="7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9"/>
      <c r="P598" s="9"/>
    </row>
    <row r="599">
      <c r="A599" s="7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9"/>
      <c r="P599" s="9"/>
    </row>
    <row r="600">
      <c r="A600" s="7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9"/>
      <c r="P600" s="9"/>
    </row>
    <row r="601">
      <c r="A601" s="7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9"/>
      <c r="P601" s="9"/>
    </row>
    <row r="602">
      <c r="A602" s="7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9"/>
      <c r="P602" s="9"/>
    </row>
    <row r="603">
      <c r="A603" s="7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9"/>
      <c r="P603" s="9"/>
    </row>
    <row r="604">
      <c r="A604" s="7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9"/>
      <c r="P604" s="9"/>
    </row>
    <row r="605">
      <c r="A605" s="7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9"/>
      <c r="P605" s="9"/>
    </row>
    <row r="606">
      <c r="A606" s="7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9"/>
      <c r="P606" s="9"/>
    </row>
    <row r="607">
      <c r="A607" s="7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9"/>
      <c r="P607" s="9"/>
    </row>
    <row r="608">
      <c r="A608" s="7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9"/>
      <c r="P608" s="9"/>
    </row>
    <row r="609">
      <c r="A609" s="7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9"/>
      <c r="P609" s="9"/>
    </row>
    <row r="610">
      <c r="A610" s="7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9"/>
      <c r="P610" s="9"/>
    </row>
    <row r="611">
      <c r="A611" s="7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9"/>
      <c r="P611" s="9"/>
    </row>
    <row r="612">
      <c r="A612" s="7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9"/>
      <c r="P612" s="9"/>
    </row>
    <row r="613">
      <c r="A613" s="7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9"/>
      <c r="P613" s="9"/>
    </row>
    <row r="614">
      <c r="A614" s="7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9"/>
      <c r="P614" s="9"/>
    </row>
    <row r="615">
      <c r="A615" s="7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9"/>
      <c r="P615" s="9"/>
    </row>
    <row r="616">
      <c r="A616" s="7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9"/>
      <c r="P616" s="9"/>
    </row>
    <row r="617">
      <c r="A617" s="7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9"/>
      <c r="P617" s="9"/>
    </row>
    <row r="618">
      <c r="A618" s="7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9"/>
      <c r="P618" s="9"/>
    </row>
    <row r="619">
      <c r="A619" s="7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9"/>
      <c r="P619" s="9"/>
    </row>
    <row r="620">
      <c r="A620" s="7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9"/>
      <c r="P620" s="9"/>
    </row>
    <row r="621">
      <c r="A621" s="7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9"/>
      <c r="P621" s="9"/>
    </row>
    <row r="622">
      <c r="A622" s="7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9"/>
      <c r="P622" s="9"/>
    </row>
    <row r="623">
      <c r="A623" s="7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9"/>
      <c r="P623" s="9"/>
    </row>
    <row r="624">
      <c r="A624" s="7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9"/>
      <c r="P624" s="9"/>
    </row>
    <row r="625">
      <c r="A625" s="7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9"/>
      <c r="P625" s="9"/>
    </row>
    <row r="626">
      <c r="A626" s="7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9"/>
      <c r="P626" s="9"/>
    </row>
    <row r="627">
      <c r="A627" s="7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9"/>
      <c r="P627" s="9"/>
    </row>
    <row r="628">
      <c r="A628" s="7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9"/>
      <c r="P628" s="9"/>
    </row>
    <row r="629">
      <c r="A629" s="7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9"/>
      <c r="P629" s="9"/>
    </row>
    <row r="630">
      <c r="A630" s="7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9"/>
      <c r="P630" s="9"/>
    </row>
    <row r="631">
      <c r="A631" s="7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9"/>
      <c r="P631" s="9"/>
    </row>
    <row r="632">
      <c r="A632" s="7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9"/>
      <c r="P632" s="9"/>
    </row>
    <row r="633">
      <c r="A633" s="7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9"/>
      <c r="P633" s="9"/>
    </row>
    <row r="634">
      <c r="A634" s="7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9"/>
      <c r="P634" s="9"/>
    </row>
    <row r="635">
      <c r="A635" s="7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9"/>
      <c r="P635" s="9"/>
    </row>
    <row r="636">
      <c r="A636" s="7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9"/>
      <c r="P636" s="9"/>
    </row>
    <row r="637">
      <c r="A637" s="7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9"/>
      <c r="P637" s="9"/>
    </row>
    <row r="638">
      <c r="A638" s="7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9"/>
      <c r="P638" s="9"/>
    </row>
    <row r="639">
      <c r="A639" s="7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9"/>
      <c r="P639" s="9"/>
    </row>
    <row r="640">
      <c r="A640" s="7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9"/>
      <c r="P640" s="9"/>
    </row>
    <row r="641">
      <c r="A641" s="7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9"/>
      <c r="P641" s="9"/>
    </row>
    <row r="642">
      <c r="A642" s="7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9"/>
      <c r="P642" s="9"/>
    </row>
    <row r="643">
      <c r="A643" s="7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9"/>
      <c r="P643" s="9"/>
    </row>
    <row r="644">
      <c r="A644" s="7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9"/>
      <c r="P644" s="9"/>
    </row>
    <row r="645">
      <c r="A645" s="7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9"/>
      <c r="P645" s="9"/>
    </row>
    <row r="646">
      <c r="A646" s="7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9"/>
      <c r="P646" s="9"/>
    </row>
    <row r="647">
      <c r="A647" s="7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9"/>
      <c r="P647" s="9"/>
    </row>
    <row r="648">
      <c r="A648" s="7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9"/>
      <c r="P648" s="9"/>
    </row>
    <row r="649">
      <c r="A649" s="7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9"/>
      <c r="P649" s="9"/>
    </row>
    <row r="650">
      <c r="A650" s="7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9"/>
      <c r="P650" s="9"/>
    </row>
    <row r="651">
      <c r="A651" s="7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9"/>
      <c r="P651" s="9"/>
    </row>
    <row r="652">
      <c r="A652" s="7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9"/>
      <c r="P652" s="9"/>
    </row>
    <row r="653">
      <c r="A653" s="7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9"/>
      <c r="P653" s="9"/>
    </row>
    <row r="654">
      <c r="A654" s="7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9"/>
      <c r="P654" s="9"/>
    </row>
    <row r="655">
      <c r="A655" s="7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9"/>
      <c r="P655" s="9"/>
    </row>
    <row r="656">
      <c r="A656" s="7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9"/>
      <c r="P656" s="9"/>
    </row>
    <row r="657">
      <c r="A657" s="7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9"/>
      <c r="P657" s="9"/>
    </row>
    <row r="658">
      <c r="A658" s="7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9"/>
      <c r="P658" s="9"/>
    </row>
    <row r="659">
      <c r="A659" s="7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9"/>
      <c r="P659" s="9"/>
    </row>
    <row r="660">
      <c r="A660" s="7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9"/>
      <c r="P660" s="9"/>
    </row>
    <row r="661">
      <c r="A661" s="7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9"/>
      <c r="P661" s="9"/>
    </row>
    <row r="662">
      <c r="A662" s="7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9"/>
      <c r="P662" s="9"/>
    </row>
    <row r="663">
      <c r="A663" s="7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9"/>
      <c r="P663" s="9"/>
    </row>
    <row r="664">
      <c r="A664" s="7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9"/>
      <c r="P664" s="9"/>
    </row>
    <row r="665">
      <c r="A665" s="7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9"/>
      <c r="P665" s="9"/>
    </row>
    <row r="666">
      <c r="A666" s="7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9"/>
      <c r="P666" s="9"/>
    </row>
    <row r="667">
      <c r="A667" s="7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9"/>
      <c r="P667" s="9"/>
    </row>
    <row r="668">
      <c r="A668" s="7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9"/>
      <c r="P668" s="9"/>
    </row>
    <row r="669">
      <c r="A669" s="7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9"/>
      <c r="P669" s="9"/>
    </row>
    <row r="670">
      <c r="A670" s="7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9"/>
      <c r="P670" s="9"/>
    </row>
    <row r="671">
      <c r="A671" s="7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9"/>
      <c r="P671" s="9"/>
    </row>
    <row r="672">
      <c r="A672" s="7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9"/>
      <c r="P672" s="9"/>
    </row>
    <row r="673">
      <c r="A673" s="7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9"/>
      <c r="P673" s="9"/>
    </row>
    <row r="674">
      <c r="A674" s="7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9"/>
      <c r="P674" s="9"/>
    </row>
    <row r="675">
      <c r="A675" s="7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9"/>
      <c r="P675" s="9"/>
    </row>
    <row r="676">
      <c r="A676" s="7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9"/>
      <c r="P676" s="9"/>
    </row>
    <row r="677">
      <c r="A677" s="7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9"/>
      <c r="P677" s="9"/>
    </row>
    <row r="678">
      <c r="A678" s="7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9"/>
      <c r="P678" s="9"/>
    </row>
    <row r="679">
      <c r="A679" s="7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9"/>
      <c r="P679" s="9"/>
    </row>
    <row r="680">
      <c r="A680" s="7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9"/>
      <c r="P680" s="9"/>
    </row>
    <row r="681">
      <c r="A681" s="7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9"/>
      <c r="P681" s="9"/>
    </row>
    <row r="682">
      <c r="A682" s="7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9"/>
      <c r="P682" s="9"/>
    </row>
    <row r="683">
      <c r="A683" s="7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9"/>
      <c r="P683" s="9"/>
    </row>
    <row r="684">
      <c r="A684" s="7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9"/>
      <c r="P684" s="9"/>
    </row>
    <row r="685">
      <c r="A685" s="7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9"/>
      <c r="P685" s="9"/>
    </row>
    <row r="686">
      <c r="A686" s="7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9"/>
      <c r="P686" s="9"/>
    </row>
    <row r="687">
      <c r="A687" s="7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9"/>
      <c r="P687" s="9"/>
    </row>
    <row r="688">
      <c r="A688" s="7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9"/>
      <c r="P688" s="9"/>
    </row>
    <row r="689">
      <c r="A689" s="7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9"/>
      <c r="P689" s="9"/>
    </row>
    <row r="690">
      <c r="A690" s="7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9"/>
      <c r="P690" s="9"/>
    </row>
    <row r="691">
      <c r="A691" s="7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9"/>
      <c r="P691" s="9"/>
    </row>
    <row r="692">
      <c r="A692" s="7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9"/>
      <c r="P692" s="9"/>
    </row>
    <row r="693">
      <c r="A693" s="7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9"/>
      <c r="P693" s="9"/>
    </row>
    <row r="694">
      <c r="A694" s="7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9"/>
      <c r="P694" s="9"/>
    </row>
    <row r="695">
      <c r="A695" s="7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9"/>
      <c r="P695" s="9"/>
    </row>
    <row r="696">
      <c r="A696" s="7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9"/>
      <c r="P696" s="9"/>
    </row>
    <row r="697">
      <c r="A697" s="7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9"/>
      <c r="P697" s="9"/>
    </row>
    <row r="698">
      <c r="A698" s="7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9"/>
      <c r="P698" s="9"/>
    </row>
    <row r="699">
      <c r="A699" s="7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9"/>
      <c r="P699" s="9"/>
    </row>
    <row r="700">
      <c r="A700" s="7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9"/>
      <c r="P700" s="9"/>
    </row>
    <row r="701">
      <c r="A701" s="7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9"/>
      <c r="P701" s="9"/>
    </row>
    <row r="702">
      <c r="A702" s="7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9"/>
      <c r="P702" s="9"/>
    </row>
    <row r="703">
      <c r="A703" s="7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9"/>
      <c r="P703" s="9"/>
    </row>
    <row r="704">
      <c r="A704" s="7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9"/>
      <c r="P704" s="9"/>
    </row>
    <row r="705">
      <c r="A705" s="7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9"/>
      <c r="P705" s="9"/>
    </row>
    <row r="706">
      <c r="A706" s="7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9"/>
      <c r="P706" s="9"/>
    </row>
    <row r="707">
      <c r="A707" s="7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9"/>
      <c r="P707" s="9"/>
    </row>
    <row r="708">
      <c r="A708" s="7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9"/>
      <c r="P708" s="9"/>
    </row>
    <row r="709">
      <c r="A709" s="7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9"/>
      <c r="P709" s="9"/>
    </row>
    <row r="710">
      <c r="A710" s="7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9"/>
      <c r="P710" s="9"/>
    </row>
    <row r="711">
      <c r="A711" s="7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9"/>
      <c r="P711" s="9"/>
    </row>
    <row r="712">
      <c r="A712" s="7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9"/>
      <c r="P712" s="9"/>
    </row>
    <row r="713">
      <c r="A713" s="7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9"/>
      <c r="P713" s="9"/>
    </row>
    <row r="714">
      <c r="A714" s="7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9"/>
      <c r="P714" s="9"/>
    </row>
    <row r="715">
      <c r="A715" s="7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9"/>
      <c r="P715" s="9"/>
    </row>
    <row r="716">
      <c r="A716" s="7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9"/>
      <c r="P716" s="9"/>
    </row>
    <row r="717">
      <c r="A717" s="7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9"/>
      <c r="P717" s="9"/>
    </row>
    <row r="718">
      <c r="A718" s="7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9"/>
      <c r="P718" s="9"/>
    </row>
    <row r="719">
      <c r="A719" s="7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9"/>
      <c r="P719" s="9"/>
    </row>
    <row r="720">
      <c r="A720" s="7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9"/>
      <c r="P720" s="9"/>
    </row>
    <row r="721">
      <c r="A721" s="7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9"/>
      <c r="P721" s="9"/>
    </row>
    <row r="722">
      <c r="A722" s="7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9"/>
      <c r="P722" s="9"/>
    </row>
    <row r="723">
      <c r="A723" s="7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9"/>
      <c r="P723" s="9"/>
    </row>
    <row r="724">
      <c r="A724" s="7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9"/>
      <c r="P724" s="9"/>
    </row>
    <row r="725">
      <c r="A725" s="7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9"/>
      <c r="P725" s="9"/>
    </row>
    <row r="726">
      <c r="A726" s="7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9"/>
      <c r="P726" s="9"/>
    </row>
    <row r="727">
      <c r="A727" s="7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9"/>
      <c r="P727" s="9"/>
    </row>
    <row r="728">
      <c r="A728" s="7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9"/>
      <c r="P728" s="9"/>
    </row>
    <row r="729">
      <c r="A729" s="7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9"/>
      <c r="P729" s="9"/>
    </row>
    <row r="730">
      <c r="A730" s="7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9"/>
      <c r="P730" s="9"/>
    </row>
    <row r="731">
      <c r="A731" s="7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9"/>
      <c r="P731" s="9"/>
    </row>
    <row r="732">
      <c r="A732" s="7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9"/>
      <c r="P732" s="9"/>
    </row>
    <row r="733">
      <c r="A733" s="7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9"/>
      <c r="P733" s="9"/>
    </row>
    <row r="734">
      <c r="A734" s="7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9"/>
      <c r="P734" s="9"/>
    </row>
    <row r="735">
      <c r="A735" s="7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9"/>
      <c r="P735" s="9"/>
    </row>
    <row r="736">
      <c r="A736" s="7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9"/>
      <c r="P736" s="9"/>
    </row>
    <row r="737">
      <c r="A737" s="7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9"/>
      <c r="P737" s="9"/>
    </row>
    <row r="738">
      <c r="A738" s="7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9"/>
      <c r="P738" s="9"/>
    </row>
    <row r="739">
      <c r="A739" s="7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9"/>
      <c r="P739" s="9"/>
    </row>
    <row r="740">
      <c r="A740" s="7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9"/>
      <c r="P740" s="9"/>
    </row>
    <row r="741">
      <c r="A741" s="7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9"/>
      <c r="P741" s="9"/>
    </row>
    <row r="742">
      <c r="A742" s="7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9"/>
      <c r="P742" s="9"/>
    </row>
    <row r="743">
      <c r="A743" s="7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9"/>
      <c r="P743" s="9"/>
    </row>
    <row r="744">
      <c r="A744" s="7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9"/>
      <c r="P744" s="9"/>
    </row>
    <row r="745">
      <c r="A745" s="7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9"/>
      <c r="P745" s="9"/>
    </row>
    <row r="746">
      <c r="A746" s="7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9"/>
      <c r="P746" s="9"/>
    </row>
    <row r="747">
      <c r="A747" s="7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9"/>
      <c r="P747" s="9"/>
    </row>
    <row r="748">
      <c r="A748" s="7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9"/>
      <c r="P748" s="9"/>
    </row>
    <row r="749">
      <c r="A749" s="7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9"/>
      <c r="P749" s="9"/>
    </row>
    <row r="750">
      <c r="A750" s="7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9"/>
      <c r="P750" s="9"/>
    </row>
    <row r="751">
      <c r="A751" s="7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9"/>
      <c r="P751" s="9"/>
    </row>
    <row r="752">
      <c r="A752" s="7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9"/>
      <c r="P752" s="9"/>
    </row>
    <row r="753">
      <c r="A753" s="7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9"/>
      <c r="P753" s="9"/>
    </row>
    <row r="754">
      <c r="A754" s="7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9"/>
      <c r="P754" s="9"/>
    </row>
    <row r="755">
      <c r="A755" s="7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9"/>
      <c r="P755" s="9"/>
    </row>
    <row r="756">
      <c r="A756" s="7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9"/>
      <c r="P756" s="9"/>
    </row>
    <row r="757">
      <c r="A757" s="7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9"/>
      <c r="P757" s="9"/>
    </row>
    <row r="758">
      <c r="A758" s="7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9"/>
      <c r="P758" s="9"/>
    </row>
    <row r="759">
      <c r="A759" s="7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9"/>
      <c r="P759" s="9"/>
    </row>
    <row r="760">
      <c r="A760" s="7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9"/>
      <c r="P760" s="9"/>
    </row>
    <row r="761">
      <c r="A761" s="7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9"/>
      <c r="P761" s="9"/>
    </row>
    <row r="762">
      <c r="A762" s="7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9"/>
      <c r="P762" s="9"/>
    </row>
    <row r="763">
      <c r="A763" s="7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9"/>
      <c r="P763" s="9"/>
    </row>
    <row r="764">
      <c r="A764" s="7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9"/>
      <c r="P764" s="9"/>
    </row>
    <row r="765">
      <c r="A765" s="7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9"/>
      <c r="P765" s="9"/>
    </row>
    <row r="766">
      <c r="A766" s="7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9"/>
      <c r="P766" s="9"/>
    </row>
    <row r="767">
      <c r="A767" s="7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9"/>
      <c r="P767" s="9"/>
    </row>
    <row r="768">
      <c r="A768" s="7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9"/>
      <c r="P768" s="9"/>
    </row>
    <row r="769">
      <c r="A769" s="7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9"/>
      <c r="P769" s="9"/>
    </row>
    <row r="770">
      <c r="A770" s="7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9"/>
      <c r="P770" s="9"/>
    </row>
    <row r="771">
      <c r="A771" s="7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9"/>
      <c r="P771" s="9"/>
    </row>
    <row r="772">
      <c r="A772" s="7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9"/>
      <c r="P772" s="9"/>
    </row>
    <row r="773">
      <c r="A773" s="7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9"/>
      <c r="P773" s="9"/>
    </row>
    <row r="774">
      <c r="A774" s="7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9"/>
      <c r="P774" s="9"/>
    </row>
    <row r="775">
      <c r="A775" s="7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9"/>
      <c r="P775" s="9"/>
    </row>
    <row r="776">
      <c r="A776" s="7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9"/>
      <c r="P776" s="9"/>
    </row>
    <row r="777">
      <c r="A777" s="7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9"/>
      <c r="P777" s="9"/>
    </row>
    <row r="778">
      <c r="A778" s="7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9"/>
      <c r="P778" s="9"/>
    </row>
    <row r="779">
      <c r="A779" s="7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9"/>
      <c r="P779" s="9"/>
    </row>
    <row r="780">
      <c r="A780" s="7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9"/>
      <c r="P780" s="9"/>
    </row>
    <row r="781">
      <c r="A781" s="7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9"/>
      <c r="P781" s="9"/>
    </row>
    <row r="782">
      <c r="A782" s="7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9"/>
      <c r="P782" s="9"/>
    </row>
    <row r="783">
      <c r="A783" s="7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9"/>
      <c r="P783" s="9"/>
    </row>
    <row r="784">
      <c r="A784" s="7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9"/>
      <c r="P784" s="9"/>
    </row>
    <row r="785">
      <c r="A785" s="7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9"/>
      <c r="P785" s="9"/>
    </row>
    <row r="786">
      <c r="A786" s="7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9"/>
      <c r="P786" s="9"/>
    </row>
    <row r="787">
      <c r="A787" s="7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9"/>
      <c r="P787" s="9"/>
    </row>
    <row r="788">
      <c r="A788" s="7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9"/>
      <c r="P788" s="9"/>
    </row>
    <row r="789">
      <c r="A789" s="7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9"/>
      <c r="P789" s="9"/>
    </row>
    <row r="790">
      <c r="A790" s="7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9"/>
      <c r="P790" s="9"/>
    </row>
    <row r="791">
      <c r="A791" s="7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9"/>
      <c r="P791" s="9"/>
    </row>
    <row r="792">
      <c r="A792" s="7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9"/>
      <c r="P792" s="9"/>
    </row>
    <row r="793">
      <c r="A793" s="7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9"/>
      <c r="P793" s="9"/>
    </row>
    <row r="794">
      <c r="A794" s="7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9"/>
      <c r="P794" s="9"/>
    </row>
    <row r="795">
      <c r="A795" s="7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9"/>
      <c r="P795" s="9"/>
    </row>
    <row r="796">
      <c r="A796" s="7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9"/>
      <c r="P796" s="9"/>
    </row>
    <row r="797">
      <c r="A797" s="7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9"/>
      <c r="P797" s="9"/>
    </row>
    <row r="798">
      <c r="A798" s="7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9"/>
      <c r="P798" s="9"/>
    </row>
    <row r="799">
      <c r="A799" s="7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9"/>
      <c r="P799" s="9"/>
    </row>
    <row r="800">
      <c r="A800" s="7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9"/>
      <c r="P800" s="9"/>
    </row>
    <row r="801">
      <c r="A801" s="7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9"/>
      <c r="P801" s="9"/>
    </row>
    <row r="802">
      <c r="A802" s="7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9"/>
      <c r="P802" s="9"/>
    </row>
    <row r="803">
      <c r="A803" s="7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9"/>
      <c r="P803" s="9"/>
    </row>
    <row r="804">
      <c r="A804" s="7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9"/>
      <c r="P804" s="9"/>
    </row>
    <row r="805">
      <c r="A805" s="7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9"/>
      <c r="P805" s="9"/>
    </row>
    <row r="806">
      <c r="A806" s="7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9"/>
      <c r="P806" s="9"/>
    </row>
    <row r="807">
      <c r="A807" s="7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9"/>
      <c r="P807" s="9"/>
    </row>
    <row r="808">
      <c r="A808" s="7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9"/>
      <c r="P808" s="9"/>
    </row>
    <row r="809">
      <c r="A809" s="7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9"/>
      <c r="P809" s="9"/>
    </row>
    <row r="810">
      <c r="A810" s="7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9"/>
      <c r="P810" s="9"/>
    </row>
    <row r="811">
      <c r="A811" s="7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9"/>
      <c r="P811" s="9"/>
    </row>
    <row r="812">
      <c r="A812" s="7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9"/>
      <c r="P812" s="9"/>
    </row>
    <row r="813">
      <c r="A813" s="7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9"/>
      <c r="P813" s="9"/>
    </row>
    <row r="814">
      <c r="A814" s="7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9"/>
      <c r="P814" s="9"/>
    </row>
    <row r="815">
      <c r="A815" s="7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9"/>
      <c r="P815" s="9"/>
    </row>
    <row r="816">
      <c r="A816" s="7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9"/>
      <c r="P816" s="9"/>
    </row>
    <row r="817">
      <c r="A817" s="7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9"/>
      <c r="P817" s="9"/>
    </row>
    <row r="818">
      <c r="A818" s="7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9"/>
      <c r="P818" s="9"/>
    </row>
    <row r="819">
      <c r="A819" s="7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9"/>
      <c r="P819" s="9"/>
    </row>
    <row r="820">
      <c r="A820" s="7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9"/>
      <c r="P820" s="9"/>
    </row>
    <row r="821">
      <c r="A821" s="7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9"/>
      <c r="P821" s="9"/>
    </row>
    <row r="822">
      <c r="A822" s="7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9"/>
      <c r="P822" s="9"/>
    </row>
    <row r="823">
      <c r="A823" s="7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9"/>
      <c r="P823" s="9"/>
    </row>
    <row r="824">
      <c r="A824" s="7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9"/>
      <c r="P824" s="9"/>
    </row>
    <row r="825">
      <c r="A825" s="7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9"/>
      <c r="P825" s="9"/>
    </row>
    <row r="826">
      <c r="A826" s="7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9"/>
      <c r="P826" s="9"/>
    </row>
    <row r="827">
      <c r="A827" s="7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9"/>
      <c r="P827" s="9"/>
    </row>
    <row r="828">
      <c r="A828" s="7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9"/>
      <c r="P828" s="9"/>
    </row>
    <row r="829">
      <c r="A829" s="7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9"/>
      <c r="P829" s="9"/>
    </row>
    <row r="830">
      <c r="A830" s="7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9"/>
      <c r="P830" s="9"/>
    </row>
    <row r="831">
      <c r="A831" s="7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9"/>
      <c r="P831" s="9"/>
    </row>
    <row r="832">
      <c r="A832" s="7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9"/>
      <c r="P832" s="9"/>
    </row>
    <row r="833">
      <c r="A833" s="7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9"/>
      <c r="P833" s="9"/>
    </row>
    <row r="834">
      <c r="A834" s="7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9"/>
      <c r="P834" s="9"/>
    </row>
    <row r="835">
      <c r="A835" s="7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9"/>
      <c r="P835" s="9"/>
    </row>
    <row r="836">
      <c r="A836" s="7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9"/>
      <c r="P836" s="9"/>
    </row>
    <row r="837">
      <c r="A837" s="7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9"/>
      <c r="P837" s="9"/>
    </row>
    <row r="838">
      <c r="A838" s="7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9"/>
      <c r="P838" s="9"/>
    </row>
    <row r="839">
      <c r="A839" s="7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9"/>
      <c r="P839" s="9"/>
    </row>
    <row r="840">
      <c r="A840" s="7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9"/>
      <c r="P840" s="9"/>
    </row>
    <row r="841">
      <c r="A841" s="7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9"/>
      <c r="P841" s="9"/>
    </row>
    <row r="842">
      <c r="A842" s="7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9"/>
      <c r="P842" s="9"/>
    </row>
    <row r="843">
      <c r="A843" s="7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9"/>
      <c r="P843" s="9"/>
    </row>
    <row r="844">
      <c r="A844" s="7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9"/>
      <c r="P844" s="9"/>
    </row>
    <row r="845">
      <c r="A845" s="7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9"/>
      <c r="P845" s="9"/>
    </row>
    <row r="846">
      <c r="A846" s="7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9"/>
      <c r="P846" s="9"/>
    </row>
    <row r="847">
      <c r="A847" s="7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9"/>
      <c r="P847" s="9"/>
    </row>
    <row r="848">
      <c r="A848" s="7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9"/>
      <c r="P848" s="9"/>
    </row>
    <row r="849">
      <c r="A849" s="7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9"/>
      <c r="P849" s="9"/>
    </row>
    <row r="850">
      <c r="A850" s="7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9"/>
      <c r="P850" s="9"/>
    </row>
    <row r="851">
      <c r="A851" s="7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9"/>
      <c r="P851" s="9"/>
    </row>
    <row r="852">
      <c r="A852" s="7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9"/>
      <c r="P852" s="9"/>
    </row>
    <row r="853">
      <c r="A853" s="7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9"/>
      <c r="P853" s="9"/>
    </row>
    <row r="854">
      <c r="A854" s="7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9"/>
      <c r="P854" s="9"/>
    </row>
    <row r="855">
      <c r="A855" s="7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9"/>
      <c r="P855" s="9"/>
    </row>
    <row r="856">
      <c r="A856" s="7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9"/>
      <c r="P856" s="9"/>
    </row>
    <row r="857">
      <c r="A857" s="7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9"/>
      <c r="P857" s="9"/>
    </row>
    <row r="858">
      <c r="A858" s="7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9"/>
      <c r="P858" s="9"/>
    </row>
    <row r="859">
      <c r="A859" s="7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9"/>
      <c r="P859" s="9"/>
    </row>
    <row r="860">
      <c r="A860" s="7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9"/>
      <c r="P860" s="9"/>
    </row>
    <row r="861">
      <c r="A861" s="7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9"/>
      <c r="P861" s="9"/>
    </row>
    <row r="862">
      <c r="A862" s="7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9"/>
      <c r="P862" s="9"/>
    </row>
    <row r="863">
      <c r="A863" s="7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9"/>
      <c r="P863" s="9"/>
    </row>
    <row r="864">
      <c r="A864" s="7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9"/>
      <c r="P864" s="9"/>
    </row>
    <row r="865">
      <c r="A865" s="7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9"/>
      <c r="P865" s="9"/>
    </row>
    <row r="866">
      <c r="A866" s="7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9"/>
      <c r="P866" s="9"/>
    </row>
    <row r="867">
      <c r="A867" s="7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9"/>
      <c r="P867" s="9"/>
    </row>
    <row r="868">
      <c r="A868" s="7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9"/>
      <c r="P868" s="9"/>
    </row>
    <row r="869">
      <c r="A869" s="7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9"/>
      <c r="P869" s="9"/>
    </row>
    <row r="870">
      <c r="A870" s="7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9"/>
      <c r="P870" s="9"/>
    </row>
    <row r="871">
      <c r="A871" s="7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9"/>
      <c r="P871" s="9"/>
    </row>
    <row r="872">
      <c r="A872" s="7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9"/>
      <c r="P872" s="9"/>
    </row>
    <row r="873">
      <c r="A873" s="7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9"/>
      <c r="P873" s="9"/>
    </row>
    <row r="874">
      <c r="A874" s="7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9"/>
      <c r="P874" s="9"/>
    </row>
    <row r="875">
      <c r="A875" s="7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9"/>
      <c r="P875" s="9"/>
    </row>
    <row r="876">
      <c r="A876" s="7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9"/>
      <c r="P876" s="9"/>
    </row>
    <row r="877">
      <c r="A877" s="7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9"/>
      <c r="P877" s="9"/>
    </row>
    <row r="878">
      <c r="A878" s="7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9"/>
      <c r="P878" s="9"/>
    </row>
    <row r="879">
      <c r="A879" s="7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9"/>
      <c r="P879" s="9"/>
    </row>
    <row r="880">
      <c r="A880" s="7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9"/>
      <c r="P880" s="9"/>
    </row>
    <row r="881">
      <c r="A881" s="7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9"/>
      <c r="P881" s="9"/>
    </row>
    <row r="882">
      <c r="A882" s="7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9"/>
      <c r="P882" s="9"/>
    </row>
    <row r="883">
      <c r="A883" s="7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9"/>
      <c r="P883" s="9"/>
    </row>
    <row r="884">
      <c r="A884" s="7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9"/>
      <c r="P884" s="9"/>
    </row>
    <row r="885">
      <c r="A885" s="7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9"/>
      <c r="P885" s="9"/>
    </row>
    <row r="886">
      <c r="A886" s="7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9"/>
      <c r="P886" s="9"/>
    </row>
    <row r="887">
      <c r="A887" s="7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9"/>
      <c r="P887" s="9"/>
    </row>
    <row r="888">
      <c r="A888" s="7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9"/>
      <c r="P888" s="9"/>
    </row>
    <row r="889">
      <c r="A889" s="7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9"/>
      <c r="P889" s="9"/>
    </row>
    <row r="890">
      <c r="A890" s="7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9"/>
      <c r="P890" s="9"/>
    </row>
    <row r="891">
      <c r="A891" s="7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9"/>
      <c r="P891" s="9"/>
    </row>
    <row r="892">
      <c r="A892" s="7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9"/>
      <c r="P892" s="9"/>
    </row>
    <row r="893">
      <c r="A893" s="7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9"/>
      <c r="P893" s="9"/>
    </row>
    <row r="894">
      <c r="A894" s="7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9"/>
      <c r="P894" s="9"/>
    </row>
    <row r="895">
      <c r="A895" s="7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9"/>
      <c r="P895" s="9"/>
    </row>
    <row r="896">
      <c r="A896" s="7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9"/>
      <c r="P896" s="9"/>
    </row>
    <row r="897">
      <c r="A897" s="7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9"/>
      <c r="P897" s="9"/>
    </row>
    <row r="898">
      <c r="A898" s="7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9"/>
      <c r="P898" s="9"/>
    </row>
    <row r="899">
      <c r="A899" s="7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9"/>
      <c r="P899" s="9"/>
    </row>
    <row r="900">
      <c r="A900" s="7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9"/>
      <c r="P900" s="9"/>
    </row>
    <row r="901">
      <c r="A901" s="7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9"/>
      <c r="P901" s="9"/>
    </row>
    <row r="902">
      <c r="A902" s="7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9"/>
      <c r="P902" s="9"/>
    </row>
    <row r="903">
      <c r="A903" s="7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9"/>
      <c r="P903" s="9"/>
    </row>
    <row r="904">
      <c r="A904" s="7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9"/>
      <c r="P904" s="9"/>
    </row>
    <row r="905">
      <c r="A905" s="7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9"/>
      <c r="P905" s="9"/>
    </row>
    <row r="906">
      <c r="A906" s="7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9"/>
      <c r="P906" s="9"/>
    </row>
    <row r="907">
      <c r="A907" s="7"/>
      <c r="B907" s="7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9"/>
      <c r="P907" s="9"/>
    </row>
    <row r="908">
      <c r="A908" s="7"/>
      <c r="B908" s="7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9"/>
      <c r="P908" s="9"/>
    </row>
    <row r="909">
      <c r="A909" s="7"/>
      <c r="B909" s="7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9"/>
      <c r="P909" s="9"/>
    </row>
    <row r="910">
      <c r="A910" s="7"/>
      <c r="B910" s="7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9"/>
      <c r="P910" s="9"/>
    </row>
    <row r="911">
      <c r="A911" s="7"/>
      <c r="B911" s="7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9"/>
      <c r="P911" s="9"/>
    </row>
    <row r="912">
      <c r="A912" s="7"/>
      <c r="B912" s="7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9"/>
      <c r="P912" s="9"/>
    </row>
    <row r="913">
      <c r="A913" s="7"/>
      <c r="B913" s="7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9"/>
      <c r="P913" s="9"/>
    </row>
    <row r="914">
      <c r="A914" s="7"/>
      <c r="B914" s="7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9"/>
      <c r="P914" s="9"/>
    </row>
    <row r="915">
      <c r="A915" s="7"/>
      <c r="B915" s="7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9"/>
      <c r="P915" s="9"/>
    </row>
    <row r="916">
      <c r="A916" s="7"/>
      <c r="B916" s="7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9"/>
      <c r="P916" s="9"/>
    </row>
    <row r="917">
      <c r="A917" s="7"/>
      <c r="B917" s="7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9"/>
      <c r="P917" s="9"/>
    </row>
    <row r="918">
      <c r="A918" s="7"/>
      <c r="B918" s="7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9"/>
      <c r="P918" s="9"/>
    </row>
    <row r="919">
      <c r="A919" s="7"/>
      <c r="B919" s="7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9"/>
      <c r="P919" s="9"/>
    </row>
    <row r="920">
      <c r="A920" s="7"/>
      <c r="B920" s="7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9"/>
      <c r="P920" s="9"/>
    </row>
    <row r="921">
      <c r="A921" s="7"/>
      <c r="B921" s="7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9"/>
      <c r="P921" s="9"/>
    </row>
    <row r="922">
      <c r="A922" s="7"/>
      <c r="B922" s="7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9"/>
      <c r="P922" s="9"/>
    </row>
    <row r="923">
      <c r="A923" s="7"/>
      <c r="B923" s="7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9"/>
      <c r="P923" s="9"/>
    </row>
    <row r="924">
      <c r="A924" s="7"/>
      <c r="B924" s="7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9"/>
      <c r="P924" s="9"/>
    </row>
    <row r="925">
      <c r="A925" s="7"/>
      <c r="B925" s="7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9"/>
      <c r="P925" s="9"/>
    </row>
    <row r="926">
      <c r="A926" s="7"/>
      <c r="B926" s="7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9"/>
      <c r="P926" s="9"/>
    </row>
    <row r="927">
      <c r="A927" s="7"/>
      <c r="B927" s="7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9"/>
      <c r="P927" s="9"/>
    </row>
    <row r="928">
      <c r="A928" s="7"/>
      <c r="B928" s="7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9"/>
      <c r="P928" s="9"/>
    </row>
    <row r="929">
      <c r="A929" s="7"/>
      <c r="B929" s="7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9"/>
      <c r="P929" s="9"/>
    </row>
    <row r="930">
      <c r="A930" s="7"/>
      <c r="B930" s="7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9"/>
      <c r="P930" s="9"/>
    </row>
    <row r="931">
      <c r="A931" s="7"/>
      <c r="B931" s="7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9"/>
      <c r="P931" s="9"/>
    </row>
    <row r="932">
      <c r="A932" s="7"/>
      <c r="B932" s="7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9"/>
      <c r="P932" s="9"/>
    </row>
    <row r="933">
      <c r="A933" s="7"/>
      <c r="B933" s="7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9"/>
      <c r="P933" s="9"/>
    </row>
    <row r="934">
      <c r="A934" s="7"/>
      <c r="B934" s="7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9"/>
      <c r="P934" s="9"/>
    </row>
    <row r="935">
      <c r="A935" s="7"/>
      <c r="B935" s="7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9"/>
      <c r="P935" s="9"/>
    </row>
    <row r="936">
      <c r="A936" s="7"/>
      <c r="B936" s="7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9"/>
      <c r="P936" s="9"/>
    </row>
    <row r="937">
      <c r="A937" s="7"/>
      <c r="B937" s="7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9"/>
      <c r="P937" s="9"/>
    </row>
    <row r="938">
      <c r="A938" s="7"/>
      <c r="B938" s="7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9"/>
      <c r="P938" s="9"/>
    </row>
    <row r="939">
      <c r="A939" s="7"/>
      <c r="B939" s="7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9"/>
      <c r="P939" s="9"/>
    </row>
    <row r="940">
      <c r="A940" s="7"/>
      <c r="B940" s="7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9"/>
      <c r="P940" s="9"/>
    </row>
    <row r="941">
      <c r="A941" s="7"/>
      <c r="B941" s="7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9"/>
      <c r="P941" s="9"/>
    </row>
    <row r="942">
      <c r="A942" s="7"/>
      <c r="B942" s="7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9"/>
      <c r="P942" s="9"/>
    </row>
    <row r="943">
      <c r="A943" s="7"/>
      <c r="B943" s="7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9"/>
      <c r="P943" s="9"/>
    </row>
    <row r="944">
      <c r="A944" s="7"/>
      <c r="B944" s="7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9"/>
      <c r="P944" s="9"/>
    </row>
    <row r="945">
      <c r="A945" s="7"/>
      <c r="B945" s="7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9"/>
      <c r="P945" s="9"/>
    </row>
    <row r="946">
      <c r="A946" s="7"/>
      <c r="B946" s="7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9"/>
      <c r="P946" s="9"/>
    </row>
    <row r="947">
      <c r="A947" s="7"/>
      <c r="B947" s="7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9"/>
      <c r="P947" s="9"/>
    </row>
    <row r="948">
      <c r="A948" s="7"/>
      <c r="B948" s="7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9"/>
      <c r="P948" s="9"/>
    </row>
    <row r="949">
      <c r="A949" s="7"/>
      <c r="B949" s="7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9"/>
      <c r="P949" s="9"/>
    </row>
    <row r="950">
      <c r="A950" s="7"/>
      <c r="B950" s="7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9"/>
      <c r="P950" s="9"/>
    </row>
    <row r="951">
      <c r="A951" s="7"/>
      <c r="B951" s="7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9"/>
      <c r="P951" s="9"/>
    </row>
    <row r="952">
      <c r="A952" s="7"/>
      <c r="B952" s="7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9"/>
      <c r="P952" s="9"/>
    </row>
    <row r="953">
      <c r="A953" s="7"/>
      <c r="B953" s="7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9"/>
      <c r="P953" s="9"/>
    </row>
    <row r="954">
      <c r="A954" s="7"/>
      <c r="B954" s="7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9"/>
      <c r="P954" s="9"/>
    </row>
    <row r="955">
      <c r="A955" s="7"/>
      <c r="B955" s="7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9"/>
      <c r="P955" s="9"/>
    </row>
    <row r="956">
      <c r="A956" s="7"/>
      <c r="B956" s="7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9"/>
      <c r="P956" s="9"/>
    </row>
    <row r="957">
      <c r="A957" s="7"/>
      <c r="B957" s="7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9"/>
      <c r="P957" s="9"/>
    </row>
    <row r="958">
      <c r="A958" s="7"/>
      <c r="B958" s="7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9"/>
      <c r="P958" s="9"/>
    </row>
    <row r="959">
      <c r="A959" s="7"/>
      <c r="B959" s="7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9"/>
      <c r="P959" s="9"/>
    </row>
    <row r="960">
      <c r="A960" s="7"/>
      <c r="B960" s="7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9"/>
      <c r="P960" s="9"/>
    </row>
    <row r="961">
      <c r="A961" s="7"/>
      <c r="B961" s="7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9"/>
      <c r="P961" s="9"/>
    </row>
    <row r="962">
      <c r="A962" s="7"/>
      <c r="B962" s="7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9"/>
      <c r="P962" s="9"/>
    </row>
    <row r="963">
      <c r="A963" s="7"/>
      <c r="B963" s="7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9"/>
      <c r="P963" s="9"/>
    </row>
    <row r="964">
      <c r="A964" s="7"/>
      <c r="B964" s="7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9"/>
      <c r="P964" s="9"/>
    </row>
    <row r="965">
      <c r="A965" s="7"/>
      <c r="B965" s="7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9"/>
      <c r="P965" s="9"/>
    </row>
    <row r="966">
      <c r="A966" s="7"/>
      <c r="B966" s="7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9"/>
      <c r="P966" s="9"/>
    </row>
    <row r="967">
      <c r="A967" s="7"/>
      <c r="B967" s="7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9"/>
      <c r="P967" s="9"/>
    </row>
    <row r="968">
      <c r="A968" s="7"/>
      <c r="B968" s="7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9"/>
      <c r="P968" s="9"/>
    </row>
    <row r="969">
      <c r="A969" s="7"/>
      <c r="B969" s="7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9"/>
      <c r="P969" s="9"/>
    </row>
    <row r="970">
      <c r="A970" s="7"/>
      <c r="B970" s="7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9"/>
      <c r="P970" s="9"/>
    </row>
    <row r="971">
      <c r="A971" s="7"/>
      <c r="B971" s="7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9"/>
      <c r="P971" s="9"/>
    </row>
    <row r="972">
      <c r="A972" s="7"/>
      <c r="B972" s="7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9"/>
      <c r="P972" s="9"/>
    </row>
    <row r="973">
      <c r="A973" s="7"/>
      <c r="B973" s="7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9"/>
      <c r="P973" s="9"/>
    </row>
    <row r="974">
      <c r="A974" s="7"/>
      <c r="B974" s="7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9"/>
      <c r="P974" s="9"/>
    </row>
    <row r="975">
      <c r="A975" s="7"/>
      <c r="B975" s="7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9"/>
      <c r="P975" s="9"/>
    </row>
    <row r="976">
      <c r="A976" s="7"/>
      <c r="B976" s="7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9"/>
      <c r="P976" s="9"/>
    </row>
    <row r="977">
      <c r="A977" s="7"/>
      <c r="B977" s="7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9"/>
      <c r="P977" s="9"/>
    </row>
    <row r="978">
      <c r="A978" s="7"/>
      <c r="B978" s="7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9"/>
      <c r="P978" s="9"/>
    </row>
    <row r="979">
      <c r="A979" s="7"/>
      <c r="B979" s="7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9"/>
      <c r="P979" s="9"/>
    </row>
    <row r="980">
      <c r="A980" s="7"/>
      <c r="B980" s="7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9"/>
      <c r="P980" s="9"/>
    </row>
    <row r="981">
      <c r="A981" s="7"/>
      <c r="B981" s="7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9"/>
      <c r="P981" s="9"/>
    </row>
    <row r="982">
      <c r="A982" s="7"/>
      <c r="B982" s="7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9"/>
      <c r="P982" s="9"/>
    </row>
    <row r="983">
      <c r="A983" s="7"/>
      <c r="B983" s="7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9"/>
      <c r="P983" s="9"/>
    </row>
    <row r="984">
      <c r="A984" s="7"/>
      <c r="B984" s="7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9"/>
      <c r="P984" s="9"/>
    </row>
    <row r="985">
      <c r="A985" s="7"/>
      <c r="B985" s="7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9"/>
      <c r="P985" s="9"/>
    </row>
    <row r="986">
      <c r="A986" s="7"/>
      <c r="B986" s="7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9"/>
      <c r="P986" s="9"/>
    </row>
    <row r="987">
      <c r="A987" s="7"/>
      <c r="B987" s="7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9"/>
      <c r="P987" s="9"/>
    </row>
    <row r="988">
      <c r="A988" s="7"/>
      <c r="B988" s="7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9"/>
      <c r="P988" s="9"/>
    </row>
    <row r="989">
      <c r="A989" s="7"/>
      <c r="B989" s="7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9"/>
      <c r="P989" s="9"/>
    </row>
    <row r="990">
      <c r="A990" s="7"/>
      <c r="B990" s="7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9"/>
      <c r="P990" s="9"/>
    </row>
    <row r="991">
      <c r="A991" s="7"/>
      <c r="B991" s="7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9"/>
      <c r="P991" s="9"/>
    </row>
    <row r="992">
      <c r="A992" s="7"/>
      <c r="B992" s="7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9"/>
      <c r="P992" s="9"/>
    </row>
    <row r="993">
      <c r="A993" s="7"/>
      <c r="B993" s="7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9"/>
      <c r="P993" s="9"/>
    </row>
    <row r="994">
      <c r="A994" s="7"/>
      <c r="B994" s="7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9"/>
      <c r="P994" s="9"/>
    </row>
    <row r="995">
      <c r="A995" s="7"/>
      <c r="B995" s="7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9"/>
      <c r="P995" s="9"/>
    </row>
    <row r="996">
      <c r="A996" s="7"/>
      <c r="B996" s="7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9"/>
      <c r="P996" s="9"/>
    </row>
    <row r="997">
      <c r="A997" s="7"/>
      <c r="B997" s="7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9"/>
      <c r="P997" s="9"/>
    </row>
    <row r="998">
      <c r="A998" s="7"/>
      <c r="B998" s="7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9"/>
      <c r="P998" s="9"/>
    </row>
    <row r="999">
      <c r="A999" s="7"/>
      <c r="B999" s="7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9"/>
      <c r="P999" s="9"/>
    </row>
    <row r="1000">
      <c r="A1000" s="7"/>
      <c r="B1000" s="7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9"/>
      <c r="P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88"/>
    <col customWidth="1" min="2" max="2" width="16.75"/>
    <col customWidth="1" min="6" max="6" width="13.38"/>
    <col customWidth="1" min="9" max="9" width="13.88"/>
    <col customWidth="1" min="11" max="11" width="16.75"/>
  </cols>
  <sheetData>
    <row r="1">
      <c r="A1" s="1" t="s">
        <v>0</v>
      </c>
      <c r="B1" s="1" t="s">
        <v>1</v>
      </c>
      <c r="C1" s="2" t="s">
        <v>2</v>
      </c>
      <c r="D1" s="10" t="s">
        <v>238</v>
      </c>
      <c r="E1" s="2" t="s">
        <v>3</v>
      </c>
      <c r="F1" s="2" t="s">
        <v>239</v>
      </c>
      <c r="G1" s="3" t="s">
        <v>240</v>
      </c>
      <c r="H1" s="2" t="s">
        <v>241</v>
      </c>
      <c r="I1" s="2" t="s">
        <v>242</v>
      </c>
      <c r="J1" s="11" t="s">
        <v>4</v>
      </c>
      <c r="K1" s="2" t="s">
        <v>243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3" t="s">
        <v>14</v>
      </c>
      <c r="V1" s="3" t="s">
        <v>15</v>
      </c>
      <c r="W1" s="4" t="s">
        <v>16</v>
      </c>
    </row>
    <row r="2">
      <c r="A2" s="1" t="s">
        <v>17</v>
      </c>
      <c r="B2" s="1" t="s">
        <v>18</v>
      </c>
      <c r="C2" s="2">
        <v>1.350000024</v>
      </c>
      <c r="D2" s="10">
        <f t="shared" ref="D2:D214" si="1">CEILING(C2, 1000)</f>
        <v>1000</v>
      </c>
      <c r="E2" s="2">
        <v>0.0</v>
      </c>
      <c r="F2" s="2">
        <f t="shared" ref="F2:F214" si="2">round(E2,0)</f>
        <v>0</v>
      </c>
      <c r="G2" s="3">
        <f t="shared" ref="G2:G214" si="3">E2/100*C2</f>
        <v>0</v>
      </c>
      <c r="H2" s="2">
        <f t="shared" ref="H2:H214" si="4">100-E2</f>
        <v>100</v>
      </c>
      <c r="I2" s="2">
        <f t="shared" ref="I2:I214" si="5">ROUND(H2,0)</f>
        <v>100</v>
      </c>
      <c r="J2" s="11">
        <v>99.70767665</v>
      </c>
      <c r="K2" s="2">
        <v>99.70767665</v>
      </c>
      <c r="L2" s="2">
        <v>0.0</v>
      </c>
      <c r="M2" s="2">
        <v>0.2923233459</v>
      </c>
      <c r="N2" s="2">
        <v>0.0</v>
      </c>
      <c r="O2" s="2">
        <v>99.70767665</v>
      </c>
      <c r="P2" s="2">
        <v>0.0</v>
      </c>
      <c r="Q2" s="2">
        <v>0.2923233459</v>
      </c>
      <c r="R2" s="2">
        <v>0.0</v>
      </c>
      <c r="S2" s="2" t="s">
        <v>18</v>
      </c>
      <c r="T2" s="2" t="s">
        <v>18</v>
      </c>
      <c r="U2" s="3" t="s">
        <v>18</v>
      </c>
      <c r="V2" s="3" t="s">
        <v>18</v>
      </c>
      <c r="W2" s="5">
        <f t="shared" ref="W2:W214" si="6">COUNTA(A2:V2)</f>
        <v>22</v>
      </c>
    </row>
    <row r="3">
      <c r="A3" s="1" t="s">
        <v>27</v>
      </c>
      <c r="B3" s="1" t="s">
        <v>18</v>
      </c>
      <c r="C3" s="2">
        <v>11.24600029</v>
      </c>
      <c r="D3" s="10">
        <f t="shared" si="1"/>
        <v>1000</v>
      </c>
      <c r="E3" s="2">
        <v>0.0</v>
      </c>
      <c r="F3" s="2">
        <f t="shared" si="2"/>
        <v>0</v>
      </c>
      <c r="G3" s="3">
        <f t="shared" si="3"/>
        <v>0</v>
      </c>
      <c r="H3" s="2">
        <f t="shared" si="4"/>
        <v>100</v>
      </c>
      <c r="I3" s="2">
        <f t="shared" si="5"/>
        <v>100</v>
      </c>
      <c r="J3" s="11">
        <v>99.14328736</v>
      </c>
      <c r="K3" s="2">
        <v>99.14328736</v>
      </c>
      <c r="L3" s="2">
        <v>0.0</v>
      </c>
      <c r="M3" s="2">
        <v>0.856712639</v>
      </c>
      <c r="N3" s="2">
        <v>0.0</v>
      </c>
      <c r="O3" s="2">
        <v>99.14328736</v>
      </c>
      <c r="P3" s="2">
        <v>0.0</v>
      </c>
      <c r="Q3" s="2">
        <v>0.856712639</v>
      </c>
      <c r="R3" s="2">
        <v>0.0</v>
      </c>
      <c r="S3" s="2" t="s">
        <v>18</v>
      </c>
      <c r="T3" s="2" t="s">
        <v>18</v>
      </c>
      <c r="U3" s="3" t="s">
        <v>18</v>
      </c>
      <c r="V3" s="3" t="s">
        <v>18</v>
      </c>
      <c r="W3" s="5">
        <f t="shared" si="6"/>
        <v>22</v>
      </c>
    </row>
    <row r="4">
      <c r="A4" s="1" t="s">
        <v>21</v>
      </c>
      <c r="B4" s="1" t="s">
        <v>18</v>
      </c>
      <c r="C4" s="2">
        <v>4.999000072</v>
      </c>
      <c r="D4" s="10">
        <f t="shared" si="1"/>
        <v>1000</v>
      </c>
      <c r="E4" s="2">
        <v>9.114999771</v>
      </c>
      <c r="F4" s="2">
        <f t="shared" si="2"/>
        <v>9</v>
      </c>
      <c r="G4" s="3">
        <f t="shared" si="3"/>
        <v>0.4556588451</v>
      </c>
      <c r="H4" s="2">
        <f t="shared" si="4"/>
        <v>90.88500023</v>
      </c>
      <c r="I4" s="2">
        <f t="shared" si="5"/>
        <v>91</v>
      </c>
      <c r="J4" s="11">
        <v>98.07748262</v>
      </c>
      <c r="K4" s="2">
        <v>98.07748262</v>
      </c>
      <c r="L4" s="2">
        <v>0.0</v>
      </c>
      <c r="M4" s="2">
        <v>1.922517378</v>
      </c>
      <c r="N4" s="2">
        <v>0.0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3" t="s">
        <v>18</v>
      </c>
      <c r="V4" s="3" t="s">
        <v>18</v>
      </c>
      <c r="W4" s="5">
        <f t="shared" si="6"/>
        <v>22</v>
      </c>
    </row>
    <row r="5">
      <c r="A5" s="1" t="s">
        <v>141</v>
      </c>
      <c r="B5" s="1" t="s">
        <v>50</v>
      </c>
      <c r="C5" s="2">
        <v>8947.027344</v>
      </c>
      <c r="D5" s="10">
        <f t="shared" si="1"/>
        <v>9000</v>
      </c>
      <c r="E5" s="2">
        <v>13.34500027</v>
      </c>
      <c r="F5" s="2">
        <f t="shared" si="2"/>
        <v>13</v>
      </c>
      <c r="G5" s="3">
        <f t="shared" si="3"/>
        <v>1193.980823</v>
      </c>
      <c r="H5" s="2">
        <f t="shared" si="4"/>
        <v>86.65499973</v>
      </c>
      <c r="I5" s="2">
        <f t="shared" si="5"/>
        <v>87</v>
      </c>
      <c r="J5" s="11">
        <v>45.34401752</v>
      </c>
      <c r="K5" s="2">
        <v>45.34401752</v>
      </c>
      <c r="L5" s="2">
        <v>2.128564452</v>
      </c>
      <c r="M5" s="2">
        <v>22.15762495</v>
      </c>
      <c r="N5" s="2">
        <v>30.36979308</v>
      </c>
      <c r="O5" s="2">
        <v>39.07134367</v>
      </c>
      <c r="P5" s="2">
        <v>2.429850293</v>
      </c>
      <c r="Q5" s="2">
        <v>24.43180086</v>
      </c>
      <c r="R5" s="2">
        <v>34.06700517</v>
      </c>
      <c r="S5" s="2">
        <v>86.07527164</v>
      </c>
      <c r="T5" s="2">
        <v>0.1721822608</v>
      </c>
      <c r="U5" s="3">
        <v>7.390385564</v>
      </c>
      <c r="V5" s="3">
        <v>6.362160532</v>
      </c>
      <c r="W5" s="5">
        <f t="shared" si="6"/>
        <v>22</v>
      </c>
    </row>
    <row r="6">
      <c r="A6" s="1" t="s">
        <v>161</v>
      </c>
      <c r="B6" s="1" t="s">
        <v>89</v>
      </c>
      <c r="C6" s="2">
        <v>11890.78125</v>
      </c>
      <c r="D6" s="10">
        <f t="shared" si="1"/>
        <v>12000</v>
      </c>
      <c r="E6" s="2">
        <v>13.70800018</v>
      </c>
      <c r="F6" s="2">
        <f t="shared" si="2"/>
        <v>14</v>
      </c>
      <c r="G6" s="3">
        <f t="shared" si="3"/>
        <v>1629.988315</v>
      </c>
      <c r="H6" s="2">
        <f t="shared" si="4"/>
        <v>86.29199982</v>
      </c>
      <c r="I6" s="2">
        <f t="shared" si="5"/>
        <v>86</v>
      </c>
      <c r="J6" s="11">
        <v>62.20712225</v>
      </c>
      <c r="K6" s="2">
        <v>62.20712225</v>
      </c>
      <c r="L6" s="2">
        <v>19.43969314</v>
      </c>
      <c r="M6" s="2">
        <v>14.75825969</v>
      </c>
      <c r="N6" s="2">
        <v>3.594924913</v>
      </c>
      <c r="O6" s="2">
        <v>57.68576527</v>
      </c>
      <c r="P6" s="2">
        <v>21.25148213</v>
      </c>
      <c r="Q6" s="2">
        <v>16.89675238</v>
      </c>
      <c r="R6" s="2">
        <v>4.166000219</v>
      </c>
      <c r="S6" s="2">
        <v>90.66911086</v>
      </c>
      <c r="T6" s="2">
        <v>8.034462869</v>
      </c>
      <c r="U6" s="3">
        <v>1.296426269</v>
      </c>
      <c r="V6" s="3">
        <v>0.0</v>
      </c>
      <c r="W6" s="5">
        <f t="shared" si="6"/>
        <v>22</v>
      </c>
    </row>
    <row r="7">
      <c r="A7" s="1" t="s">
        <v>35</v>
      </c>
      <c r="B7" s="1" t="s">
        <v>26</v>
      </c>
      <c r="C7" s="2">
        <v>38.13700104</v>
      </c>
      <c r="D7" s="10">
        <f t="shared" si="1"/>
        <v>1000</v>
      </c>
      <c r="E7" s="2">
        <v>14.41600037</v>
      </c>
      <c r="F7" s="2">
        <f t="shared" si="2"/>
        <v>14</v>
      </c>
      <c r="G7" s="3">
        <f t="shared" si="3"/>
        <v>5.497830211</v>
      </c>
      <c r="H7" s="2">
        <f t="shared" si="4"/>
        <v>85.58399963</v>
      </c>
      <c r="I7" s="2">
        <f t="shared" si="5"/>
        <v>86</v>
      </c>
      <c r="J7" s="11">
        <v>100.0</v>
      </c>
      <c r="K7" s="2">
        <v>100.0</v>
      </c>
      <c r="L7" s="2">
        <v>0.0</v>
      </c>
      <c r="M7" s="2">
        <v>0.0</v>
      </c>
      <c r="N7" s="2">
        <v>0.0</v>
      </c>
      <c r="O7" s="2" t="s">
        <v>18</v>
      </c>
      <c r="P7" s="2" t="s">
        <v>18</v>
      </c>
      <c r="Q7" s="2" t="s">
        <v>18</v>
      </c>
      <c r="R7" s="2" t="s">
        <v>18</v>
      </c>
      <c r="S7" s="2" t="s">
        <v>18</v>
      </c>
      <c r="T7" s="2" t="s">
        <v>18</v>
      </c>
      <c r="U7" s="3" t="s">
        <v>18</v>
      </c>
      <c r="V7" s="3" t="s">
        <v>18</v>
      </c>
      <c r="W7" s="5">
        <f t="shared" si="6"/>
        <v>22</v>
      </c>
    </row>
    <row r="8">
      <c r="A8" s="1" t="s">
        <v>182</v>
      </c>
      <c r="B8" s="1" t="s">
        <v>89</v>
      </c>
      <c r="C8" s="2">
        <v>24206.63672</v>
      </c>
      <c r="D8" s="10">
        <f t="shared" si="1"/>
        <v>25000</v>
      </c>
      <c r="E8" s="2">
        <v>16.62599945</v>
      </c>
      <c r="F8" s="2">
        <f t="shared" si="2"/>
        <v>17</v>
      </c>
      <c r="G8" s="3">
        <f t="shared" si="3"/>
        <v>4024.595288</v>
      </c>
      <c r="H8" s="2">
        <f t="shared" si="4"/>
        <v>83.37400055</v>
      </c>
      <c r="I8" s="2">
        <f t="shared" si="5"/>
        <v>83</v>
      </c>
      <c r="J8" s="11">
        <v>46.91179747</v>
      </c>
      <c r="K8" s="2">
        <v>46.91179747</v>
      </c>
      <c r="L8" s="2">
        <v>21.6538987</v>
      </c>
      <c r="M8" s="2">
        <v>27.02751244</v>
      </c>
      <c r="N8" s="2">
        <v>4.406791392</v>
      </c>
      <c r="O8" s="2">
        <v>39.15415932</v>
      </c>
      <c r="P8" s="2">
        <v>23.98774039</v>
      </c>
      <c r="Q8" s="2">
        <v>31.99150648</v>
      </c>
      <c r="R8" s="2">
        <v>4.866593813</v>
      </c>
      <c r="S8" s="2">
        <v>85.81383976</v>
      </c>
      <c r="T8" s="2">
        <v>9.950440829</v>
      </c>
      <c r="U8" s="3">
        <v>2.13468778</v>
      </c>
      <c r="V8" s="3">
        <v>2.101031634</v>
      </c>
      <c r="W8" s="5">
        <f t="shared" si="6"/>
        <v>22</v>
      </c>
    </row>
    <row r="9">
      <c r="A9" s="1" t="s">
        <v>177</v>
      </c>
      <c r="B9" s="1" t="s">
        <v>89</v>
      </c>
      <c r="C9" s="2">
        <v>19129.95508</v>
      </c>
      <c r="D9" s="10">
        <f t="shared" si="1"/>
        <v>20000</v>
      </c>
      <c r="E9" s="2">
        <v>17.42700005</v>
      </c>
      <c r="F9" s="2">
        <f t="shared" si="2"/>
        <v>17</v>
      </c>
      <c r="G9" s="3">
        <f t="shared" si="3"/>
        <v>3333.777281</v>
      </c>
      <c r="H9" s="2">
        <f t="shared" si="4"/>
        <v>82.57299995</v>
      </c>
      <c r="I9" s="2">
        <f t="shared" si="5"/>
        <v>83</v>
      </c>
      <c r="J9" s="11">
        <v>70.04772851</v>
      </c>
      <c r="K9" s="2">
        <v>70.04772851</v>
      </c>
      <c r="L9" s="2">
        <v>21.95081497</v>
      </c>
      <c r="M9" s="2">
        <v>5.776304407</v>
      </c>
      <c r="N9" s="2">
        <v>2.22515211</v>
      </c>
      <c r="O9" s="2">
        <v>66.58504376</v>
      </c>
      <c r="P9" s="2">
        <v>24.41415803</v>
      </c>
      <c r="Q9" s="2">
        <v>6.383874146</v>
      </c>
      <c r="R9" s="2">
        <v>2.616924066</v>
      </c>
      <c r="S9" s="2">
        <v>86.45469821</v>
      </c>
      <c r="T9" s="2">
        <v>10.27894825</v>
      </c>
      <c r="U9" s="3">
        <v>2.897503996</v>
      </c>
      <c r="V9" s="3">
        <v>0.3688495446</v>
      </c>
      <c r="W9" s="5">
        <f t="shared" si="6"/>
        <v>22</v>
      </c>
    </row>
    <row r="10">
      <c r="A10" s="1" t="s">
        <v>163</v>
      </c>
      <c r="B10" s="1" t="s">
        <v>89</v>
      </c>
      <c r="C10" s="2">
        <v>12952.20898</v>
      </c>
      <c r="D10" s="10">
        <f t="shared" si="1"/>
        <v>13000</v>
      </c>
      <c r="E10" s="2">
        <v>17.43200111</v>
      </c>
      <c r="F10" s="2">
        <f t="shared" si="2"/>
        <v>17</v>
      </c>
      <c r="G10" s="3">
        <f t="shared" si="3"/>
        <v>2257.829213</v>
      </c>
      <c r="H10" s="2">
        <f t="shared" si="4"/>
        <v>82.56799889</v>
      </c>
      <c r="I10" s="2">
        <f t="shared" si="5"/>
        <v>83</v>
      </c>
      <c r="J10" s="11">
        <v>60.41450115</v>
      </c>
      <c r="K10" s="2">
        <v>60.41450115</v>
      </c>
      <c r="L10" s="2">
        <v>22.3207193</v>
      </c>
      <c r="M10" s="2">
        <v>13.15480415</v>
      </c>
      <c r="N10" s="2">
        <v>4.109975401</v>
      </c>
      <c r="O10" s="2">
        <v>55.64246823</v>
      </c>
      <c r="P10" s="2">
        <v>25.08014133</v>
      </c>
      <c r="Q10" s="2">
        <v>14.77886772</v>
      </c>
      <c r="R10" s="2">
        <v>4.498522714</v>
      </c>
      <c r="S10" s="2">
        <v>83.0175993</v>
      </c>
      <c r="T10" s="2">
        <v>9.250506251</v>
      </c>
      <c r="U10" s="3">
        <v>5.462303057</v>
      </c>
      <c r="V10" s="3">
        <v>2.269591394</v>
      </c>
      <c r="W10" s="5">
        <f t="shared" si="6"/>
        <v>22</v>
      </c>
    </row>
    <row r="11">
      <c r="A11" s="1" t="s">
        <v>53</v>
      </c>
      <c r="B11" s="1" t="s">
        <v>50</v>
      </c>
      <c r="C11" s="2">
        <v>198.4100037</v>
      </c>
      <c r="D11" s="10">
        <f t="shared" si="1"/>
        <v>1000</v>
      </c>
      <c r="E11" s="2">
        <v>17.88899994</v>
      </c>
      <c r="F11" s="2">
        <f t="shared" si="2"/>
        <v>18</v>
      </c>
      <c r="G11" s="3">
        <f t="shared" si="3"/>
        <v>35.49356544</v>
      </c>
      <c r="H11" s="2">
        <f t="shared" si="4"/>
        <v>82.11100006</v>
      </c>
      <c r="I11" s="2">
        <f t="shared" si="5"/>
        <v>82</v>
      </c>
      <c r="J11" s="11">
        <v>91.83772455</v>
      </c>
      <c r="K11" s="2">
        <v>91.83772455</v>
      </c>
      <c r="L11" s="2">
        <v>6.520899952</v>
      </c>
      <c r="M11" s="2">
        <v>1.418623428</v>
      </c>
      <c r="N11" s="2">
        <v>0.2227520679</v>
      </c>
      <c r="O11" s="2">
        <v>91.78032287</v>
      </c>
      <c r="P11" s="2">
        <v>6.220703339</v>
      </c>
      <c r="Q11" s="2">
        <v>1.72769216</v>
      </c>
      <c r="R11" s="2">
        <v>0.2712816327</v>
      </c>
      <c r="S11" s="2">
        <v>92.10119</v>
      </c>
      <c r="T11" s="2">
        <v>7.89881</v>
      </c>
      <c r="U11" s="3">
        <v>0.0</v>
      </c>
      <c r="V11" s="3">
        <v>0.0</v>
      </c>
      <c r="W11" s="5">
        <f t="shared" si="6"/>
        <v>22</v>
      </c>
    </row>
    <row r="12">
      <c r="A12" s="1" t="s">
        <v>181</v>
      </c>
      <c r="B12" s="1" t="s">
        <v>50</v>
      </c>
      <c r="C12" s="2">
        <v>21413.25</v>
      </c>
      <c r="D12" s="10">
        <f t="shared" si="1"/>
        <v>22000</v>
      </c>
      <c r="E12" s="2">
        <v>18.71299934</v>
      </c>
      <c r="F12" s="2">
        <f t="shared" si="2"/>
        <v>19</v>
      </c>
      <c r="G12" s="3">
        <f t="shared" si="3"/>
        <v>4007.061331</v>
      </c>
      <c r="H12" s="2">
        <f t="shared" si="4"/>
        <v>81.28700066</v>
      </c>
      <c r="I12" s="2">
        <f t="shared" si="5"/>
        <v>81</v>
      </c>
      <c r="J12" s="11">
        <v>92.22757937</v>
      </c>
      <c r="K12" s="2">
        <v>92.22757937</v>
      </c>
      <c r="L12" s="2">
        <v>0.5954581495</v>
      </c>
      <c r="M12" s="2">
        <v>5.348927064</v>
      </c>
      <c r="N12" s="2">
        <v>1.82803542</v>
      </c>
      <c r="O12" s="2">
        <v>90.5374357</v>
      </c>
      <c r="P12" s="2">
        <v>0.7032099038</v>
      </c>
      <c r="Q12" s="2">
        <v>6.510488612</v>
      </c>
      <c r="R12" s="2">
        <v>2.248865782</v>
      </c>
      <c r="S12" s="2">
        <v>99.56938019</v>
      </c>
      <c r="T12" s="2">
        <v>0.1273977901</v>
      </c>
      <c r="U12" s="3">
        <v>0.3032220202</v>
      </c>
      <c r="V12" s="3">
        <v>0.0</v>
      </c>
      <c r="W12" s="5">
        <f t="shared" si="6"/>
        <v>22</v>
      </c>
    </row>
    <row r="13">
      <c r="A13" s="1" t="s">
        <v>52</v>
      </c>
      <c r="B13" s="1" t="s">
        <v>29</v>
      </c>
      <c r="C13" s="2">
        <v>183.6289978</v>
      </c>
      <c r="D13" s="10">
        <f t="shared" si="1"/>
        <v>1000</v>
      </c>
      <c r="E13" s="2">
        <v>18.8409996</v>
      </c>
      <c r="F13" s="2">
        <f t="shared" si="2"/>
        <v>19</v>
      </c>
      <c r="G13" s="3">
        <f t="shared" si="3"/>
        <v>34.59753874</v>
      </c>
      <c r="H13" s="2">
        <f t="shared" si="4"/>
        <v>81.1590004</v>
      </c>
      <c r="I13" s="2">
        <f t="shared" si="5"/>
        <v>81</v>
      </c>
      <c r="J13" s="11">
        <v>96.88784457</v>
      </c>
      <c r="K13" s="2">
        <v>96.88784457</v>
      </c>
      <c r="L13" s="2">
        <v>1.815652166</v>
      </c>
      <c r="M13" s="2">
        <v>1.296503269</v>
      </c>
      <c r="N13" s="2">
        <v>0.0</v>
      </c>
      <c r="O13" s="2">
        <v>96.81402383</v>
      </c>
      <c r="P13" s="2">
        <v>1.734152255</v>
      </c>
      <c r="Q13" s="2">
        <v>1.451823918</v>
      </c>
      <c r="R13" s="2">
        <v>0.0</v>
      </c>
      <c r="S13" s="2">
        <v>97.20582219</v>
      </c>
      <c r="T13" s="2">
        <v>2.166718886</v>
      </c>
      <c r="U13" s="3">
        <v>0.6274589237</v>
      </c>
      <c r="V13" s="3">
        <v>0.0</v>
      </c>
      <c r="W13" s="5">
        <f t="shared" si="6"/>
        <v>22</v>
      </c>
    </row>
    <row r="14">
      <c r="A14" s="1" t="s">
        <v>155</v>
      </c>
      <c r="B14" s="1" t="s">
        <v>89</v>
      </c>
      <c r="C14" s="2">
        <v>11193.72852</v>
      </c>
      <c r="D14" s="10">
        <f t="shared" si="1"/>
        <v>12000</v>
      </c>
      <c r="E14" s="2">
        <v>20.1989994</v>
      </c>
      <c r="F14" s="2">
        <f t="shared" si="2"/>
        <v>20</v>
      </c>
      <c r="G14" s="3">
        <f t="shared" si="3"/>
        <v>2261.021157</v>
      </c>
      <c r="H14" s="2">
        <f t="shared" si="4"/>
        <v>79.8010006</v>
      </c>
      <c r="I14" s="2">
        <f t="shared" si="5"/>
        <v>80</v>
      </c>
      <c r="J14" s="11">
        <v>40.95092717</v>
      </c>
      <c r="K14" s="2">
        <v>40.95092717</v>
      </c>
      <c r="L14" s="2">
        <v>37.42696287</v>
      </c>
      <c r="M14" s="2">
        <v>13.53755519</v>
      </c>
      <c r="N14" s="2">
        <v>8.084554762</v>
      </c>
      <c r="O14" s="2">
        <v>33.59362881</v>
      </c>
      <c r="P14" s="2">
        <v>42.16438068</v>
      </c>
      <c r="Q14" s="2">
        <v>14.11109616</v>
      </c>
      <c r="R14" s="2">
        <v>10.13089435</v>
      </c>
      <c r="S14" s="2">
        <v>70.01770445</v>
      </c>
      <c r="T14" s="2">
        <v>18.71066092</v>
      </c>
      <c r="U14" s="3">
        <v>11.27163464</v>
      </c>
      <c r="V14" s="3">
        <v>0.0</v>
      </c>
      <c r="W14" s="5">
        <f t="shared" si="6"/>
        <v>22</v>
      </c>
    </row>
    <row r="15">
      <c r="A15" s="1" t="s">
        <v>189</v>
      </c>
      <c r="B15" s="1" t="s">
        <v>50</v>
      </c>
      <c r="C15" s="2">
        <v>29136.80859</v>
      </c>
      <c r="D15" s="10">
        <f t="shared" si="1"/>
        <v>30000</v>
      </c>
      <c r="E15" s="2">
        <v>20.57600021</v>
      </c>
      <c r="F15" s="2">
        <f t="shared" si="2"/>
        <v>21</v>
      </c>
      <c r="G15" s="3">
        <f t="shared" si="3"/>
        <v>5995.189797</v>
      </c>
      <c r="H15" s="2">
        <f t="shared" si="4"/>
        <v>79.42399979</v>
      </c>
      <c r="I15" s="2">
        <f t="shared" si="5"/>
        <v>79</v>
      </c>
      <c r="J15" s="11">
        <v>90.07454179</v>
      </c>
      <c r="K15" s="2">
        <v>90.07454179</v>
      </c>
      <c r="L15" s="2">
        <v>3.979825725</v>
      </c>
      <c r="M15" s="2">
        <v>4.699081176</v>
      </c>
      <c r="N15" s="2">
        <v>1.246551314</v>
      </c>
      <c r="O15" s="2">
        <v>90.20327165</v>
      </c>
      <c r="P15" s="2">
        <v>4.207348246</v>
      </c>
      <c r="Q15" s="2">
        <v>4.269023951</v>
      </c>
      <c r="R15" s="2">
        <v>1.320356149</v>
      </c>
      <c r="S15" s="2">
        <v>89.57763316</v>
      </c>
      <c r="T15" s="2">
        <v>3.101581411</v>
      </c>
      <c r="U15" s="3">
        <v>6.359123168</v>
      </c>
      <c r="V15" s="3">
        <v>0.9616622585</v>
      </c>
      <c r="W15" s="5">
        <f t="shared" si="6"/>
        <v>22</v>
      </c>
    </row>
    <row r="16">
      <c r="A16" s="1" t="s">
        <v>226</v>
      </c>
      <c r="B16" s="1" t="s">
        <v>89</v>
      </c>
      <c r="C16" s="2">
        <v>114963.5859</v>
      </c>
      <c r="D16" s="10">
        <f t="shared" si="1"/>
        <v>115000</v>
      </c>
      <c r="E16" s="2">
        <v>21.69499969</v>
      </c>
      <c r="F16" s="2">
        <f t="shared" si="2"/>
        <v>22</v>
      </c>
      <c r="G16" s="3">
        <f t="shared" si="3"/>
        <v>24941.3496</v>
      </c>
      <c r="H16" s="2">
        <f t="shared" si="4"/>
        <v>78.30500031</v>
      </c>
      <c r="I16" s="2">
        <f t="shared" si="5"/>
        <v>78</v>
      </c>
      <c r="J16" s="11">
        <v>49.61557274</v>
      </c>
      <c r="K16" s="2">
        <v>49.61557274</v>
      </c>
      <c r="L16" s="2">
        <v>26.74071964</v>
      </c>
      <c r="M16" s="2">
        <v>18.63506013</v>
      </c>
      <c r="N16" s="2">
        <v>5.008647486</v>
      </c>
      <c r="O16" s="2">
        <v>40.03013919</v>
      </c>
      <c r="P16" s="2">
        <v>30.18668334</v>
      </c>
      <c r="Q16" s="2">
        <v>23.49561327</v>
      </c>
      <c r="R16" s="2">
        <v>6.287564203</v>
      </c>
      <c r="S16" s="2">
        <v>84.21282816</v>
      </c>
      <c r="T16" s="2">
        <v>14.30300858</v>
      </c>
      <c r="U16" s="3">
        <v>1.091582355</v>
      </c>
      <c r="V16" s="3">
        <v>0.392580896</v>
      </c>
      <c r="W16" s="5">
        <f t="shared" si="6"/>
        <v>22</v>
      </c>
    </row>
    <row r="17">
      <c r="A17" s="1" t="s">
        <v>48</v>
      </c>
      <c r="B17" s="1" t="s">
        <v>29</v>
      </c>
      <c r="C17" s="2">
        <v>105.6969986</v>
      </c>
      <c r="D17" s="10">
        <f t="shared" si="1"/>
        <v>1000</v>
      </c>
      <c r="E17" s="2">
        <v>23.09899902</v>
      </c>
      <c r="F17" s="2">
        <f t="shared" si="2"/>
        <v>23</v>
      </c>
      <c r="G17" s="3">
        <f t="shared" si="3"/>
        <v>24.41494867</v>
      </c>
      <c r="H17" s="2">
        <f t="shared" si="4"/>
        <v>76.90100098</v>
      </c>
      <c r="I17" s="2">
        <f t="shared" si="5"/>
        <v>77</v>
      </c>
      <c r="J17" s="11">
        <v>98.73108083</v>
      </c>
      <c r="K17" s="2">
        <v>98.73108083</v>
      </c>
      <c r="L17" s="2">
        <v>0.8814972962</v>
      </c>
      <c r="M17" s="2">
        <v>0.3874218777</v>
      </c>
      <c r="N17" s="2">
        <v>0.0</v>
      </c>
      <c r="O17" s="2">
        <v>98.46807854</v>
      </c>
      <c r="P17" s="2">
        <v>1.103159706</v>
      </c>
      <c r="Q17" s="4">
        <v>0.4287617551</v>
      </c>
      <c r="R17" s="4">
        <v>0.0</v>
      </c>
      <c r="S17" s="2">
        <v>99.60665819</v>
      </c>
      <c r="T17" s="2">
        <v>0.143540536</v>
      </c>
      <c r="U17" s="2">
        <v>0.2498012758</v>
      </c>
      <c r="V17" s="3">
        <v>0.0</v>
      </c>
      <c r="W17" s="5">
        <f t="shared" si="6"/>
        <v>22</v>
      </c>
    </row>
    <row r="18">
      <c r="A18" s="1" t="s">
        <v>167</v>
      </c>
      <c r="B18" s="1" t="s">
        <v>89</v>
      </c>
      <c r="C18" s="2">
        <v>16425.85938</v>
      </c>
      <c r="D18" s="10">
        <f t="shared" si="1"/>
        <v>17000</v>
      </c>
      <c r="E18" s="2">
        <v>23.52000046</v>
      </c>
      <c r="F18" s="2">
        <f t="shared" si="2"/>
        <v>24</v>
      </c>
      <c r="G18" s="3">
        <f t="shared" si="3"/>
        <v>3863.362202</v>
      </c>
      <c r="H18" s="2">
        <f t="shared" si="4"/>
        <v>76.47999954</v>
      </c>
      <c r="I18" s="2">
        <f t="shared" si="5"/>
        <v>76</v>
      </c>
      <c r="J18" s="11">
        <v>46.18753479</v>
      </c>
      <c r="K18" s="2">
        <v>46.18753479</v>
      </c>
      <c r="L18" s="2">
        <v>14.74028929</v>
      </c>
      <c r="M18" s="2">
        <v>31.56245714</v>
      </c>
      <c r="N18" s="2">
        <v>7.509718784</v>
      </c>
      <c r="O18" s="2">
        <v>37.57521525</v>
      </c>
      <c r="P18" s="2">
        <v>14.35396111</v>
      </c>
      <c r="Q18" s="2">
        <v>38.52496761</v>
      </c>
      <c r="R18" s="2">
        <v>9.545856027</v>
      </c>
      <c r="S18" s="2">
        <v>74.19222309</v>
      </c>
      <c r="T18" s="2">
        <v>15.99651381</v>
      </c>
      <c r="U18" s="3">
        <v>8.922452721</v>
      </c>
      <c r="V18" s="3">
        <v>0.8888103843</v>
      </c>
      <c r="W18" s="5">
        <f t="shared" si="6"/>
        <v>22</v>
      </c>
    </row>
    <row r="19">
      <c r="A19" s="1" t="s">
        <v>80</v>
      </c>
      <c r="B19" s="1" t="s">
        <v>50</v>
      </c>
      <c r="C19" s="2">
        <v>1160.16394</v>
      </c>
      <c r="D19" s="10">
        <f t="shared" si="1"/>
        <v>2000</v>
      </c>
      <c r="E19" s="2">
        <v>24.17100143</v>
      </c>
      <c r="F19" s="2">
        <f t="shared" si="2"/>
        <v>24</v>
      </c>
      <c r="G19" s="3">
        <f t="shared" si="3"/>
        <v>280.4232425</v>
      </c>
      <c r="H19" s="2">
        <f t="shared" si="4"/>
        <v>75.82899857</v>
      </c>
      <c r="I19" s="2">
        <f t="shared" si="5"/>
        <v>76</v>
      </c>
      <c r="J19" s="11">
        <v>70.75307095</v>
      </c>
      <c r="K19" s="2">
        <v>70.75307095</v>
      </c>
      <c r="L19" s="2">
        <v>9.507067163</v>
      </c>
      <c r="M19" s="2">
        <v>9.835567931</v>
      </c>
      <c r="N19" s="2">
        <v>9.904293959</v>
      </c>
      <c r="O19" s="2">
        <v>62.46644874</v>
      </c>
      <c r="P19" s="2">
        <v>12.29969513</v>
      </c>
      <c r="Q19" s="2">
        <v>12.45046093</v>
      </c>
      <c r="R19" s="2">
        <v>12.78339519</v>
      </c>
      <c r="S19" s="2">
        <v>96.74976305</v>
      </c>
      <c r="T19" s="2">
        <v>0.7460644731</v>
      </c>
      <c r="U19" s="3">
        <v>1.632164244</v>
      </c>
      <c r="V19" s="3">
        <v>0.8720082294</v>
      </c>
      <c r="W19" s="5">
        <f t="shared" si="6"/>
        <v>22</v>
      </c>
    </row>
    <row r="20">
      <c r="A20" s="1" t="s">
        <v>168</v>
      </c>
      <c r="B20" s="1" t="s">
        <v>50</v>
      </c>
      <c r="C20" s="2">
        <v>16718.9707</v>
      </c>
      <c r="D20" s="10">
        <f t="shared" si="1"/>
        <v>17000</v>
      </c>
      <c r="E20" s="2">
        <v>24.23200035</v>
      </c>
      <c r="F20" s="2">
        <f t="shared" si="2"/>
        <v>24</v>
      </c>
      <c r="G20" s="3">
        <f t="shared" si="3"/>
        <v>4051.341039</v>
      </c>
      <c r="H20" s="2">
        <f t="shared" si="4"/>
        <v>75.76799965</v>
      </c>
      <c r="I20" s="2">
        <f t="shared" si="5"/>
        <v>76</v>
      </c>
      <c r="J20" s="11">
        <v>71.21988497</v>
      </c>
      <c r="K20" s="2">
        <v>71.21988497</v>
      </c>
      <c r="L20" s="2">
        <v>13.90222204</v>
      </c>
      <c r="M20" s="2">
        <v>5.677218558</v>
      </c>
      <c r="N20" s="2">
        <v>9.200674434</v>
      </c>
      <c r="O20" s="2">
        <v>65.06715583</v>
      </c>
      <c r="P20" s="2">
        <v>15.51772278</v>
      </c>
      <c r="Q20" s="2">
        <v>7.492899307</v>
      </c>
      <c r="R20" s="2">
        <v>11.92222209</v>
      </c>
      <c r="S20" s="2">
        <v>90.45807717</v>
      </c>
      <c r="T20" s="2">
        <v>8.85091472</v>
      </c>
      <c r="U20" s="3">
        <v>0.0</v>
      </c>
      <c r="V20" s="3">
        <v>0.6910081144</v>
      </c>
      <c r="W20" s="5">
        <f t="shared" si="6"/>
        <v>22</v>
      </c>
    </row>
    <row r="21">
      <c r="A21" s="1" t="s">
        <v>74</v>
      </c>
      <c r="B21" s="1" t="s">
        <v>50</v>
      </c>
      <c r="C21" s="2">
        <v>686.8779907</v>
      </c>
      <c r="D21" s="10">
        <f t="shared" si="1"/>
        <v>1000</v>
      </c>
      <c r="E21" s="2">
        <v>24.67000008</v>
      </c>
      <c r="F21" s="2">
        <f t="shared" si="2"/>
        <v>25</v>
      </c>
      <c r="G21" s="3">
        <f t="shared" si="3"/>
        <v>169.4528009</v>
      </c>
      <c r="H21" s="2">
        <f t="shared" si="4"/>
        <v>75.32999992</v>
      </c>
      <c r="I21" s="2">
        <f t="shared" si="5"/>
        <v>75</v>
      </c>
      <c r="J21" s="11">
        <v>67.30102554</v>
      </c>
      <c r="K21" s="2">
        <v>67.30102554</v>
      </c>
      <c r="L21" s="2">
        <v>5.79547831</v>
      </c>
      <c r="M21" s="2">
        <v>21.26784313</v>
      </c>
      <c r="N21" s="2">
        <v>5.635653025</v>
      </c>
      <c r="O21" s="2">
        <v>59.40526749</v>
      </c>
      <c r="P21" s="2">
        <v>6.528523649</v>
      </c>
      <c r="Q21" s="2">
        <v>26.955911</v>
      </c>
      <c r="R21" s="2">
        <v>7.110297857</v>
      </c>
      <c r="S21" s="2">
        <v>91.41077689</v>
      </c>
      <c r="T21" s="2">
        <v>3.557120425</v>
      </c>
      <c r="U21" s="3">
        <v>3.899286137</v>
      </c>
      <c r="V21" s="3">
        <v>1.132816553</v>
      </c>
      <c r="W21" s="5">
        <f t="shared" si="6"/>
        <v>22</v>
      </c>
    </row>
    <row r="22">
      <c r="A22" s="1" t="s">
        <v>207</v>
      </c>
      <c r="B22" s="1" t="s">
        <v>89</v>
      </c>
      <c r="C22" s="2">
        <v>45741.0</v>
      </c>
      <c r="D22" s="10">
        <f t="shared" si="1"/>
        <v>46000</v>
      </c>
      <c r="E22" s="2">
        <v>24.95400047</v>
      </c>
      <c r="F22" s="2">
        <f t="shared" si="2"/>
        <v>25</v>
      </c>
      <c r="G22" s="3">
        <f t="shared" si="3"/>
        <v>11414.20935</v>
      </c>
      <c r="H22" s="2">
        <f t="shared" si="4"/>
        <v>75.04599953</v>
      </c>
      <c r="I22" s="2">
        <f t="shared" si="5"/>
        <v>75</v>
      </c>
      <c r="J22" s="11">
        <v>55.85504921</v>
      </c>
      <c r="K22" s="2">
        <v>55.85504921</v>
      </c>
      <c r="L22" s="2">
        <v>27.28286</v>
      </c>
      <c r="M22" s="2">
        <v>12.16590654</v>
      </c>
      <c r="N22" s="2">
        <v>4.696184252</v>
      </c>
      <c r="O22" s="2">
        <v>48.23118958</v>
      </c>
      <c r="P22" s="2">
        <v>31.78469426</v>
      </c>
      <c r="Q22" s="2">
        <v>14.07616061</v>
      </c>
      <c r="R22" s="2">
        <v>5.907955546</v>
      </c>
      <c r="S22" s="2">
        <v>78.7828518</v>
      </c>
      <c r="T22" s="2">
        <v>13.74416783</v>
      </c>
      <c r="U22" s="3">
        <v>6.421044133</v>
      </c>
      <c r="V22" s="3">
        <v>1.051936238</v>
      </c>
      <c r="W22" s="5">
        <f t="shared" si="6"/>
        <v>22</v>
      </c>
    </row>
    <row r="23">
      <c r="A23" s="1" t="s">
        <v>60</v>
      </c>
      <c r="B23" s="1" t="s">
        <v>50</v>
      </c>
      <c r="C23" s="2">
        <v>307.1499939</v>
      </c>
      <c r="D23" s="10">
        <f t="shared" si="1"/>
        <v>1000</v>
      </c>
      <c r="E23" s="2">
        <v>25.52500153</v>
      </c>
      <c r="F23" s="2">
        <f t="shared" si="2"/>
        <v>26</v>
      </c>
      <c r="G23" s="3">
        <f t="shared" si="3"/>
        <v>78.40004064</v>
      </c>
      <c r="H23" s="2">
        <f t="shared" si="4"/>
        <v>74.47499847</v>
      </c>
      <c r="I23" s="2">
        <f t="shared" si="5"/>
        <v>74</v>
      </c>
      <c r="J23" s="11">
        <v>91.23119075</v>
      </c>
      <c r="K23" s="2">
        <v>91.23119075</v>
      </c>
      <c r="L23" s="2">
        <v>1.06238505</v>
      </c>
      <c r="M23" s="2">
        <v>0.0</v>
      </c>
      <c r="N23" s="2">
        <v>7.706424202</v>
      </c>
      <c r="O23" s="2">
        <v>88.39720123</v>
      </c>
      <c r="P23" s="2">
        <v>1.255132675</v>
      </c>
      <c r="Q23" s="2">
        <v>0.0</v>
      </c>
      <c r="R23" s="2">
        <v>10.3476661</v>
      </c>
      <c r="S23" s="2">
        <v>99.5</v>
      </c>
      <c r="T23" s="2">
        <v>0.5</v>
      </c>
      <c r="U23" s="3">
        <v>0.0</v>
      </c>
      <c r="V23" s="3">
        <v>0.0</v>
      </c>
      <c r="W23" s="5">
        <f t="shared" si="6"/>
        <v>22</v>
      </c>
    </row>
    <row r="24">
      <c r="A24" s="1" t="s">
        <v>201</v>
      </c>
      <c r="B24" s="1" t="s">
        <v>89</v>
      </c>
      <c r="C24" s="2">
        <v>38928.33984</v>
      </c>
      <c r="D24" s="10">
        <f t="shared" si="1"/>
        <v>39000</v>
      </c>
      <c r="E24" s="2">
        <v>26.02599907</v>
      </c>
      <c r="F24" s="2">
        <f t="shared" si="2"/>
        <v>26</v>
      </c>
      <c r="G24" s="3">
        <f t="shared" si="3"/>
        <v>10131.48936</v>
      </c>
      <c r="H24" s="2">
        <f t="shared" si="4"/>
        <v>73.97400093</v>
      </c>
      <c r="I24" s="2">
        <f t="shared" si="5"/>
        <v>74</v>
      </c>
      <c r="J24" s="11">
        <v>75.09141325</v>
      </c>
      <c r="K24" s="2">
        <v>75.09141325</v>
      </c>
      <c r="L24" s="2">
        <v>1.447541688</v>
      </c>
      <c r="M24" s="2">
        <v>14.56026288</v>
      </c>
      <c r="N24" s="2">
        <v>8.900782174</v>
      </c>
      <c r="O24" s="2">
        <v>66.32791521</v>
      </c>
      <c r="P24" s="2">
        <v>1.956824851</v>
      </c>
      <c r="Q24" s="2">
        <v>19.68294895</v>
      </c>
      <c r="R24" s="2">
        <v>12.03231098</v>
      </c>
      <c r="S24" s="2">
        <v>100.0</v>
      </c>
      <c r="T24" s="2">
        <v>0.0</v>
      </c>
      <c r="U24" s="3">
        <v>0.0</v>
      </c>
      <c r="V24" s="3">
        <v>0.0</v>
      </c>
      <c r="W24" s="5">
        <f t="shared" si="6"/>
        <v>22</v>
      </c>
    </row>
    <row r="25">
      <c r="A25" s="1" t="s">
        <v>76</v>
      </c>
      <c r="B25" s="1" t="s">
        <v>29</v>
      </c>
      <c r="C25" s="2">
        <v>786.559021</v>
      </c>
      <c r="D25" s="10">
        <f t="shared" si="1"/>
        <v>1000</v>
      </c>
      <c r="E25" s="2">
        <v>26.7859993</v>
      </c>
      <c r="F25" s="2">
        <f t="shared" si="2"/>
        <v>27</v>
      </c>
      <c r="G25" s="3">
        <f t="shared" si="3"/>
        <v>210.6876939</v>
      </c>
      <c r="H25" s="2">
        <f t="shared" si="4"/>
        <v>73.2140007</v>
      </c>
      <c r="I25" s="2">
        <f t="shared" si="5"/>
        <v>73</v>
      </c>
      <c r="J25" s="11">
        <v>95.55480685</v>
      </c>
      <c r="K25" s="2">
        <v>95.55480685</v>
      </c>
      <c r="L25" s="2">
        <v>1.205244408</v>
      </c>
      <c r="M25" s="2">
        <v>1.143069849</v>
      </c>
      <c r="N25" s="2">
        <v>2.096878897</v>
      </c>
      <c r="O25" s="2">
        <v>93.9284905</v>
      </c>
      <c r="P25" s="2">
        <v>1.646193862</v>
      </c>
      <c r="Q25" s="2">
        <v>1.561274833</v>
      </c>
      <c r="R25" s="2">
        <v>2.864040809</v>
      </c>
      <c r="S25" s="2">
        <v>100.0</v>
      </c>
      <c r="T25" s="2">
        <v>0.0</v>
      </c>
      <c r="U25" s="3">
        <v>0.0</v>
      </c>
      <c r="V25" s="3">
        <v>0.0</v>
      </c>
      <c r="W25" s="5">
        <f t="shared" si="6"/>
        <v>22</v>
      </c>
    </row>
    <row r="26">
      <c r="A26" s="1" t="s">
        <v>144</v>
      </c>
      <c r="B26" s="1" t="s">
        <v>50</v>
      </c>
      <c r="C26" s="2">
        <v>9537.641602</v>
      </c>
      <c r="D26" s="10">
        <f t="shared" si="1"/>
        <v>10000</v>
      </c>
      <c r="E26" s="2">
        <v>27.50599861</v>
      </c>
      <c r="F26" s="2">
        <f t="shared" si="2"/>
        <v>28</v>
      </c>
      <c r="G26" s="3">
        <f t="shared" si="3"/>
        <v>2623.423566</v>
      </c>
      <c r="H26" s="2">
        <f t="shared" si="4"/>
        <v>72.49400139</v>
      </c>
      <c r="I26" s="2">
        <f t="shared" si="5"/>
        <v>72</v>
      </c>
      <c r="J26" s="11">
        <v>81.85241502</v>
      </c>
      <c r="K26" s="2">
        <v>81.85241502</v>
      </c>
      <c r="L26" s="2">
        <v>2.568363935</v>
      </c>
      <c r="M26" s="2">
        <v>3.421857005</v>
      </c>
      <c r="N26" s="2">
        <v>12.15736404</v>
      </c>
      <c r="O26" s="2">
        <v>76.6435992</v>
      </c>
      <c r="P26" s="2">
        <v>3.207143928</v>
      </c>
      <c r="Q26" s="2">
        <v>4.140706948</v>
      </c>
      <c r="R26" s="2">
        <v>16.00854992</v>
      </c>
      <c r="S26" s="2">
        <v>95.58062386</v>
      </c>
      <c r="T26" s="2">
        <v>0.8848144763</v>
      </c>
      <c r="U26" s="3">
        <v>1.527268323</v>
      </c>
      <c r="V26" s="3">
        <v>2.007293339</v>
      </c>
      <c r="W26" s="5">
        <f t="shared" si="6"/>
        <v>22</v>
      </c>
    </row>
    <row r="27">
      <c r="A27" s="1" t="s">
        <v>211</v>
      </c>
      <c r="B27" s="1" t="s">
        <v>50</v>
      </c>
      <c r="C27" s="2">
        <v>53771.30078</v>
      </c>
      <c r="D27" s="10">
        <f t="shared" si="1"/>
        <v>54000</v>
      </c>
      <c r="E27" s="2">
        <v>27.99499893</v>
      </c>
      <c r="F27" s="2">
        <f t="shared" si="2"/>
        <v>28</v>
      </c>
      <c r="G27" s="3">
        <f t="shared" si="3"/>
        <v>15053.27508</v>
      </c>
      <c r="H27" s="2">
        <f t="shared" si="4"/>
        <v>72.00500107</v>
      </c>
      <c r="I27" s="2">
        <f t="shared" si="5"/>
        <v>72</v>
      </c>
      <c r="J27" s="11">
        <v>61.63289158</v>
      </c>
      <c r="K27" s="2">
        <v>61.63289158</v>
      </c>
      <c r="L27" s="2">
        <v>9.54187005</v>
      </c>
      <c r="M27" s="2">
        <v>9.780087524</v>
      </c>
      <c r="N27" s="2">
        <v>19.04515084</v>
      </c>
      <c r="O27" s="2">
        <v>51.77997893</v>
      </c>
      <c r="P27" s="2">
        <v>11.56900419</v>
      </c>
      <c r="Q27" s="2">
        <v>12.51911322</v>
      </c>
      <c r="R27" s="2">
        <v>24.13190366</v>
      </c>
      <c r="S27" s="2">
        <v>86.97523145</v>
      </c>
      <c r="T27" s="2">
        <v>4.327944725</v>
      </c>
      <c r="U27" s="3">
        <v>2.73514263</v>
      </c>
      <c r="V27" s="3">
        <v>5.961681193</v>
      </c>
      <c r="W27" s="5">
        <f t="shared" si="6"/>
        <v>22</v>
      </c>
    </row>
    <row r="28">
      <c r="A28" s="1" t="s">
        <v>92</v>
      </c>
      <c r="B28" s="1" t="s">
        <v>50</v>
      </c>
      <c r="C28" s="2">
        <v>2142.251953</v>
      </c>
      <c r="D28" s="10">
        <f t="shared" si="1"/>
        <v>3000</v>
      </c>
      <c r="E28" s="2">
        <v>29.02799988</v>
      </c>
      <c r="F28" s="2">
        <f t="shared" si="2"/>
        <v>29</v>
      </c>
      <c r="G28" s="3">
        <f t="shared" si="3"/>
        <v>621.8528943</v>
      </c>
      <c r="H28" s="2">
        <f t="shared" si="4"/>
        <v>70.97200012</v>
      </c>
      <c r="I28" s="2">
        <f t="shared" si="5"/>
        <v>71</v>
      </c>
      <c r="J28" s="11">
        <v>72.17603927</v>
      </c>
      <c r="K28" s="2">
        <v>72.17603927</v>
      </c>
      <c r="L28" s="2">
        <v>10.40592597</v>
      </c>
      <c r="M28" s="2">
        <v>12.21725464</v>
      </c>
      <c r="N28" s="2">
        <v>5.200780116</v>
      </c>
      <c r="O28" s="2">
        <v>63.65035482</v>
      </c>
      <c r="P28" s="2">
        <v>13.55843013</v>
      </c>
      <c r="Q28" s="2">
        <v>15.73132479</v>
      </c>
      <c r="R28" s="2">
        <v>7.059890254</v>
      </c>
      <c r="S28" s="2">
        <v>93.02090855</v>
      </c>
      <c r="T28" s="2">
        <v>2.698211997</v>
      </c>
      <c r="U28" s="3">
        <v>3.625530038</v>
      </c>
      <c r="V28" s="3">
        <v>0.65534942</v>
      </c>
      <c r="W28" s="5">
        <f t="shared" si="6"/>
        <v>22</v>
      </c>
    </row>
    <row r="29">
      <c r="A29" s="1" t="s">
        <v>180</v>
      </c>
      <c r="B29" s="1" t="s">
        <v>89</v>
      </c>
      <c r="C29" s="2">
        <v>20903.27734</v>
      </c>
      <c r="D29" s="10">
        <f t="shared" si="1"/>
        <v>21000</v>
      </c>
      <c r="E29" s="2">
        <v>30.60700035</v>
      </c>
      <c r="F29" s="2">
        <f t="shared" si="2"/>
        <v>31</v>
      </c>
      <c r="G29" s="3">
        <f t="shared" si="3"/>
        <v>6397.866169</v>
      </c>
      <c r="H29" s="2">
        <f t="shared" si="4"/>
        <v>69.39299965</v>
      </c>
      <c r="I29" s="2">
        <f t="shared" si="5"/>
        <v>69</v>
      </c>
      <c r="J29" s="11">
        <v>47.21485446</v>
      </c>
      <c r="K29" s="2">
        <v>47.21485446</v>
      </c>
      <c r="L29" s="2">
        <v>31.2730034</v>
      </c>
      <c r="M29" s="2">
        <v>21.15863263</v>
      </c>
      <c r="N29" s="2">
        <v>0.3535095024</v>
      </c>
      <c r="O29" s="2">
        <v>32.7182589</v>
      </c>
      <c r="P29" s="2">
        <v>38.62690254</v>
      </c>
      <c r="Q29" s="2">
        <v>28.3404457</v>
      </c>
      <c r="R29" s="2">
        <v>0.3143928626</v>
      </c>
      <c r="S29" s="2">
        <v>80.08191854</v>
      </c>
      <c r="T29" s="2">
        <v>14.60004919</v>
      </c>
      <c r="U29" s="3">
        <v>4.875836487</v>
      </c>
      <c r="V29" s="3">
        <v>0.4421957805</v>
      </c>
      <c r="W29" s="5">
        <f t="shared" si="6"/>
        <v>22</v>
      </c>
    </row>
    <row r="30">
      <c r="A30" s="1" t="s">
        <v>212</v>
      </c>
      <c r="B30" s="1" t="s">
        <v>50</v>
      </c>
      <c r="C30" s="2">
        <v>54409.79297</v>
      </c>
      <c r="D30" s="10">
        <f t="shared" si="1"/>
        <v>55000</v>
      </c>
      <c r="E30" s="2">
        <v>31.14100075</v>
      </c>
      <c r="F30" s="2">
        <f t="shared" si="2"/>
        <v>31</v>
      </c>
      <c r="G30" s="3">
        <f t="shared" si="3"/>
        <v>16943.75404</v>
      </c>
      <c r="H30" s="2">
        <f t="shared" si="4"/>
        <v>68.85899925</v>
      </c>
      <c r="I30" s="2">
        <f t="shared" si="5"/>
        <v>69</v>
      </c>
      <c r="J30" s="11">
        <v>83.71819191</v>
      </c>
      <c r="K30" s="2">
        <v>83.71819191</v>
      </c>
      <c r="L30" s="2">
        <v>1.595436949</v>
      </c>
      <c r="M30" s="2">
        <v>5.10942478</v>
      </c>
      <c r="N30" s="2">
        <v>9.576946362</v>
      </c>
      <c r="O30" s="2">
        <v>78.42256469</v>
      </c>
      <c r="P30" s="2">
        <v>2.316962142</v>
      </c>
      <c r="Q30" s="2">
        <v>6.592393694</v>
      </c>
      <c r="R30" s="2">
        <v>12.66807947</v>
      </c>
      <c r="S30" s="2">
        <v>95.42788606</v>
      </c>
      <c r="T30" s="2">
        <v>0.0</v>
      </c>
      <c r="U30" s="3">
        <v>1.830283006</v>
      </c>
      <c r="V30" s="3">
        <v>2.741830931</v>
      </c>
      <c r="W30" s="5">
        <f t="shared" si="6"/>
        <v>22</v>
      </c>
    </row>
    <row r="31">
      <c r="A31" s="1" t="s">
        <v>58</v>
      </c>
      <c r="B31" s="1" t="s">
        <v>26</v>
      </c>
      <c r="C31" s="2">
        <v>287.3710022</v>
      </c>
      <c r="D31" s="10">
        <f t="shared" si="1"/>
        <v>1000</v>
      </c>
      <c r="E31" s="2">
        <v>31.19099998</v>
      </c>
      <c r="F31" s="2">
        <f t="shared" si="2"/>
        <v>31</v>
      </c>
      <c r="G31" s="3">
        <f t="shared" si="3"/>
        <v>89.63388924</v>
      </c>
      <c r="H31" s="2">
        <f t="shared" si="4"/>
        <v>68.80900002</v>
      </c>
      <c r="I31" s="2">
        <f t="shared" si="5"/>
        <v>69</v>
      </c>
      <c r="J31" s="11">
        <v>98.51445042</v>
      </c>
      <c r="K31" s="2">
        <v>98.51445042</v>
      </c>
      <c r="L31" s="2">
        <v>0.2676005761</v>
      </c>
      <c r="M31" s="2">
        <v>1.217949005</v>
      </c>
      <c r="N31" s="2">
        <v>0.0</v>
      </c>
      <c r="O31" s="2" t="s">
        <v>18</v>
      </c>
      <c r="P31" s="2" t="s">
        <v>18</v>
      </c>
      <c r="Q31" s="2" t="s">
        <v>18</v>
      </c>
      <c r="R31" s="2" t="s">
        <v>18</v>
      </c>
      <c r="S31" s="2" t="s">
        <v>18</v>
      </c>
      <c r="T31" s="2" t="s">
        <v>18</v>
      </c>
      <c r="U31" s="3" t="s">
        <v>18</v>
      </c>
      <c r="V31" s="3" t="s">
        <v>18</v>
      </c>
      <c r="W31" s="5">
        <f t="shared" si="6"/>
        <v>22</v>
      </c>
    </row>
    <row r="32">
      <c r="A32" s="1" t="s">
        <v>83</v>
      </c>
      <c r="B32" s="1" t="s">
        <v>50</v>
      </c>
      <c r="C32" s="2">
        <v>1318.442017</v>
      </c>
      <c r="D32" s="10">
        <f t="shared" si="1"/>
        <v>2000</v>
      </c>
      <c r="E32" s="2">
        <v>31.31999969</v>
      </c>
      <c r="F32" s="2">
        <f t="shared" si="2"/>
        <v>31</v>
      </c>
      <c r="G32" s="3">
        <f t="shared" si="3"/>
        <v>412.9360356</v>
      </c>
      <c r="H32" s="2">
        <f t="shared" si="4"/>
        <v>68.68000031</v>
      </c>
      <c r="I32" s="2">
        <f t="shared" si="5"/>
        <v>69</v>
      </c>
      <c r="J32" s="11">
        <v>85.4956012</v>
      </c>
      <c r="K32" s="2">
        <v>85.4956012</v>
      </c>
      <c r="L32" s="2">
        <v>1.88586597</v>
      </c>
      <c r="M32" s="2">
        <v>8.360029397</v>
      </c>
      <c r="N32" s="2">
        <v>4.258503433</v>
      </c>
      <c r="O32" s="2">
        <v>80.48779562</v>
      </c>
      <c r="P32" s="2">
        <v>2.049364675</v>
      </c>
      <c r="Q32" s="2">
        <v>11.26233968</v>
      </c>
      <c r="R32" s="2">
        <v>6.200500018</v>
      </c>
      <c r="S32" s="2">
        <v>96.47695792</v>
      </c>
      <c r="T32" s="2">
        <v>1.527338152</v>
      </c>
      <c r="U32" s="3">
        <v>1.995703929</v>
      </c>
      <c r="V32" s="3">
        <v>0.0</v>
      </c>
      <c r="W32" s="5">
        <f t="shared" si="6"/>
        <v>22</v>
      </c>
    </row>
    <row r="33">
      <c r="A33" s="1" t="s">
        <v>165</v>
      </c>
      <c r="B33" s="1" t="s">
        <v>50</v>
      </c>
      <c r="C33" s="2">
        <v>14862.92676</v>
      </c>
      <c r="D33" s="10">
        <f t="shared" si="1"/>
        <v>15000</v>
      </c>
      <c r="E33" s="2">
        <v>32.24200058</v>
      </c>
      <c r="F33" s="2">
        <f t="shared" si="2"/>
        <v>32</v>
      </c>
      <c r="G33" s="3">
        <f t="shared" si="3"/>
        <v>4792.104932</v>
      </c>
      <c r="H33" s="2">
        <f t="shared" si="4"/>
        <v>67.75799942</v>
      </c>
      <c r="I33" s="2">
        <f t="shared" si="5"/>
        <v>68</v>
      </c>
      <c r="J33" s="11">
        <v>62.66645761</v>
      </c>
      <c r="K33" s="2">
        <v>62.66645761</v>
      </c>
      <c r="L33" s="2">
        <v>14.1975397</v>
      </c>
      <c r="M33" s="2">
        <v>16.27785545</v>
      </c>
      <c r="N33" s="2">
        <v>6.858147242</v>
      </c>
      <c r="O33" s="2">
        <v>48.28242885</v>
      </c>
      <c r="P33" s="2">
        <v>18.59098467</v>
      </c>
      <c r="Q33" s="2">
        <v>23.01364655</v>
      </c>
      <c r="R33" s="2">
        <v>10.11293992</v>
      </c>
      <c r="S33" s="2">
        <v>92.89512895</v>
      </c>
      <c r="T33" s="2">
        <v>4.964517757</v>
      </c>
      <c r="U33" s="3">
        <v>2.122298674</v>
      </c>
      <c r="V33" s="3">
        <v>0.01805461538</v>
      </c>
      <c r="W33" s="5">
        <f t="shared" si="6"/>
        <v>22</v>
      </c>
    </row>
    <row r="34">
      <c r="A34" s="1" t="s">
        <v>236</v>
      </c>
      <c r="B34" s="1" t="s">
        <v>50</v>
      </c>
      <c r="C34" s="2">
        <v>1380004.375</v>
      </c>
      <c r="D34" s="10">
        <f t="shared" si="1"/>
        <v>1381000</v>
      </c>
      <c r="E34" s="2">
        <v>34.9260025</v>
      </c>
      <c r="F34" s="2">
        <f t="shared" si="2"/>
        <v>35</v>
      </c>
      <c r="G34" s="3">
        <f t="shared" si="3"/>
        <v>481980.3625</v>
      </c>
      <c r="H34" s="2">
        <f t="shared" si="4"/>
        <v>65.0739975</v>
      </c>
      <c r="I34" s="2">
        <f t="shared" si="5"/>
        <v>65</v>
      </c>
      <c r="J34" s="11">
        <v>90.48952503</v>
      </c>
      <c r="K34" s="2">
        <v>90.48952503</v>
      </c>
      <c r="L34" s="2">
        <v>4.983602562</v>
      </c>
      <c r="M34" s="2">
        <v>3.963153945</v>
      </c>
      <c r="N34" s="2">
        <v>0.5637184626</v>
      </c>
      <c r="O34" s="2">
        <v>88.78250313</v>
      </c>
      <c r="P34" s="2">
        <v>5.902210054</v>
      </c>
      <c r="Q34" s="2">
        <v>4.57637573</v>
      </c>
      <c r="R34" s="2">
        <v>0.7389110856</v>
      </c>
      <c r="S34" s="2">
        <v>93.6700363</v>
      </c>
      <c r="T34" s="2">
        <v>3.272056027</v>
      </c>
      <c r="U34" s="3">
        <v>2.820607523</v>
      </c>
      <c r="V34" s="3">
        <v>0.2373001538</v>
      </c>
      <c r="W34" s="5">
        <f t="shared" si="6"/>
        <v>22</v>
      </c>
    </row>
    <row r="35">
      <c r="A35" s="1" t="s">
        <v>214</v>
      </c>
      <c r="B35" s="1" t="s">
        <v>50</v>
      </c>
      <c r="C35" s="2">
        <v>59734.21484</v>
      </c>
      <c r="D35" s="10">
        <f t="shared" si="1"/>
        <v>60000</v>
      </c>
      <c r="E35" s="2">
        <v>35.22700119</v>
      </c>
      <c r="F35" s="2">
        <f t="shared" si="2"/>
        <v>35</v>
      </c>
      <c r="G35" s="3">
        <f t="shared" si="3"/>
        <v>21042.57257</v>
      </c>
      <c r="H35" s="2">
        <f t="shared" si="4"/>
        <v>64.77299881</v>
      </c>
      <c r="I35" s="2">
        <f t="shared" si="5"/>
        <v>65</v>
      </c>
      <c r="J35" s="11">
        <v>60.71679759</v>
      </c>
      <c r="K35" s="2">
        <v>60.71679759</v>
      </c>
      <c r="L35" s="2">
        <v>11.29007067</v>
      </c>
      <c r="M35" s="2">
        <v>14.51775136</v>
      </c>
      <c r="N35" s="2">
        <v>13.47538038</v>
      </c>
      <c r="O35" s="2">
        <v>45.44696534</v>
      </c>
      <c r="P35" s="2">
        <v>13.98368881</v>
      </c>
      <c r="Q35" s="2">
        <v>21.21996133</v>
      </c>
      <c r="R35" s="2">
        <v>19.34938452</v>
      </c>
      <c r="S35" s="2">
        <v>88.7939249</v>
      </c>
      <c r="T35" s="2">
        <v>6.337231166</v>
      </c>
      <c r="U35" s="3">
        <v>2.194178786</v>
      </c>
      <c r="V35" s="3">
        <v>2.674665152</v>
      </c>
      <c r="W35" s="5">
        <f t="shared" si="6"/>
        <v>22</v>
      </c>
    </row>
    <row r="36">
      <c r="A36" s="1" t="s">
        <v>204</v>
      </c>
      <c r="B36" s="1" t="s">
        <v>89</v>
      </c>
      <c r="C36" s="2">
        <v>43849.26953</v>
      </c>
      <c r="D36" s="10">
        <f t="shared" si="1"/>
        <v>44000</v>
      </c>
      <c r="E36" s="2">
        <v>35.25299835</v>
      </c>
      <c r="F36" s="2">
        <f t="shared" si="2"/>
        <v>35</v>
      </c>
      <c r="G36" s="3">
        <f t="shared" si="3"/>
        <v>15458.18226</v>
      </c>
      <c r="H36" s="2">
        <f t="shared" si="4"/>
        <v>64.74700165</v>
      </c>
      <c r="I36" s="2">
        <f t="shared" si="5"/>
        <v>65</v>
      </c>
      <c r="J36" s="11">
        <v>60.4486756</v>
      </c>
      <c r="K36" s="2">
        <v>60.4486756</v>
      </c>
      <c r="L36" s="2">
        <v>26.67001975</v>
      </c>
      <c r="M36" s="2">
        <v>3.650217875</v>
      </c>
      <c r="N36" s="2">
        <v>9.231086774</v>
      </c>
      <c r="O36" s="2">
        <v>53.19902707</v>
      </c>
      <c r="P36" s="2">
        <v>27.45764451</v>
      </c>
      <c r="Q36" s="2">
        <v>5.637660008</v>
      </c>
      <c r="R36" s="2">
        <v>13.70566842</v>
      </c>
      <c r="S36" s="2">
        <v>73.76365956</v>
      </c>
      <c r="T36" s="2">
        <v>25.22343986</v>
      </c>
      <c r="U36" s="3">
        <v>0.0</v>
      </c>
      <c r="V36" s="3">
        <v>1.012900581</v>
      </c>
      <c r="W36" s="5">
        <f t="shared" si="6"/>
        <v>22</v>
      </c>
    </row>
    <row r="37">
      <c r="A37" s="1" t="s">
        <v>133</v>
      </c>
      <c r="B37" s="1" t="s">
        <v>50</v>
      </c>
      <c r="C37" s="2">
        <v>7275.556152</v>
      </c>
      <c r="D37" s="10">
        <f t="shared" si="1"/>
        <v>8000</v>
      </c>
      <c r="E37" s="2">
        <v>36.29000092</v>
      </c>
      <c r="F37" s="2">
        <f t="shared" si="2"/>
        <v>36</v>
      </c>
      <c r="G37" s="3">
        <f t="shared" si="3"/>
        <v>2640.299394</v>
      </c>
      <c r="H37" s="2">
        <f t="shared" si="4"/>
        <v>63.70999908</v>
      </c>
      <c r="I37" s="2">
        <f t="shared" si="5"/>
        <v>64</v>
      </c>
      <c r="J37" s="11">
        <v>85.21974318</v>
      </c>
      <c r="K37" s="2">
        <v>85.21974318</v>
      </c>
      <c r="L37" s="2">
        <v>3.566857739</v>
      </c>
      <c r="M37" s="2">
        <v>10.62886799</v>
      </c>
      <c r="N37" s="2">
        <v>0.5845310938</v>
      </c>
      <c r="O37" s="2">
        <v>78.47295942</v>
      </c>
      <c r="P37" s="2">
        <v>5.598583786</v>
      </c>
      <c r="Q37" s="2">
        <v>15.0109696</v>
      </c>
      <c r="R37" s="2">
        <v>0.9174871957</v>
      </c>
      <c r="S37" s="2">
        <v>97.06426222</v>
      </c>
      <c r="T37" s="2">
        <v>0.0</v>
      </c>
      <c r="U37" s="3">
        <v>2.935737778</v>
      </c>
      <c r="V37" s="3">
        <v>0.0</v>
      </c>
      <c r="W37" s="5">
        <f t="shared" si="6"/>
        <v>22</v>
      </c>
    </row>
    <row r="38">
      <c r="A38" s="1" t="s">
        <v>127</v>
      </c>
      <c r="B38" s="1" t="s">
        <v>18</v>
      </c>
      <c r="C38" s="2">
        <v>6524.190918</v>
      </c>
      <c r="D38" s="10">
        <f t="shared" si="1"/>
        <v>7000</v>
      </c>
      <c r="E38" s="2">
        <v>36.85599899</v>
      </c>
      <c r="F38" s="2">
        <f t="shared" si="2"/>
        <v>37</v>
      </c>
      <c r="G38" s="3">
        <f t="shared" si="3"/>
        <v>2404.555739</v>
      </c>
      <c r="H38" s="2">
        <f t="shared" si="4"/>
        <v>63.14400101</v>
      </c>
      <c r="I38" s="2">
        <f t="shared" si="5"/>
        <v>63</v>
      </c>
      <c r="J38" s="11">
        <v>91.69930522</v>
      </c>
      <c r="K38" s="2">
        <v>91.69930522</v>
      </c>
      <c r="L38" s="2">
        <v>1.900734111</v>
      </c>
      <c r="M38" s="2">
        <v>1.8656487</v>
      </c>
      <c r="N38" s="2">
        <v>4.534311965</v>
      </c>
      <c r="O38" s="2">
        <v>87.258429</v>
      </c>
      <c r="P38" s="2">
        <v>2.606070485</v>
      </c>
      <c r="Q38" s="2">
        <v>2.954593684</v>
      </c>
      <c r="R38" s="2">
        <v>7.180906832</v>
      </c>
      <c r="S38" s="2">
        <v>99.30769231</v>
      </c>
      <c r="T38" s="2">
        <v>0.6923076923</v>
      </c>
      <c r="U38" s="3">
        <v>0.0</v>
      </c>
      <c r="V38" s="3">
        <v>0.0</v>
      </c>
      <c r="W38" s="5">
        <f t="shared" si="6"/>
        <v>22</v>
      </c>
    </row>
    <row r="39">
      <c r="A39" s="1" t="s">
        <v>164</v>
      </c>
      <c r="B39" s="1" t="s">
        <v>89</v>
      </c>
      <c r="C39" s="2">
        <v>13132.79199</v>
      </c>
      <c r="D39" s="10">
        <f t="shared" si="1"/>
        <v>14000</v>
      </c>
      <c r="E39" s="2">
        <v>36.875</v>
      </c>
      <c r="F39" s="2">
        <f t="shared" si="2"/>
        <v>37</v>
      </c>
      <c r="G39" s="3">
        <f t="shared" si="3"/>
        <v>4842.717046</v>
      </c>
      <c r="H39" s="2">
        <f t="shared" si="4"/>
        <v>63.125</v>
      </c>
      <c r="I39" s="2">
        <f t="shared" si="5"/>
        <v>63</v>
      </c>
      <c r="J39" s="11">
        <v>63.96178874</v>
      </c>
      <c r="K39" s="2">
        <v>63.96178874</v>
      </c>
      <c r="L39" s="2">
        <v>21.2815915</v>
      </c>
      <c r="M39" s="2">
        <v>6.296119406</v>
      </c>
      <c r="N39" s="2">
        <v>8.460500354</v>
      </c>
      <c r="O39" s="2">
        <v>50.74817899</v>
      </c>
      <c r="P39" s="2">
        <v>26.14432944</v>
      </c>
      <c r="Q39" s="2">
        <v>9.704719143</v>
      </c>
      <c r="R39" s="2">
        <v>13.40277243</v>
      </c>
      <c r="S39" s="2">
        <v>86.58169007</v>
      </c>
      <c r="T39" s="2">
        <v>12.95724153</v>
      </c>
      <c r="U39" s="3">
        <v>0.461068398</v>
      </c>
      <c r="V39" s="3">
        <v>0.0</v>
      </c>
      <c r="W39" s="5">
        <f t="shared" si="6"/>
        <v>22</v>
      </c>
    </row>
    <row r="40">
      <c r="A40" s="1" t="s">
        <v>192</v>
      </c>
      <c r="B40" s="1" t="s">
        <v>89</v>
      </c>
      <c r="C40" s="2">
        <v>31255.43555</v>
      </c>
      <c r="D40" s="10">
        <f t="shared" si="1"/>
        <v>32000</v>
      </c>
      <c r="E40" s="2">
        <v>37.0739975</v>
      </c>
      <c r="F40" s="2">
        <f t="shared" si="2"/>
        <v>37</v>
      </c>
      <c r="G40" s="3">
        <f t="shared" si="3"/>
        <v>11587.63939</v>
      </c>
      <c r="H40" s="2">
        <f t="shared" si="4"/>
        <v>62.9260025</v>
      </c>
      <c r="I40" s="2">
        <f t="shared" si="5"/>
        <v>63</v>
      </c>
      <c r="J40" s="11">
        <v>63.36942563</v>
      </c>
      <c r="K40" s="2">
        <v>63.36942563</v>
      </c>
      <c r="L40" s="2">
        <v>9.975784507</v>
      </c>
      <c r="M40" s="2">
        <v>16.72614511</v>
      </c>
      <c r="N40" s="2">
        <v>9.928644759</v>
      </c>
      <c r="O40" s="2">
        <v>48.8666865</v>
      </c>
      <c r="P40" s="2">
        <v>12.64088359</v>
      </c>
      <c r="Q40" s="2">
        <v>23.6862564</v>
      </c>
      <c r="R40" s="2">
        <v>14.80617352</v>
      </c>
      <c r="S40" s="2">
        <v>87.98504792</v>
      </c>
      <c r="T40" s="2">
        <v>5.452291027</v>
      </c>
      <c r="U40" s="3">
        <v>4.912684644</v>
      </c>
      <c r="V40" s="3">
        <v>1.649976404</v>
      </c>
      <c r="W40" s="5">
        <f t="shared" si="6"/>
        <v>22</v>
      </c>
    </row>
    <row r="41">
      <c r="A41" s="1" t="s">
        <v>233</v>
      </c>
      <c r="B41" s="1" t="s">
        <v>50</v>
      </c>
      <c r="C41" s="2">
        <v>220892.3281</v>
      </c>
      <c r="D41" s="10">
        <f t="shared" si="1"/>
        <v>221000</v>
      </c>
      <c r="E41" s="2">
        <v>37.16500092</v>
      </c>
      <c r="F41" s="2">
        <f t="shared" si="2"/>
        <v>37</v>
      </c>
      <c r="G41" s="3">
        <f t="shared" si="3"/>
        <v>82094.63577</v>
      </c>
      <c r="H41" s="2">
        <f t="shared" si="4"/>
        <v>62.83499908</v>
      </c>
      <c r="I41" s="2">
        <f t="shared" si="5"/>
        <v>63</v>
      </c>
      <c r="J41" s="11">
        <v>90.14896508</v>
      </c>
      <c r="K41" s="2">
        <v>90.14896508</v>
      </c>
      <c r="L41" s="2">
        <v>3.822279525</v>
      </c>
      <c r="M41" s="2">
        <v>4.413307574</v>
      </c>
      <c r="N41" s="2">
        <v>1.61544782</v>
      </c>
      <c r="O41" s="2">
        <v>88.59986076</v>
      </c>
      <c r="P41" s="2">
        <v>3.852278117</v>
      </c>
      <c r="Q41" s="2">
        <v>5.174596509</v>
      </c>
      <c r="R41" s="2">
        <v>2.373264617</v>
      </c>
      <c r="S41" s="2">
        <v>92.76804985</v>
      </c>
      <c r="T41" s="2">
        <v>3.771561162</v>
      </c>
      <c r="U41" s="3">
        <v>3.126184571</v>
      </c>
      <c r="V41" s="3">
        <v>0.3342044223</v>
      </c>
      <c r="W41" s="5">
        <f t="shared" si="6"/>
        <v>22</v>
      </c>
    </row>
    <row r="42">
      <c r="A42" s="1" t="s">
        <v>223</v>
      </c>
      <c r="B42" s="1" t="s">
        <v>50</v>
      </c>
      <c r="C42" s="2">
        <v>97338.58594</v>
      </c>
      <c r="D42" s="10">
        <f t="shared" si="1"/>
        <v>98000</v>
      </c>
      <c r="E42" s="2">
        <v>37.34000015</v>
      </c>
      <c r="F42" s="2">
        <f t="shared" si="2"/>
        <v>37</v>
      </c>
      <c r="G42" s="3">
        <f t="shared" si="3"/>
        <v>36346.22814</v>
      </c>
      <c r="H42" s="2">
        <f t="shared" si="4"/>
        <v>62.65999985</v>
      </c>
      <c r="I42" s="2">
        <f t="shared" si="5"/>
        <v>63</v>
      </c>
      <c r="J42" s="11">
        <v>96.88435687</v>
      </c>
      <c r="K42" s="2">
        <v>96.88435687</v>
      </c>
      <c r="L42" s="2">
        <v>0.0</v>
      </c>
      <c r="M42" s="2">
        <v>3.115643126</v>
      </c>
      <c r="N42" s="2">
        <v>0.0</v>
      </c>
      <c r="O42" s="2">
        <v>95.51453844</v>
      </c>
      <c r="P42" s="2">
        <v>0.0</v>
      </c>
      <c r="Q42" s="2">
        <v>4.48546156</v>
      </c>
      <c r="R42" s="2">
        <v>0.0</v>
      </c>
      <c r="S42" s="2">
        <v>99.18304001</v>
      </c>
      <c r="T42" s="2">
        <v>0.0</v>
      </c>
      <c r="U42" s="3">
        <v>0.816959987</v>
      </c>
      <c r="V42" s="3">
        <v>0.0</v>
      </c>
      <c r="W42" s="5">
        <f t="shared" si="6"/>
        <v>22</v>
      </c>
    </row>
    <row r="43">
      <c r="A43" s="1" t="s">
        <v>190</v>
      </c>
      <c r="B43" s="1" t="s">
        <v>89</v>
      </c>
      <c r="C43" s="2">
        <v>29825.96875</v>
      </c>
      <c r="D43" s="10">
        <f t="shared" si="1"/>
        <v>30000</v>
      </c>
      <c r="E43" s="2">
        <v>37.90799713</v>
      </c>
      <c r="F43" s="2">
        <f t="shared" si="2"/>
        <v>38</v>
      </c>
      <c r="G43" s="3">
        <f t="shared" si="3"/>
        <v>11306.42738</v>
      </c>
      <c r="H43" s="2">
        <f t="shared" si="4"/>
        <v>62.09200287</v>
      </c>
      <c r="I43" s="2">
        <f t="shared" si="5"/>
        <v>62</v>
      </c>
      <c r="J43" s="11">
        <v>60.66356984</v>
      </c>
      <c r="K43" s="2">
        <v>60.66356984</v>
      </c>
      <c r="L43" s="2">
        <v>28.9627418</v>
      </c>
      <c r="M43" s="2">
        <v>7.77785276</v>
      </c>
      <c r="N43" s="2">
        <v>2.595835594</v>
      </c>
      <c r="O43" s="2">
        <v>50.68133437</v>
      </c>
      <c r="P43" s="2">
        <v>33.53021373</v>
      </c>
      <c r="Q43" s="2">
        <v>11.60782393</v>
      </c>
      <c r="R43" s="2">
        <v>4.180627978</v>
      </c>
      <c r="S43" s="2">
        <v>77.01412934</v>
      </c>
      <c r="T43" s="2">
        <v>21.48137937</v>
      </c>
      <c r="U43" s="3">
        <v>1.504491286</v>
      </c>
      <c r="V43" s="3">
        <v>0.0</v>
      </c>
      <c r="W43" s="5">
        <f t="shared" si="6"/>
        <v>22</v>
      </c>
    </row>
    <row r="44">
      <c r="A44" s="1" t="s">
        <v>230</v>
      </c>
      <c r="B44" s="1" t="s">
        <v>50</v>
      </c>
      <c r="C44" s="2">
        <v>164689.3906</v>
      </c>
      <c r="D44" s="10">
        <f t="shared" si="1"/>
        <v>165000</v>
      </c>
      <c r="E44" s="2">
        <v>38.17700195</v>
      </c>
      <c r="F44" s="2">
        <f t="shared" si="2"/>
        <v>38</v>
      </c>
      <c r="G44" s="3">
        <f t="shared" si="3"/>
        <v>62873.47186</v>
      </c>
      <c r="H44" s="2">
        <f t="shared" si="4"/>
        <v>61.82299805</v>
      </c>
      <c r="I44" s="2">
        <f t="shared" si="5"/>
        <v>62</v>
      </c>
      <c r="J44" s="11">
        <v>97.69796025</v>
      </c>
      <c r="K44" s="2">
        <v>97.69796025</v>
      </c>
      <c r="L44" s="2">
        <v>1.156425878</v>
      </c>
      <c r="M44" s="2">
        <v>0.4626557002</v>
      </c>
      <c r="N44" s="2">
        <v>0.6829581735</v>
      </c>
      <c r="O44" s="2">
        <v>97.88023776</v>
      </c>
      <c r="P44" s="2">
        <v>0.8581049804</v>
      </c>
      <c r="Q44" s="2">
        <v>0.3164802414</v>
      </c>
      <c r="R44" s="2">
        <v>0.9451770151</v>
      </c>
      <c r="S44" s="2">
        <v>97.40277797</v>
      </c>
      <c r="T44" s="2">
        <v>1.639520121</v>
      </c>
      <c r="U44" s="3">
        <v>0.6993752147</v>
      </c>
      <c r="V44" s="3">
        <v>0.2583266934</v>
      </c>
      <c r="W44" s="5">
        <f t="shared" si="6"/>
        <v>22</v>
      </c>
    </row>
    <row r="45">
      <c r="A45" s="1" t="s">
        <v>187</v>
      </c>
      <c r="B45" s="1" t="s">
        <v>89</v>
      </c>
      <c r="C45" s="2">
        <v>27691.01953</v>
      </c>
      <c r="D45" s="10">
        <f t="shared" si="1"/>
        <v>28000</v>
      </c>
      <c r="E45" s="2">
        <v>38.5340004</v>
      </c>
      <c r="F45" s="2">
        <f t="shared" si="2"/>
        <v>39</v>
      </c>
      <c r="G45" s="3">
        <f t="shared" si="3"/>
        <v>10670.45758</v>
      </c>
      <c r="H45" s="2">
        <f t="shared" si="4"/>
        <v>61.4659996</v>
      </c>
      <c r="I45" s="2">
        <f t="shared" si="5"/>
        <v>61</v>
      </c>
      <c r="J45" s="11">
        <v>53.38588491</v>
      </c>
      <c r="K45" s="2">
        <v>53.38588491</v>
      </c>
      <c r="L45" s="2">
        <v>2.71797298</v>
      </c>
      <c r="M45" s="2">
        <v>32.31145967</v>
      </c>
      <c r="N45" s="2">
        <v>11.58468244</v>
      </c>
      <c r="O45" s="2">
        <v>36.40642028</v>
      </c>
      <c r="P45" s="2">
        <v>1.601776163</v>
      </c>
      <c r="Q45" s="2">
        <v>43.95389345</v>
      </c>
      <c r="R45" s="2">
        <v>18.03791011</v>
      </c>
      <c r="S45" s="2">
        <v>80.47000694</v>
      </c>
      <c r="T45" s="2">
        <v>4.498430298</v>
      </c>
      <c r="U45" s="3">
        <v>13.74049434</v>
      </c>
      <c r="V45" s="3">
        <v>1.291068417</v>
      </c>
      <c r="W45" s="5">
        <f t="shared" si="6"/>
        <v>22</v>
      </c>
    </row>
    <row r="46">
      <c r="A46" s="1" t="s">
        <v>23</v>
      </c>
      <c r="B46" s="1" t="s">
        <v>18</v>
      </c>
      <c r="C46" s="2">
        <v>6.071000099</v>
      </c>
      <c r="D46" s="10">
        <f t="shared" si="1"/>
        <v>1000</v>
      </c>
      <c r="E46" s="2">
        <v>40.08200073</v>
      </c>
      <c r="F46" s="2">
        <f t="shared" si="2"/>
        <v>40</v>
      </c>
      <c r="G46" s="3">
        <f t="shared" si="3"/>
        <v>2.433378304</v>
      </c>
      <c r="H46" s="2">
        <f t="shared" si="4"/>
        <v>59.91799927</v>
      </c>
      <c r="I46" s="2">
        <f t="shared" si="5"/>
        <v>60</v>
      </c>
      <c r="J46" s="11">
        <v>99.1</v>
      </c>
      <c r="K46" s="2">
        <v>99.1</v>
      </c>
      <c r="L46" s="2">
        <v>0.0</v>
      </c>
      <c r="M46" s="2">
        <v>0.9</v>
      </c>
      <c r="N46" s="2">
        <v>0.0</v>
      </c>
      <c r="O46" s="2" t="s">
        <v>18</v>
      </c>
      <c r="P46" s="2" t="s">
        <v>18</v>
      </c>
      <c r="Q46" s="2" t="s">
        <v>18</v>
      </c>
      <c r="R46" s="2" t="s">
        <v>18</v>
      </c>
      <c r="S46" s="2" t="s">
        <v>18</v>
      </c>
      <c r="T46" s="2" t="s">
        <v>18</v>
      </c>
      <c r="U46" s="3" t="s">
        <v>18</v>
      </c>
      <c r="V46" s="3" t="s">
        <v>18</v>
      </c>
      <c r="W46" s="5">
        <f t="shared" si="6"/>
        <v>22</v>
      </c>
    </row>
    <row r="47">
      <c r="A47" s="1" t="s">
        <v>67</v>
      </c>
      <c r="B47" s="1" t="s">
        <v>29</v>
      </c>
      <c r="C47" s="2">
        <v>540.5419922</v>
      </c>
      <c r="D47" s="10">
        <f t="shared" si="1"/>
        <v>1000</v>
      </c>
      <c r="E47" s="2">
        <v>40.66899872</v>
      </c>
      <c r="F47" s="2">
        <f t="shared" si="2"/>
        <v>41</v>
      </c>
      <c r="G47" s="3">
        <f t="shared" si="3"/>
        <v>219.8330159</v>
      </c>
      <c r="H47" s="2">
        <f t="shared" si="4"/>
        <v>59.33100128</v>
      </c>
      <c r="I47" s="2">
        <f t="shared" si="5"/>
        <v>59</v>
      </c>
      <c r="J47" s="11">
        <v>99.5444386</v>
      </c>
      <c r="K47" s="2">
        <v>99.5444386</v>
      </c>
      <c r="L47" s="2">
        <v>0.0480506913</v>
      </c>
      <c r="M47" s="2">
        <v>0.407510705</v>
      </c>
      <c r="N47" s="2">
        <v>0.0</v>
      </c>
      <c r="O47" s="2">
        <v>99.9190125</v>
      </c>
      <c r="P47" s="2">
        <v>0.0809875</v>
      </c>
      <c r="Q47" s="2">
        <v>0.0</v>
      </c>
      <c r="R47" s="2">
        <v>0.0</v>
      </c>
      <c r="S47" s="2">
        <v>98.99798893</v>
      </c>
      <c r="T47" s="2">
        <v>0.0</v>
      </c>
      <c r="U47" s="3">
        <v>1.002011069</v>
      </c>
      <c r="V47" s="3">
        <v>0.0</v>
      </c>
      <c r="W47" s="5">
        <f t="shared" si="6"/>
        <v>22</v>
      </c>
    </row>
    <row r="48">
      <c r="A48" s="1" t="s">
        <v>82</v>
      </c>
      <c r="B48" s="1" t="s">
        <v>29</v>
      </c>
      <c r="C48" s="2">
        <v>1271.766968</v>
      </c>
      <c r="D48" s="10">
        <f t="shared" si="1"/>
        <v>2000</v>
      </c>
      <c r="E48" s="2">
        <v>40.75999832</v>
      </c>
      <c r="F48" s="2">
        <f t="shared" si="2"/>
        <v>41</v>
      </c>
      <c r="G48" s="3">
        <f t="shared" si="3"/>
        <v>518.3721948</v>
      </c>
      <c r="H48" s="2">
        <f t="shared" si="4"/>
        <v>59.24000168</v>
      </c>
      <c r="I48" s="2">
        <f t="shared" si="5"/>
        <v>59</v>
      </c>
      <c r="J48" s="11">
        <v>99.8662547</v>
      </c>
      <c r="K48" s="2">
        <v>99.8662547</v>
      </c>
      <c r="L48" s="2">
        <v>0.0</v>
      </c>
      <c r="M48" s="2">
        <v>0.1337453014</v>
      </c>
      <c r="N48" s="2">
        <v>0.0</v>
      </c>
      <c r="O48" s="2">
        <v>99.82768234</v>
      </c>
      <c r="P48" s="2">
        <v>0.0</v>
      </c>
      <c r="Q48" s="2">
        <v>0.1723176618</v>
      </c>
      <c r="R48" s="2">
        <v>0.0</v>
      </c>
      <c r="S48" s="2">
        <v>99.92231522</v>
      </c>
      <c r="T48" s="2">
        <v>0.0</v>
      </c>
      <c r="U48" s="3">
        <v>0.07768478119</v>
      </c>
      <c r="V48" s="3">
        <v>0.0</v>
      </c>
      <c r="W48" s="5">
        <f t="shared" si="6"/>
        <v>22</v>
      </c>
    </row>
    <row r="49">
      <c r="A49" s="1" t="s">
        <v>113</v>
      </c>
      <c r="B49" s="1" t="s">
        <v>89</v>
      </c>
      <c r="C49" s="2">
        <v>4829.76416</v>
      </c>
      <c r="D49" s="10">
        <f t="shared" si="1"/>
        <v>5000</v>
      </c>
      <c r="E49" s="2">
        <v>42.19799805</v>
      </c>
      <c r="F49" s="2">
        <f t="shared" si="2"/>
        <v>42</v>
      </c>
      <c r="G49" s="3">
        <f t="shared" si="3"/>
        <v>2038.063786</v>
      </c>
      <c r="H49" s="2">
        <f t="shared" si="4"/>
        <v>57.80200195</v>
      </c>
      <c r="I49" s="2">
        <f t="shared" si="5"/>
        <v>58</v>
      </c>
      <c r="J49" s="11">
        <v>37.20240205</v>
      </c>
      <c r="K49" s="2">
        <v>37.20240205</v>
      </c>
      <c r="L49" s="2">
        <v>25.68237348</v>
      </c>
      <c r="M49" s="2">
        <v>33.53911377</v>
      </c>
      <c r="N49" s="2">
        <v>3.576110708</v>
      </c>
      <c r="O49" s="2">
        <v>28.10659415</v>
      </c>
      <c r="P49" s="2">
        <v>19.4058899</v>
      </c>
      <c r="Q49" s="2">
        <v>46.37307301</v>
      </c>
      <c r="R49" s="2">
        <v>6.114442944</v>
      </c>
      <c r="S49" s="2">
        <v>49.66166495</v>
      </c>
      <c r="T49" s="2">
        <v>34.27978009</v>
      </c>
      <c r="U49" s="3">
        <v>15.95940214</v>
      </c>
      <c r="V49" s="3">
        <v>0.09915281712</v>
      </c>
      <c r="W49" s="5">
        <f t="shared" si="6"/>
        <v>22</v>
      </c>
    </row>
    <row r="50">
      <c r="A50" s="1" t="s">
        <v>75</v>
      </c>
      <c r="B50" s="1" t="s">
        <v>50</v>
      </c>
      <c r="C50" s="2">
        <v>771.6119995</v>
      </c>
      <c r="D50" s="10">
        <f t="shared" si="1"/>
        <v>1000</v>
      </c>
      <c r="E50" s="2">
        <v>42.31599808</v>
      </c>
      <c r="F50" s="2">
        <f t="shared" si="2"/>
        <v>42</v>
      </c>
      <c r="G50" s="3">
        <f t="shared" si="3"/>
        <v>326.5153189</v>
      </c>
      <c r="H50" s="2">
        <f t="shared" si="4"/>
        <v>57.68400192</v>
      </c>
      <c r="I50" s="2">
        <f t="shared" si="5"/>
        <v>58</v>
      </c>
      <c r="J50" s="11">
        <v>97.31322263</v>
      </c>
      <c r="K50" s="2">
        <v>97.31322263</v>
      </c>
      <c r="L50" s="2">
        <v>2.460712607</v>
      </c>
      <c r="M50" s="2">
        <v>0.1764242183</v>
      </c>
      <c r="N50" s="2">
        <v>0.04964054142</v>
      </c>
      <c r="O50" s="2">
        <v>96.73119365</v>
      </c>
      <c r="P50" s="2">
        <v>3.268806351</v>
      </c>
      <c r="Q50" s="2">
        <v>0.0</v>
      </c>
      <c r="R50" s="2">
        <v>0.0</v>
      </c>
      <c r="S50" s="2">
        <v>98.10662849</v>
      </c>
      <c r="T50" s="2">
        <v>1.3591415</v>
      </c>
      <c r="U50" s="3">
        <v>0.4169208475</v>
      </c>
      <c r="V50" s="3">
        <v>0.1173091586</v>
      </c>
      <c r="W50" s="5">
        <f t="shared" si="6"/>
        <v>22</v>
      </c>
    </row>
    <row r="51">
      <c r="A51" s="1" t="s">
        <v>38</v>
      </c>
      <c r="B51" s="1" t="s">
        <v>26</v>
      </c>
      <c r="C51" s="2">
        <v>48.86500168</v>
      </c>
      <c r="D51" s="10">
        <f t="shared" si="1"/>
        <v>1000</v>
      </c>
      <c r="E51" s="2">
        <v>42.39799881</v>
      </c>
      <c r="F51" s="2">
        <f t="shared" si="2"/>
        <v>42</v>
      </c>
      <c r="G51" s="3">
        <f t="shared" si="3"/>
        <v>20.71778283</v>
      </c>
      <c r="H51" s="2">
        <f t="shared" si="4"/>
        <v>57.60200119</v>
      </c>
      <c r="I51" s="2">
        <f t="shared" si="5"/>
        <v>58</v>
      </c>
      <c r="J51" s="11">
        <v>100.0</v>
      </c>
      <c r="K51" s="2">
        <v>100.0</v>
      </c>
      <c r="L51" s="2">
        <v>0.0</v>
      </c>
      <c r="M51" s="2">
        <v>0.0</v>
      </c>
      <c r="N51" s="2">
        <v>0.0</v>
      </c>
      <c r="O51" s="2" t="s">
        <v>18</v>
      </c>
      <c r="P51" s="2" t="s">
        <v>18</v>
      </c>
      <c r="Q51" s="2" t="s">
        <v>18</v>
      </c>
      <c r="R51" s="2" t="s">
        <v>18</v>
      </c>
      <c r="S51" s="2" t="s">
        <v>18</v>
      </c>
      <c r="T51" s="2" t="s">
        <v>18</v>
      </c>
      <c r="U51" s="3" t="s">
        <v>18</v>
      </c>
      <c r="V51" s="3" t="s">
        <v>18</v>
      </c>
      <c r="W51" s="5">
        <f t="shared" si="6"/>
        <v>22</v>
      </c>
    </row>
    <row r="52">
      <c r="A52" s="1" t="s">
        <v>224</v>
      </c>
      <c r="B52" s="1" t="s">
        <v>50</v>
      </c>
      <c r="C52" s="2">
        <v>102334.4063</v>
      </c>
      <c r="D52" s="10">
        <f t="shared" si="1"/>
        <v>103000</v>
      </c>
      <c r="E52" s="2">
        <v>42.78300095</v>
      </c>
      <c r="F52" s="2">
        <f t="shared" si="2"/>
        <v>43</v>
      </c>
      <c r="G52" s="3">
        <f t="shared" si="3"/>
        <v>43781.73002</v>
      </c>
      <c r="H52" s="2">
        <f t="shared" si="4"/>
        <v>57.21699905</v>
      </c>
      <c r="I52" s="2">
        <f t="shared" si="5"/>
        <v>57</v>
      </c>
      <c r="J52" s="11">
        <v>99.44017596</v>
      </c>
      <c r="K52" s="2">
        <v>99.44017596</v>
      </c>
      <c r="L52" s="2">
        <v>0.2376091086</v>
      </c>
      <c r="M52" s="2">
        <v>0.3222149265</v>
      </c>
      <c r="N52" s="2">
        <v>0.0</v>
      </c>
      <c r="O52" s="2">
        <v>99.33283515</v>
      </c>
      <c r="P52" s="2">
        <v>0.3359418224</v>
      </c>
      <c r="Q52" s="2">
        <v>0.3312230319</v>
      </c>
      <c r="R52" s="2">
        <v>0.0</v>
      </c>
      <c r="S52" s="2">
        <v>99.5837311</v>
      </c>
      <c r="T52" s="2">
        <v>0.1061012067</v>
      </c>
      <c r="U52" s="3">
        <v>0.3101676943</v>
      </c>
      <c r="V52" s="3">
        <v>0.0</v>
      </c>
      <c r="W52" s="5">
        <f t="shared" si="6"/>
        <v>22</v>
      </c>
    </row>
    <row r="53">
      <c r="A53" s="1" t="s">
        <v>137</v>
      </c>
      <c r="B53" s="1" t="s">
        <v>89</v>
      </c>
      <c r="C53" s="2">
        <v>8278.737305</v>
      </c>
      <c r="D53" s="10">
        <f t="shared" si="1"/>
        <v>9000</v>
      </c>
      <c r="E53" s="2">
        <v>42.79999924</v>
      </c>
      <c r="F53" s="2">
        <f t="shared" si="2"/>
        <v>43</v>
      </c>
      <c r="G53" s="3">
        <f t="shared" si="3"/>
        <v>3543.299504</v>
      </c>
      <c r="H53" s="2">
        <f t="shared" si="4"/>
        <v>57.20000076</v>
      </c>
      <c r="I53" s="2">
        <f t="shared" si="5"/>
        <v>57</v>
      </c>
      <c r="J53" s="11">
        <v>68.58372009</v>
      </c>
      <c r="K53" s="2">
        <v>68.58372009</v>
      </c>
      <c r="L53" s="2">
        <v>6.065434765</v>
      </c>
      <c r="M53" s="2">
        <v>14.16432245</v>
      </c>
      <c r="N53" s="2">
        <v>11.18652269</v>
      </c>
      <c r="O53" s="2">
        <v>52.11755275</v>
      </c>
      <c r="P53" s="2">
        <v>8.187542019</v>
      </c>
      <c r="Q53" s="2">
        <v>20.7910842</v>
      </c>
      <c r="R53" s="2">
        <v>18.90382103</v>
      </c>
      <c r="S53" s="2">
        <v>90.58991001</v>
      </c>
      <c r="T53" s="2">
        <v>3.229348056</v>
      </c>
      <c r="U53" s="3">
        <v>5.307990528</v>
      </c>
      <c r="V53" s="3">
        <v>0.8727514049</v>
      </c>
      <c r="W53" s="5">
        <f t="shared" si="6"/>
        <v>22</v>
      </c>
    </row>
    <row r="54">
      <c r="A54" s="1" t="s">
        <v>107</v>
      </c>
      <c r="B54" s="1" t="s">
        <v>29</v>
      </c>
      <c r="C54" s="2">
        <v>4033.962891</v>
      </c>
      <c r="D54" s="10">
        <f t="shared" si="1"/>
        <v>5000</v>
      </c>
      <c r="E54" s="2">
        <v>42.84900284</v>
      </c>
      <c r="F54" s="2">
        <f t="shared" si="2"/>
        <v>43</v>
      </c>
      <c r="G54" s="3">
        <f t="shared" si="3"/>
        <v>1728.512874</v>
      </c>
      <c r="H54" s="2">
        <f t="shared" si="4"/>
        <v>57.15099716</v>
      </c>
      <c r="I54" s="2">
        <f t="shared" si="5"/>
        <v>57</v>
      </c>
      <c r="J54" s="11">
        <v>90.56996224</v>
      </c>
      <c r="K54" s="2">
        <v>90.56996224</v>
      </c>
      <c r="L54" s="2">
        <v>1.519776762</v>
      </c>
      <c r="M54" s="2">
        <v>7.910260997</v>
      </c>
      <c r="N54" s="2">
        <v>0.0</v>
      </c>
      <c r="O54" s="2">
        <v>85.48103812</v>
      </c>
      <c r="P54" s="2">
        <v>1.52256302</v>
      </c>
      <c r="Q54" s="2">
        <v>12.99639886</v>
      </c>
      <c r="R54" s="2">
        <v>0.0</v>
      </c>
      <c r="S54" s="2">
        <v>97.35744448</v>
      </c>
      <c r="T54" s="2">
        <v>1.516060408</v>
      </c>
      <c r="U54" s="3">
        <v>1.126495111</v>
      </c>
      <c r="V54" s="3">
        <v>0.0</v>
      </c>
      <c r="W54" s="5">
        <f t="shared" si="6"/>
        <v>22</v>
      </c>
    </row>
    <row r="55">
      <c r="A55" s="1" t="s">
        <v>135</v>
      </c>
      <c r="B55" s="1" t="s">
        <v>89</v>
      </c>
      <c r="C55" s="2">
        <v>7976.984863</v>
      </c>
      <c r="D55" s="10">
        <f t="shared" si="1"/>
        <v>8000</v>
      </c>
      <c r="E55" s="2">
        <v>42.92300034</v>
      </c>
      <c r="F55" s="2">
        <f t="shared" si="2"/>
        <v>43</v>
      </c>
      <c r="G55" s="3">
        <f t="shared" si="3"/>
        <v>3423.96124</v>
      </c>
      <c r="H55" s="2">
        <f t="shared" si="4"/>
        <v>57.07699966</v>
      </c>
      <c r="I55" s="2">
        <f t="shared" si="5"/>
        <v>57</v>
      </c>
      <c r="J55" s="11">
        <v>63.76628562</v>
      </c>
      <c r="K55" s="2">
        <v>63.76628562</v>
      </c>
      <c r="L55" s="2">
        <v>9.023316357</v>
      </c>
      <c r="M55" s="2">
        <v>15.5639457</v>
      </c>
      <c r="N55" s="2">
        <v>11.64645233</v>
      </c>
      <c r="O55" s="6" t="s">
        <v>136</v>
      </c>
      <c r="P55" s="2">
        <v>5.221136889</v>
      </c>
      <c r="Q55" s="2">
        <v>23.14294909</v>
      </c>
      <c r="R55" s="2">
        <v>18.88321135</v>
      </c>
      <c r="S55" s="2">
        <v>78.41163766</v>
      </c>
      <c r="T55" s="2">
        <v>14.07927743</v>
      </c>
      <c r="U55" s="2">
        <v>5.485735437</v>
      </c>
      <c r="V55" s="3">
        <v>2.023349475</v>
      </c>
      <c r="W55" s="5">
        <f t="shared" si="6"/>
        <v>22</v>
      </c>
    </row>
    <row r="56">
      <c r="A56" s="1" t="s">
        <v>179</v>
      </c>
      <c r="B56" s="1" t="s">
        <v>89</v>
      </c>
      <c r="C56" s="2">
        <v>20250.83398</v>
      </c>
      <c r="D56" s="10">
        <f t="shared" si="1"/>
        <v>21000</v>
      </c>
      <c r="E56" s="2">
        <v>43.90900421</v>
      </c>
      <c r="F56" s="2">
        <f t="shared" si="2"/>
        <v>44</v>
      </c>
      <c r="G56" s="3">
        <f t="shared" si="3"/>
        <v>8891.939545</v>
      </c>
      <c r="H56" s="2">
        <f t="shared" si="4"/>
        <v>56.09099579</v>
      </c>
      <c r="I56" s="2">
        <f t="shared" si="5"/>
        <v>56</v>
      </c>
      <c r="J56" s="11">
        <v>82.54729103</v>
      </c>
      <c r="K56" s="2">
        <v>82.54729103</v>
      </c>
      <c r="L56" s="2">
        <v>3.854734527</v>
      </c>
      <c r="M56" s="2">
        <v>12.24697135</v>
      </c>
      <c r="N56" s="2">
        <v>1.35100309</v>
      </c>
      <c r="O56" s="2">
        <v>72.08089521</v>
      </c>
      <c r="P56" s="2">
        <v>3.78241223</v>
      </c>
      <c r="Q56" s="2">
        <v>21.72810084</v>
      </c>
      <c r="R56" s="2">
        <v>2.408591717</v>
      </c>
      <c r="S56" s="2">
        <v>95.91745475</v>
      </c>
      <c r="T56" s="2">
        <v>3.947121723</v>
      </c>
      <c r="U56" s="3">
        <v>0.1354235314</v>
      </c>
      <c r="V56" s="3">
        <v>0.0</v>
      </c>
      <c r="W56" s="5">
        <f t="shared" si="6"/>
        <v>22</v>
      </c>
    </row>
    <row r="57">
      <c r="A57" s="1" t="s">
        <v>88</v>
      </c>
      <c r="B57" s="1" t="s">
        <v>89</v>
      </c>
      <c r="C57" s="2">
        <v>1967.998047</v>
      </c>
      <c r="D57" s="10">
        <f t="shared" si="1"/>
        <v>2000</v>
      </c>
      <c r="E57" s="2">
        <v>44.19599915</v>
      </c>
      <c r="F57" s="2">
        <f t="shared" si="2"/>
        <v>44</v>
      </c>
      <c r="G57" s="3">
        <f t="shared" si="3"/>
        <v>869.7764001</v>
      </c>
      <c r="H57" s="2">
        <f t="shared" si="4"/>
        <v>55.80400085</v>
      </c>
      <c r="I57" s="2">
        <f t="shared" si="5"/>
        <v>56</v>
      </c>
      <c r="J57" s="11">
        <v>59.01691221</v>
      </c>
      <c r="K57" s="2">
        <v>59.01691221</v>
      </c>
      <c r="L57" s="2">
        <v>14.03457137</v>
      </c>
      <c r="M57" s="2">
        <v>26.6263769</v>
      </c>
      <c r="N57" s="2">
        <v>0.3221395192</v>
      </c>
      <c r="O57" s="2">
        <v>49.8319053</v>
      </c>
      <c r="P57" s="2">
        <v>9.285773026</v>
      </c>
      <c r="Q57" s="2">
        <v>40.31645129</v>
      </c>
      <c r="R57" s="2">
        <v>0.5658703845</v>
      </c>
      <c r="S57" s="2">
        <v>70.61434791</v>
      </c>
      <c r="T57" s="2">
        <v>20.03063358</v>
      </c>
      <c r="U57" s="3">
        <v>9.340625284</v>
      </c>
      <c r="V57" s="3">
        <v>0.01439322693</v>
      </c>
      <c r="W57" s="5">
        <f t="shared" si="6"/>
        <v>22</v>
      </c>
    </row>
    <row r="58">
      <c r="A58" s="1" t="s">
        <v>174</v>
      </c>
      <c r="B58" s="1" t="s">
        <v>89</v>
      </c>
      <c r="C58" s="2">
        <v>18383.95508</v>
      </c>
      <c r="D58" s="10">
        <f t="shared" si="1"/>
        <v>19000</v>
      </c>
      <c r="E58" s="2">
        <v>44.6289978</v>
      </c>
      <c r="F58" s="2">
        <f t="shared" si="2"/>
        <v>45</v>
      </c>
      <c r="G58" s="3">
        <f t="shared" si="3"/>
        <v>8204.574908</v>
      </c>
      <c r="H58" s="2">
        <f t="shared" si="4"/>
        <v>55.3710022</v>
      </c>
      <c r="I58" s="2">
        <f t="shared" si="5"/>
        <v>55</v>
      </c>
      <c r="J58" s="11">
        <v>65.41238357</v>
      </c>
      <c r="K58" s="2">
        <v>65.41238357</v>
      </c>
      <c r="L58" s="2">
        <v>6.15393902</v>
      </c>
      <c r="M58" s="2">
        <v>21.57684071</v>
      </c>
      <c r="N58" s="2">
        <v>6.856836706</v>
      </c>
      <c r="O58" s="2">
        <v>48.22728833</v>
      </c>
      <c r="P58" s="2">
        <v>8.331703613</v>
      </c>
      <c r="Q58" s="2">
        <v>31.60865444</v>
      </c>
      <c r="R58" s="2">
        <v>11.83235362</v>
      </c>
      <c r="S58" s="2">
        <v>86.73385466</v>
      </c>
      <c r="T58" s="2">
        <v>3.451996194</v>
      </c>
      <c r="U58" s="3">
        <v>9.130414105</v>
      </c>
      <c r="V58" s="3">
        <v>0.6837350463</v>
      </c>
      <c r="W58" s="5">
        <f t="shared" si="6"/>
        <v>22</v>
      </c>
    </row>
    <row r="59">
      <c r="A59" s="1" t="s">
        <v>222</v>
      </c>
      <c r="B59" s="1" t="s">
        <v>50</v>
      </c>
      <c r="C59" s="2">
        <v>89561.40625</v>
      </c>
      <c r="D59" s="10">
        <f t="shared" si="1"/>
        <v>90000</v>
      </c>
      <c r="E59" s="2">
        <v>45.63800049</v>
      </c>
      <c r="F59" s="2">
        <f t="shared" si="2"/>
        <v>46</v>
      </c>
      <c r="G59" s="3">
        <f t="shared" si="3"/>
        <v>40874.03502</v>
      </c>
      <c r="H59" s="2">
        <f t="shared" si="4"/>
        <v>54.36199951</v>
      </c>
      <c r="I59" s="2">
        <f t="shared" si="5"/>
        <v>54</v>
      </c>
      <c r="J59" s="11">
        <v>45.95212696</v>
      </c>
      <c r="K59" s="2">
        <v>45.95212696</v>
      </c>
      <c r="L59" s="2">
        <v>13.44122447</v>
      </c>
      <c r="M59" s="2">
        <v>32.54231607</v>
      </c>
      <c r="N59" s="2">
        <v>8.064332495</v>
      </c>
      <c r="O59" s="2">
        <v>21.98279234</v>
      </c>
      <c r="P59" s="2">
        <v>12.68294146</v>
      </c>
      <c r="Q59" s="2">
        <v>51.21598167</v>
      </c>
      <c r="R59" s="2">
        <v>14.11828453</v>
      </c>
      <c r="S59" s="2">
        <v>74.50335478</v>
      </c>
      <c r="T59" s="2">
        <v>14.34445818</v>
      </c>
      <c r="U59" s="3">
        <v>10.29905862</v>
      </c>
      <c r="V59" s="3">
        <v>0.8531284131</v>
      </c>
      <c r="W59" s="5">
        <f t="shared" si="6"/>
        <v>22</v>
      </c>
    </row>
    <row r="60">
      <c r="A60" s="1" t="s">
        <v>55</v>
      </c>
      <c r="B60" s="1" t="s">
        <v>18</v>
      </c>
      <c r="C60" s="2">
        <v>272.8129883</v>
      </c>
      <c r="D60" s="10">
        <f t="shared" si="1"/>
        <v>1000</v>
      </c>
      <c r="E60" s="2">
        <v>45.75099945</v>
      </c>
      <c r="F60" s="2">
        <f t="shared" si="2"/>
        <v>46</v>
      </c>
      <c r="G60" s="3">
        <f t="shared" si="3"/>
        <v>124.8146688</v>
      </c>
      <c r="H60" s="2">
        <f t="shared" si="4"/>
        <v>54.24900055</v>
      </c>
      <c r="I60" s="2">
        <f t="shared" si="5"/>
        <v>54</v>
      </c>
      <c r="J60" s="11">
        <v>96.37117971</v>
      </c>
      <c r="K60" s="2">
        <v>96.37117971</v>
      </c>
      <c r="L60" s="2">
        <v>0.0</v>
      </c>
      <c r="M60" s="2">
        <v>3.628820295</v>
      </c>
      <c r="N60" s="2" t="s">
        <v>18</v>
      </c>
      <c r="O60" s="2" t="s">
        <v>18</v>
      </c>
      <c r="P60" s="2" t="s">
        <v>18</v>
      </c>
      <c r="Q60" s="2" t="s">
        <v>18</v>
      </c>
      <c r="R60" s="2" t="s">
        <v>18</v>
      </c>
      <c r="S60" s="2" t="s">
        <v>18</v>
      </c>
      <c r="T60" s="2" t="s">
        <v>18</v>
      </c>
      <c r="U60" s="3" t="s">
        <v>18</v>
      </c>
      <c r="V60" s="3" t="s">
        <v>18</v>
      </c>
      <c r="W60" s="5">
        <f t="shared" si="6"/>
        <v>22</v>
      </c>
    </row>
    <row r="61">
      <c r="A61" s="1" t="s">
        <v>63</v>
      </c>
      <c r="B61" s="1" t="s">
        <v>29</v>
      </c>
      <c r="C61" s="2">
        <v>397.6210022</v>
      </c>
      <c r="D61" s="10">
        <f t="shared" si="1"/>
        <v>1000</v>
      </c>
      <c r="E61" s="2">
        <v>46.02500153</v>
      </c>
      <c r="F61" s="2">
        <f t="shared" si="2"/>
        <v>46</v>
      </c>
      <c r="G61" s="3">
        <f t="shared" si="3"/>
        <v>183.0050723</v>
      </c>
      <c r="H61" s="2">
        <f t="shared" si="4"/>
        <v>53.97499847</v>
      </c>
      <c r="I61" s="2">
        <f t="shared" si="5"/>
        <v>54</v>
      </c>
      <c r="J61" s="11">
        <v>98.40195463</v>
      </c>
      <c r="K61" s="2">
        <v>98.40195463</v>
      </c>
      <c r="L61" s="2">
        <v>1.249110629</v>
      </c>
      <c r="M61" s="2">
        <v>0.3489347411</v>
      </c>
      <c r="N61" s="2">
        <v>0.0</v>
      </c>
      <c r="O61" s="2">
        <v>97.99520758</v>
      </c>
      <c r="P61" s="2">
        <v>1.358317682</v>
      </c>
      <c r="Q61" s="2">
        <v>0.6464747393</v>
      </c>
      <c r="R61" s="2">
        <v>0.0</v>
      </c>
      <c r="S61" s="2">
        <v>98.87896</v>
      </c>
      <c r="T61" s="2">
        <v>1.12104</v>
      </c>
      <c r="U61" s="3">
        <v>0.0</v>
      </c>
      <c r="V61" s="3">
        <v>0.0</v>
      </c>
      <c r="W61" s="5">
        <f t="shared" si="6"/>
        <v>22</v>
      </c>
    </row>
    <row r="62">
      <c r="A62" s="1" t="s">
        <v>166</v>
      </c>
      <c r="B62" s="1" t="s">
        <v>89</v>
      </c>
      <c r="C62" s="2">
        <v>15893.21875</v>
      </c>
      <c r="D62" s="10">
        <f t="shared" si="1"/>
        <v>16000</v>
      </c>
      <c r="E62" s="2">
        <v>46.14099884</v>
      </c>
      <c r="F62" s="2">
        <f t="shared" si="2"/>
        <v>46</v>
      </c>
      <c r="G62" s="3">
        <f t="shared" si="3"/>
        <v>7333.289879</v>
      </c>
      <c r="H62" s="2">
        <f t="shared" si="4"/>
        <v>53.85900116</v>
      </c>
      <c r="I62" s="2">
        <f t="shared" si="5"/>
        <v>54</v>
      </c>
      <c r="J62" s="11">
        <v>56.47697339</v>
      </c>
      <c r="K62" s="2">
        <v>56.47697339</v>
      </c>
      <c r="L62" s="2">
        <v>27.70419956</v>
      </c>
      <c r="M62" s="2">
        <v>13.41704303</v>
      </c>
      <c r="N62" s="2">
        <v>2.401784021</v>
      </c>
      <c r="O62" s="2">
        <v>37.07586282</v>
      </c>
      <c r="P62" s="2">
        <v>36.64324958</v>
      </c>
      <c r="Q62" s="2">
        <v>21.82149546</v>
      </c>
      <c r="R62" s="2">
        <v>4.459392143</v>
      </c>
      <c r="S62" s="2">
        <v>79.12330574</v>
      </c>
      <c r="T62" s="2">
        <v>17.26991556</v>
      </c>
      <c r="U62" s="3">
        <v>3.606778703</v>
      </c>
      <c r="V62" s="3">
        <v>0.0</v>
      </c>
      <c r="W62" s="5">
        <f t="shared" si="6"/>
        <v>22</v>
      </c>
    </row>
    <row r="63">
      <c r="A63" s="1" t="s">
        <v>19</v>
      </c>
      <c r="B63" s="1" t="s">
        <v>18</v>
      </c>
      <c r="C63" s="2">
        <v>1.618000031</v>
      </c>
      <c r="D63" s="10">
        <f t="shared" si="1"/>
        <v>1000</v>
      </c>
      <c r="E63" s="2">
        <v>46.20200348</v>
      </c>
      <c r="F63" s="2">
        <f t="shared" si="2"/>
        <v>46</v>
      </c>
      <c r="G63" s="3">
        <f t="shared" si="3"/>
        <v>0.7475484306</v>
      </c>
      <c r="H63" s="2">
        <f t="shared" si="4"/>
        <v>53.79799652</v>
      </c>
      <c r="I63" s="2">
        <f t="shared" si="5"/>
        <v>54</v>
      </c>
      <c r="J63" s="11">
        <v>97.01087618</v>
      </c>
      <c r="K63" s="2">
        <v>97.01087618</v>
      </c>
      <c r="L63" s="2">
        <v>0.0</v>
      </c>
      <c r="M63" s="2">
        <v>2.989123822</v>
      </c>
      <c r="N63" s="2">
        <v>0.0</v>
      </c>
      <c r="O63" s="2" t="s">
        <v>18</v>
      </c>
      <c r="P63" s="2" t="s">
        <v>18</v>
      </c>
      <c r="Q63" s="2" t="s">
        <v>18</v>
      </c>
      <c r="R63" s="2" t="s">
        <v>18</v>
      </c>
      <c r="S63" s="2" t="s">
        <v>18</v>
      </c>
      <c r="T63" s="2" t="s">
        <v>18</v>
      </c>
      <c r="U63" s="3" t="s">
        <v>18</v>
      </c>
      <c r="V63" s="3" t="s">
        <v>18</v>
      </c>
      <c r="W63" s="5">
        <f t="shared" si="6"/>
        <v>22</v>
      </c>
    </row>
    <row r="64">
      <c r="A64" s="1" t="s">
        <v>225</v>
      </c>
      <c r="B64" s="1" t="s">
        <v>50</v>
      </c>
      <c r="C64" s="2">
        <v>109581.0859</v>
      </c>
      <c r="D64" s="10">
        <f t="shared" si="1"/>
        <v>110000</v>
      </c>
      <c r="E64" s="2">
        <v>47.40799713</v>
      </c>
      <c r="F64" s="2">
        <f t="shared" si="2"/>
        <v>47</v>
      </c>
      <c r="G64" s="3">
        <f t="shared" si="3"/>
        <v>51950.19806</v>
      </c>
      <c r="H64" s="2">
        <f t="shared" si="4"/>
        <v>52.59200287</v>
      </c>
      <c r="I64" s="2">
        <f t="shared" si="5"/>
        <v>53</v>
      </c>
      <c r="J64" s="11">
        <v>94.10903456</v>
      </c>
      <c r="K64" s="2">
        <v>94.10903456</v>
      </c>
      <c r="L64" s="2">
        <v>2.856486137</v>
      </c>
      <c r="M64" s="2">
        <v>3.034479307</v>
      </c>
      <c r="N64" s="2">
        <v>0.0</v>
      </c>
      <c r="O64" s="2">
        <v>91.06193322</v>
      </c>
      <c r="P64" s="2">
        <v>3.959520428</v>
      </c>
      <c r="Q64" s="2">
        <v>4.978546347</v>
      </c>
      <c r="R64" s="2">
        <v>0.0</v>
      </c>
      <c r="S64" s="2">
        <v>97.4893325</v>
      </c>
      <c r="T64" s="2">
        <v>1.632836465</v>
      </c>
      <c r="U64" s="3">
        <v>0.877831036</v>
      </c>
      <c r="V64" s="3">
        <v>0.0</v>
      </c>
      <c r="W64" s="5">
        <f t="shared" si="6"/>
        <v>22</v>
      </c>
    </row>
    <row r="65">
      <c r="A65" s="1" t="s">
        <v>169</v>
      </c>
      <c r="B65" s="1" t="s">
        <v>50</v>
      </c>
      <c r="C65" s="2">
        <v>16743.92969</v>
      </c>
      <c r="D65" s="10">
        <f t="shared" si="1"/>
        <v>17000</v>
      </c>
      <c r="E65" s="2">
        <v>48.12200165</v>
      </c>
      <c r="F65" s="2">
        <f t="shared" si="2"/>
        <v>48</v>
      </c>
      <c r="G65" s="3">
        <f t="shared" si="3"/>
        <v>8057.514122</v>
      </c>
      <c r="H65" s="2">
        <f t="shared" si="4"/>
        <v>51.87799835</v>
      </c>
      <c r="I65" s="2">
        <f t="shared" si="5"/>
        <v>52</v>
      </c>
      <c r="J65" s="11">
        <v>84.90523779</v>
      </c>
      <c r="K65" s="2">
        <v>84.90523779</v>
      </c>
      <c r="L65" s="2">
        <v>2.387217509</v>
      </c>
      <c r="M65" s="2">
        <v>12.60781566</v>
      </c>
      <c r="N65" s="2">
        <v>0.09972904042</v>
      </c>
      <c r="O65" s="2">
        <v>75.2429282</v>
      </c>
      <c r="P65" s="2">
        <v>4.052382433</v>
      </c>
      <c r="Q65" s="2">
        <v>20.51245174</v>
      </c>
      <c r="R65" s="2">
        <v>0.1922376314</v>
      </c>
      <c r="S65" s="2">
        <v>95.32170094</v>
      </c>
      <c r="T65" s="2">
        <v>0.5920836567</v>
      </c>
      <c r="U65" s="3">
        <v>4.086215402</v>
      </c>
      <c r="V65" s="3">
        <v>0.0</v>
      </c>
      <c r="W65" s="5">
        <f t="shared" si="6"/>
        <v>22</v>
      </c>
    </row>
    <row r="66">
      <c r="A66" s="1" t="s">
        <v>162</v>
      </c>
      <c r="B66" s="1" t="s">
        <v>50</v>
      </c>
      <c r="C66" s="2">
        <v>12123.19824</v>
      </c>
      <c r="D66" s="10">
        <f t="shared" si="1"/>
        <v>13000</v>
      </c>
      <c r="E66" s="2">
        <v>48.4149971</v>
      </c>
      <c r="F66" s="2">
        <f t="shared" si="2"/>
        <v>48</v>
      </c>
      <c r="G66" s="3">
        <f t="shared" si="3"/>
        <v>5869.446076</v>
      </c>
      <c r="H66" s="2">
        <f t="shared" si="4"/>
        <v>51.5850029</v>
      </c>
      <c r="I66" s="2">
        <f t="shared" si="5"/>
        <v>52</v>
      </c>
      <c r="J66" s="11">
        <v>65.41412299</v>
      </c>
      <c r="K66" s="2">
        <v>65.41412299</v>
      </c>
      <c r="L66" s="2">
        <v>9.317535586</v>
      </c>
      <c r="M66" s="2">
        <v>21.97254088</v>
      </c>
      <c r="N66" s="2">
        <v>3.295800547</v>
      </c>
      <c r="O66" s="2">
        <v>58.05226799</v>
      </c>
      <c r="P66" s="2">
        <v>12.70520504</v>
      </c>
      <c r="Q66" s="2">
        <v>23.97796833</v>
      </c>
      <c r="R66" s="4">
        <v>5.264558634</v>
      </c>
      <c r="S66" s="4">
        <v>73.25800004</v>
      </c>
      <c r="T66" s="2">
        <v>5.708056353</v>
      </c>
      <c r="U66" s="2">
        <v>19.83580681</v>
      </c>
      <c r="V66" s="3">
        <v>1.198136794</v>
      </c>
      <c r="W66" s="5">
        <f t="shared" si="6"/>
        <v>22</v>
      </c>
    </row>
    <row r="67">
      <c r="A67" s="1" t="s">
        <v>32</v>
      </c>
      <c r="B67" s="1" t="s">
        <v>26</v>
      </c>
      <c r="C67" s="2">
        <v>30.23699951</v>
      </c>
      <c r="D67" s="10">
        <f t="shared" si="1"/>
        <v>1000</v>
      </c>
      <c r="E67" s="2">
        <v>48.51499939</v>
      </c>
      <c r="F67" s="2">
        <f t="shared" si="2"/>
        <v>49</v>
      </c>
      <c r="G67" s="3">
        <f t="shared" si="3"/>
        <v>14.66948013</v>
      </c>
      <c r="H67" s="2">
        <f t="shared" si="4"/>
        <v>51.48500061</v>
      </c>
      <c r="I67" s="2">
        <f t="shared" si="5"/>
        <v>51</v>
      </c>
      <c r="J67" s="11">
        <v>99.86438356</v>
      </c>
      <c r="K67" s="2">
        <v>99.86438356</v>
      </c>
      <c r="L67" s="2">
        <v>0.0</v>
      </c>
      <c r="M67" s="2">
        <v>0.1356164384</v>
      </c>
      <c r="N67" s="2">
        <v>0.0</v>
      </c>
      <c r="O67" s="2" t="s">
        <v>18</v>
      </c>
      <c r="P67" s="2" t="s">
        <v>18</v>
      </c>
      <c r="Q67" s="2" t="s">
        <v>18</v>
      </c>
      <c r="R67" s="2" t="s">
        <v>18</v>
      </c>
      <c r="S67" s="2" t="s">
        <v>18</v>
      </c>
      <c r="T67" s="2" t="s">
        <v>18</v>
      </c>
      <c r="U67" s="3" t="s">
        <v>18</v>
      </c>
      <c r="V67" s="3" t="s">
        <v>18</v>
      </c>
      <c r="W67" s="5">
        <f t="shared" si="6"/>
        <v>22</v>
      </c>
    </row>
    <row r="68">
      <c r="A68" s="1" t="s">
        <v>104</v>
      </c>
      <c r="B68" s="1" t="s">
        <v>29</v>
      </c>
      <c r="C68" s="2">
        <v>3280.814941</v>
      </c>
      <c r="D68" s="10">
        <f t="shared" si="1"/>
        <v>4000</v>
      </c>
      <c r="E68" s="2">
        <v>49.02000046</v>
      </c>
      <c r="F68" s="2">
        <f t="shared" si="2"/>
        <v>49</v>
      </c>
      <c r="G68" s="3">
        <f t="shared" si="3"/>
        <v>1608.255499</v>
      </c>
      <c r="H68" s="2">
        <f t="shared" si="4"/>
        <v>50.97999954</v>
      </c>
      <c r="I68" s="2">
        <f t="shared" si="5"/>
        <v>51</v>
      </c>
      <c r="J68" s="11">
        <v>96.11389762</v>
      </c>
      <c r="K68" s="2">
        <v>96.11389762</v>
      </c>
      <c r="L68" s="2">
        <v>3.823663938</v>
      </c>
      <c r="M68" s="2">
        <v>0.06243843752</v>
      </c>
      <c r="N68" s="2">
        <v>0.0</v>
      </c>
      <c r="O68" s="2">
        <v>97.33333333</v>
      </c>
      <c r="P68" s="2">
        <v>2.666666667</v>
      </c>
      <c r="Q68" s="2">
        <v>0.0</v>
      </c>
      <c r="R68" s="2">
        <v>0.0</v>
      </c>
      <c r="S68" s="2">
        <v>94.8457044</v>
      </c>
      <c r="T68" s="2">
        <v>5.026922206</v>
      </c>
      <c r="U68" s="3">
        <v>0.1273733928</v>
      </c>
      <c r="V68" s="3">
        <v>0.0</v>
      </c>
      <c r="W68" s="5">
        <f t="shared" si="6"/>
        <v>22</v>
      </c>
    </row>
    <row r="69">
      <c r="A69" s="1" t="s">
        <v>196</v>
      </c>
      <c r="B69" s="1" t="s">
        <v>50</v>
      </c>
      <c r="C69" s="2">
        <v>33469.19922</v>
      </c>
      <c r="D69" s="10">
        <f t="shared" si="1"/>
        <v>34000</v>
      </c>
      <c r="E69" s="2">
        <v>50.41599655</v>
      </c>
      <c r="F69" s="2">
        <f t="shared" si="2"/>
        <v>50</v>
      </c>
      <c r="G69" s="3">
        <f t="shared" si="3"/>
        <v>16873.83032</v>
      </c>
      <c r="H69" s="2">
        <f t="shared" si="4"/>
        <v>49.58400345</v>
      </c>
      <c r="I69" s="2">
        <f t="shared" si="5"/>
        <v>50</v>
      </c>
      <c r="J69" s="11">
        <v>97.82878485</v>
      </c>
      <c r="K69" s="2">
        <v>97.82878485</v>
      </c>
      <c r="L69" s="2">
        <v>0.0</v>
      </c>
      <c r="M69" s="2">
        <v>0.22384422</v>
      </c>
      <c r="N69" s="2">
        <v>1.947370925</v>
      </c>
      <c r="O69" s="2">
        <v>96.07258236</v>
      </c>
      <c r="P69" s="2">
        <v>0.0</v>
      </c>
      <c r="Q69" s="2">
        <v>0.0</v>
      </c>
      <c r="R69" s="2">
        <v>3.927417637</v>
      </c>
      <c r="S69" s="2">
        <v>99.55600556</v>
      </c>
      <c r="T69" s="2">
        <v>0.0</v>
      </c>
      <c r="U69" s="3">
        <v>0.4439944434</v>
      </c>
      <c r="V69" s="3">
        <v>0.0</v>
      </c>
      <c r="W69" s="5">
        <f t="shared" si="6"/>
        <v>22</v>
      </c>
    </row>
    <row r="70">
      <c r="A70" s="1" t="s">
        <v>218</v>
      </c>
      <c r="B70" s="1" t="s">
        <v>29</v>
      </c>
      <c r="C70" s="2">
        <v>69799.97656</v>
      </c>
      <c r="D70" s="10">
        <f t="shared" si="1"/>
        <v>70000</v>
      </c>
      <c r="E70" s="2">
        <v>51.43000031</v>
      </c>
      <c r="F70" s="2">
        <f t="shared" si="2"/>
        <v>51</v>
      </c>
      <c r="G70" s="3">
        <f t="shared" si="3"/>
        <v>35898.12816</v>
      </c>
      <c r="H70" s="2">
        <f t="shared" si="4"/>
        <v>48.56999969</v>
      </c>
      <c r="I70" s="2">
        <f t="shared" si="5"/>
        <v>49</v>
      </c>
      <c r="J70" s="11">
        <v>100.0</v>
      </c>
      <c r="K70" s="2">
        <v>100.0</v>
      </c>
      <c r="L70" s="2">
        <v>0.0</v>
      </c>
      <c r="M70" s="2">
        <v>0.0</v>
      </c>
      <c r="N70" s="2">
        <v>0.0</v>
      </c>
      <c r="O70" s="2">
        <v>100.0</v>
      </c>
      <c r="P70" s="2">
        <v>0.0</v>
      </c>
      <c r="Q70" s="2">
        <v>0.0</v>
      </c>
      <c r="R70" s="2">
        <v>0.0</v>
      </c>
      <c r="S70" s="2">
        <v>100.0</v>
      </c>
      <c r="T70" s="2">
        <v>0.0</v>
      </c>
      <c r="U70" s="3">
        <v>0.0</v>
      </c>
      <c r="V70" s="3">
        <v>0.0</v>
      </c>
      <c r="W70" s="5">
        <f t="shared" si="6"/>
        <v>22</v>
      </c>
    </row>
    <row r="71">
      <c r="A71" s="1" t="s">
        <v>185</v>
      </c>
      <c r="B71" s="1" t="s">
        <v>50</v>
      </c>
      <c r="C71" s="2">
        <v>26378.27539</v>
      </c>
      <c r="D71" s="10">
        <f t="shared" si="1"/>
        <v>27000</v>
      </c>
      <c r="E71" s="2">
        <v>51.70599747</v>
      </c>
      <c r="F71" s="2">
        <f t="shared" si="2"/>
        <v>52</v>
      </c>
      <c r="G71" s="3">
        <f t="shared" si="3"/>
        <v>13639.15041</v>
      </c>
      <c r="H71" s="2">
        <f t="shared" si="4"/>
        <v>48.29400253</v>
      </c>
      <c r="I71" s="2">
        <f t="shared" si="5"/>
        <v>48</v>
      </c>
      <c r="J71" s="11">
        <v>70.90907039</v>
      </c>
      <c r="K71" s="2">
        <v>70.90907039</v>
      </c>
      <c r="L71" s="2">
        <v>8.935421702</v>
      </c>
      <c r="M71" s="2">
        <v>14.19244161</v>
      </c>
      <c r="N71" s="2">
        <v>5.963066293</v>
      </c>
      <c r="O71" s="2">
        <v>55.72244686</v>
      </c>
      <c r="P71" s="2">
        <v>13.34316829</v>
      </c>
      <c r="Q71" s="2">
        <v>23.17527956</v>
      </c>
      <c r="R71" s="2">
        <v>7.759105289</v>
      </c>
      <c r="S71" s="2">
        <v>85.09355329</v>
      </c>
      <c r="T71" s="2">
        <v>4.818535156</v>
      </c>
      <c r="U71" s="3">
        <v>5.80236656</v>
      </c>
      <c r="V71" s="3">
        <v>4.285544994</v>
      </c>
      <c r="W71" s="5">
        <f t="shared" si="6"/>
        <v>22</v>
      </c>
    </row>
    <row r="72">
      <c r="A72" s="1" t="s">
        <v>173</v>
      </c>
      <c r="B72" s="1" t="s">
        <v>29</v>
      </c>
      <c r="C72" s="2">
        <v>17915.56641</v>
      </c>
      <c r="D72" s="10">
        <f t="shared" si="1"/>
        <v>18000</v>
      </c>
      <c r="E72" s="2">
        <v>51.83599854</v>
      </c>
      <c r="F72" s="2">
        <f t="shared" si="2"/>
        <v>52</v>
      </c>
      <c r="G72" s="3">
        <f t="shared" si="3"/>
        <v>9286.712743</v>
      </c>
      <c r="H72" s="2">
        <f t="shared" si="4"/>
        <v>48.16400146</v>
      </c>
      <c r="I72" s="2">
        <f t="shared" si="5"/>
        <v>48</v>
      </c>
      <c r="J72" s="11">
        <v>94.00642827</v>
      </c>
      <c r="K72" s="2">
        <v>94.00642827</v>
      </c>
      <c r="L72" s="2">
        <v>1.034150511</v>
      </c>
      <c r="M72" s="2">
        <v>3.215911815</v>
      </c>
      <c r="N72" s="2">
        <v>1.743509404</v>
      </c>
      <c r="O72" s="2">
        <v>90.1193298</v>
      </c>
      <c r="P72" s="2">
        <v>1.849169999</v>
      </c>
      <c r="Q72" s="2">
        <v>4.583438691</v>
      </c>
      <c r="R72" s="2">
        <v>3.448061508</v>
      </c>
      <c r="S72" s="2">
        <v>97.61816944</v>
      </c>
      <c r="T72" s="2">
        <v>0.2768660057</v>
      </c>
      <c r="U72" s="3">
        <v>1.94525887</v>
      </c>
      <c r="V72" s="3">
        <v>0.1597056849</v>
      </c>
      <c r="W72" s="5">
        <f t="shared" si="6"/>
        <v>22</v>
      </c>
    </row>
    <row r="73">
      <c r="A73" s="1" t="s">
        <v>231</v>
      </c>
      <c r="B73" s="1" t="s">
        <v>50</v>
      </c>
      <c r="C73" s="2">
        <v>206139.5938</v>
      </c>
      <c r="D73" s="10">
        <f t="shared" si="1"/>
        <v>207000</v>
      </c>
      <c r="E73" s="2">
        <v>51.95800018</v>
      </c>
      <c r="F73" s="2">
        <f t="shared" si="2"/>
        <v>52</v>
      </c>
      <c r="G73" s="3">
        <f t="shared" si="3"/>
        <v>107106.0105</v>
      </c>
      <c r="H73" s="2">
        <f t="shared" si="4"/>
        <v>48.04199982</v>
      </c>
      <c r="I73" s="2">
        <f t="shared" si="5"/>
        <v>48</v>
      </c>
      <c r="J73" s="11">
        <v>77.60905338</v>
      </c>
      <c r="K73" s="2">
        <v>77.60905338</v>
      </c>
      <c r="L73" s="2">
        <v>4.979399343</v>
      </c>
      <c r="M73" s="2">
        <v>11.79691148</v>
      </c>
      <c r="N73" s="2">
        <v>5.614635794</v>
      </c>
      <c r="O73" s="2">
        <v>61.65821003</v>
      </c>
      <c r="P73" s="2">
        <v>7.128924583</v>
      </c>
      <c r="Q73" s="2">
        <v>20.92487535</v>
      </c>
      <c r="R73" s="2">
        <v>10.28799004</v>
      </c>
      <c r="S73" s="2">
        <v>92.35770519</v>
      </c>
      <c r="T73" s="2">
        <v>2.99188065</v>
      </c>
      <c r="U73" s="3">
        <v>3.356908786</v>
      </c>
      <c r="V73" s="3">
        <v>1.29350537</v>
      </c>
      <c r="W73" s="5">
        <f t="shared" si="6"/>
        <v>22</v>
      </c>
    </row>
    <row r="74">
      <c r="A74" s="1" t="s">
        <v>96</v>
      </c>
      <c r="B74" s="1" t="s">
        <v>29</v>
      </c>
      <c r="C74" s="2">
        <v>2540.916016</v>
      </c>
      <c r="D74" s="10">
        <f t="shared" si="1"/>
        <v>3000</v>
      </c>
      <c r="E74" s="2">
        <v>52.03300095</v>
      </c>
      <c r="F74" s="2">
        <f t="shared" si="2"/>
        <v>52</v>
      </c>
      <c r="G74" s="3">
        <f t="shared" si="3"/>
        <v>1322.114855</v>
      </c>
      <c r="H74" s="2">
        <f t="shared" si="4"/>
        <v>47.96699905</v>
      </c>
      <c r="I74" s="2">
        <f t="shared" si="5"/>
        <v>48</v>
      </c>
      <c r="J74" s="11">
        <v>84.27003628</v>
      </c>
      <c r="K74" s="2">
        <v>84.27003628</v>
      </c>
      <c r="L74" s="2">
        <v>7.08762751</v>
      </c>
      <c r="M74" s="2">
        <v>3.740143722</v>
      </c>
      <c r="N74" s="2">
        <v>4.902192485</v>
      </c>
      <c r="O74" s="2">
        <v>71.25616743</v>
      </c>
      <c r="P74" s="2">
        <v>11.97218925</v>
      </c>
      <c r="Q74" s="2">
        <v>7.081803759</v>
      </c>
      <c r="R74" s="2">
        <v>9.689839563</v>
      </c>
      <c r="S74" s="2">
        <v>96.26696535</v>
      </c>
      <c r="T74" s="2">
        <v>2.584758965</v>
      </c>
      <c r="U74" s="3">
        <v>0.6596102638</v>
      </c>
      <c r="V74" s="3">
        <v>0.4886654211</v>
      </c>
      <c r="W74" s="5">
        <f t="shared" si="6"/>
        <v>22</v>
      </c>
    </row>
    <row r="75">
      <c r="A75" s="1" t="s">
        <v>115</v>
      </c>
      <c r="B75" s="1" t="s">
        <v>89</v>
      </c>
      <c r="C75" s="2">
        <v>5057.676758</v>
      </c>
      <c r="D75" s="10">
        <f t="shared" si="1"/>
        <v>6000</v>
      </c>
      <c r="E75" s="2">
        <v>52.08899689</v>
      </c>
      <c r="F75" s="2">
        <f t="shared" si="2"/>
        <v>52</v>
      </c>
      <c r="G75" s="3">
        <f t="shared" si="3"/>
        <v>2634.493089</v>
      </c>
      <c r="H75" s="2">
        <f t="shared" si="4"/>
        <v>47.91100311</v>
      </c>
      <c r="I75" s="2">
        <f t="shared" si="5"/>
        <v>48</v>
      </c>
      <c r="J75" s="11">
        <v>75.26179159</v>
      </c>
      <c r="K75" s="2">
        <v>75.26179159</v>
      </c>
      <c r="L75" s="2">
        <v>8.700657475</v>
      </c>
      <c r="M75" s="2">
        <v>3.488080869</v>
      </c>
      <c r="N75" s="2">
        <v>12.54947006</v>
      </c>
      <c r="O75" s="2">
        <v>64.10021689</v>
      </c>
      <c r="P75" s="2">
        <v>6.537775797</v>
      </c>
      <c r="Q75" s="2">
        <v>3.383709875</v>
      </c>
      <c r="R75" s="2">
        <v>25.97829744</v>
      </c>
      <c r="S75" s="2">
        <v>85.52810963</v>
      </c>
      <c r="T75" s="2">
        <v>10.69005698</v>
      </c>
      <c r="U75" s="3">
        <v>3.58408039</v>
      </c>
      <c r="V75" s="3">
        <v>0.1977530006</v>
      </c>
      <c r="W75" s="5">
        <f t="shared" si="6"/>
        <v>22</v>
      </c>
    </row>
    <row r="76">
      <c r="A76" s="1" t="s">
        <v>125</v>
      </c>
      <c r="B76" s="1" t="s">
        <v>29</v>
      </c>
      <c r="C76" s="2">
        <v>6031.187012</v>
      </c>
      <c r="D76" s="10">
        <f t="shared" si="1"/>
        <v>7000</v>
      </c>
      <c r="E76" s="2">
        <v>52.51600266</v>
      </c>
      <c r="F76" s="2">
        <f t="shared" si="2"/>
        <v>53</v>
      </c>
      <c r="G76" s="3">
        <f t="shared" si="3"/>
        <v>3167.338332</v>
      </c>
      <c r="H76" s="2">
        <f t="shared" si="4"/>
        <v>47.48399734</v>
      </c>
      <c r="I76" s="2">
        <f t="shared" si="5"/>
        <v>47</v>
      </c>
      <c r="J76" s="11">
        <v>100.0</v>
      </c>
      <c r="K76" s="2">
        <v>100.0</v>
      </c>
      <c r="L76" s="2">
        <v>0.0</v>
      </c>
      <c r="M76" s="2">
        <v>0.0</v>
      </c>
      <c r="N76" s="2">
        <v>0.0</v>
      </c>
      <c r="O76" s="2">
        <v>100.0</v>
      </c>
      <c r="P76" s="2">
        <v>0.0</v>
      </c>
      <c r="Q76" s="2">
        <v>0.0</v>
      </c>
      <c r="R76" s="2">
        <v>0.0</v>
      </c>
      <c r="S76" s="2">
        <v>100.0</v>
      </c>
      <c r="T76" s="2">
        <v>0.0</v>
      </c>
      <c r="U76" s="3">
        <v>0.0</v>
      </c>
      <c r="V76" s="3">
        <v>0.0</v>
      </c>
      <c r="W76" s="5">
        <f t="shared" si="6"/>
        <v>22</v>
      </c>
    </row>
    <row r="77">
      <c r="A77" s="1" t="s">
        <v>46</v>
      </c>
      <c r="B77" s="1" t="s">
        <v>26</v>
      </c>
      <c r="C77" s="2">
        <v>85.03199768</v>
      </c>
      <c r="D77" s="10">
        <f t="shared" si="1"/>
        <v>1000</v>
      </c>
      <c r="E77" s="2">
        <v>52.89800262</v>
      </c>
      <c r="F77" s="2">
        <f t="shared" si="2"/>
        <v>53</v>
      </c>
      <c r="G77" s="3">
        <f t="shared" si="3"/>
        <v>44.98022836</v>
      </c>
      <c r="H77" s="2">
        <f t="shared" si="4"/>
        <v>47.10199738</v>
      </c>
      <c r="I77" s="2">
        <f t="shared" si="5"/>
        <v>47</v>
      </c>
      <c r="J77" s="11">
        <v>99.075</v>
      </c>
      <c r="K77" s="2">
        <v>99.075</v>
      </c>
      <c r="L77" s="2">
        <v>0.0</v>
      </c>
      <c r="M77" s="2">
        <v>0.925</v>
      </c>
      <c r="N77" s="2">
        <v>0.0</v>
      </c>
      <c r="O77" s="2" t="s">
        <v>18</v>
      </c>
      <c r="P77" s="2" t="s">
        <v>18</v>
      </c>
      <c r="Q77" s="2" t="s">
        <v>18</v>
      </c>
      <c r="R77" s="2" t="s">
        <v>18</v>
      </c>
      <c r="S77" s="2" t="s">
        <v>18</v>
      </c>
      <c r="T77" s="2" t="s">
        <v>18</v>
      </c>
      <c r="U77" s="3" t="s">
        <v>18</v>
      </c>
      <c r="V77" s="3" t="s">
        <v>18</v>
      </c>
      <c r="W77" s="5">
        <f t="shared" si="6"/>
        <v>22</v>
      </c>
    </row>
    <row r="78">
      <c r="A78" s="1" t="s">
        <v>85</v>
      </c>
      <c r="B78" s="1" t="s">
        <v>26</v>
      </c>
      <c r="C78" s="2">
        <v>1399.490967</v>
      </c>
      <c r="D78" s="10">
        <f t="shared" si="1"/>
        <v>2000</v>
      </c>
      <c r="E78" s="2">
        <v>53.2140007</v>
      </c>
      <c r="F78" s="2">
        <f t="shared" si="2"/>
        <v>53</v>
      </c>
      <c r="G78" s="3">
        <f t="shared" si="3"/>
        <v>744.725133</v>
      </c>
      <c r="H78" s="2">
        <f t="shared" si="4"/>
        <v>46.7859993</v>
      </c>
      <c r="I78" s="2">
        <f t="shared" si="5"/>
        <v>47</v>
      </c>
      <c r="J78" s="11">
        <v>98.87517077</v>
      </c>
      <c r="K78" s="2">
        <v>98.87517077</v>
      </c>
      <c r="L78" s="2">
        <v>1.124829231</v>
      </c>
      <c r="M78" s="2">
        <v>0.0</v>
      </c>
      <c r="N78" s="2">
        <v>0.0</v>
      </c>
      <c r="O78" s="2" t="s">
        <v>18</v>
      </c>
      <c r="P78" s="2" t="s">
        <v>18</v>
      </c>
      <c r="Q78" s="2" t="s">
        <v>18</v>
      </c>
      <c r="R78" s="2" t="s">
        <v>18</v>
      </c>
      <c r="S78" s="2" t="s">
        <v>18</v>
      </c>
      <c r="T78" s="2" t="s">
        <v>18</v>
      </c>
      <c r="U78" s="3" t="s">
        <v>18</v>
      </c>
      <c r="V78" s="3" t="s">
        <v>18</v>
      </c>
      <c r="W78" s="5">
        <f t="shared" si="6"/>
        <v>22</v>
      </c>
    </row>
    <row r="79">
      <c r="A79" s="1" t="s">
        <v>120</v>
      </c>
      <c r="B79" s="1" t="s">
        <v>26</v>
      </c>
      <c r="C79" s="2">
        <v>5459.643066</v>
      </c>
      <c r="D79" s="10">
        <f t="shared" si="1"/>
        <v>6000</v>
      </c>
      <c r="E79" s="2">
        <v>53.75999832</v>
      </c>
      <c r="F79" s="2">
        <f t="shared" si="2"/>
        <v>54</v>
      </c>
      <c r="G79" s="3">
        <f t="shared" si="3"/>
        <v>2935.104021</v>
      </c>
      <c r="H79" s="2">
        <f t="shared" si="4"/>
        <v>46.24000168</v>
      </c>
      <c r="I79" s="2">
        <f t="shared" si="5"/>
        <v>46</v>
      </c>
      <c r="J79" s="11">
        <v>99.78769858</v>
      </c>
      <c r="K79" s="2">
        <v>99.78769858</v>
      </c>
      <c r="L79" s="2">
        <v>0.2123014241</v>
      </c>
      <c r="M79" s="2">
        <v>0.0</v>
      </c>
      <c r="N79" s="2">
        <v>0.0</v>
      </c>
      <c r="O79" s="2">
        <v>100.0</v>
      </c>
      <c r="P79" s="2">
        <v>0.0</v>
      </c>
      <c r="Q79" s="2">
        <v>0.0</v>
      </c>
      <c r="R79" s="2">
        <v>0.0</v>
      </c>
      <c r="S79" s="2">
        <v>99.60509406</v>
      </c>
      <c r="T79" s="2">
        <v>0.3949059374</v>
      </c>
      <c r="U79" s="3">
        <v>0.0</v>
      </c>
      <c r="V79" s="3">
        <v>0.0</v>
      </c>
      <c r="W79" s="5">
        <f t="shared" si="6"/>
        <v>22</v>
      </c>
    </row>
    <row r="80">
      <c r="A80" s="1" t="s">
        <v>178</v>
      </c>
      <c r="B80" s="1" t="s">
        <v>26</v>
      </c>
      <c r="C80" s="2">
        <v>19237.68164</v>
      </c>
      <c r="D80" s="10">
        <f t="shared" si="1"/>
        <v>20000</v>
      </c>
      <c r="E80" s="2">
        <v>54.19400024</v>
      </c>
      <c r="F80" s="2">
        <f t="shared" si="2"/>
        <v>54</v>
      </c>
      <c r="G80" s="3">
        <f t="shared" si="3"/>
        <v>10425.66923</v>
      </c>
      <c r="H80" s="2">
        <f t="shared" si="4"/>
        <v>45.80599976</v>
      </c>
      <c r="I80" s="2">
        <f t="shared" si="5"/>
        <v>46</v>
      </c>
      <c r="J80" s="11">
        <v>100.0</v>
      </c>
      <c r="K80" s="2">
        <v>100.0</v>
      </c>
      <c r="L80" s="2">
        <v>0.0</v>
      </c>
      <c r="M80" s="2">
        <v>0.0</v>
      </c>
      <c r="N80" s="2">
        <v>0.0</v>
      </c>
      <c r="O80" s="2">
        <v>100.0</v>
      </c>
      <c r="P80" s="2">
        <v>0.0</v>
      </c>
      <c r="Q80" s="2">
        <v>0.0</v>
      </c>
      <c r="R80" s="2">
        <v>0.0</v>
      </c>
      <c r="S80" s="2">
        <v>100.0</v>
      </c>
      <c r="T80" s="2">
        <v>0.0</v>
      </c>
      <c r="U80" s="3">
        <v>0.0</v>
      </c>
      <c r="V80" s="3">
        <v>0.0</v>
      </c>
      <c r="W80" s="5">
        <f t="shared" si="6"/>
        <v>22</v>
      </c>
    </row>
    <row r="81">
      <c r="A81" s="1" t="s">
        <v>90</v>
      </c>
      <c r="B81" s="1" t="s">
        <v>26</v>
      </c>
      <c r="C81" s="2">
        <v>2078.931885</v>
      </c>
      <c r="D81" s="10">
        <f t="shared" si="1"/>
        <v>3000</v>
      </c>
      <c r="E81" s="2">
        <v>55.11800385</v>
      </c>
      <c r="F81" s="2">
        <f t="shared" si="2"/>
        <v>55</v>
      </c>
      <c r="G81" s="3">
        <f t="shared" si="3"/>
        <v>1145.865756</v>
      </c>
      <c r="H81" s="2">
        <f t="shared" si="4"/>
        <v>44.88199615</v>
      </c>
      <c r="I81" s="2">
        <f t="shared" si="5"/>
        <v>45</v>
      </c>
      <c r="J81" s="11">
        <v>99.5</v>
      </c>
      <c r="K81" s="2">
        <v>99.5</v>
      </c>
      <c r="L81" s="2">
        <v>0.0</v>
      </c>
      <c r="M81" s="2">
        <v>0.5</v>
      </c>
      <c r="N81" s="2">
        <v>0.0</v>
      </c>
      <c r="O81" s="2" t="s">
        <v>18</v>
      </c>
      <c r="P81" s="2" t="s">
        <v>18</v>
      </c>
      <c r="Q81" s="2" t="s">
        <v>18</v>
      </c>
      <c r="R81" s="2" t="s">
        <v>18</v>
      </c>
      <c r="S81" s="2" t="s">
        <v>18</v>
      </c>
      <c r="T81" s="2" t="s">
        <v>18</v>
      </c>
      <c r="U81" s="3" t="s">
        <v>18</v>
      </c>
      <c r="V81" s="3" t="s">
        <v>18</v>
      </c>
      <c r="W81" s="5">
        <f t="shared" si="6"/>
        <v>22</v>
      </c>
    </row>
    <row r="82">
      <c r="A82" s="1" t="s">
        <v>111</v>
      </c>
      <c r="B82" s="1" t="s">
        <v>50</v>
      </c>
      <c r="C82" s="2">
        <v>4649.660156</v>
      </c>
      <c r="D82" s="10">
        <f t="shared" si="1"/>
        <v>5000</v>
      </c>
      <c r="E82" s="2">
        <v>55.32699585</v>
      </c>
      <c r="F82" s="2">
        <f t="shared" si="2"/>
        <v>55</v>
      </c>
      <c r="G82" s="3">
        <f t="shared" si="3"/>
        <v>2572.517282</v>
      </c>
      <c r="H82" s="2">
        <f t="shared" si="4"/>
        <v>44.67300415</v>
      </c>
      <c r="I82" s="2">
        <f t="shared" si="5"/>
        <v>45</v>
      </c>
      <c r="J82" s="11">
        <v>71.68104923</v>
      </c>
      <c r="K82" s="2">
        <v>71.68104923</v>
      </c>
      <c r="L82" s="2">
        <v>13.47689193</v>
      </c>
      <c r="M82" s="2">
        <v>14.82032681</v>
      </c>
      <c r="N82" s="2">
        <v>0.02173203433</v>
      </c>
      <c r="O82" s="2">
        <v>49.9113389</v>
      </c>
      <c r="P82" s="2">
        <v>18.49039689</v>
      </c>
      <c r="Q82" s="2">
        <v>31.5496173</v>
      </c>
      <c r="R82" s="2">
        <v>0.04864690722</v>
      </c>
      <c r="S82" s="2">
        <v>89.25869465</v>
      </c>
      <c r="T82" s="2">
        <v>9.428808083</v>
      </c>
      <c r="U82" s="3">
        <v>1.31249727</v>
      </c>
      <c r="V82" s="3">
        <v>0.0</v>
      </c>
      <c r="W82" s="5">
        <f t="shared" si="6"/>
        <v>22</v>
      </c>
    </row>
    <row r="83">
      <c r="A83" s="1" t="s">
        <v>171</v>
      </c>
      <c r="B83" s="1" t="s">
        <v>89</v>
      </c>
      <c r="C83" s="2">
        <v>17500.65625</v>
      </c>
      <c r="D83" s="10">
        <f t="shared" si="1"/>
        <v>18000</v>
      </c>
      <c r="E83" s="2">
        <v>55.47500229</v>
      </c>
      <c r="F83" s="2">
        <f t="shared" si="2"/>
        <v>55</v>
      </c>
      <c r="G83" s="3">
        <f t="shared" si="3"/>
        <v>9708.489455</v>
      </c>
      <c r="H83" s="2">
        <f t="shared" si="4"/>
        <v>44.52499771</v>
      </c>
      <c r="I83" s="2">
        <f t="shared" si="5"/>
        <v>45</v>
      </c>
      <c r="J83" s="11">
        <v>93.92585718</v>
      </c>
      <c r="K83" s="2">
        <v>93.92585718</v>
      </c>
      <c r="L83" s="2">
        <v>5.873730768</v>
      </c>
      <c r="M83" s="2">
        <v>0.2004120542</v>
      </c>
      <c r="N83" s="2">
        <v>0.0</v>
      </c>
      <c r="O83" s="2">
        <v>92.082745</v>
      </c>
      <c r="P83" s="2">
        <v>7.917255</v>
      </c>
      <c r="Q83" s="2">
        <v>0.0</v>
      </c>
      <c r="R83" s="2">
        <v>0.0</v>
      </c>
      <c r="S83" s="2">
        <v>95.40516436</v>
      </c>
      <c r="T83" s="2">
        <v>4.233570117</v>
      </c>
      <c r="U83" s="3">
        <v>0.361265525</v>
      </c>
      <c r="V83" s="3">
        <v>0.0</v>
      </c>
      <c r="W83" s="5">
        <f t="shared" si="6"/>
        <v>22</v>
      </c>
    </row>
    <row r="84">
      <c r="A84" s="1" t="s">
        <v>49</v>
      </c>
      <c r="B84" s="1" t="s">
        <v>50</v>
      </c>
      <c r="C84" s="2">
        <v>119.4459991</v>
      </c>
      <c r="D84" s="10">
        <f t="shared" si="1"/>
        <v>1000</v>
      </c>
      <c r="E84" s="2">
        <v>55.59399796</v>
      </c>
      <c r="F84" s="2">
        <f t="shared" si="2"/>
        <v>56</v>
      </c>
      <c r="G84" s="3">
        <f t="shared" si="3"/>
        <v>66.4048063</v>
      </c>
      <c r="H84" s="2">
        <f t="shared" si="4"/>
        <v>44.40600204</v>
      </c>
      <c r="I84" s="2">
        <f t="shared" si="5"/>
        <v>44</v>
      </c>
      <c r="J84" s="11">
        <v>77.97092085</v>
      </c>
      <c r="K84" s="2">
        <v>77.97092085</v>
      </c>
      <c r="L84" s="2">
        <v>4.076899625</v>
      </c>
      <c r="M84" s="2">
        <v>17.95217953</v>
      </c>
      <c r="N84" s="2">
        <v>0.0</v>
      </c>
      <c r="O84" s="2">
        <v>60.99418489</v>
      </c>
      <c r="P84" s="2">
        <v>2.096609799</v>
      </c>
      <c r="Q84" s="2">
        <v>36.90920532</v>
      </c>
      <c r="R84" s="2">
        <v>0.0</v>
      </c>
      <c r="S84" s="2">
        <v>91.53117485</v>
      </c>
      <c r="T84" s="2">
        <v>5.658666461</v>
      </c>
      <c r="U84" s="3">
        <v>2.810158691</v>
      </c>
      <c r="V84" s="3">
        <v>0.0</v>
      </c>
      <c r="W84" s="5">
        <f t="shared" si="6"/>
        <v>22</v>
      </c>
    </row>
    <row r="85">
      <c r="A85" s="1" t="s">
        <v>101</v>
      </c>
      <c r="B85" s="1" t="s">
        <v>29</v>
      </c>
      <c r="C85" s="2">
        <v>2961.160889</v>
      </c>
      <c r="D85" s="10">
        <f t="shared" si="1"/>
        <v>3000</v>
      </c>
      <c r="E85" s="2">
        <v>56.31100082</v>
      </c>
      <c r="F85" s="2">
        <f t="shared" si="2"/>
        <v>56</v>
      </c>
      <c r="G85" s="3">
        <f t="shared" si="3"/>
        <v>1667.459332</v>
      </c>
      <c r="H85" s="2">
        <f t="shared" si="4"/>
        <v>43.68899918</v>
      </c>
      <c r="I85" s="2">
        <f t="shared" si="5"/>
        <v>44</v>
      </c>
      <c r="J85" s="11">
        <v>91.0299445</v>
      </c>
      <c r="K85" s="2">
        <v>91.0299445</v>
      </c>
      <c r="L85" s="2">
        <v>5.367570914</v>
      </c>
      <c r="M85" s="2">
        <v>1.864010203</v>
      </c>
      <c r="N85" s="2">
        <v>1.738474379</v>
      </c>
      <c r="O85" s="2">
        <v>85.39991216</v>
      </c>
      <c r="P85" s="2">
        <v>8.490737371</v>
      </c>
      <c r="Q85" s="2">
        <v>2.568971895</v>
      </c>
      <c r="R85" s="2">
        <v>3.540378574</v>
      </c>
      <c r="S85" s="2">
        <v>95.39801591</v>
      </c>
      <c r="T85" s="2">
        <v>2.944456223</v>
      </c>
      <c r="U85" s="3">
        <v>1.317064322</v>
      </c>
      <c r="V85" s="3">
        <v>0.34046355</v>
      </c>
      <c r="W85" s="5">
        <f t="shared" si="6"/>
        <v>22</v>
      </c>
    </row>
    <row r="86">
      <c r="A86" s="1" t="s">
        <v>149</v>
      </c>
      <c r="B86" s="1" t="s">
        <v>29</v>
      </c>
      <c r="C86" s="2">
        <v>10139.1748</v>
      </c>
      <c r="D86" s="10">
        <f t="shared" si="1"/>
        <v>11000</v>
      </c>
      <c r="E86" s="2">
        <v>56.39700317</v>
      </c>
      <c r="F86" s="2">
        <f t="shared" si="2"/>
        <v>56</v>
      </c>
      <c r="G86" s="3">
        <f t="shared" si="3"/>
        <v>5718.190733</v>
      </c>
      <c r="H86" s="2">
        <f t="shared" si="4"/>
        <v>43.60299683</v>
      </c>
      <c r="I86" s="2">
        <f t="shared" si="5"/>
        <v>44</v>
      </c>
      <c r="J86" s="11">
        <v>96.04337613</v>
      </c>
      <c r="K86" s="2">
        <v>96.04337613</v>
      </c>
      <c r="L86" s="2">
        <v>1.04278118</v>
      </c>
      <c r="M86" s="2">
        <v>2.913842688</v>
      </c>
      <c r="N86" s="2">
        <v>0.0</v>
      </c>
      <c r="O86" s="2">
        <v>90.92579795</v>
      </c>
      <c r="P86" s="2">
        <v>2.391535671</v>
      </c>
      <c r="Q86" s="2">
        <v>6.682666377</v>
      </c>
      <c r="R86" s="2">
        <v>0.0</v>
      </c>
      <c r="S86" s="2">
        <v>100.0</v>
      </c>
      <c r="T86" s="2">
        <v>0.0</v>
      </c>
      <c r="U86" s="3">
        <v>0.0</v>
      </c>
      <c r="V86" s="3">
        <v>0.0</v>
      </c>
      <c r="W86" s="5">
        <f t="shared" si="6"/>
        <v>22</v>
      </c>
    </row>
    <row r="87">
      <c r="A87" s="1" t="s">
        <v>140</v>
      </c>
      <c r="B87" s="1" t="s">
        <v>29</v>
      </c>
      <c r="C87" s="2">
        <v>8737.370117</v>
      </c>
      <c r="D87" s="10">
        <f t="shared" si="1"/>
        <v>9000</v>
      </c>
      <c r="E87" s="2">
        <v>56.44599915</v>
      </c>
      <c r="F87" s="2">
        <f t="shared" si="2"/>
        <v>56</v>
      </c>
      <c r="G87" s="3">
        <f t="shared" si="3"/>
        <v>4931.895862</v>
      </c>
      <c r="H87" s="2">
        <f t="shared" si="4"/>
        <v>43.55400085</v>
      </c>
      <c r="I87" s="2">
        <f t="shared" si="5"/>
        <v>44</v>
      </c>
      <c r="J87" s="11">
        <v>95.29552932</v>
      </c>
      <c r="K87" s="2">
        <v>95.29552932</v>
      </c>
      <c r="L87" s="2">
        <v>4.244199279</v>
      </c>
      <c r="M87" s="2">
        <v>0.4437204778</v>
      </c>
      <c r="N87" s="2">
        <v>0.01655092647</v>
      </c>
      <c r="O87" s="2">
        <v>95.84497475</v>
      </c>
      <c r="P87" s="2">
        <v>3.545864028</v>
      </c>
      <c r="Q87" s="2">
        <v>0.5711602866</v>
      </c>
      <c r="R87" s="2">
        <v>0.03800093141</v>
      </c>
      <c r="S87" s="2">
        <v>94.87156989</v>
      </c>
      <c r="T87" s="2">
        <v>4.783037865</v>
      </c>
      <c r="U87" s="3">
        <v>0.3453922445</v>
      </c>
      <c r="V87" s="3">
        <v>0.0</v>
      </c>
      <c r="W87" s="5">
        <f t="shared" si="6"/>
        <v>22</v>
      </c>
    </row>
    <row r="88">
      <c r="A88" s="1" t="s">
        <v>234</v>
      </c>
      <c r="B88" s="1" t="s">
        <v>50</v>
      </c>
      <c r="C88" s="2">
        <v>273523.625</v>
      </c>
      <c r="D88" s="10">
        <f t="shared" si="1"/>
        <v>274000</v>
      </c>
      <c r="E88" s="2">
        <v>56.64099884</v>
      </c>
      <c r="F88" s="2">
        <f t="shared" si="2"/>
        <v>57</v>
      </c>
      <c r="G88" s="3">
        <f t="shared" si="3"/>
        <v>154926.5133</v>
      </c>
      <c r="H88" s="2">
        <f t="shared" si="4"/>
        <v>43.35900116</v>
      </c>
      <c r="I88" s="2">
        <f t="shared" si="5"/>
        <v>43</v>
      </c>
      <c r="J88" s="11">
        <v>92.41534961</v>
      </c>
      <c r="K88" s="2">
        <v>92.41534961</v>
      </c>
      <c r="L88" s="2">
        <v>0.8554746335</v>
      </c>
      <c r="M88" s="2">
        <v>5.553871666</v>
      </c>
      <c r="N88" s="2">
        <v>1.175304087</v>
      </c>
      <c r="O88" s="2">
        <v>85.66796238</v>
      </c>
      <c r="P88" s="2">
        <v>1.17809123</v>
      </c>
      <c r="Q88" s="2">
        <v>10.61491462</v>
      </c>
      <c r="R88" s="2">
        <v>2.539031772</v>
      </c>
      <c r="S88" s="2">
        <v>97.58051207</v>
      </c>
      <c r="T88" s="2">
        <v>0.6085098345</v>
      </c>
      <c r="U88" s="3">
        <v>1.679615139</v>
      </c>
      <c r="V88" s="3">
        <v>0.1313629588</v>
      </c>
      <c r="W88" s="5">
        <f t="shared" si="6"/>
        <v>22</v>
      </c>
    </row>
    <row r="89">
      <c r="A89" s="1" t="s">
        <v>157</v>
      </c>
      <c r="B89" s="1" t="s">
        <v>50</v>
      </c>
      <c r="C89" s="2">
        <v>11402.5332</v>
      </c>
      <c r="D89" s="10">
        <f t="shared" si="1"/>
        <v>12000</v>
      </c>
      <c r="E89" s="2">
        <v>57.08799744</v>
      </c>
      <c r="F89" s="2">
        <f t="shared" si="2"/>
        <v>57</v>
      </c>
      <c r="G89" s="3">
        <f t="shared" si="3"/>
        <v>6509.477861</v>
      </c>
      <c r="H89" s="2">
        <f t="shared" si="4"/>
        <v>42.91200256</v>
      </c>
      <c r="I89" s="2">
        <f t="shared" si="5"/>
        <v>43</v>
      </c>
      <c r="J89" s="11">
        <v>66.6953084</v>
      </c>
      <c r="K89" s="2">
        <v>66.6953084</v>
      </c>
      <c r="L89" s="2">
        <v>9.814543652</v>
      </c>
      <c r="M89" s="2">
        <v>23.49014795</v>
      </c>
      <c r="N89" s="2">
        <v>0.0</v>
      </c>
      <c r="O89" s="2">
        <v>42.8457001</v>
      </c>
      <c r="P89" s="2">
        <v>13.25598695</v>
      </c>
      <c r="Q89" s="2">
        <v>43.89831295</v>
      </c>
      <c r="R89" s="2">
        <v>0.0</v>
      </c>
      <c r="S89" s="2">
        <v>84.62262129</v>
      </c>
      <c r="T89" s="2">
        <v>7.227673879</v>
      </c>
      <c r="U89" s="3">
        <v>8.149704835</v>
      </c>
      <c r="V89" s="3">
        <v>0.0</v>
      </c>
      <c r="W89" s="5">
        <f t="shared" si="6"/>
        <v>22</v>
      </c>
    </row>
    <row r="90">
      <c r="A90" s="1" t="s">
        <v>78</v>
      </c>
      <c r="B90" s="1" t="s">
        <v>29</v>
      </c>
      <c r="C90" s="2">
        <v>896.4439697</v>
      </c>
      <c r="D90" s="10">
        <f t="shared" si="1"/>
        <v>1000</v>
      </c>
      <c r="E90" s="2">
        <v>57.24700546</v>
      </c>
      <c r="F90" s="2">
        <f t="shared" si="2"/>
        <v>57</v>
      </c>
      <c r="G90" s="3">
        <f t="shared" si="3"/>
        <v>513.1873283</v>
      </c>
      <c r="H90" s="2">
        <f t="shared" si="4"/>
        <v>42.75299454</v>
      </c>
      <c r="I90" s="2">
        <f t="shared" si="5"/>
        <v>43</v>
      </c>
      <c r="J90" s="11">
        <v>94.30106524</v>
      </c>
      <c r="K90" s="2">
        <v>94.30106524</v>
      </c>
      <c r="L90" s="2">
        <v>0.0</v>
      </c>
      <c r="M90" s="2">
        <v>3.318602766</v>
      </c>
      <c r="N90" s="2">
        <v>2.380331999</v>
      </c>
      <c r="O90" s="2">
        <v>89.08802405</v>
      </c>
      <c r="P90" s="2">
        <v>0.0</v>
      </c>
      <c r="Q90" s="2">
        <v>5.759897938</v>
      </c>
      <c r="R90" s="2">
        <v>5.152078012</v>
      </c>
      <c r="S90" s="2">
        <v>98.19424406</v>
      </c>
      <c r="T90" s="2">
        <v>0.0</v>
      </c>
      <c r="U90" s="3">
        <v>1.495409344</v>
      </c>
      <c r="V90" s="3">
        <v>0.3103465922</v>
      </c>
      <c r="W90" s="5">
        <f t="shared" si="6"/>
        <v>22</v>
      </c>
    </row>
    <row r="91">
      <c r="A91" s="1" t="s">
        <v>191</v>
      </c>
      <c r="B91" s="1" t="s">
        <v>50</v>
      </c>
      <c r="C91" s="2">
        <v>31072.94531</v>
      </c>
      <c r="D91" s="10">
        <f t="shared" si="1"/>
        <v>32000</v>
      </c>
      <c r="E91" s="2">
        <v>57.34899902</v>
      </c>
      <c r="F91" s="2">
        <f t="shared" si="2"/>
        <v>57</v>
      </c>
      <c r="G91" s="3">
        <f t="shared" si="3"/>
        <v>17820.0231</v>
      </c>
      <c r="H91" s="2">
        <f t="shared" si="4"/>
        <v>42.65100098</v>
      </c>
      <c r="I91" s="2">
        <f t="shared" si="5"/>
        <v>43</v>
      </c>
      <c r="J91" s="11">
        <v>85.79099665</v>
      </c>
      <c r="K91" s="2">
        <v>85.79099665</v>
      </c>
      <c r="L91" s="2">
        <v>6.586062113</v>
      </c>
      <c r="M91" s="2">
        <v>2.812216176</v>
      </c>
      <c r="N91" s="2">
        <v>4.810725058</v>
      </c>
      <c r="O91" s="2">
        <v>71.89275005</v>
      </c>
      <c r="P91" s="2">
        <v>11.93454827</v>
      </c>
      <c r="Q91" s="2">
        <v>4.999356483</v>
      </c>
      <c r="R91" s="2">
        <v>11.17334519</v>
      </c>
      <c r="S91" s="2">
        <v>96.12725952</v>
      </c>
      <c r="T91" s="2">
        <v>2.608342455</v>
      </c>
      <c r="U91" s="3">
        <v>1.185613803</v>
      </c>
      <c r="V91" s="3">
        <v>0.07878421819</v>
      </c>
      <c r="W91" s="5">
        <f t="shared" si="6"/>
        <v>22</v>
      </c>
    </row>
    <row r="92">
      <c r="A92" s="1" t="s">
        <v>108</v>
      </c>
      <c r="B92" s="1" t="s">
        <v>26</v>
      </c>
      <c r="C92" s="2">
        <v>4105.268066</v>
      </c>
      <c r="D92" s="10">
        <f t="shared" si="1"/>
        <v>5000</v>
      </c>
      <c r="E92" s="2">
        <v>57.55299759</v>
      </c>
      <c r="F92" s="2">
        <f t="shared" si="2"/>
        <v>58</v>
      </c>
      <c r="G92" s="3">
        <f t="shared" si="3"/>
        <v>2362.704831</v>
      </c>
      <c r="H92" s="2">
        <f t="shared" si="4"/>
        <v>42.44700241</v>
      </c>
      <c r="I92" s="2">
        <f t="shared" si="5"/>
        <v>42</v>
      </c>
      <c r="J92" s="11" t="s">
        <v>18</v>
      </c>
      <c r="K92" s="2" t="s">
        <v>18</v>
      </c>
      <c r="L92" s="2" t="s">
        <v>18</v>
      </c>
      <c r="M92" s="2" t="s">
        <v>18</v>
      </c>
      <c r="N92" s="2" t="s">
        <v>18</v>
      </c>
      <c r="O92" s="2" t="s">
        <v>18</v>
      </c>
      <c r="P92" s="2" t="s">
        <v>18</v>
      </c>
      <c r="Q92" s="2" t="s">
        <v>18</v>
      </c>
      <c r="R92" s="2" t="s">
        <v>18</v>
      </c>
      <c r="S92" s="2">
        <v>100.0</v>
      </c>
      <c r="T92" s="2">
        <v>0.0</v>
      </c>
      <c r="U92" s="3">
        <v>0.0</v>
      </c>
      <c r="V92" s="3">
        <v>0.0</v>
      </c>
      <c r="W92" s="5">
        <f t="shared" si="6"/>
        <v>22</v>
      </c>
    </row>
    <row r="93">
      <c r="A93" s="1" t="s">
        <v>186</v>
      </c>
      <c r="B93" s="1" t="s">
        <v>50</v>
      </c>
      <c r="C93" s="2">
        <v>26545.86328</v>
      </c>
      <c r="D93" s="10">
        <f t="shared" si="1"/>
        <v>27000</v>
      </c>
      <c r="E93" s="2">
        <v>57.56000519</v>
      </c>
      <c r="F93" s="2">
        <f t="shared" si="2"/>
        <v>58</v>
      </c>
      <c r="G93" s="3">
        <f t="shared" si="3"/>
        <v>15279.80028</v>
      </c>
      <c r="H93" s="2">
        <f t="shared" si="4"/>
        <v>42.43999481</v>
      </c>
      <c r="I93" s="2">
        <f t="shared" si="5"/>
        <v>42</v>
      </c>
      <c r="J93" s="11">
        <v>65.72041818</v>
      </c>
      <c r="K93" s="2">
        <v>65.72041818</v>
      </c>
      <c r="L93" s="2">
        <v>12.87474863</v>
      </c>
      <c r="M93" s="2">
        <v>15.00100626</v>
      </c>
      <c r="N93" s="2">
        <v>6.403826927</v>
      </c>
      <c r="O93" s="2">
        <v>43.52758112</v>
      </c>
      <c r="P93" s="2">
        <v>12.67259943</v>
      </c>
      <c r="Q93" s="2">
        <v>30.12380645</v>
      </c>
      <c r="R93" s="2">
        <v>13.676013</v>
      </c>
      <c r="S93" s="2">
        <v>82.08358486</v>
      </c>
      <c r="T93" s="2">
        <v>13.02379677</v>
      </c>
      <c r="U93" s="3">
        <v>3.850701351</v>
      </c>
      <c r="V93" s="3">
        <v>1.041917019</v>
      </c>
      <c r="W93" s="5">
        <f t="shared" si="6"/>
        <v>22</v>
      </c>
    </row>
    <row r="94">
      <c r="A94" s="1" t="s">
        <v>175</v>
      </c>
      <c r="B94" s="1" t="s">
        <v>29</v>
      </c>
      <c r="C94" s="2">
        <v>18776.70703</v>
      </c>
      <c r="D94" s="10">
        <f t="shared" si="1"/>
        <v>19000</v>
      </c>
      <c r="E94" s="2">
        <v>57.67100143</v>
      </c>
      <c r="F94" s="2">
        <f t="shared" si="2"/>
        <v>58</v>
      </c>
      <c r="G94" s="3">
        <f t="shared" si="3"/>
        <v>10828.71498</v>
      </c>
      <c r="H94" s="2">
        <f t="shared" si="4"/>
        <v>42.32899857</v>
      </c>
      <c r="I94" s="2">
        <f t="shared" si="5"/>
        <v>42</v>
      </c>
      <c r="J94" s="11">
        <v>95.43497032</v>
      </c>
      <c r="K94" s="2">
        <v>95.43497032</v>
      </c>
      <c r="L94" s="2">
        <v>1.941425039</v>
      </c>
      <c r="M94" s="2">
        <v>2.545956934</v>
      </c>
      <c r="N94" s="2">
        <v>0.07764770471</v>
      </c>
      <c r="O94" s="2">
        <v>91.93925234</v>
      </c>
      <c r="P94" s="2">
        <v>1.862616064</v>
      </c>
      <c r="Q94" s="2">
        <v>6.014693049</v>
      </c>
      <c r="R94" s="2">
        <v>0.1834385438</v>
      </c>
      <c r="S94" s="2">
        <v>98.00073133</v>
      </c>
      <c r="T94" s="2">
        <v>1.999268673</v>
      </c>
      <c r="U94" s="3">
        <v>0.0</v>
      </c>
      <c r="V94" s="3">
        <v>0.0</v>
      </c>
      <c r="W94" s="5">
        <f t="shared" si="6"/>
        <v>22</v>
      </c>
    </row>
    <row r="95">
      <c r="A95" s="1" t="s">
        <v>147</v>
      </c>
      <c r="B95" s="1" t="s">
        <v>50</v>
      </c>
      <c r="C95" s="2">
        <v>9904.608398</v>
      </c>
      <c r="D95" s="10">
        <f t="shared" si="1"/>
        <v>10000</v>
      </c>
      <c r="E95" s="2">
        <v>58.35899734</v>
      </c>
      <c r="F95" s="2">
        <f t="shared" si="2"/>
        <v>58</v>
      </c>
      <c r="G95" s="3">
        <f t="shared" si="3"/>
        <v>5780.230152</v>
      </c>
      <c r="H95" s="2">
        <f t="shared" si="4"/>
        <v>41.64100266</v>
      </c>
      <c r="I95" s="2">
        <f t="shared" si="5"/>
        <v>42</v>
      </c>
      <c r="J95" s="11">
        <v>95.68922113</v>
      </c>
      <c r="K95" s="2">
        <v>95.68922113</v>
      </c>
      <c r="L95" s="2">
        <v>0.4256206085</v>
      </c>
      <c r="M95" s="2">
        <v>3.885158264</v>
      </c>
      <c r="N95" s="2">
        <v>0.0</v>
      </c>
      <c r="O95" s="2">
        <v>89.87579955</v>
      </c>
      <c r="P95" s="2">
        <v>0.8067095079</v>
      </c>
      <c r="Q95" s="2">
        <v>9.317490946</v>
      </c>
      <c r="R95" s="2">
        <v>0.0</v>
      </c>
      <c r="S95" s="2">
        <v>99.83728281</v>
      </c>
      <c r="T95" s="2">
        <v>0.1537015262</v>
      </c>
      <c r="U95" s="3">
        <v>0.009015663296</v>
      </c>
      <c r="V95" s="3">
        <v>0.0</v>
      </c>
      <c r="W95" s="5">
        <f t="shared" si="6"/>
        <v>22</v>
      </c>
    </row>
    <row r="96">
      <c r="A96" s="1" t="s">
        <v>91</v>
      </c>
      <c r="B96" s="1" t="s">
        <v>29</v>
      </c>
      <c r="C96" s="2">
        <v>2083.379883</v>
      </c>
      <c r="D96" s="10">
        <f t="shared" si="1"/>
        <v>3000</v>
      </c>
      <c r="E96" s="2">
        <v>58.48199844</v>
      </c>
      <c r="F96" s="2">
        <f t="shared" si="2"/>
        <v>58</v>
      </c>
      <c r="G96" s="3">
        <f t="shared" si="3"/>
        <v>1218.402191</v>
      </c>
      <c r="H96" s="2">
        <f t="shared" si="4"/>
        <v>41.51800156</v>
      </c>
      <c r="I96" s="2">
        <f t="shared" si="5"/>
        <v>42</v>
      </c>
      <c r="J96" s="11">
        <v>97.74281579</v>
      </c>
      <c r="K96" s="2">
        <v>97.74281579</v>
      </c>
      <c r="L96" s="2">
        <v>1.63499414</v>
      </c>
      <c r="M96" s="2">
        <v>0.5742284762</v>
      </c>
      <c r="N96" s="2">
        <v>0.04796159706</v>
      </c>
      <c r="O96" s="2">
        <v>97.46871457</v>
      </c>
      <c r="P96" s="2">
        <v>1.505202232</v>
      </c>
      <c r="Q96" s="2">
        <v>0.9105631982</v>
      </c>
      <c r="R96" s="2">
        <v>0.11552</v>
      </c>
      <c r="S96" s="2">
        <v>97.93740299</v>
      </c>
      <c r="T96" s="2">
        <v>1.727136954</v>
      </c>
      <c r="U96" s="3">
        <v>0.3354600563</v>
      </c>
      <c r="V96" s="3">
        <v>0.0</v>
      </c>
      <c r="W96" s="5">
        <f t="shared" si="6"/>
        <v>22</v>
      </c>
    </row>
    <row r="97">
      <c r="A97" s="1" t="s">
        <v>142</v>
      </c>
      <c r="B97" s="1" t="s">
        <v>26</v>
      </c>
      <c r="C97" s="2">
        <v>9006.400391</v>
      </c>
      <c r="D97" s="10">
        <f t="shared" si="1"/>
        <v>10000</v>
      </c>
      <c r="E97" s="2">
        <v>58.7480011</v>
      </c>
      <c r="F97" s="2">
        <f t="shared" si="2"/>
        <v>59</v>
      </c>
      <c r="G97" s="3">
        <f t="shared" si="3"/>
        <v>5291.080201</v>
      </c>
      <c r="H97" s="2">
        <f t="shared" si="4"/>
        <v>41.2519989</v>
      </c>
      <c r="I97" s="2">
        <f t="shared" si="5"/>
        <v>41</v>
      </c>
      <c r="J97" s="11">
        <v>100.0</v>
      </c>
      <c r="K97" s="2">
        <v>100.0</v>
      </c>
      <c r="L97" s="2">
        <v>0.0</v>
      </c>
      <c r="M97" s="2">
        <v>0.0</v>
      </c>
      <c r="N97" s="2">
        <v>0.0</v>
      </c>
      <c r="O97" s="2">
        <v>100.0</v>
      </c>
      <c r="P97" s="2">
        <v>0.0</v>
      </c>
      <c r="Q97" s="2">
        <v>0.0</v>
      </c>
      <c r="R97" s="2">
        <v>0.0</v>
      </c>
      <c r="S97" s="2">
        <v>100.0</v>
      </c>
      <c r="T97" s="2">
        <v>0.0</v>
      </c>
      <c r="U97" s="3">
        <v>0.0</v>
      </c>
      <c r="V97" s="3">
        <v>0.0</v>
      </c>
      <c r="W97" s="5">
        <f t="shared" si="6"/>
        <v>22</v>
      </c>
    </row>
    <row r="98">
      <c r="A98" s="1" t="s">
        <v>128</v>
      </c>
      <c r="B98" s="1" t="s">
        <v>50</v>
      </c>
      <c r="C98" s="2">
        <v>6624.554199</v>
      </c>
      <c r="D98" s="10">
        <f t="shared" si="1"/>
        <v>7000</v>
      </c>
      <c r="E98" s="2">
        <v>59.01200104</v>
      </c>
      <c r="F98" s="2">
        <f t="shared" si="2"/>
        <v>59</v>
      </c>
      <c r="G98" s="3">
        <f t="shared" si="3"/>
        <v>3909.281993</v>
      </c>
      <c r="H98" s="2">
        <f t="shared" si="4"/>
        <v>40.98799896</v>
      </c>
      <c r="I98" s="2">
        <f t="shared" si="5"/>
        <v>41</v>
      </c>
      <c r="J98" s="11">
        <v>81.7087538</v>
      </c>
      <c r="K98" s="2">
        <v>81.7087538</v>
      </c>
      <c r="L98" s="2">
        <v>1.506645682</v>
      </c>
      <c r="M98" s="2">
        <v>13.53053114</v>
      </c>
      <c r="N98" s="2">
        <v>3.254069378</v>
      </c>
      <c r="O98" s="2">
        <v>59.10744663</v>
      </c>
      <c r="P98" s="2">
        <v>3.520974285</v>
      </c>
      <c r="Q98" s="2">
        <v>29.78017368</v>
      </c>
      <c r="R98" s="2">
        <v>7.5914054</v>
      </c>
      <c r="S98" s="2">
        <v>97.40695661</v>
      </c>
      <c r="T98" s="2">
        <v>0.1075523143</v>
      </c>
      <c r="U98" s="3">
        <v>2.244007656</v>
      </c>
      <c r="V98" s="3">
        <v>0.2414834229</v>
      </c>
      <c r="W98" s="5">
        <f t="shared" si="6"/>
        <v>22</v>
      </c>
    </row>
    <row r="99">
      <c r="A99" s="1" t="s">
        <v>106</v>
      </c>
      <c r="B99" s="1" t="s">
        <v>29</v>
      </c>
      <c r="C99" s="2">
        <v>3989.175049</v>
      </c>
      <c r="D99" s="10">
        <f t="shared" si="1"/>
        <v>4000</v>
      </c>
      <c r="E99" s="2">
        <v>59.4529953</v>
      </c>
      <c r="F99" s="2">
        <f t="shared" si="2"/>
        <v>59</v>
      </c>
      <c r="G99" s="3">
        <f t="shared" si="3"/>
        <v>2371.684054</v>
      </c>
      <c r="H99" s="2">
        <f t="shared" si="4"/>
        <v>40.5470047</v>
      </c>
      <c r="I99" s="2">
        <f t="shared" si="5"/>
        <v>41</v>
      </c>
      <c r="J99" s="11">
        <v>97.3481397</v>
      </c>
      <c r="K99" s="2">
        <v>97.3481397</v>
      </c>
      <c r="L99" s="2">
        <v>0.0</v>
      </c>
      <c r="M99" s="2">
        <v>2.632761379</v>
      </c>
      <c r="N99" s="2">
        <v>0.01909892327</v>
      </c>
      <c r="O99" s="2">
        <v>94.2718842</v>
      </c>
      <c r="P99" s="2">
        <v>0.0</v>
      </c>
      <c r="Q99" s="2">
        <v>5.703923618</v>
      </c>
      <c r="R99" s="2">
        <v>0.02419218345</v>
      </c>
      <c r="S99" s="2">
        <v>99.44615394</v>
      </c>
      <c r="T99" s="2">
        <v>0.0</v>
      </c>
      <c r="U99" s="3">
        <v>0.538220742</v>
      </c>
      <c r="V99" s="3">
        <v>0.01562531586</v>
      </c>
      <c r="W99" s="5">
        <f t="shared" si="6"/>
        <v>22</v>
      </c>
    </row>
    <row r="100">
      <c r="A100" s="1" t="s">
        <v>200</v>
      </c>
      <c r="B100" s="1" t="s">
        <v>26</v>
      </c>
      <c r="C100" s="2">
        <v>37846.60547</v>
      </c>
      <c r="D100" s="10">
        <f t="shared" si="1"/>
        <v>38000</v>
      </c>
      <c r="E100" s="2">
        <v>60.04300308</v>
      </c>
      <c r="F100" s="2">
        <f t="shared" si="2"/>
        <v>60</v>
      </c>
      <c r="G100" s="3">
        <f t="shared" si="3"/>
        <v>22724.23849</v>
      </c>
      <c r="H100" s="2">
        <f t="shared" si="4"/>
        <v>39.95699692</v>
      </c>
      <c r="I100" s="2">
        <f t="shared" si="5"/>
        <v>40</v>
      </c>
      <c r="J100" s="11">
        <v>99.96659155</v>
      </c>
      <c r="K100" s="2">
        <v>99.96659155</v>
      </c>
      <c r="L100" s="2">
        <v>0.0</v>
      </c>
      <c r="M100" s="2">
        <v>0.03340844529</v>
      </c>
      <c r="N100" s="2">
        <v>0.0</v>
      </c>
      <c r="O100" s="2">
        <v>100.0</v>
      </c>
      <c r="P100" s="2">
        <v>0.0</v>
      </c>
      <c r="Q100" s="2">
        <v>0.0</v>
      </c>
      <c r="R100" s="2">
        <v>0.0</v>
      </c>
      <c r="S100" s="2">
        <v>99.94435484</v>
      </c>
      <c r="T100" s="2">
        <v>0.0</v>
      </c>
      <c r="U100" s="3">
        <v>0.05564516129</v>
      </c>
      <c r="V100" s="3">
        <v>0.0</v>
      </c>
      <c r="W100" s="5">
        <f t="shared" si="6"/>
        <v>22</v>
      </c>
    </row>
    <row r="101">
      <c r="A101" s="1" t="s">
        <v>237</v>
      </c>
      <c r="B101" s="1" t="s">
        <v>29</v>
      </c>
      <c r="C101" s="2">
        <v>1463140.5</v>
      </c>
      <c r="D101" s="10">
        <f t="shared" si="1"/>
        <v>1464000</v>
      </c>
      <c r="E101" s="2">
        <v>61.71308899</v>
      </c>
      <c r="F101" s="2">
        <f t="shared" si="2"/>
        <v>62</v>
      </c>
      <c r="G101" s="3">
        <f t="shared" si="3"/>
        <v>902949.1988</v>
      </c>
      <c r="H101" s="2">
        <f t="shared" si="4"/>
        <v>38.28691101</v>
      </c>
      <c r="I101" s="2">
        <f t="shared" si="5"/>
        <v>38</v>
      </c>
      <c r="J101" s="11">
        <v>94.26111059</v>
      </c>
      <c r="K101" s="2">
        <v>94.26111059</v>
      </c>
      <c r="L101" s="2">
        <v>0.8147213297</v>
      </c>
      <c r="M101" s="2">
        <v>4.725451938</v>
      </c>
      <c r="N101" s="2">
        <v>0.1987161441</v>
      </c>
      <c r="O101" s="2">
        <v>89.66123351</v>
      </c>
      <c r="P101" s="2">
        <v>1.832679086</v>
      </c>
      <c r="Q101" s="2">
        <v>8.506087409</v>
      </c>
      <c r="R101" s="2">
        <v>0.0</v>
      </c>
      <c r="S101" s="2">
        <v>97.11488267</v>
      </c>
      <c r="T101" s="2">
        <v>0.1831784927</v>
      </c>
      <c r="U101" s="3">
        <v>2.37993884</v>
      </c>
      <c r="V101" s="3">
        <v>0.322</v>
      </c>
      <c r="W101" s="5">
        <f t="shared" si="6"/>
        <v>22</v>
      </c>
    </row>
    <row r="102">
      <c r="A102" s="1" t="s">
        <v>56</v>
      </c>
      <c r="B102" s="1" t="s">
        <v>26</v>
      </c>
      <c r="C102" s="2">
        <v>280.9039917</v>
      </c>
      <c r="D102" s="10">
        <f t="shared" si="1"/>
        <v>1000</v>
      </c>
      <c r="E102" s="2">
        <v>61.97500229</v>
      </c>
      <c r="F102" s="2">
        <f t="shared" si="2"/>
        <v>62</v>
      </c>
      <c r="G102" s="3">
        <f t="shared" si="3"/>
        <v>174.0902553</v>
      </c>
      <c r="H102" s="2">
        <f t="shared" si="4"/>
        <v>38.02499771</v>
      </c>
      <c r="I102" s="2">
        <f t="shared" si="5"/>
        <v>38</v>
      </c>
      <c r="J102" s="11">
        <v>100.0</v>
      </c>
      <c r="K102" s="2">
        <v>100.0</v>
      </c>
      <c r="L102" s="2">
        <v>0.0</v>
      </c>
      <c r="M102" s="2">
        <v>0.0</v>
      </c>
      <c r="N102" s="2">
        <v>0.0</v>
      </c>
      <c r="O102" s="2" t="s">
        <v>18</v>
      </c>
      <c r="P102" s="2" t="s">
        <v>18</v>
      </c>
      <c r="Q102" s="2" t="s">
        <v>18</v>
      </c>
      <c r="R102" s="2" t="s">
        <v>18</v>
      </c>
      <c r="S102" s="2" t="s">
        <v>18</v>
      </c>
      <c r="T102" s="2" t="s">
        <v>18</v>
      </c>
      <c r="U102" s="3" t="s">
        <v>18</v>
      </c>
      <c r="V102" s="3" t="s">
        <v>18</v>
      </c>
      <c r="W102" s="5">
        <f t="shared" si="6"/>
        <v>22</v>
      </c>
    </row>
    <row r="103">
      <c r="A103" s="1" t="s">
        <v>99</v>
      </c>
      <c r="B103" s="1" t="s">
        <v>29</v>
      </c>
      <c r="C103" s="2">
        <v>2877.800049</v>
      </c>
      <c r="D103" s="10">
        <f t="shared" si="1"/>
        <v>3000</v>
      </c>
      <c r="E103" s="2">
        <v>62.11199951</v>
      </c>
      <c r="F103" s="2">
        <f t="shared" si="2"/>
        <v>62</v>
      </c>
      <c r="G103" s="3">
        <f t="shared" si="3"/>
        <v>1787.459152</v>
      </c>
      <c r="H103" s="2">
        <f t="shared" si="4"/>
        <v>37.88800049</v>
      </c>
      <c r="I103" s="2">
        <f t="shared" si="5"/>
        <v>38</v>
      </c>
      <c r="J103" s="11">
        <v>95.06803883</v>
      </c>
      <c r="K103" s="2">
        <v>95.06803883</v>
      </c>
      <c r="L103" s="2">
        <v>1.884656092</v>
      </c>
      <c r="M103" s="2">
        <v>3.047305081</v>
      </c>
      <c r="N103" s="2">
        <v>0.0</v>
      </c>
      <c r="O103" s="2">
        <v>94.09135806</v>
      </c>
      <c r="P103" s="2">
        <v>2.305264955</v>
      </c>
      <c r="Q103" s="2">
        <v>3.603376986</v>
      </c>
      <c r="R103" s="2">
        <v>0.0</v>
      </c>
      <c r="S103" s="2">
        <v>95.66380912</v>
      </c>
      <c r="T103" s="2">
        <v>1.62808683</v>
      </c>
      <c r="U103" s="3">
        <v>2.708104054</v>
      </c>
      <c r="V103" s="3">
        <v>0.0</v>
      </c>
      <c r="W103" s="5">
        <f t="shared" si="6"/>
        <v>22</v>
      </c>
    </row>
    <row r="104">
      <c r="A104" s="1" t="s">
        <v>132</v>
      </c>
      <c r="B104" s="1" t="s">
        <v>29</v>
      </c>
      <c r="C104" s="2">
        <v>7132.529785</v>
      </c>
      <c r="D104" s="10">
        <f t="shared" si="1"/>
        <v>8000</v>
      </c>
      <c r="E104" s="2">
        <v>62.18299484</v>
      </c>
      <c r="F104" s="2">
        <f t="shared" si="2"/>
        <v>62</v>
      </c>
      <c r="G104" s="3">
        <f t="shared" si="3"/>
        <v>4435.220628</v>
      </c>
      <c r="H104" s="2">
        <f t="shared" si="4"/>
        <v>37.81700516</v>
      </c>
      <c r="I104" s="2">
        <f t="shared" si="5"/>
        <v>38</v>
      </c>
      <c r="J104" s="11">
        <v>99.59346633</v>
      </c>
      <c r="K104" s="2">
        <v>99.59346633</v>
      </c>
      <c r="L104" s="2">
        <v>0.4065302439</v>
      </c>
      <c r="M104" s="2">
        <v>3.4229177E-6</v>
      </c>
      <c r="N104" s="2">
        <v>0.0</v>
      </c>
      <c r="O104" s="2">
        <v>99.11122753</v>
      </c>
      <c r="P104" s="2">
        <v>0.8887724684</v>
      </c>
      <c r="Q104" s="2">
        <v>0.0</v>
      </c>
      <c r="R104" s="2">
        <v>0.0</v>
      </c>
      <c r="S104" s="2">
        <v>99.88674854</v>
      </c>
      <c r="T104" s="2">
        <v>0.1132514643</v>
      </c>
      <c r="U104" s="3">
        <v>0.0</v>
      </c>
      <c r="V104" s="3">
        <v>0.0</v>
      </c>
      <c r="W104" s="5">
        <f t="shared" si="6"/>
        <v>22</v>
      </c>
    </row>
    <row r="105">
      <c r="A105" s="1" t="s">
        <v>184</v>
      </c>
      <c r="B105" s="1" t="s">
        <v>89</v>
      </c>
      <c r="C105" s="2">
        <v>25778.81445</v>
      </c>
      <c r="D105" s="10">
        <f t="shared" si="1"/>
        <v>26000</v>
      </c>
      <c r="E105" s="2">
        <v>62.38100052</v>
      </c>
      <c r="F105" s="2">
        <f t="shared" si="2"/>
        <v>62</v>
      </c>
      <c r="G105" s="3">
        <f t="shared" si="3"/>
        <v>16081.08238</v>
      </c>
      <c r="H105" s="2">
        <f t="shared" si="4"/>
        <v>37.61899948</v>
      </c>
      <c r="I105" s="2">
        <f t="shared" si="5"/>
        <v>38</v>
      </c>
      <c r="J105" s="11">
        <v>93.84384303</v>
      </c>
      <c r="K105" s="2">
        <v>93.84384303</v>
      </c>
      <c r="L105" s="2">
        <v>0.6831311872</v>
      </c>
      <c r="M105" s="2">
        <v>5.20969278</v>
      </c>
      <c r="N105" s="2">
        <v>0.2633330058</v>
      </c>
      <c r="O105" s="2">
        <v>88.75362488</v>
      </c>
      <c r="P105" s="2">
        <v>0.3564402606</v>
      </c>
      <c r="Q105" s="2">
        <v>10.18993486</v>
      </c>
      <c r="R105" s="2">
        <v>0.7</v>
      </c>
      <c r="S105" s="2">
        <v>96.91351044</v>
      </c>
      <c r="T105" s="2">
        <v>0.8801428799</v>
      </c>
      <c r="U105" s="3">
        <v>2.206346677</v>
      </c>
      <c r="V105" s="3">
        <v>0.0</v>
      </c>
      <c r="W105" s="5">
        <f t="shared" si="6"/>
        <v>22</v>
      </c>
    </row>
    <row r="106">
      <c r="A106" s="1" t="s">
        <v>95</v>
      </c>
      <c r="B106" s="1" t="s">
        <v>89</v>
      </c>
      <c r="C106" s="2">
        <v>2416.664063</v>
      </c>
      <c r="D106" s="10">
        <f t="shared" si="1"/>
        <v>3000</v>
      </c>
      <c r="E106" s="2">
        <v>62.58199692</v>
      </c>
      <c r="F106" s="2">
        <f t="shared" si="2"/>
        <v>63</v>
      </c>
      <c r="G106" s="3">
        <f t="shared" si="3"/>
        <v>1512.396629</v>
      </c>
      <c r="H106" s="2">
        <f t="shared" si="4"/>
        <v>37.41800308</v>
      </c>
      <c r="I106" s="2">
        <f t="shared" si="5"/>
        <v>37</v>
      </c>
      <c r="J106" s="11">
        <v>80.94040714</v>
      </c>
      <c r="K106" s="2">
        <v>80.94040714</v>
      </c>
      <c r="L106" s="2">
        <v>8.597391391</v>
      </c>
      <c r="M106" s="2">
        <v>10.35285207</v>
      </c>
      <c r="N106" s="2">
        <v>0.1093493927</v>
      </c>
      <c r="O106" s="2">
        <v>69.18852321</v>
      </c>
      <c r="P106" s="2">
        <v>16.49783239</v>
      </c>
      <c r="Q106" s="2">
        <v>14.24376547</v>
      </c>
      <c r="R106" s="2">
        <v>0.0698789368</v>
      </c>
      <c r="S106" s="2">
        <v>87.96690427</v>
      </c>
      <c r="T106" s="2">
        <v>3.873689522</v>
      </c>
      <c r="U106" s="3">
        <v>8.026457278</v>
      </c>
      <c r="V106" s="3">
        <v>0.1329489253</v>
      </c>
      <c r="W106" s="5">
        <f t="shared" si="6"/>
        <v>22</v>
      </c>
    </row>
    <row r="107">
      <c r="A107" s="1" t="s">
        <v>102</v>
      </c>
      <c r="B107" s="1" t="s">
        <v>29</v>
      </c>
      <c r="C107" s="2">
        <v>2963.233887</v>
      </c>
      <c r="D107" s="10">
        <f t="shared" si="1"/>
        <v>3000</v>
      </c>
      <c r="E107" s="2">
        <v>63.31299973</v>
      </c>
      <c r="F107" s="2">
        <f t="shared" si="2"/>
        <v>63</v>
      </c>
      <c r="G107" s="3">
        <f t="shared" si="3"/>
        <v>1876.112263</v>
      </c>
      <c r="H107" s="2">
        <f t="shared" si="4"/>
        <v>36.68700027</v>
      </c>
      <c r="I107" s="2">
        <f t="shared" si="5"/>
        <v>37</v>
      </c>
      <c r="J107" s="11">
        <v>99.97118069</v>
      </c>
      <c r="K107" s="2">
        <v>99.97118069</v>
      </c>
      <c r="L107" s="2">
        <v>0.0</v>
      </c>
      <c r="M107" s="2">
        <v>0.02881930801</v>
      </c>
      <c r="N107" s="2">
        <v>0.0</v>
      </c>
      <c r="O107" s="2">
        <v>100.0</v>
      </c>
      <c r="P107" s="2">
        <v>0.0</v>
      </c>
      <c r="Q107" s="2">
        <v>0.0</v>
      </c>
      <c r="R107" s="2">
        <v>0.0</v>
      </c>
      <c r="S107" s="2">
        <v>99.95448122</v>
      </c>
      <c r="T107" s="2">
        <v>0.0</v>
      </c>
      <c r="U107" s="3">
        <v>0.04551878364</v>
      </c>
      <c r="V107" s="3">
        <v>0.0</v>
      </c>
      <c r="W107" s="5">
        <f t="shared" si="6"/>
        <v>22</v>
      </c>
    </row>
    <row r="108">
      <c r="A108" s="1" t="s">
        <v>198</v>
      </c>
      <c r="B108" s="1" t="s">
        <v>50</v>
      </c>
      <c r="C108" s="2">
        <v>36910.55859</v>
      </c>
      <c r="D108" s="10">
        <f t="shared" si="1"/>
        <v>37000</v>
      </c>
      <c r="E108" s="2">
        <v>63.53199768</v>
      </c>
      <c r="F108" s="2">
        <f t="shared" si="2"/>
        <v>64</v>
      </c>
      <c r="G108" s="3">
        <f t="shared" si="3"/>
        <v>23450.01523</v>
      </c>
      <c r="H108" s="2">
        <f t="shared" si="4"/>
        <v>36.46800232</v>
      </c>
      <c r="I108" s="2">
        <f t="shared" si="5"/>
        <v>36</v>
      </c>
      <c r="J108" s="11">
        <v>90.40234468</v>
      </c>
      <c r="K108" s="2">
        <v>90.40234468</v>
      </c>
      <c r="L108" s="2">
        <v>5.263549601</v>
      </c>
      <c r="M108" s="2">
        <v>2.8776725</v>
      </c>
      <c r="N108" s="2">
        <v>1.456433219</v>
      </c>
      <c r="O108" s="2">
        <v>77.34612896</v>
      </c>
      <c r="P108" s="2">
        <v>12.03707816</v>
      </c>
      <c r="Q108" s="2">
        <v>6.623063373</v>
      </c>
      <c r="R108" s="2">
        <v>3.993729502</v>
      </c>
      <c r="S108" s="2">
        <v>97.89674601</v>
      </c>
      <c r="T108" s="2">
        <v>1.375477117</v>
      </c>
      <c r="U108" s="3">
        <v>0.7277768759</v>
      </c>
      <c r="V108" s="3">
        <v>0.0</v>
      </c>
      <c r="W108" s="5">
        <f t="shared" si="6"/>
        <v>22</v>
      </c>
    </row>
    <row r="109">
      <c r="A109" s="1" t="s">
        <v>114</v>
      </c>
      <c r="B109" s="1" t="s">
        <v>26</v>
      </c>
      <c r="C109" s="2">
        <v>4937.795898</v>
      </c>
      <c r="D109" s="10">
        <f t="shared" si="1"/>
        <v>5000</v>
      </c>
      <c r="E109" s="2">
        <v>63.65299988</v>
      </c>
      <c r="F109" s="2">
        <f t="shared" si="2"/>
        <v>64</v>
      </c>
      <c r="G109" s="3">
        <f t="shared" si="3"/>
        <v>3143.055217</v>
      </c>
      <c r="H109" s="2">
        <f t="shared" si="4"/>
        <v>36.34700012</v>
      </c>
      <c r="I109" s="2">
        <f t="shared" si="5"/>
        <v>36</v>
      </c>
      <c r="J109" s="11">
        <v>97.39970651</v>
      </c>
      <c r="K109" s="2">
        <v>97.39970651</v>
      </c>
      <c r="L109" s="2">
        <v>0.0</v>
      </c>
      <c r="M109" s="2">
        <v>2.600293485</v>
      </c>
      <c r="N109" s="2">
        <v>0.0</v>
      </c>
      <c r="O109" s="2">
        <v>98.13492075</v>
      </c>
      <c r="P109" s="2">
        <v>0.0</v>
      </c>
      <c r="Q109" s="2">
        <v>1.865079247</v>
      </c>
      <c r="R109" s="2">
        <v>0.0</v>
      </c>
      <c r="S109" s="2">
        <v>96.97988603</v>
      </c>
      <c r="T109" s="2">
        <v>0.0</v>
      </c>
      <c r="U109" s="3">
        <v>3.020113966</v>
      </c>
      <c r="V109" s="3">
        <v>0.0</v>
      </c>
      <c r="W109" s="5">
        <f t="shared" si="6"/>
        <v>22</v>
      </c>
    </row>
    <row r="110">
      <c r="A110" s="1" t="s">
        <v>28</v>
      </c>
      <c r="B110" s="1" t="s">
        <v>29</v>
      </c>
      <c r="C110" s="2">
        <v>11.79199982</v>
      </c>
      <c r="D110" s="10">
        <f t="shared" si="1"/>
        <v>1000</v>
      </c>
      <c r="E110" s="2">
        <v>64.01399994</v>
      </c>
      <c r="F110" s="2">
        <f t="shared" si="2"/>
        <v>64</v>
      </c>
      <c r="G110" s="3">
        <f t="shared" si="3"/>
        <v>7.548530758</v>
      </c>
      <c r="H110" s="2">
        <f t="shared" si="4"/>
        <v>35.98600006</v>
      </c>
      <c r="I110" s="2">
        <f t="shared" si="5"/>
        <v>36</v>
      </c>
      <c r="J110" s="11">
        <v>100.0</v>
      </c>
      <c r="K110" s="2">
        <v>100.0</v>
      </c>
      <c r="L110" s="2">
        <v>0.0</v>
      </c>
      <c r="M110" s="2">
        <v>0.0</v>
      </c>
      <c r="N110" s="2">
        <v>0.0</v>
      </c>
      <c r="O110" s="2">
        <v>100.0</v>
      </c>
      <c r="P110" s="2">
        <v>0.0</v>
      </c>
      <c r="Q110" s="2">
        <v>0.0</v>
      </c>
      <c r="R110" s="2">
        <v>0.0</v>
      </c>
      <c r="S110" s="2">
        <v>100.0</v>
      </c>
      <c r="T110" s="2">
        <v>0.0</v>
      </c>
      <c r="U110" s="3">
        <v>0.0</v>
      </c>
      <c r="V110" s="3">
        <v>0.0</v>
      </c>
      <c r="W110" s="5">
        <f t="shared" si="6"/>
        <v>22</v>
      </c>
    </row>
    <row r="111">
      <c r="A111" s="1" t="s">
        <v>172</v>
      </c>
      <c r="B111" s="1" t="s">
        <v>29</v>
      </c>
      <c r="C111" s="2">
        <v>17643.06055</v>
      </c>
      <c r="D111" s="10">
        <f t="shared" si="1"/>
        <v>18000</v>
      </c>
      <c r="E111" s="2">
        <v>64.16600037</v>
      </c>
      <c r="F111" s="2">
        <f t="shared" si="2"/>
        <v>64</v>
      </c>
      <c r="G111" s="3">
        <f t="shared" si="3"/>
        <v>11320.8463</v>
      </c>
      <c r="H111" s="2">
        <f t="shared" si="4"/>
        <v>35.83399963</v>
      </c>
      <c r="I111" s="2">
        <f t="shared" si="5"/>
        <v>36</v>
      </c>
      <c r="J111" s="11">
        <v>95.35976356</v>
      </c>
      <c r="K111" s="2">
        <v>95.35976356</v>
      </c>
      <c r="L111" s="2">
        <v>0.003451463449</v>
      </c>
      <c r="M111" s="2">
        <v>2.604485389</v>
      </c>
      <c r="N111" s="2">
        <v>2.032299589</v>
      </c>
      <c r="O111" s="2">
        <v>87.05074495</v>
      </c>
      <c r="P111" s="2">
        <v>0.009631811022</v>
      </c>
      <c r="Q111" s="2">
        <v>7.26819549</v>
      </c>
      <c r="R111" s="2">
        <v>5.671427747</v>
      </c>
      <c r="S111" s="2">
        <v>100.0</v>
      </c>
      <c r="T111" s="2">
        <v>0.0</v>
      </c>
      <c r="U111" s="3">
        <v>0.0</v>
      </c>
      <c r="V111" s="3">
        <v>0.0</v>
      </c>
      <c r="W111" s="5">
        <f t="shared" si="6"/>
        <v>22</v>
      </c>
    </row>
    <row r="112">
      <c r="A112" s="1" t="s">
        <v>70</v>
      </c>
      <c r="B112" s="1" t="s">
        <v>29</v>
      </c>
      <c r="C112" s="2">
        <v>586.6339722</v>
      </c>
      <c r="D112" s="10">
        <f t="shared" si="1"/>
        <v>1000</v>
      </c>
      <c r="E112" s="2">
        <v>66.14900208</v>
      </c>
      <c r="F112" s="2">
        <f t="shared" si="2"/>
        <v>66</v>
      </c>
      <c r="G112" s="3">
        <f t="shared" si="3"/>
        <v>388.0525185</v>
      </c>
      <c r="H112" s="2">
        <f t="shared" si="4"/>
        <v>33.85099792</v>
      </c>
      <c r="I112" s="2">
        <f t="shared" si="5"/>
        <v>34</v>
      </c>
      <c r="J112" s="11">
        <v>97.98963167</v>
      </c>
      <c r="K112" s="2">
        <v>97.98963167</v>
      </c>
      <c r="L112" s="2">
        <v>1.067246941</v>
      </c>
      <c r="M112" s="2">
        <v>0.3793365073</v>
      </c>
      <c r="N112" s="2">
        <v>0.563784884</v>
      </c>
      <c r="O112" s="2">
        <v>96.57441263</v>
      </c>
      <c r="P112" s="2">
        <v>1.60029586</v>
      </c>
      <c r="Q112" s="2">
        <v>0.1598017947</v>
      </c>
      <c r="R112" s="2">
        <v>1.66548972</v>
      </c>
      <c r="S112" s="2">
        <v>98.71385387</v>
      </c>
      <c r="T112" s="2">
        <v>0.7944652371</v>
      </c>
      <c r="U112" s="3">
        <v>0.4916808925</v>
      </c>
      <c r="V112" s="3">
        <v>0.0</v>
      </c>
      <c r="W112" s="5">
        <f t="shared" si="6"/>
        <v>22</v>
      </c>
    </row>
    <row r="113">
      <c r="A113" s="1" t="s">
        <v>150</v>
      </c>
      <c r="B113" s="1" t="s">
        <v>26</v>
      </c>
      <c r="C113" s="2">
        <v>10196.70703</v>
      </c>
      <c r="D113" s="10">
        <f t="shared" si="1"/>
        <v>11000</v>
      </c>
      <c r="E113" s="2">
        <v>66.30999756</v>
      </c>
      <c r="F113" s="2">
        <f t="shared" si="2"/>
        <v>66</v>
      </c>
      <c r="G113" s="3">
        <f t="shared" si="3"/>
        <v>6761.436183</v>
      </c>
      <c r="H113" s="2">
        <f t="shared" si="4"/>
        <v>33.69000244</v>
      </c>
      <c r="I113" s="2">
        <f t="shared" si="5"/>
        <v>34</v>
      </c>
      <c r="J113" s="11">
        <v>99.91199367</v>
      </c>
      <c r="K113" s="2">
        <v>99.91199367</v>
      </c>
      <c r="L113" s="2">
        <v>0.0</v>
      </c>
      <c r="M113" s="2">
        <v>0.08800633369</v>
      </c>
      <c r="N113" s="2">
        <v>0.0</v>
      </c>
      <c r="O113" s="2">
        <v>99.73877609</v>
      </c>
      <c r="P113" s="2">
        <v>0.0</v>
      </c>
      <c r="Q113" s="2">
        <v>0.2612239122</v>
      </c>
      <c r="R113" s="2">
        <v>0.0</v>
      </c>
      <c r="S113" s="2">
        <v>100.0</v>
      </c>
      <c r="T113" s="2">
        <v>0.0</v>
      </c>
      <c r="U113" s="3">
        <v>0.0</v>
      </c>
      <c r="V113" s="3">
        <v>0.0</v>
      </c>
      <c r="W113" s="5">
        <f t="shared" si="6"/>
        <v>22</v>
      </c>
    </row>
    <row r="114">
      <c r="A114" s="1" t="s">
        <v>68</v>
      </c>
      <c r="B114" s="1" t="s">
        <v>50</v>
      </c>
      <c r="C114" s="2">
        <v>555.9879761</v>
      </c>
      <c r="D114" s="10">
        <f t="shared" si="1"/>
        <v>1000</v>
      </c>
      <c r="E114" s="2">
        <v>66.65200043</v>
      </c>
      <c r="F114" s="2">
        <f t="shared" si="2"/>
        <v>67</v>
      </c>
      <c r="G114" s="3">
        <f t="shared" si="3"/>
        <v>370.5771082</v>
      </c>
      <c r="H114" s="2">
        <f t="shared" si="4"/>
        <v>33.34799957</v>
      </c>
      <c r="I114" s="2">
        <f t="shared" si="5"/>
        <v>33</v>
      </c>
      <c r="J114" s="11">
        <v>88.76960642</v>
      </c>
      <c r="K114" s="2">
        <v>88.76960642</v>
      </c>
      <c r="L114" s="2">
        <v>7.904150846</v>
      </c>
      <c r="M114" s="2">
        <v>3.209147716</v>
      </c>
      <c r="N114" s="2">
        <v>0.1170950144</v>
      </c>
      <c r="O114" s="6" t="s">
        <v>69</v>
      </c>
      <c r="P114" s="2">
        <v>9.911127022</v>
      </c>
      <c r="Q114" s="2">
        <v>9.623217003</v>
      </c>
      <c r="R114" s="2">
        <v>0.3511305397</v>
      </c>
      <c r="S114" s="2">
        <v>93.1</v>
      </c>
      <c r="T114" s="2">
        <v>6.9</v>
      </c>
      <c r="U114" s="2">
        <v>0.0</v>
      </c>
      <c r="V114" s="3">
        <v>0.0</v>
      </c>
      <c r="W114" s="5">
        <f t="shared" si="6"/>
        <v>22</v>
      </c>
    </row>
    <row r="115">
      <c r="A115" s="1" t="s">
        <v>81</v>
      </c>
      <c r="B115" s="1" t="s">
        <v>26</v>
      </c>
      <c r="C115" s="2">
        <v>1207.360962</v>
      </c>
      <c r="D115" s="10">
        <f t="shared" si="1"/>
        <v>2000</v>
      </c>
      <c r="E115" s="2">
        <v>66.82099915</v>
      </c>
      <c r="F115" s="2">
        <f t="shared" si="2"/>
        <v>67</v>
      </c>
      <c r="G115" s="3">
        <f t="shared" si="3"/>
        <v>806.7706582</v>
      </c>
      <c r="H115" s="2">
        <f t="shared" si="4"/>
        <v>33.17900085</v>
      </c>
      <c r="I115" s="2">
        <f t="shared" si="5"/>
        <v>33</v>
      </c>
      <c r="J115" s="11">
        <v>99.76517318</v>
      </c>
      <c r="K115" s="2">
        <v>99.76517318</v>
      </c>
      <c r="L115" s="2">
        <v>0.0</v>
      </c>
      <c r="M115" s="2">
        <v>0.2348268167</v>
      </c>
      <c r="N115" s="2">
        <v>0.0</v>
      </c>
      <c r="O115" s="2">
        <v>99.84576172</v>
      </c>
      <c r="P115" s="2">
        <v>0.0</v>
      </c>
      <c r="Q115" s="2">
        <v>0.1542382836</v>
      </c>
      <c r="R115" s="2">
        <v>0.0</v>
      </c>
      <c r="S115" s="2">
        <v>99.72515812</v>
      </c>
      <c r="T115" s="2">
        <v>0.0</v>
      </c>
      <c r="U115" s="3">
        <v>0.2748418825</v>
      </c>
      <c r="V115" s="3">
        <v>0.0</v>
      </c>
      <c r="W115" s="5">
        <f t="shared" si="6"/>
        <v>22</v>
      </c>
    </row>
    <row r="116">
      <c r="A116" s="1" t="s">
        <v>194</v>
      </c>
      <c r="B116" s="1" t="s">
        <v>50</v>
      </c>
      <c r="C116" s="2">
        <v>32866.26953</v>
      </c>
      <c r="D116" s="10">
        <f t="shared" si="1"/>
        <v>33000</v>
      </c>
      <c r="E116" s="2">
        <v>66.82499695</v>
      </c>
      <c r="F116" s="2">
        <f t="shared" si="2"/>
        <v>67</v>
      </c>
      <c r="G116" s="3">
        <f t="shared" si="3"/>
        <v>21962.88361</v>
      </c>
      <c r="H116" s="2">
        <f t="shared" si="4"/>
        <v>33.17500305</v>
      </c>
      <c r="I116" s="2">
        <f t="shared" si="5"/>
        <v>33</v>
      </c>
      <c r="J116" s="11">
        <v>57.16773762</v>
      </c>
      <c r="K116" s="2">
        <v>57.16773762</v>
      </c>
      <c r="L116" s="2">
        <v>9.287349919</v>
      </c>
      <c r="M116" s="2">
        <v>19.45082534</v>
      </c>
      <c r="N116" s="2">
        <v>14.09408712</v>
      </c>
      <c r="O116" s="2">
        <v>27.80822661</v>
      </c>
      <c r="P116" s="2">
        <v>8.740488389</v>
      </c>
      <c r="Q116" s="2">
        <v>22.93315258</v>
      </c>
      <c r="R116" s="2">
        <v>40.51813242</v>
      </c>
      <c r="S116" s="2">
        <v>71.74314862</v>
      </c>
      <c r="T116" s="2">
        <v>9.558837489</v>
      </c>
      <c r="U116" s="3">
        <v>17.72203473</v>
      </c>
      <c r="V116" s="3">
        <v>0.9759791629</v>
      </c>
      <c r="W116" s="5">
        <f t="shared" si="6"/>
        <v>22</v>
      </c>
    </row>
    <row r="117">
      <c r="A117" s="1" t="s">
        <v>213</v>
      </c>
      <c r="B117" s="1" t="s">
        <v>29</v>
      </c>
      <c r="C117" s="2">
        <v>59308.69141</v>
      </c>
      <c r="D117" s="10">
        <f t="shared" si="1"/>
        <v>60000</v>
      </c>
      <c r="E117" s="2">
        <v>67.35400391</v>
      </c>
      <c r="F117" s="2">
        <f t="shared" si="2"/>
        <v>67</v>
      </c>
      <c r="G117" s="3">
        <f t="shared" si="3"/>
        <v>39946.77833</v>
      </c>
      <c r="H117" s="2">
        <f t="shared" si="4"/>
        <v>32.64599609</v>
      </c>
      <c r="I117" s="2">
        <f t="shared" si="5"/>
        <v>33</v>
      </c>
      <c r="J117" s="11">
        <v>93.88505744</v>
      </c>
      <c r="K117" s="2">
        <v>93.88505744</v>
      </c>
      <c r="L117" s="2">
        <v>2.772736186</v>
      </c>
      <c r="M117" s="2">
        <v>1.410816657</v>
      </c>
      <c r="N117" s="2">
        <v>1.931389712</v>
      </c>
      <c r="O117" s="2">
        <v>83.32948118</v>
      </c>
      <c r="P117" s="2">
        <v>6.977359359</v>
      </c>
      <c r="Q117" s="2">
        <v>3.776999287</v>
      </c>
      <c r="R117" s="2">
        <v>5.916160173</v>
      </c>
      <c r="S117" s="2">
        <v>99.00126484</v>
      </c>
      <c r="T117" s="2">
        <v>0.734785403</v>
      </c>
      <c r="U117" s="3">
        <v>0.2639497547</v>
      </c>
      <c r="V117" s="3">
        <v>0.0</v>
      </c>
      <c r="W117" s="5">
        <f t="shared" si="6"/>
        <v>22</v>
      </c>
    </row>
    <row r="118">
      <c r="A118" s="1" t="s">
        <v>72</v>
      </c>
      <c r="B118" s="1" t="s">
        <v>29</v>
      </c>
      <c r="C118" s="2">
        <v>628.0620117</v>
      </c>
      <c r="D118" s="10">
        <f t="shared" si="1"/>
        <v>1000</v>
      </c>
      <c r="E118" s="2">
        <v>67.48800659</v>
      </c>
      <c r="F118" s="2">
        <f t="shared" si="2"/>
        <v>67</v>
      </c>
      <c r="G118" s="3">
        <f t="shared" si="3"/>
        <v>423.8665318</v>
      </c>
      <c r="H118" s="2">
        <f t="shared" si="4"/>
        <v>32.51199341</v>
      </c>
      <c r="I118" s="2">
        <f t="shared" si="5"/>
        <v>33</v>
      </c>
      <c r="J118" s="11">
        <v>98.85691652</v>
      </c>
      <c r="K118" s="2">
        <v>98.85691652</v>
      </c>
      <c r="L118" s="2">
        <v>0.5454788204</v>
      </c>
      <c r="M118" s="2">
        <v>0.592312011</v>
      </c>
      <c r="N118" s="2">
        <v>0.005292650894</v>
      </c>
      <c r="O118" s="2">
        <v>98.16188754</v>
      </c>
      <c r="P118" s="2">
        <v>0.0</v>
      </c>
      <c r="Q118" s="2">
        <v>1.821833386</v>
      </c>
      <c r="R118" s="2">
        <v>0.01627906977</v>
      </c>
      <c r="S118" s="2">
        <v>99.19173959</v>
      </c>
      <c r="T118" s="2">
        <v>0.8082604128</v>
      </c>
      <c r="U118" s="3">
        <v>0.0</v>
      </c>
      <c r="V118" s="3">
        <v>0.0</v>
      </c>
      <c r="W118" s="5">
        <f t="shared" si="6"/>
        <v>22</v>
      </c>
    </row>
    <row r="119">
      <c r="A119" s="1" t="s">
        <v>121</v>
      </c>
      <c r="B119" s="1" t="s">
        <v>50</v>
      </c>
      <c r="C119" s="2">
        <v>5518.091797</v>
      </c>
      <c r="D119" s="10">
        <f t="shared" si="1"/>
        <v>6000</v>
      </c>
      <c r="E119" s="2">
        <v>67.82900238</v>
      </c>
      <c r="F119" s="2">
        <f t="shared" si="2"/>
        <v>68</v>
      </c>
      <c r="G119" s="3">
        <f t="shared" si="3"/>
        <v>3742.866616</v>
      </c>
      <c r="H119" s="2">
        <f t="shared" si="4"/>
        <v>32.17099762</v>
      </c>
      <c r="I119" s="2">
        <f t="shared" si="5"/>
        <v>32</v>
      </c>
      <c r="J119" s="11">
        <v>73.78451158</v>
      </c>
      <c r="K119" s="2">
        <v>73.78451158</v>
      </c>
      <c r="L119" s="2">
        <v>10.46117203</v>
      </c>
      <c r="M119" s="2">
        <v>9.559180722</v>
      </c>
      <c r="N119" s="2">
        <v>6.195135664</v>
      </c>
      <c r="O119" s="2">
        <v>45.72441318</v>
      </c>
      <c r="P119" s="2">
        <v>10.6323901</v>
      </c>
      <c r="Q119" s="2">
        <v>24.40516973</v>
      </c>
      <c r="R119" s="2">
        <v>19.23802699</v>
      </c>
      <c r="S119" s="2">
        <v>87.09329616</v>
      </c>
      <c r="T119" s="2">
        <v>10.37996439</v>
      </c>
      <c r="U119" s="3">
        <v>2.517789997</v>
      </c>
      <c r="V119" s="3">
        <v>0.008949452055</v>
      </c>
      <c r="W119" s="5">
        <f t="shared" si="6"/>
        <v>22</v>
      </c>
    </row>
    <row r="120">
      <c r="A120" s="1" t="s">
        <v>97</v>
      </c>
      <c r="B120" s="1" t="s">
        <v>26</v>
      </c>
      <c r="C120" s="2">
        <v>2722.291016</v>
      </c>
      <c r="D120" s="10">
        <f t="shared" si="1"/>
        <v>3000</v>
      </c>
      <c r="E120" s="2">
        <v>68.04599762</v>
      </c>
      <c r="F120" s="2">
        <f t="shared" si="2"/>
        <v>68</v>
      </c>
      <c r="G120" s="3">
        <f t="shared" si="3"/>
        <v>1852.41008</v>
      </c>
      <c r="H120" s="2">
        <f t="shared" si="4"/>
        <v>31.95400238</v>
      </c>
      <c r="I120" s="2">
        <f t="shared" si="5"/>
        <v>32</v>
      </c>
      <c r="J120" s="11">
        <v>98.01334724</v>
      </c>
      <c r="K120" s="2">
        <v>98.01334724</v>
      </c>
      <c r="L120" s="2">
        <v>0.0</v>
      </c>
      <c r="M120" s="2">
        <v>1.98665276</v>
      </c>
      <c r="N120" s="2">
        <v>0.0</v>
      </c>
      <c r="O120" s="2">
        <v>93.78278023</v>
      </c>
      <c r="P120" s="2">
        <v>0.0</v>
      </c>
      <c r="Q120" s="2">
        <v>6.217219771</v>
      </c>
      <c r="R120" s="2">
        <v>0.0</v>
      </c>
      <c r="S120" s="2">
        <v>100.0</v>
      </c>
      <c r="T120" s="2">
        <v>0.0</v>
      </c>
      <c r="U120" s="3">
        <v>0.0</v>
      </c>
      <c r="V120" s="3">
        <v>0.0</v>
      </c>
      <c r="W120" s="5">
        <f t="shared" si="6"/>
        <v>22</v>
      </c>
    </row>
    <row r="121">
      <c r="A121" s="1" t="s">
        <v>87</v>
      </c>
      <c r="B121" s="1" t="s">
        <v>26</v>
      </c>
      <c r="C121" s="2">
        <v>1886.202026</v>
      </c>
      <c r="D121" s="10">
        <f t="shared" si="1"/>
        <v>2000</v>
      </c>
      <c r="E121" s="2">
        <v>68.31500244</v>
      </c>
      <c r="F121" s="2">
        <f t="shared" si="2"/>
        <v>68</v>
      </c>
      <c r="G121" s="3">
        <f t="shared" si="3"/>
        <v>1288.55896</v>
      </c>
      <c r="H121" s="2">
        <f t="shared" si="4"/>
        <v>31.68499756</v>
      </c>
      <c r="I121" s="2">
        <f t="shared" si="5"/>
        <v>32</v>
      </c>
      <c r="J121" s="11">
        <v>98.78260115</v>
      </c>
      <c r="K121" s="2">
        <v>98.78260115</v>
      </c>
      <c r="L121" s="2">
        <v>0.6823007424</v>
      </c>
      <c r="M121" s="2">
        <v>0.5350981037</v>
      </c>
      <c r="N121" s="2">
        <v>0.0</v>
      </c>
      <c r="O121" s="2">
        <v>98.57922314</v>
      </c>
      <c r="P121" s="2">
        <v>0.0</v>
      </c>
      <c r="Q121" s="2">
        <v>1.42077686</v>
      </c>
      <c r="R121" s="2">
        <v>0.0</v>
      </c>
      <c r="S121" s="2">
        <v>98.87692469</v>
      </c>
      <c r="T121" s="2">
        <v>0.9987568151</v>
      </c>
      <c r="U121" s="3">
        <v>0.1243184908</v>
      </c>
      <c r="V121" s="3">
        <v>0.0</v>
      </c>
      <c r="W121" s="5">
        <f t="shared" si="6"/>
        <v>22</v>
      </c>
    </row>
    <row r="122">
      <c r="A122" s="1" t="s">
        <v>110</v>
      </c>
      <c r="B122" s="1" t="s">
        <v>26</v>
      </c>
      <c r="C122" s="2">
        <v>4314.768066</v>
      </c>
      <c r="D122" s="10">
        <f t="shared" si="1"/>
        <v>5000</v>
      </c>
      <c r="E122" s="2">
        <v>68.41400146</v>
      </c>
      <c r="F122" s="2">
        <f t="shared" si="2"/>
        <v>68</v>
      </c>
      <c r="G122" s="3">
        <f t="shared" si="3"/>
        <v>2951.905488</v>
      </c>
      <c r="H122" s="2">
        <f t="shared" si="4"/>
        <v>31.58599854</v>
      </c>
      <c r="I122" s="2">
        <f t="shared" si="5"/>
        <v>32</v>
      </c>
      <c r="J122" s="11">
        <v>94.37254436</v>
      </c>
      <c r="K122" s="2">
        <v>94.37254436</v>
      </c>
      <c r="L122" s="2">
        <v>1.873480592</v>
      </c>
      <c r="M122" s="2">
        <v>2.262304247</v>
      </c>
      <c r="N122" s="2">
        <v>1.491670799</v>
      </c>
      <c r="O122" s="2">
        <v>86.32308326</v>
      </c>
      <c r="P122" s="2">
        <v>1.791982583</v>
      </c>
      <c r="Q122" s="2">
        <v>7.162364342</v>
      </c>
      <c r="R122" s="2">
        <v>4.722569811</v>
      </c>
      <c r="S122" s="2">
        <v>98.08889267</v>
      </c>
      <c r="T122" s="2">
        <v>1.911107333</v>
      </c>
      <c r="U122" s="3">
        <v>0.0</v>
      </c>
      <c r="V122" s="3">
        <v>0.0</v>
      </c>
      <c r="W122" s="5">
        <f t="shared" si="6"/>
        <v>22</v>
      </c>
    </row>
    <row r="123">
      <c r="A123" s="1" t="s">
        <v>103</v>
      </c>
      <c r="B123" s="1" t="s">
        <v>50</v>
      </c>
      <c r="C123" s="2">
        <v>3278.291992</v>
      </c>
      <c r="D123" s="10">
        <f t="shared" si="1"/>
        <v>4000</v>
      </c>
      <c r="E123" s="2">
        <v>68.65699768</v>
      </c>
      <c r="F123" s="2">
        <f t="shared" si="2"/>
        <v>69</v>
      </c>
      <c r="G123" s="3">
        <f t="shared" si="3"/>
        <v>2250.776857</v>
      </c>
      <c r="H123" s="2">
        <f t="shared" si="4"/>
        <v>31.34300232</v>
      </c>
      <c r="I123" s="2">
        <f t="shared" si="5"/>
        <v>31</v>
      </c>
      <c r="J123" s="11">
        <v>85.49562527</v>
      </c>
      <c r="K123" s="2">
        <v>85.49562527</v>
      </c>
      <c r="L123" s="2">
        <v>2.14642893</v>
      </c>
      <c r="M123" s="2">
        <v>6.633366714</v>
      </c>
      <c r="N123" s="2">
        <v>5.724579081</v>
      </c>
      <c r="O123" s="2">
        <v>61.07075114</v>
      </c>
      <c r="P123" s="2">
        <v>3.084170572</v>
      </c>
      <c r="Q123" s="2">
        <v>17.58078116</v>
      </c>
      <c r="R123" s="2">
        <v>18.26429713</v>
      </c>
      <c r="S123" s="2">
        <v>96.64596558</v>
      </c>
      <c r="T123" s="2">
        <v>1.718335079</v>
      </c>
      <c r="U123" s="3">
        <v>1.635699341</v>
      </c>
      <c r="V123" s="3">
        <v>0.0</v>
      </c>
      <c r="W123" s="5">
        <f t="shared" si="6"/>
        <v>22</v>
      </c>
    </row>
    <row r="124">
      <c r="A124" s="1" t="s">
        <v>84</v>
      </c>
      <c r="B124" s="1" t="s">
        <v>26</v>
      </c>
      <c r="C124" s="2">
        <v>1326.53894</v>
      </c>
      <c r="D124" s="10">
        <f t="shared" si="1"/>
        <v>2000</v>
      </c>
      <c r="E124" s="2">
        <v>69.22900391</v>
      </c>
      <c r="F124" s="2">
        <f t="shared" si="2"/>
        <v>69</v>
      </c>
      <c r="G124" s="3">
        <f t="shared" si="3"/>
        <v>918.3496946</v>
      </c>
      <c r="H124" s="2">
        <f t="shared" si="4"/>
        <v>30.77099609</v>
      </c>
      <c r="I124" s="2">
        <f t="shared" si="5"/>
        <v>31</v>
      </c>
      <c r="J124" s="11">
        <v>99.59078178</v>
      </c>
      <c r="K124" s="2">
        <v>99.59078178</v>
      </c>
      <c r="L124" s="2">
        <v>0.0</v>
      </c>
      <c r="M124" s="2">
        <v>0.4092182232</v>
      </c>
      <c r="N124" s="2">
        <v>0.0</v>
      </c>
      <c r="O124" s="2" t="s">
        <v>18</v>
      </c>
      <c r="P124" s="2" t="s">
        <v>18</v>
      </c>
      <c r="Q124" s="2" t="s">
        <v>18</v>
      </c>
      <c r="R124" s="2" t="s">
        <v>18</v>
      </c>
      <c r="S124" s="2">
        <v>99.98545421</v>
      </c>
      <c r="T124" s="2">
        <v>0.0</v>
      </c>
      <c r="U124" s="3">
        <v>0.01454579307</v>
      </c>
      <c r="V124" s="3">
        <v>0.0</v>
      </c>
      <c r="W124" s="5">
        <f t="shared" si="6"/>
        <v>22</v>
      </c>
    </row>
    <row r="125">
      <c r="A125" s="1" t="s">
        <v>160</v>
      </c>
      <c r="B125" s="1" t="s">
        <v>50</v>
      </c>
      <c r="C125" s="2">
        <v>11818.61816</v>
      </c>
      <c r="D125" s="10">
        <f t="shared" si="1"/>
        <v>12000</v>
      </c>
      <c r="E125" s="2">
        <v>69.56800079</v>
      </c>
      <c r="F125" s="2">
        <f t="shared" si="2"/>
        <v>70</v>
      </c>
      <c r="G125" s="3">
        <f t="shared" si="3"/>
        <v>8221.976375</v>
      </c>
      <c r="H125" s="2">
        <f t="shared" si="4"/>
        <v>30.43199921</v>
      </c>
      <c r="I125" s="2">
        <f t="shared" si="5"/>
        <v>30</v>
      </c>
      <c r="J125" s="11">
        <v>97.54330899</v>
      </c>
      <c r="K125" s="2">
        <v>97.54330899</v>
      </c>
      <c r="L125" s="2">
        <v>1.63135067</v>
      </c>
      <c r="M125" s="2">
        <v>0.8253403378</v>
      </c>
      <c r="N125" s="2">
        <v>0.0</v>
      </c>
      <c r="O125" s="2">
        <v>93.93623193</v>
      </c>
      <c r="P125" s="2">
        <v>3.351687357</v>
      </c>
      <c r="Q125" s="2">
        <v>2.71208071</v>
      </c>
      <c r="R125" s="2">
        <v>0.0</v>
      </c>
      <c r="S125" s="2">
        <v>99.12119763</v>
      </c>
      <c r="T125" s="2">
        <v>0.8788023684</v>
      </c>
      <c r="U125" s="3">
        <v>0.0</v>
      </c>
      <c r="V125" s="3">
        <v>0.0</v>
      </c>
      <c r="W125" s="5">
        <f t="shared" si="6"/>
        <v>22</v>
      </c>
    </row>
    <row r="126">
      <c r="A126" s="1" t="s">
        <v>203</v>
      </c>
      <c r="B126" s="1" t="s">
        <v>50</v>
      </c>
      <c r="C126" s="2">
        <v>43733.75781</v>
      </c>
      <c r="D126" s="10">
        <f t="shared" si="1"/>
        <v>44000</v>
      </c>
      <c r="E126" s="2">
        <v>69.60800171</v>
      </c>
      <c r="F126" s="2">
        <f t="shared" si="2"/>
        <v>70</v>
      </c>
      <c r="G126" s="3">
        <f t="shared" si="3"/>
        <v>30442.19488</v>
      </c>
      <c r="H126" s="2">
        <f t="shared" si="4"/>
        <v>30.39199829</v>
      </c>
      <c r="I126" s="2">
        <f t="shared" si="5"/>
        <v>30</v>
      </c>
      <c r="J126" s="11">
        <v>93.92828195</v>
      </c>
      <c r="K126" s="2">
        <v>93.92828195</v>
      </c>
      <c r="L126" s="2">
        <v>5.671978717</v>
      </c>
      <c r="M126" s="2">
        <v>0.07590450129</v>
      </c>
      <c r="N126" s="2">
        <v>0.323834836</v>
      </c>
      <c r="O126" s="2">
        <v>100.0</v>
      </c>
      <c r="P126" s="2">
        <v>0.0</v>
      </c>
      <c r="Q126" s="2">
        <v>0.0</v>
      </c>
      <c r="R126" s="2">
        <v>0.0</v>
      </c>
      <c r="S126" s="2">
        <v>91.27727011</v>
      </c>
      <c r="T126" s="2">
        <v>8.14845779</v>
      </c>
      <c r="U126" s="3">
        <v>0.1090456533</v>
      </c>
      <c r="V126" s="3">
        <v>0.4652264446</v>
      </c>
      <c r="W126" s="5">
        <f t="shared" si="6"/>
        <v>22</v>
      </c>
    </row>
    <row r="127">
      <c r="A127" s="1" t="s">
        <v>159</v>
      </c>
      <c r="B127" s="1" t="s">
        <v>50</v>
      </c>
      <c r="C127" s="2">
        <v>11673.0293</v>
      </c>
      <c r="D127" s="10">
        <f t="shared" si="1"/>
        <v>12000</v>
      </c>
      <c r="E127" s="2">
        <v>70.1230011</v>
      </c>
      <c r="F127" s="2">
        <f t="shared" si="2"/>
        <v>70</v>
      </c>
      <c r="G127" s="3">
        <f t="shared" si="3"/>
        <v>8185.478464</v>
      </c>
      <c r="H127" s="2">
        <f t="shared" si="4"/>
        <v>29.8769989</v>
      </c>
      <c r="I127" s="2">
        <f t="shared" si="5"/>
        <v>30</v>
      </c>
      <c r="J127" s="11">
        <v>93.39007163</v>
      </c>
      <c r="K127" s="2">
        <v>93.39007163</v>
      </c>
      <c r="L127" s="2">
        <v>0.1365905296</v>
      </c>
      <c r="M127" s="2">
        <v>1.575010843</v>
      </c>
      <c r="N127" s="2">
        <v>4.898326997</v>
      </c>
      <c r="O127" s="2">
        <v>79.93664283</v>
      </c>
      <c r="P127" s="2">
        <v>0.2447364082</v>
      </c>
      <c r="Q127" s="2">
        <v>3.954133693</v>
      </c>
      <c r="R127" s="2">
        <v>15.86448707</v>
      </c>
      <c r="S127" s="2">
        <v>99.12211832</v>
      </c>
      <c r="T127" s="2">
        <v>0.09051328947</v>
      </c>
      <c r="U127" s="3">
        <v>0.5613453808</v>
      </c>
      <c r="V127" s="3">
        <v>0.2260230112</v>
      </c>
      <c r="W127" s="5">
        <f t="shared" si="6"/>
        <v>22</v>
      </c>
    </row>
    <row r="128">
      <c r="A128" s="1" t="s">
        <v>94</v>
      </c>
      <c r="B128" s="1" t="s">
        <v>29</v>
      </c>
      <c r="C128" s="2">
        <v>2351.625</v>
      </c>
      <c r="D128" s="10">
        <f t="shared" si="1"/>
        <v>3000</v>
      </c>
      <c r="E128" s="2">
        <v>70.8769989</v>
      </c>
      <c r="F128" s="2">
        <f t="shared" si="2"/>
        <v>71</v>
      </c>
      <c r="G128" s="3">
        <f t="shared" si="3"/>
        <v>1666.761225</v>
      </c>
      <c r="H128" s="2">
        <f t="shared" si="4"/>
        <v>29.1230011</v>
      </c>
      <c r="I128" s="2">
        <f t="shared" si="5"/>
        <v>29</v>
      </c>
      <c r="J128" s="11">
        <v>92.21356307</v>
      </c>
      <c r="K128" s="2">
        <v>92.21356307</v>
      </c>
      <c r="L128" s="2">
        <v>4.72303897</v>
      </c>
      <c r="M128" s="2">
        <v>1.732526476</v>
      </c>
      <c r="N128" s="2">
        <v>1.330871481</v>
      </c>
      <c r="O128" s="2">
        <v>79.04372386</v>
      </c>
      <c r="P128" s="2">
        <v>15.15494718</v>
      </c>
      <c r="Q128" s="2">
        <v>1.596119156</v>
      </c>
      <c r="R128" s="2">
        <v>4.20520981</v>
      </c>
      <c r="S128" s="2">
        <v>97.62498058</v>
      </c>
      <c r="T128" s="2">
        <v>0.4366200322</v>
      </c>
      <c r="U128" s="3">
        <v>1.788579159</v>
      </c>
      <c r="V128" s="3">
        <v>0.1498202281</v>
      </c>
      <c r="W128" s="5">
        <f t="shared" si="6"/>
        <v>22</v>
      </c>
    </row>
    <row r="129">
      <c r="A129" s="1" t="s">
        <v>202</v>
      </c>
      <c r="B129" s="1" t="s">
        <v>29</v>
      </c>
      <c r="C129" s="2">
        <v>40222.50391</v>
      </c>
      <c r="D129" s="10">
        <f t="shared" si="1"/>
        <v>41000</v>
      </c>
      <c r="E129" s="2">
        <v>70.89299774</v>
      </c>
      <c r="F129" s="2">
        <f t="shared" si="2"/>
        <v>71</v>
      </c>
      <c r="G129" s="3">
        <f t="shared" si="3"/>
        <v>28514.93879</v>
      </c>
      <c r="H129" s="2">
        <f t="shared" si="4"/>
        <v>29.10700226</v>
      </c>
      <c r="I129" s="2">
        <f t="shared" si="5"/>
        <v>29</v>
      </c>
      <c r="J129" s="11">
        <v>98.35990325</v>
      </c>
      <c r="K129" s="2">
        <v>98.35990325</v>
      </c>
      <c r="L129" s="2">
        <v>0.8921603495</v>
      </c>
      <c r="M129" s="2">
        <v>2.427900808E-6</v>
      </c>
      <c r="N129" s="2">
        <v>0.7479339713</v>
      </c>
      <c r="O129" s="2">
        <v>94.83114678</v>
      </c>
      <c r="P129" s="2">
        <v>2.599251339</v>
      </c>
      <c r="Q129" s="2">
        <v>0.0</v>
      </c>
      <c r="R129" s="2">
        <v>2.569601877</v>
      </c>
      <c r="S129" s="2">
        <v>99.80873103</v>
      </c>
      <c r="T129" s="2">
        <v>0.19126897</v>
      </c>
      <c r="U129" s="3">
        <v>0.0</v>
      </c>
      <c r="V129" s="3">
        <v>0.0</v>
      </c>
      <c r="W129" s="5">
        <f t="shared" si="6"/>
        <v>22</v>
      </c>
    </row>
    <row r="130">
      <c r="A130" s="1" t="s">
        <v>215</v>
      </c>
      <c r="B130" s="1" t="s">
        <v>26</v>
      </c>
      <c r="C130" s="2">
        <v>60461.82813</v>
      </c>
      <c r="D130" s="10">
        <f t="shared" si="1"/>
        <v>61000</v>
      </c>
      <c r="E130" s="2">
        <v>71.03899384</v>
      </c>
      <c r="F130" s="2">
        <f t="shared" si="2"/>
        <v>71</v>
      </c>
      <c r="G130" s="3">
        <f t="shared" si="3"/>
        <v>42951.47436</v>
      </c>
      <c r="H130" s="2">
        <f t="shared" si="4"/>
        <v>28.96100616</v>
      </c>
      <c r="I130" s="2">
        <f t="shared" si="5"/>
        <v>29</v>
      </c>
      <c r="J130" s="11">
        <v>99.91703407</v>
      </c>
      <c r="K130" s="2">
        <v>99.91703407</v>
      </c>
      <c r="L130" s="2">
        <v>0.0</v>
      </c>
      <c r="M130" s="2">
        <v>0.08296592591</v>
      </c>
      <c r="N130" s="2">
        <v>0.0</v>
      </c>
      <c r="O130" s="2" t="s">
        <v>18</v>
      </c>
      <c r="P130" s="2" t="s">
        <v>18</v>
      </c>
      <c r="Q130" s="2" t="s">
        <v>18</v>
      </c>
      <c r="R130" s="2" t="s">
        <v>18</v>
      </c>
      <c r="S130" s="2" t="s">
        <v>18</v>
      </c>
      <c r="T130" s="2" t="s">
        <v>18</v>
      </c>
      <c r="U130" s="3" t="s">
        <v>18</v>
      </c>
      <c r="V130" s="3" t="s">
        <v>18</v>
      </c>
      <c r="W130" s="5">
        <f t="shared" si="6"/>
        <v>22</v>
      </c>
    </row>
    <row r="131">
      <c r="A131" s="1" t="s">
        <v>57</v>
      </c>
      <c r="B131" s="1" t="s">
        <v>26</v>
      </c>
      <c r="C131" s="2">
        <v>285.4909973</v>
      </c>
      <c r="D131" s="10">
        <f t="shared" si="1"/>
        <v>1000</v>
      </c>
      <c r="E131" s="2">
        <v>71.51799774</v>
      </c>
      <c r="F131" s="2">
        <f t="shared" si="2"/>
        <v>72</v>
      </c>
      <c r="G131" s="3">
        <f t="shared" si="3"/>
        <v>204.177445</v>
      </c>
      <c r="H131" s="2">
        <f t="shared" si="4"/>
        <v>28.48200226</v>
      </c>
      <c r="I131" s="2">
        <f t="shared" si="5"/>
        <v>28</v>
      </c>
      <c r="J131" s="11">
        <v>99.30532057</v>
      </c>
      <c r="K131" s="2">
        <v>99.30532057</v>
      </c>
      <c r="L131" s="2">
        <v>0.0</v>
      </c>
      <c r="M131" s="2">
        <v>0.6946794278</v>
      </c>
      <c r="N131" s="2">
        <v>0.0</v>
      </c>
      <c r="O131" s="2" t="s">
        <v>18</v>
      </c>
      <c r="P131" s="2" t="s">
        <v>18</v>
      </c>
      <c r="Q131" s="2" t="s">
        <v>18</v>
      </c>
      <c r="R131" s="2" t="s">
        <v>18</v>
      </c>
      <c r="S131" s="2" t="s">
        <v>18</v>
      </c>
      <c r="T131" s="2" t="s">
        <v>18</v>
      </c>
      <c r="U131" s="3" t="s">
        <v>18</v>
      </c>
      <c r="V131" s="3" t="s">
        <v>18</v>
      </c>
      <c r="W131" s="5">
        <f t="shared" si="6"/>
        <v>22</v>
      </c>
    </row>
    <row r="132">
      <c r="A132" s="1" t="s">
        <v>145</v>
      </c>
      <c r="B132" s="1" t="s">
        <v>26</v>
      </c>
      <c r="C132" s="2">
        <v>9660.349609</v>
      </c>
      <c r="D132" s="10">
        <f t="shared" si="1"/>
        <v>10000</v>
      </c>
      <c r="E132" s="2">
        <v>71.94200134</v>
      </c>
      <c r="F132" s="2">
        <f t="shared" si="2"/>
        <v>72</v>
      </c>
      <c r="G132" s="3">
        <f t="shared" si="3"/>
        <v>6949.848845</v>
      </c>
      <c r="H132" s="2">
        <f t="shared" si="4"/>
        <v>28.05799866</v>
      </c>
      <c r="I132" s="2">
        <f t="shared" si="5"/>
        <v>28</v>
      </c>
      <c r="J132" s="11">
        <v>99.99999747</v>
      </c>
      <c r="K132" s="2">
        <v>99.99999747</v>
      </c>
      <c r="L132" s="2">
        <v>0.0</v>
      </c>
      <c r="M132" s="2">
        <v>2.527244192E-6</v>
      </c>
      <c r="N132" s="2">
        <v>0.0</v>
      </c>
      <c r="O132" s="2">
        <v>100.0</v>
      </c>
      <c r="P132" s="2">
        <v>0.0</v>
      </c>
      <c r="Q132" s="2">
        <v>0.0</v>
      </c>
      <c r="R132" s="2">
        <v>0.0</v>
      </c>
      <c r="S132" s="2">
        <v>100.0</v>
      </c>
      <c r="T132" s="2">
        <v>0.0</v>
      </c>
      <c r="U132" s="3">
        <v>0.0</v>
      </c>
      <c r="V132" s="3">
        <v>0.0</v>
      </c>
      <c r="W132" s="5">
        <f t="shared" si="6"/>
        <v>22</v>
      </c>
    </row>
    <row r="133">
      <c r="A133" s="1" t="s">
        <v>126</v>
      </c>
      <c r="B133" s="1" t="s">
        <v>50</v>
      </c>
      <c r="C133" s="2">
        <v>6486.201172</v>
      </c>
      <c r="D133" s="10">
        <f t="shared" si="1"/>
        <v>7000</v>
      </c>
      <c r="E133" s="2">
        <v>73.44400024</v>
      </c>
      <c r="F133" s="2">
        <f t="shared" si="2"/>
        <v>73</v>
      </c>
      <c r="G133" s="3">
        <f t="shared" si="3"/>
        <v>4763.725604</v>
      </c>
      <c r="H133" s="2">
        <f t="shared" si="4"/>
        <v>26.55599976</v>
      </c>
      <c r="I133" s="2">
        <f t="shared" si="5"/>
        <v>27</v>
      </c>
      <c r="J133" s="11">
        <v>97.94657541</v>
      </c>
      <c r="K133" s="2">
        <v>97.94657541</v>
      </c>
      <c r="L133" s="2">
        <v>0.2072632319</v>
      </c>
      <c r="M133" s="2">
        <v>0.3151739969</v>
      </c>
      <c r="N133" s="2">
        <v>1.530987366</v>
      </c>
      <c r="O133" s="2">
        <v>93.45439508</v>
      </c>
      <c r="P133" s="2">
        <v>0.7804762049</v>
      </c>
      <c r="Q133" s="2">
        <v>0.0</v>
      </c>
      <c r="R133" s="2">
        <v>5.765128712</v>
      </c>
      <c r="S133" s="2">
        <v>99.57087001</v>
      </c>
      <c r="T133" s="2">
        <v>0.0</v>
      </c>
      <c r="U133" s="3">
        <v>0.4291299944</v>
      </c>
      <c r="V133" s="3">
        <v>0.0</v>
      </c>
      <c r="W133" s="5">
        <f t="shared" si="6"/>
        <v>22</v>
      </c>
    </row>
    <row r="134">
      <c r="A134" s="1" t="s">
        <v>205</v>
      </c>
      <c r="B134" s="1" t="s">
        <v>50</v>
      </c>
      <c r="C134" s="2">
        <v>43851.04297</v>
      </c>
      <c r="D134" s="10">
        <f t="shared" si="1"/>
        <v>44000</v>
      </c>
      <c r="E134" s="2">
        <v>73.73300171</v>
      </c>
      <c r="F134" s="2">
        <f t="shared" si="2"/>
        <v>74</v>
      </c>
      <c r="G134" s="3">
        <f t="shared" si="3"/>
        <v>32332.69026</v>
      </c>
      <c r="H134" s="2">
        <f t="shared" si="4"/>
        <v>26.26699829</v>
      </c>
      <c r="I134" s="2">
        <f t="shared" si="5"/>
        <v>26</v>
      </c>
      <c r="J134" s="11">
        <v>94.43732996</v>
      </c>
      <c r="K134" s="2">
        <v>94.43732996</v>
      </c>
      <c r="L134" s="2">
        <v>4.985880842</v>
      </c>
      <c r="M134" s="2">
        <v>0.5318366638</v>
      </c>
      <c r="N134" s="2">
        <v>0.04495253272</v>
      </c>
      <c r="O134" s="2">
        <v>90.03753791</v>
      </c>
      <c r="P134" s="2">
        <v>8.79672214</v>
      </c>
      <c r="Q134" s="2">
        <v>0.9946030281</v>
      </c>
      <c r="R134" s="2">
        <v>0.1711369258</v>
      </c>
      <c r="S134" s="2">
        <v>96.00473586</v>
      </c>
      <c r="T134" s="2">
        <v>3.628288591</v>
      </c>
      <c r="U134" s="3">
        <v>0.3669755478</v>
      </c>
      <c r="V134" s="3">
        <v>0.0</v>
      </c>
      <c r="W134" s="5">
        <f t="shared" si="6"/>
        <v>22</v>
      </c>
    </row>
    <row r="135">
      <c r="A135" s="1" t="s">
        <v>138</v>
      </c>
      <c r="B135" s="1" t="s">
        <v>26</v>
      </c>
      <c r="C135" s="2">
        <v>8654.618164</v>
      </c>
      <c r="D135" s="10">
        <f t="shared" si="1"/>
        <v>9000</v>
      </c>
      <c r="E135" s="2">
        <v>73.91500092</v>
      </c>
      <c r="F135" s="2">
        <f t="shared" si="2"/>
        <v>74</v>
      </c>
      <c r="G135" s="3">
        <f t="shared" si="3"/>
        <v>6397.061096</v>
      </c>
      <c r="H135" s="2">
        <f t="shared" si="4"/>
        <v>26.08499908</v>
      </c>
      <c r="I135" s="2">
        <f t="shared" si="5"/>
        <v>26</v>
      </c>
      <c r="J135" s="11">
        <v>100.0000028</v>
      </c>
      <c r="K135" s="2">
        <f>ROUND(J135,0)</f>
        <v>100</v>
      </c>
      <c r="L135" s="2">
        <v>0.0</v>
      </c>
      <c r="M135" s="2">
        <v>0.0</v>
      </c>
      <c r="N135" s="2">
        <v>0.0</v>
      </c>
      <c r="O135" s="2">
        <v>100.0</v>
      </c>
      <c r="P135" s="2">
        <v>0.0</v>
      </c>
      <c r="Q135" s="2">
        <v>0.0</v>
      </c>
      <c r="R135" s="2">
        <v>0.0</v>
      </c>
      <c r="S135" s="2">
        <v>100.0</v>
      </c>
      <c r="T135" s="2">
        <v>0.0</v>
      </c>
      <c r="U135" s="3">
        <v>0.0</v>
      </c>
      <c r="V135" s="3">
        <v>0.0</v>
      </c>
      <c r="W135" s="5">
        <f t="shared" si="6"/>
        <v>22</v>
      </c>
    </row>
    <row r="136">
      <c r="A136" s="1" t="s">
        <v>153</v>
      </c>
      <c r="B136" s="1" t="s">
        <v>26</v>
      </c>
      <c r="C136" s="2">
        <v>10708.98242</v>
      </c>
      <c r="D136" s="10">
        <f t="shared" si="1"/>
        <v>11000</v>
      </c>
      <c r="E136" s="2">
        <v>74.06100464</v>
      </c>
      <c r="F136" s="2">
        <f t="shared" si="2"/>
        <v>74</v>
      </c>
      <c r="G136" s="3">
        <f t="shared" si="3"/>
        <v>7931.179967</v>
      </c>
      <c r="H136" s="2">
        <f t="shared" si="4"/>
        <v>25.93899536</v>
      </c>
      <c r="I136" s="2">
        <f t="shared" si="5"/>
        <v>26</v>
      </c>
      <c r="J136" s="11">
        <v>99.88059167</v>
      </c>
      <c r="K136" s="2">
        <v>99.88059167</v>
      </c>
      <c r="L136" s="2">
        <v>0.0</v>
      </c>
      <c r="M136" s="2">
        <v>0.1194083325</v>
      </c>
      <c r="N136" s="2">
        <v>0.0</v>
      </c>
      <c r="O136" s="2">
        <v>99.8175993</v>
      </c>
      <c r="P136" s="2">
        <v>0.0</v>
      </c>
      <c r="Q136" s="2">
        <v>0.1824006965</v>
      </c>
      <c r="R136" s="2">
        <v>0.0</v>
      </c>
      <c r="S136" s="2">
        <v>99.90265093</v>
      </c>
      <c r="T136" s="2">
        <v>0.0</v>
      </c>
      <c r="U136" s="3">
        <v>0.0973490679</v>
      </c>
      <c r="V136" s="3">
        <v>0.0</v>
      </c>
      <c r="W136" s="5">
        <f t="shared" si="6"/>
        <v>22</v>
      </c>
    </row>
    <row r="137">
      <c r="A137" s="1" t="s">
        <v>54</v>
      </c>
      <c r="B137" s="1" t="s">
        <v>50</v>
      </c>
      <c r="C137" s="2">
        <v>219.1609955</v>
      </c>
      <c r="D137" s="10">
        <f t="shared" si="1"/>
        <v>1000</v>
      </c>
      <c r="E137" s="2">
        <v>74.35400391</v>
      </c>
      <c r="F137" s="2">
        <f t="shared" si="2"/>
        <v>74</v>
      </c>
      <c r="G137" s="3">
        <f t="shared" si="3"/>
        <v>162.9549752</v>
      </c>
      <c r="H137" s="2">
        <f t="shared" si="4"/>
        <v>25.64599609</v>
      </c>
      <c r="I137" s="2">
        <f t="shared" si="5"/>
        <v>26</v>
      </c>
      <c r="J137" s="11">
        <v>78.22645516</v>
      </c>
      <c r="K137" s="2">
        <v>78.22645516</v>
      </c>
      <c r="L137" s="2">
        <v>20.23798298</v>
      </c>
      <c r="M137" s="2">
        <v>0.4435199284</v>
      </c>
      <c r="N137" s="2">
        <v>1.09204193</v>
      </c>
      <c r="O137" s="2">
        <v>74.30061449</v>
      </c>
      <c r="P137" s="2">
        <v>19.71184258</v>
      </c>
      <c r="Q137" s="2">
        <v>1.729405704</v>
      </c>
      <c r="R137" s="2">
        <v>4.258137228</v>
      </c>
      <c r="S137" s="2">
        <v>79.5805429</v>
      </c>
      <c r="T137" s="2">
        <v>20.4194571</v>
      </c>
      <c r="U137" s="3">
        <v>0.0</v>
      </c>
      <c r="V137" s="3">
        <v>0.0</v>
      </c>
      <c r="W137" s="5">
        <f t="shared" si="6"/>
        <v>22</v>
      </c>
    </row>
    <row r="138">
      <c r="A138" s="1" t="s">
        <v>229</v>
      </c>
      <c r="B138" s="1" t="s">
        <v>29</v>
      </c>
      <c r="C138" s="2">
        <v>145934.4531</v>
      </c>
      <c r="D138" s="10">
        <f t="shared" si="1"/>
        <v>146000</v>
      </c>
      <c r="E138" s="2">
        <v>74.75400543</v>
      </c>
      <c r="F138" s="2">
        <f t="shared" si="2"/>
        <v>75</v>
      </c>
      <c r="G138" s="3">
        <f t="shared" si="3"/>
        <v>109091.849</v>
      </c>
      <c r="H138" s="2">
        <f t="shared" si="4"/>
        <v>25.24599457</v>
      </c>
      <c r="I138" s="2">
        <f t="shared" si="5"/>
        <v>25</v>
      </c>
      <c r="J138" s="11">
        <v>96.99254807</v>
      </c>
      <c r="K138" s="2">
        <v>96.99254807</v>
      </c>
      <c r="L138" s="2">
        <v>0.6219963766</v>
      </c>
      <c r="M138" s="2">
        <v>2.38545555</v>
      </c>
      <c r="N138" s="2" t="s">
        <v>18</v>
      </c>
      <c r="O138" s="2">
        <v>91.54410196</v>
      </c>
      <c r="P138" s="2">
        <v>1.583163513</v>
      </c>
      <c r="Q138" s="2">
        <v>6.872734531</v>
      </c>
      <c r="R138" s="2" t="s">
        <v>18</v>
      </c>
      <c r="S138" s="2">
        <v>98.83259961</v>
      </c>
      <c r="T138" s="2">
        <v>0.2973899687</v>
      </c>
      <c r="U138" s="3">
        <v>0.6700104236</v>
      </c>
      <c r="V138" s="3">
        <v>0.2</v>
      </c>
      <c r="W138" s="5">
        <f t="shared" si="6"/>
        <v>22</v>
      </c>
    </row>
    <row r="139">
      <c r="A139" s="1" t="s">
        <v>30</v>
      </c>
      <c r="B139" s="1" t="s">
        <v>18</v>
      </c>
      <c r="C139" s="2">
        <v>17.56399918</v>
      </c>
      <c r="D139" s="10">
        <f t="shared" si="1"/>
        <v>1000</v>
      </c>
      <c r="E139" s="2">
        <v>75.49500275</v>
      </c>
      <c r="F139" s="2">
        <f t="shared" si="2"/>
        <v>75</v>
      </c>
      <c r="G139" s="3">
        <f t="shared" si="3"/>
        <v>13.25994166</v>
      </c>
      <c r="H139" s="2">
        <f t="shared" si="4"/>
        <v>24.50499725</v>
      </c>
      <c r="I139" s="2">
        <f t="shared" si="5"/>
        <v>25</v>
      </c>
      <c r="J139" s="11">
        <v>99.97161022</v>
      </c>
      <c r="K139" s="2">
        <v>99.97161022</v>
      </c>
      <c r="L139" s="2">
        <v>0.0</v>
      </c>
      <c r="M139" s="2">
        <v>0.0283897827</v>
      </c>
      <c r="N139" s="2">
        <v>0.0</v>
      </c>
      <c r="O139" s="2" t="s">
        <v>18</v>
      </c>
      <c r="P139" s="2" t="s">
        <v>18</v>
      </c>
      <c r="Q139" s="2" t="s">
        <v>18</v>
      </c>
      <c r="R139" s="2" t="s">
        <v>18</v>
      </c>
      <c r="S139" s="2" t="s">
        <v>18</v>
      </c>
      <c r="T139" s="2" t="s">
        <v>18</v>
      </c>
      <c r="U139" s="3" t="s">
        <v>18</v>
      </c>
      <c r="V139" s="3" t="s">
        <v>18</v>
      </c>
      <c r="W139" s="5">
        <f t="shared" si="6"/>
        <v>22</v>
      </c>
    </row>
    <row r="140">
      <c r="A140" s="1" t="s">
        <v>131</v>
      </c>
      <c r="B140" s="1" t="s">
        <v>29</v>
      </c>
      <c r="C140" s="2">
        <v>6948.444824</v>
      </c>
      <c r="D140" s="10">
        <f t="shared" si="1"/>
        <v>7000</v>
      </c>
      <c r="E140" s="2">
        <v>75.68599701</v>
      </c>
      <c r="F140" s="2">
        <f t="shared" si="2"/>
        <v>76</v>
      </c>
      <c r="G140" s="3">
        <f t="shared" si="3"/>
        <v>5258.999742</v>
      </c>
      <c r="H140" s="2">
        <f t="shared" si="4"/>
        <v>24.31400299</v>
      </c>
      <c r="I140" s="2">
        <f t="shared" si="5"/>
        <v>24</v>
      </c>
      <c r="J140" s="11">
        <v>99.01141694</v>
      </c>
      <c r="K140" s="2">
        <v>99.01141694</v>
      </c>
      <c r="L140" s="2">
        <v>0.0</v>
      </c>
      <c r="M140" s="2">
        <v>0.9885830607</v>
      </c>
      <c r="N140" s="2">
        <v>0.0</v>
      </c>
      <c r="O140" s="2">
        <v>97.40128797</v>
      </c>
      <c r="P140" s="2">
        <v>0.0</v>
      </c>
      <c r="Q140" s="2">
        <v>2.598712031</v>
      </c>
      <c r="R140" s="2">
        <v>0.0</v>
      </c>
      <c r="S140" s="2">
        <v>99.5286704</v>
      </c>
      <c r="T140" s="2">
        <v>0.0</v>
      </c>
      <c r="U140" s="3">
        <v>0.4713296007</v>
      </c>
      <c r="V140" s="3">
        <v>0.0</v>
      </c>
      <c r="W140" s="5">
        <f t="shared" si="6"/>
        <v>22</v>
      </c>
    </row>
    <row r="141">
      <c r="A141" s="1" t="s">
        <v>220</v>
      </c>
      <c r="B141" s="1" t="s">
        <v>50</v>
      </c>
      <c r="C141" s="2">
        <v>83992.95313</v>
      </c>
      <c r="D141" s="10">
        <f t="shared" si="1"/>
        <v>84000</v>
      </c>
      <c r="E141" s="2">
        <v>75.87400055</v>
      </c>
      <c r="F141" s="2">
        <f t="shared" si="2"/>
        <v>76</v>
      </c>
      <c r="G141" s="3">
        <f t="shared" si="3"/>
        <v>63728.81372</v>
      </c>
      <c r="H141" s="2">
        <f t="shared" si="4"/>
        <v>24.12599945</v>
      </c>
      <c r="I141" s="2">
        <f t="shared" si="5"/>
        <v>24</v>
      </c>
      <c r="J141" s="11">
        <v>97.48263633</v>
      </c>
      <c r="K141" s="2">
        <v>97.48263633</v>
      </c>
      <c r="L141" s="2">
        <v>1.938311229</v>
      </c>
      <c r="M141" s="2">
        <v>0.5137973631</v>
      </c>
      <c r="N141" s="2">
        <v>0.06525508185</v>
      </c>
      <c r="O141" s="2">
        <v>93.82873538</v>
      </c>
      <c r="P141" s="2">
        <v>4.297948765</v>
      </c>
      <c r="Q141" s="2">
        <v>1.602839669</v>
      </c>
      <c r="R141" s="2">
        <v>0.2704761905</v>
      </c>
      <c r="S141" s="2">
        <v>98.64448672</v>
      </c>
      <c r="T141" s="2">
        <v>1.188006671</v>
      </c>
      <c r="U141" s="3">
        <v>0.1675066077</v>
      </c>
      <c r="V141" s="3">
        <v>0.0</v>
      </c>
      <c r="W141" s="5">
        <f t="shared" si="6"/>
        <v>22</v>
      </c>
    </row>
    <row r="142">
      <c r="A142" s="1" t="s">
        <v>221</v>
      </c>
      <c r="B142" s="1" t="s">
        <v>29</v>
      </c>
      <c r="C142" s="2">
        <v>84339.07031</v>
      </c>
      <c r="D142" s="10">
        <f t="shared" si="1"/>
        <v>85000</v>
      </c>
      <c r="E142" s="2">
        <v>76.10500336</v>
      </c>
      <c r="F142" s="2">
        <f t="shared" si="2"/>
        <v>76</v>
      </c>
      <c r="G142" s="3">
        <f t="shared" si="3"/>
        <v>64186.25229</v>
      </c>
      <c r="H142" s="2">
        <f t="shared" si="4"/>
        <v>23.89499664</v>
      </c>
      <c r="I142" s="2">
        <f t="shared" si="5"/>
        <v>24</v>
      </c>
      <c r="J142" s="11">
        <v>97.01426916</v>
      </c>
      <c r="K142" s="2">
        <v>97.01426916</v>
      </c>
      <c r="L142" s="2">
        <v>2.023078075</v>
      </c>
      <c r="M142" s="2">
        <v>0.7376749545</v>
      </c>
      <c r="N142" s="2">
        <v>0.2249778093</v>
      </c>
      <c r="O142" s="2">
        <v>96.02516977</v>
      </c>
      <c r="P142" s="2">
        <v>2.684574639</v>
      </c>
      <c r="Q142" s="2">
        <v>0.7882555911</v>
      </c>
      <c r="R142" s="2">
        <v>0.502</v>
      </c>
      <c r="S142" s="2">
        <v>97.32481783</v>
      </c>
      <c r="T142" s="2">
        <v>1.815385203</v>
      </c>
      <c r="U142" s="3">
        <v>0.7217969634</v>
      </c>
      <c r="V142" s="3">
        <v>0.138</v>
      </c>
      <c r="W142" s="5">
        <f t="shared" si="6"/>
        <v>22</v>
      </c>
    </row>
    <row r="143">
      <c r="A143" s="1" t="s">
        <v>117</v>
      </c>
      <c r="B143" s="1" t="s">
        <v>50</v>
      </c>
      <c r="C143" s="2">
        <v>5101.416016</v>
      </c>
      <c r="D143" s="10">
        <f t="shared" si="1"/>
        <v>6000</v>
      </c>
      <c r="E143" s="2">
        <v>76.71899414</v>
      </c>
      <c r="F143" s="2">
        <f t="shared" si="2"/>
        <v>77</v>
      </c>
      <c r="G143" s="3">
        <f t="shared" si="3"/>
        <v>3913.755054</v>
      </c>
      <c r="H143" s="2">
        <f t="shared" si="4"/>
        <v>23.28100586</v>
      </c>
      <c r="I143" s="2">
        <f t="shared" si="5"/>
        <v>23</v>
      </c>
      <c r="J143" s="11">
        <v>97.88039722</v>
      </c>
      <c r="K143" s="2">
        <v>97.88039722</v>
      </c>
      <c r="L143" s="2">
        <v>1.029979486</v>
      </c>
      <c r="M143" s="2">
        <v>1.089623295</v>
      </c>
      <c r="N143" s="2" t="s">
        <v>18</v>
      </c>
      <c r="O143" s="2">
        <v>98.71555642</v>
      </c>
      <c r="P143" s="2">
        <v>0.3174006273</v>
      </c>
      <c r="Q143" s="2">
        <v>0.9670429576</v>
      </c>
      <c r="R143" s="2" t="s">
        <v>18</v>
      </c>
      <c r="S143" s="2">
        <v>97.62696443</v>
      </c>
      <c r="T143" s="2">
        <v>1.246217358</v>
      </c>
      <c r="U143" s="3">
        <v>1.126818208</v>
      </c>
      <c r="V143" s="3" t="s">
        <v>18</v>
      </c>
      <c r="W143" s="5">
        <f t="shared" si="6"/>
        <v>22</v>
      </c>
    </row>
    <row r="144">
      <c r="A144" s="1" t="s">
        <v>193</v>
      </c>
      <c r="B144" s="1" t="s">
        <v>29</v>
      </c>
      <c r="C144" s="2">
        <v>32365.99805</v>
      </c>
      <c r="D144" s="10">
        <f t="shared" si="1"/>
        <v>33000</v>
      </c>
      <c r="E144" s="2">
        <v>77.15999603</v>
      </c>
      <c r="F144" s="2">
        <f t="shared" si="2"/>
        <v>77</v>
      </c>
      <c r="G144" s="3">
        <f t="shared" si="3"/>
        <v>24973.60281</v>
      </c>
      <c r="H144" s="2">
        <f t="shared" si="4"/>
        <v>22.84000397</v>
      </c>
      <c r="I144" s="2">
        <f t="shared" si="5"/>
        <v>23</v>
      </c>
      <c r="J144" s="11">
        <v>97.09990707</v>
      </c>
      <c r="K144" s="2">
        <v>97.09990707</v>
      </c>
      <c r="L144" s="2">
        <v>0.3545396865</v>
      </c>
      <c r="M144" s="2">
        <v>2.545553241</v>
      </c>
      <c r="N144" s="2" t="s">
        <v>18</v>
      </c>
      <c r="O144" s="2">
        <v>90.19744812</v>
      </c>
      <c r="P144" s="2">
        <v>0.5444513971</v>
      </c>
      <c r="Q144" s="2">
        <v>9.258100478</v>
      </c>
      <c r="R144" s="2" t="s">
        <v>18</v>
      </c>
      <c r="S144" s="2">
        <v>99.14309591</v>
      </c>
      <c r="T144" s="2">
        <v>0.2983242605</v>
      </c>
      <c r="U144" s="3">
        <v>0.4685798319</v>
      </c>
      <c r="V144" s="3">
        <v>0.09</v>
      </c>
      <c r="W144" s="5">
        <f t="shared" si="6"/>
        <v>22</v>
      </c>
    </row>
    <row r="145">
      <c r="A145" s="1" t="s">
        <v>156</v>
      </c>
      <c r="B145" s="1" t="s">
        <v>29</v>
      </c>
      <c r="C145" s="2">
        <v>11326.61621</v>
      </c>
      <c r="D145" s="10">
        <f t="shared" si="1"/>
        <v>12000</v>
      </c>
      <c r="E145" s="2">
        <v>77.19400024</v>
      </c>
      <c r="F145" s="2">
        <f t="shared" si="2"/>
        <v>77</v>
      </c>
      <c r="G145" s="3">
        <f t="shared" si="3"/>
        <v>8743.468144</v>
      </c>
      <c r="H145" s="2">
        <f t="shared" si="4"/>
        <v>22.80599976</v>
      </c>
      <c r="I145" s="2">
        <f t="shared" si="5"/>
        <v>23</v>
      </c>
      <c r="J145" s="11">
        <v>97.00269616</v>
      </c>
      <c r="K145" s="2">
        <v>97.00269616</v>
      </c>
      <c r="L145" s="2">
        <v>1.471384542</v>
      </c>
      <c r="M145" s="2">
        <v>1.252811506</v>
      </c>
      <c r="N145" s="2">
        <v>0.2731077963</v>
      </c>
      <c r="O145" s="2">
        <v>94.38665114</v>
      </c>
      <c r="P145" s="2">
        <v>2.591752445</v>
      </c>
      <c r="Q145" s="2">
        <v>1.905972935</v>
      </c>
      <c r="R145" s="2">
        <v>1.115623477</v>
      </c>
      <c r="S145" s="2">
        <v>97.77557664</v>
      </c>
      <c r="T145" s="2">
        <v>1.1403859</v>
      </c>
      <c r="U145" s="3">
        <v>1.059840374</v>
      </c>
      <c r="V145" s="3">
        <v>0.02419708411</v>
      </c>
      <c r="W145" s="5">
        <f t="shared" si="6"/>
        <v>22</v>
      </c>
    </row>
    <row r="146">
      <c r="A146" s="1" t="s">
        <v>219</v>
      </c>
      <c r="B146" s="1" t="s">
        <v>26</v>
      </c>
      <c r="C146" s="2">
        <v>83783.94531</v>
      </c>
      <c r="D146" s="10">
        <f t="shared" si="1"/>
        <v>84000</v>
      </c>
      <c r="E146" s="2">
        <v>77.45300293</v>
      </c>
      <c r="F146" s="2">
        <f t="shared" si="2"/>
        <v>77</v>
      </c>
      <c r="G146" s="3">
        <f t="shared" si="3"/>
        <v>64893.18162</v>
      </c>
      <c r="H146" s="2">
        <f t="shared" si="4"/>
        <v>22.54699707</v>
      </c>
      <c r="I146" s="2">
        <f t="shared" si="5"/>
        <v>23</v>
      </c>
      <c r="J146" s="11">
        <v>100.0000023</v>
      </c>
      <c r="K146" s="2">
        <f>ROUND(J146,0)</f>
        <v>100</v>
      </c>
      <c r="L146" s="2">
        <v>0.0</v>
      </c>
      <c r="M146" s="2">
        <v>0.0</v>
      </c>
      <c r="N146" s="2">
        <v>0.0</v>
      </c>
      <c r="O146" s="2">
        <v>100.0</v>
      </c>
      <c r="P146" s="2">
        <v>0.0</v>
      </c>
      <c r="Q146" s="2">
        <v>0.0</v>
      </c>
      <c r="R146" s="2">
        <v>0.0</v>
      </c>
      <c r="S146" s="2">
        <v>100.0</v>
      </c>
      <c r="T146" s="2">
        <v>0.0</v>
      </c>
      <c r="U146" s="3">
        <v>0.0</v>
      </c>
      <c r="V146" s="3">
        <v>0.0</v>
      </c>
      <c r="W146" s="5">
        <f t="shared" si="6"/>
        <v>22</v>
      </c>
    </row>
    <row r="147">
      <c r="A147" s="1" t="s">
        <v>42</v>
      </c>
      <c r="B147" s="1" t="s">
        <v>29</v>
      </c>
      <c r="C147" s="2">
        <v>59.19400024</v>
      </c>
      <c r="D147" s="10">
        <f t="shared" si="1"/>
        <v>1000</v>
      </c>
      <c r="E147" s="2">
        <v>77.79399109</v>
      </c>
      <c r="F147" s="2">
        <f t="shared" si="2"/>
        <v>78</v>
      </c>
      <c r="G147" s="3">
        <f t="shared" si="3"/>
        <v>46.04937527</v>
      </c>
      <c r="H147" s="2">
        <f t="shared" si="4"/>
        <v>22.20600891</v>
      </c>
      <c r="I147" s="2">
        <f t="shared" si="5"/>
        <v>22</v>
      </c>
      <c r="J147" s="11">
        <v>88.57204698</v>
      </c>
      <c r="K147" s="2">
        <v>88.57204698</v>
      </c>
      <c r="L147" s="2">
        <v>11.387979</v>
      </c>
      <c r="M147" s="2">
        <v>0.03997402585</v>
      </c>
      <c r="N147" s="2">
        <v>0.0</v>
      </c>
      <c r="O147" s="6" t="s">
        <v>43</v>
      </c>
      <c r="P147" s="2">
        <v>5.39028</v>
      </c>
      <c r="Q147" s="2">
        <v>0.18</v>
      </c>
      <c r="R147" s="2">
        <v>0.0</v>
      </c>
      <c r="S147" s="2">
        <v>86.9</v>
      </c>
      <c r="T147" s="2">
        <v>13.1</v>
      </c>
      <c r="U147" s="2">
        <v>0.0</v>
      </c>
      <c r="V147" s="3">
        <v>0.0</v>
      </c>
      <c r="W147" s="5">
        <f t="shared" si="6"/>
        <v>22</v>
      </c>
    </row>
    <row r="148">
      <c r="A148" s="1" t="s">
        <v>79</v>
      </c>
      <c r="B148" s="1" t="s">
        <v>50</v>
      </c>
      <c r="C148" s="2">
        <v>988.0020142</v>
      </c>
      <c r="D148" s="10">
        <f t="shared" si="1"/>
        <v>1000</v>
      </c>
      <c r="E148" s="2">
        <v>78.06199646</v>
      </c>
      <c r="F148" s="2">
        <f t="shared" si="2"/>
        <v>78</v>
      </c>
      <c r="G148" s="3">
        <f t="shared" si="3"/>
        <v>771.2540973</v>
      </c>
      <c r="H148" s="2">
        <f t="shared" si="4"/>
        <v>21.93800354</v>
      </c>
      <c r="I148" s="2">
        <f t="shared" si="5"/>
        <v>22</v>
      </c>
      <c r="J148" s="11">
        <v>76.04992021</v>
      </c>
      <c r="K148" s="2">
        <v>76.04992021</v>
      </c>
      <c r="L148" s="2">
        <v>14.7574817</v>
      </c>
      <c r="M148" s="2">
        <v>7.015876051</v>
      </c>
      <c r="N148" s="2">
        <v>2.176722038</v>
      </c>
      <c r="O148" s="2">
        <v>47.28073293</v>
      </c>
      <c r="P148" s="2">
        <v>12.06161014</v>
      </c>
      <c r="Q148" s="2">
        <v>30.73550468</v>
      </c>
      <c r="R148" s="2">
        <v>9.922152249</v>
      </c>
      <c r="S148" s="2">
        <v>84.13501493</v>
      </c>
      <c r="T148" s="2">
        <v>15.51511107</v>
      </c>
      <c r="U148" s="3">
        <v>0.3498740029</v>
      </c>
      <c r="V148" s="3">
        <v>0.0</v>
      </c>
      <c r="W148" s="5">
        <f t="shared" si="6"/>
        <v>22</v>
      </c>
    </row>
    <row r="149">
      <c r="A149" s="1" t="s">
        <v>65</v>
      </c>
      <c r="B149" s="1" t="s">
        <v>26</v>
      </c>
      <c r="C149" s="2">
        <v>437.4830017</v>
      </c>
      <c r="D149" s="10">
        <f t="shared" si="1"/>
        <v>1000</v>
      </c>
      <c r="E149" s="2">
        <v>78.25000763</v>
      </c>
      <c r="F149" s="2">
        <f t="shared" si="2"/>
        <v>78</v>
      </c>
      <c r="G149" s="3">
        <f t="shared" si="3"/>
        <v>342.3304822</v>
      </c>
      <c r="H149" s="2">
        <f t="shared" si="4"/>
        <v>21.74999237</v>
      </c>
      <c r="I149" s="2">
        <f t="shared" si="5"/>
        <v>22</v>
      </c>
      <c r="J149" s="11">
        <v>99.9000368</v>
      </c>
      <c r="K149" s="2">
        <v>99.9000368</v>
      </c>
      <c r="L149" s="2">
        <v>0.0</v>
      </c>
      <c r="M149" s="2">
        <v>0.09996320036</v>
      </c>
      <c r="N149" s="2">
        <v>0.0</v>
      </c>
      <c r="O149" s="2" t="s">
        <v>18</v>
      </c>
      <c r="P149" s="2" t="s">
        <v>18</v>
      </c>
      <c r="Q149" s="2" t="s">
        <v>18</v>
      </c>
      <c r="R149" s="2" t="s">
        <v>18</v>
      </c>
      <c r="S149" s="2">
        <v>99.65</v>
      </c>
      <c r="T149" s="2">
        <v>0.0</v>
      </c>
      <c r="U149" s="3">
        <v>0.35</v>
      </c>
      <c r="V149" s="3">
        <v>0.0</v>
      </c>
      <c r="W149" s="5">
        <f t="shared" si="6"/>
        <v>22</v>
      </c>
    </row>
    <row r="150">
      <c r="A150" s="1" t="s">
        <v>195</v>
      </c>
      <c r="B150" s="1" t="s">
        <v>29</v>
      </c>
      <c r="C150" s="2">
        <v>32971.84766</v>
      </c>
      <c r="D150" s="10">
        <f t="shared" si="1"/>
        <v>33000</v>
      </c>
      <c r="E150" s="2">
        <v>78.2970047</v>
      </c>
      <c r="F150" s="2">
        <f t="shared" si="2"/>
        <v>78</v>
      </c>
      <c r="G150" s="3">
        <f t="shared" si="3"/>
        <v>25815.96911</v>
      </c>
      <c r="H150" s="2">
        <f t="shared" si="4"/>
        <v>21.7029953</v>
      </c>
      <c r="I150" s="2">
        <f t="shared" si="5"/>
        <v>22</v>
      </c>
      <c r="J150" s="11">
        <v>93.13936621</v>
      </c>
      <c r="K150" s="2">
        <v>93.13936621</v>
      </c>
      <c r="L150" s="2">
        <v>0.8495593511</v>
      </c>
      <c r="M150" s="2">
        <v>4.150468349</v>
      </c>
      <c r="N150" s="2">
        <v>1.860606087</v>
      </c>
      <c r="O150" s="2">
        <v>80.79943849</v>
      </c>
      <c r="P150" s="2">
        <v>1.596943771</v>
      </c>
      <c r="Q150" s="2">
        <v>9.612691163</v>
      </c>
      <c r="R150" s="2">
        <v>7.990926578</v>
      </c>
      <c r="S150" s="2">
        <v>96.55984408</v>
      </c>
      <c r="T150" s="2">
        <v>0.6423932356</v>
      </c>
      <c r="U150" s="3">
        <v>2.636408693</v>
      </c>
      <c r="V150" s="3">
        <v>0.1613539953</v>
      </c>
      <c r="W150" s="5">
        <f t="shared" si="6"/>
        <v>22</v>
      </c>
    </row>
    <row r="151">
      <c r="A151" s="1" t="s">
        <v>20</v>
      </c>
      <c r="B151" s="1" t="s">
        <v>18</v>
      </c>
      <c r="C151" s="2">
        <v>3.48300004</v>
      </c>
      <c r="D151" s="10">
        <f t="shared" si="1"/>
        <v>1000</v>
      </c>
      <c r="E151" s="2">
        <v>78.50799561</v>
      </c>
      <c r="F151" s="2">
        <f t="shared" si="2"/>
        <v>79</v>
      </c>
      <c r="G151" s="3">
        <f t="shared" si="3"/>
        <v>2.734433518</v>
      </c>
      <c r="H151" s="2">
        <f t="shared" si="4"/>
        <v>21.49200439</v>
      </c>
      <c r="I151" s="2">
        <f t="shared" si="5"/>
        <v>21</v>
      </c>
      <c r="J151" s="11">
        <v>95.3089274</v>
      </c>
      <c r="K151" s="2">
        <v>95.3089274</v>
      </c>
      <c r="L151" s="2">
        <v>0.0</v>
      </c>
      <c r="M151" s="2">
        <v>4.691072596</v>
      </c>
      <c r="N151" s="2">
        <v>0.0</v>
      </c>
      <c r="O151" s="2">
        <v>78.17294282</v>
      </c>
      <c r="P151" s="2">
        <v>0.0</v>
      </c>
      <c r="Q151" s="2">
        <v>21.82705718</v>
      </c>
      <c r="R151" s="2">
        <v>0.0</v>
      </c>
      <c r="S151" s="2">
        <v>100.0</v>
      </c>
      <c r="T151" s="2">
        <v>0.0</v>
      </c>
      <c r="U151" s="3">
        <v>0.0</v>
      </c>
      <c r="V151" s="3">
        <v>0.0</v>
      </c>
      <c r="W151" s="5">
        <f t="shared" si="6"/>
        <v>22</v>
      </c>
    </row>
    <row r="152">
      <c r="A152" s="1" t="s">
        <v>143</v>
      </c>
      <c r="B152" s="1" t="s">
        <v>29</v>
      </c>
      <c r="C152" s="2">
        <v>9449.321289</v>
      </c>
      <c r="D152" s="10">
        <f t="shared" si="1"/>
        <v>10000</v>
      </c>
      <c r="E152" s="2">
        <v>79.48300171</v>
      </c>
      <c r="F152" s="2">
        <f t="shared" si="2"/>
        <v>79</v>
      </c>
      <c r="G152" s="3">
        <f t="shared" si="3"/>
        <v>7510.604202</v>
      </c>
      <c r="H152" s="2">
        <f t="shared" si="4"/>
        <v>20.51699829</v>
      </c>
      <c r="I152" s="2">
        <f t="shared" si="5"/>
        <v>21</v>
      </c>
      <c r="J152" s="11">
        <v>96.53472608</v>
      </c>
      <c r="K152" s="2">
        <v>96.53472608</v>
      </c>
      <c r="L152" s="2">
        <v>3.37211955</v>
      </c>
      <c r="M152" s="2">
        <v>0.09315436837</v>
      </c>
      <c r="N152" s="2">
        <v>0.0</v>
      </c>
      <c r="O152" s="2">
        <v>98.56412231</v>
      </c>
      <c r="P152" s="2">
        <v>0.9955971951</v>
      </c>
      <c r="Q152" s="2">
        <v>0.4402804931</v>
      </c>
      <c r="R152" s="2">
        <v>0.0</v>
      </c>
      <c r="S152" s="2">
        <v>96.01087362</v>
      </c>
      <c r="T152" s="2">
        <v>3.985572644</v>
      </c>
      <c r="U152" s="3">
        <v>0.003553731977</v>
      </c>
      <c r="V152" s="3">
        <v>0.0</v>
      </c>
      <c r="W152" s="5">
        <f t="shared" si="6"/>
        <v>22</v>
      </c>
    </row>
    <row r="153">
      <c r="A153" s="1" t="s">
        <v>152</v>
      </c>
      <c r="B153" s="1" t="s">
        <v>26</v>
      </c>
      <c r="C153" s="2">
        <v>10423.05566</v>
      </c>
      <c r="D153" s="10">
        <f t="shared" si="1"/>
        <v>11000</v>
      </c>
      <c r="E153" s="2">
        <v>79.71500397</v>
      </c>
      <c r="F153" s="2">
        <f t="shared" si="2"/>
        <v>80</v>
      </c>
      <c r="G153" s="3">
        <f t="shared" si="3"/>
        <v>8308.739233</v>
      </c>
      <c r="H153" s="2">
        <f t="shared" si="4"/>
        <v>20.28499603</v>
      </c>
      <c r="I153" s="2">
        <f t="shared" si="5"/>
        <v>20</v>
      </c>
      <c r="J153" s="11">
        <v>100.0000023</v>
      </c>
      <c r="K153" s="2">
        <f>ROUND(J153,0)</f>
        <v>100</v>
      </c>
      <c r="L153" s="2">
        <v>0.0</v>
      </c>
      <c r="M153" s="2">
        <v>0.0</v>
      </c>
      <c r="N153" s="2">
        <v>0.0</v>
      </c>
      <c r="O153" s="2">
        <v>100.0</v>
      </c>
      <c r="P153" s="2">
        <v>0.0</v>
      </c>
      <c r="Q153" s="2">
        <v>0.0</v>
      </c>
      <c r="R153" s="2">
        <v>0.0</v>
      </c>
      <c r="S153" s="2">
        <v>100.0</v>
      </c>
      <c r="T153" s="2">
        <v>0.0</v>
      </c>
      <c r="U153" s="3">
        <v>0.0</v>
      </c>
      <c r="V153" s="3">
        <v>0.0</v>
      </c>
      <c r="W153" s="5">
        <f t="shared" si="6"/>
        <v>22</v>
      </c>
    </row>
    <row r="154">
      <c r="A154" s="1" t="s">
        <v>130</v>
      </c>
      <c r="B154" s="1" t="s">
        <v>29</v>
      </c>
      <c r="C154" s="2">
        <v>6871.287109</v>
      </c>
      <c r="D154" s="10">
        <f t="shared" si="1"/>
        <v>7000</v>
      </c>
      <c r="E154" s="2">
        <v>80.69100189</v>
      </c>
      <c r="F154" s="2">
        <f t="shared" si="2"/>
        <v>81</v>
      </c>
      <c r="G154" s="3">
        <f t="shared" si="3"/>
        <v>5544.510411</v>
      </c>
      <c r="H154" s="2">
        <f t="shared" si="4"/>
        <v>19.30899811</v>
      </c>
      <c r="I154" s="2">
        <f t="shared" si="5"/>
        <v>19</v>
      </c>
      <c r="J154" s="11">
        <v>99.8915238</v>
      </c>
      <c r="K154" s="2">
        <v>99.8915238</v>
      </c>
      <c r="L154" s="2">
        <v>0.0</v>
      </c>
      <c r="M154" s="2">
        <v>0.1084762012</v>
      </c>
      <c r="N154" s="2">
        <v>0.0</v>
      </c>
      <c r="O154" s="2" t="s">
        <v>18</v>
      </c>
      <c r="P154" s="2" t="s">
        <v>18</v>
      </c>
      <c r="Q154" s="2" t="s">
        <v>18</v>
      </c>
      <c r="R154" s="2" t="s">
        <v>18</v>
      </c>
      <c r="S154" s="2" t="s">
        <v>18</v>
      </c>
      <c r="T154" s="2" t="s">
        <v>18</v>
      </c>
      <c r="U154" s="3" t="s">
        <v>18</v>
      </c>
      <c r="V154" s="3" t="s">
        <v>18</v>
      </c>
      <c r="W154" s="5">
        <f t="shared" si="6"/>
        <v>22</v>
      </c>
    </row>
    <row r="155">
      <c r="A155" s="1" t="s">
        <v>228</v>
      </c>
      <c r="B155" s="1" t="s">
        <v>29</v>
      </c>
      <c r="C155" s="2">
        <v>128932.75</v>
      </c>
      <c r="D155" s="10">
        <f t="shared" si="1"/>
        <v>129000</v>
      </c>
      <c r="E155" s="2">
        <v>80.73099518</v>
      </c>
      <c r="F155" s="2">
        <f t="shared" si="2"/>
        <v>81</v>
      </c>
      <c r="G155" s="3">
        <f t="shared" si="3"/>
        <v>104088.6922</v>
      </c>
      <c r="H155" s="2">
        <f t="shared" si="4"/>
        <v>19.26900482</v>
      </c>
      <c r="I155" s="2">
        <f t="shared" si="5"/>
        <v>19</v>
      </c>
      <c r="J155" s="11">
        <v>99.67956828</v>
      </c>
      <c r="K155" s="2">
        <v>99.67956828</v>
      </c>
      <c r="L155" s="2">
        <v>0.0</v>
      </c>
      <c r="M155" s="2">
        <v>0.3204317169</v>
      </c>
      <c r="N155" s="2">
        <v>0.0</v>
      </c>
      <c r="O155" s="2">
        <v>98.33706893</v>
      </c>
      <c r="P155" s="2">
        <v>0.0</v>
      </c>
      <c r="Q155" s="2">
        <v>1.662931067</v>
      </c>
      <c r="R155" s="2">
        <v>0.0</v>
      </c>
      <c r="S155" s="2">
        <v>100.0</v>
      </c>
      <c r="T155" s="2">
        <v>0.0</v>
      </c>
      <c r="U155" s="3">
        <v>0.0</v>
      </c>
      <c r="V155" s="3">
        <v>0.0</v>
      </c>
      <c r="W155" s="5">
        <f t="shared" si="6"/>
        <v>22</v>
      </c>
    </row>
    <row r="156">
      <c r="A156" s="1" t="s">
        <v>116</v>
      </c>
      <c r="B156" s="1" t="s">
        <v>29</v>
      </c>
      <c r="C156" s="2">
        <v>5094.11377</v>
      </c>
      <c r="D156" s="10">
        <f t="shared" si="1"/>
        <v>6000</v>
      </c>
      <c r="E156" s="2">
        <v>80.77099609</v>
      </c>
      <c r="F156" s="2">
        <f t="shared" si="2"/>
        <v>81</v>
      </c>
      <c r="G156" s="3">
        <f t="shared" si="3"/>
        <v>4114.566434</v>
      </c>
      <c r="H156" s="2">
        <f t="shared" si="4"/>
        <v>19.22900391</v>
      </c>
      <c r="I156" s="2">
        <f t="shared" si="5"/>
        <v>19</v>
      </c>
      <c r="J156" s="11">
        <v>99.81053693</v>
      </c>
      <c r="K156" s="2">
        <v>99.81053693</v>
      </c>
      <c r="L156" s="2">
        <v>0.1894594746</v>
      </c>
      <c r="M156" s="2">
        <v>3.594451897E-6</v>
      </c>
      <c r="N156" s="2">
        <v>0.0</v>
      </c>
      <c r="O156" s="2">
        <v>99.64625</v>
      </c>
      <c r="P156" s="2">
        <v>0.35375</v>
      </c>
      <c r="Q156" s="2">
        <v>0.0</v>
      </c>
      <c r="R156" s="2">
        <v>0.0</v>
      </c>
      <c r="S156" s="2">
        <v>99.84965286</v>
      </c>
      <c r="T156" s="2">
        <v>0.1503471429</v>
      </c>
      <c r="U156" s="3">
        <v>0.0</v>
      </c>
      <c r="V156" s="3">
        <v>0.0</v>
      </c>
      <c r="W156" s="5">
        <f t="shared" si="6"/>
        <v>22</v>
      </c>
    </row>
    <row r="157">
      <c r="A157" s="1" t="s">
        <v>208</v>
      </c>
      <c r="B157" s="1" t="s">
        <v>26</v>
      </c>
      <c r="C157" s="2">
        <v>46754.78125</v>
      </c>
      <c r="D157" s="10">
        <f t="shared" si="1"/>
        <v>47000</v>
      </c>
      <c r="E157" s="2">
        <v>80.80999756</v>
      </c>
      <c r="F157" s="2">
        <f t="shared" si="2"/>
        <v>81</v>
      </c>
      <c r="G157" s="3">
        <f t="shared" si="3"/>
        <v>37782.53759</v>
      </c>
      <c r="H157" s="2">
        <f t="shared" si="4"/>
        <v>19.19000244</v>
      </c>
      <c r="I157" s="2">
        <f t="shared" si="5"/>
        <v>19</v>
      </c>
      <c r="J157" s="11">
        <v>99.92561261</v>
      </c>
      <c r="K157" s="2">
        <v>99.92561261</v>
      </c>
      <c r="L157" s="2">
        <v>0.0</v>
      </c>
      <c r="M157" s="2">
        <v>0.07438739142</v>
      </c>
      <c r="N157" s="2">
        <v>0.0</v>
      </c>
      <c r="O157" s="2">
        <v>100.0</v>
      </c>
      <c r="P157" s="2">
        <v>0.0</v>
      </c>
      <c r="Q157" s="2">
        <v>0.0</v>
      </c>
      <c r="R157" s="2">
        <v>0.0</v>
      </c>
      <c r="S157" s="2">
        <v>99.90794521</v>
      </c>
      <c r="T157" s="2">
        <v>0.0</v>
      </c>
      <c r="U157" s="3">
        <v>0.09205479452</v>
      </c>
      <c r="V157" s="3">
        <v>0.0</v>
      </c>
      <c r="W157" s="5">
        <f t="shared" si="6"/>
        <v>22</v>
      </c>
    </row>
    <row r="158">
      <c r="A158" s="1" t="s">
        <v>216</v>
      </c>
      <c r="B158" s="1" t="s">
        <v>26</v>
      </c>
      <c r="C158" s="2">
        <v>65273.51172</v>
      </c>
      <c r="D158" s="10">
        <f t="shared" si="1"/>
        <v>66000</v>
      </c>
      <c r="E158" s="2">
        <v>80.97499847</v>
      </c>
      <c r="F158" s="2">
        <f t="shared" si="2"/>
        <v>81</v>
      </c>
      <c r="G158" s="3">
        <f t="shared" si="3"/>
        <v>52855.22512</v>
      </c>
      <c r="H158" s="2">
        <f t="shared" si="4"/>
        <v>19.02500153</v>
      </c>
      <c r="I158" s="2">
        <f t="shared" si="5"/>
        <v>19</v>
      </c>
      <c r="J158" s="11">
        <v>99.9999985</v>
      </c>
      <c r="K158" s="2">
        <v>99.9999985</v>
      </c>
      <c r="L158" s="2">
        <v>0.0</v>
      </c>
      <c r="M158" s="2">
        <v>1.49610841E-6</v>
      </c>
      <c r="N158" s="2">
        <v>0.0</v>
      </c>
      <c r="O158" s="2">
        <v>100.0</v>
      </c>
      <c r="P158" s="2">
        <v>0.0</v>
      </c>
      <c r="Q158" s="2">
        <v>0.0</v>
      </c>
      <c r="R158" s="2">
        <v>0.0</v>
      </c>
      <c r="S158" s="2">
        <v>100.0</v>
      </c>
      <c r="T158" s="2">
        <v>0.0</v>
      </c>
      <c r="U158" s="3">
        <v>0.0</v>
      </c>
      <c r="V158" s="3">
        <v>0.0</v>
      </c>
      <c r="W158" s="5">
        <f t="shared" si="6"/>
        <v>22</v>
      </c>
    </row>
    <row r="159">
      <c r="A159" s="1" t="s">
        <v>31</v>
      </c>
      <c r="B159" s="1" t="s">
        <v>29</v>
      </c>
      <c r="C159" s="2">
        <v>18.09199905</v>
      </c>
      <c r="D159" s="10">
        <f t="shared" si="1"/>
        <v>1000</v>
      </c>
      <c r="E159" s="2">
        <v>80.98799896</v>
      </c>
      <c r="F159" s="2">
        <f t="shared" si="2"/>
        <v>81</v>
      </c>
      <c r="G159" s="3">
        <f t="shared" si="3"/>
        <v>14.652348</v>
      </c>
      <c r="H159" s="2">
        <f t="shared" si="4"/>
        <v>19.01200104</v>
      </c>
      <c r="I159" s="2">
        <f t="shared" si="5"/>
        <v>19</v>
      </c>
      <c r="J159" s="11">
        <v>99.6575455</v>
      </c>
      <c r="K159" s="2">
        <v>99.6575455</v>
      </c>
      <c r="L159" s="2">
        <v>0.0</v>
      </c>
      <c r="M159" s="2">
        <v>0.3424544984</v>
      </c>
      <c r="N159" s="2">
        <v>0.0</v>
      </c>
      <c r="O159" s="2">
        <v>99.75698503</v>
      </c>
      <c r="P159" s="2">
        <v>0.0</v>
      </c>
      <c r="Q159" s="2">
        <v>0.2430149677</v>
      </c>
      <c r="R159" s="2">
        <v>0.0</v>
      </c>
      <c r="S159" s="2">
        <v>99.63420199</v>
      </c>
      <c r="T159" s="2">
        <v>0.0</v>
      </c>
      <c r="U159" s="3">
        <v>0.3657980078</v>
      </c>
      <c r="V159" s="3">
        <v>0.0</v>
      </c>
      <c r="W159" s="5">
        <f t="shared" si="6"/>
        <v>22</v>
      </c>
    </row>
    <row r="160">
      <c r="A160" s="1" t="s">
        <v>210</v>
      </c>
      <c r="B160" s="1" t="s">
        <v>26</v>
      </c>
      <c r="C160" s="2">
        <v>51269.18359</v>
      </c>
      <c r="D160" s="10">
        <f t="shared" si="1"/>
        <v>52000</v>
      </c>
      <c r="E160" s="2">
        <v>81.41400146</v>
      </c>
      <c r="F160" s="2">
        <f t="shared" si="2"/>
        <v>81</v>
      </c>
      <c r="G160" s="3">
        <f t="shared" si="3"/>
        <v>41740.29388</v>
      </c>
      <c r="H160" s="2">
        <f t="shared" si="4"/>
        <v>18.58599854</v>
      </c>
      <c r="I160" s="2">
        <f t="shared" si="5"/>
        <v>19</v>
      </c>
      <c r="J160" s="11">
        <v>99.93139665</v>
      </c>
      <c r="K160" s="2">
        <v>99.93139665</v>
      </c>
      <c r="L160" s="2">
        <v>0.0</v>
      </c>
      <c r="M160" s="2">
        <v>0.06860335296</v>
      </c>
      <c r="N160" s="2">
        <v>0.0</v>
      </c>
      <c r="O160" s="2" t="s">
        <v>18</v>
      </c>
      <c r="P160" s="2" t="s">
        <v>18</v>
      </c>
      <c r="Q160" s="2" t="s">
        <v>18</v>
      </c>
      <c r="R160" s="2" t="s">
        <v>18</v>
      </c>
      <c r="S160" s="2" t="s">
        <v>18</v>
      </c>
      <c r="T160" s="2" t="s">
        <v>18</v>
      </c>
      <c r="U160" s="3" t="s">
        <v>18</v>
      </c>
      <c r="V160" s="3" t="s">
        <v>18</v>
      </c>
      <c r="W160" s="5">
        <f t="shared" si="6"/>
        <v>22</v>
      </c>
    </row>
    <row r="161">
      <c r="A161" s="1" t="s">
        <v>209</v>
      </c>
      <c r="B161" s="1" t="s">
        <v>29</v>
      </c>
      <c r="C161" s="2">
        <v>50882.88281</v>
      </c>
      <c r="D161" s="10">
        <f t="shared" si="1"/>
        <v>51000</v>
      </c>
      <c r="E161" s="2">
        <v>81.42499542</v>
      </c>
      <c r="F161" s="2">
        <f t="shared" si="2"/>
        <v>81</v>
      </c>
      <c r="G161" s="3">
        <f t="shared" si="3"/>
        <v>41431.385</v>
      </c>
      <c r="H161" s="2">
        <f t="shared" si="4"/>
        <v>18.57500458</v>
      </c>
      <c r="I161" s="2">
        <f t="shared" si="5"/>
        <v>19</v>
      </c>
      <c r="J161" s="11">
        <v>97.49165711</v>
      </c>
      <c r="K161" s="2">
        <v>97.49165711</v>
      </c>
      <c r="L161" s="2">
        <v>0.1861521591</v>
      </c>
      <c r="M161" s="2">
        <v>0.9536162228</v>
      </c>
      <c r="N161" s="2">
        <v>1.368574512</v>
      </c>
      <c r="O161" s="2">
        <v>86.76707282</v>
      </c>
      <c r="P161" s="2">
        <v>0.7312282016</v>
      </c>
      <c r="Q161" s="2">
        <v>5.13386897</v>
      </c>
      <c r="R161" s="2">
        <v>7.367830005</v>
      </c>
      <c r="S161" s="2">
        <v>99.9381928</v>
      </c>
      <c r="T161" s="2">
        <v>0.0618072</v>
      </c>
      <c r="U161" s="3">
        <v>0.0</v>
      </c>
      <c r="V161" s="3">
        <v>0.0</v>
      </c>
      <c r="W161" s="5">
        <f t="shared" si="6"/>
        <v>22</v>
      </c>
    </row>
    <row r="162">
      <c r="A162" s="1" t="s">
        <v>199</v>
      </c>
      <c r="B162" s="1" t="s">
        <v>26</v>
      </c>
      <c r="C162" s="2">
        <v>37742.15625</v>
      </c>
      <c r="D162" s="10">
        <f t="shared" si="1"/>
        <v>38000</v>
      </c>
      <c r="E162" s="2">
        <v>81.56200409</v>
      </c>
      <c r="F162" s="2">
        <f t="shared" si="2"/>
        <v>82</v>
      </c>
      <c r="G162" s="3">
        <f t="shared" si="3"/>
        <v>30783.25902</v>
      </c>
      <c r="H162" s="2">
        <f t="shared" si="4"/>
        <v>18.43799591</v>
      </c>
      <c r="I162" s="2">
        <f t="shared" si="5"/>
        <v>18</v>
      </c>
      <c r="J162" s="11">
        <v>99.22181066</v>
      </c>
      <c r="K162" s="2">
        <v>99.22181066</v>
      </c>
      <c r="L162" s="2">
        <v>0.0</v>
      </c>
      <c r="M162" s="2">
        <v>0.7781893369</v>
      </c>
      <c r="N162" s="2">
        <v>0.0</v>
      </c>
      <c r="O162" s="2">
        <v>99.0604959</v>
      </c>
      <c r="P162" s="2">
        <v>0.0</v>
      </c>
      <c r="Q162" s="2">
        <v>0.9395041006</v>
      </c>
      <c r="R162" s="2">
        <v>0.0</v>
      </c>
      <c r="S162" s="2">
        <v>99.25827766</v>
      </c>
      <c r="T162" s="2">
        <v>0.0</v>
      </c>
      <c r="U162" s="3">
        <v>0.7417223371</v>
      </c>
      <c r="V162" s="3">
        <v>0.0</v>
      </c>
      <c r="W162" s="5">
        <f t="shared" si="6"/>
        <v>22</v>
      </c>
    </row>
    <row r="163">
      <c r="A163" s="1" t="s">
        <v>154</v>
      </c>
      <c r="B163" s="1" t="s">
        <v>29</v>
      </c>
      <c r="C163" s="2">
        <v>10847.9043</v>
      </c>
      <c r="D163" s="10">
        <f t="shared" si="1"/>
        <v>11000</v>
      </c>
      <c r="E163" s="2">
        <v>82.54000092</v>
      </c>
      <c r="F163" s="2">
        <f t="shared" si="2"/>
        <v>83</v>
      </c>
      <c r="G163" s="3">
        <f t="shared" si="3"/>
        <v>8953.860309</v>
      </c>
      <c r="H163" s="2">
        <f t="shared" si="4"/>
        <v>17.45999908</v>
      </c>
      <c r="I163" s="2">
        <f t="shared" si="5"/>
        <v>17</v>
      </c>
      <c r="J163" s="11">
        <v>96.68681192</v>
      </c>
      <c r="K163" s="2">
        <v>96.68681192</v>
      </c>
      <c r="L163" s="2">
        <v>0.4670386504</v>
      </c>
      <c r="M163" s="2">
        <v>1.269428783</v>
      </c>
      <c r="N163" s="2">
        <v>1.576720644</v>
      </c>
      <c r="O163" s="2">
        <v>90.30446437</v>
      </c>
      <c r="P163" s="2">
        <v>1.385315508</v>
      </c>
      <c r="Q163" s="2">
        <v>1.115118127</v>
      </c>
      <c r="R163" s="2">
        <v>7.195101991</v>
      </c>
      <c r="S163" s="2">
        <v>98.03689158</v>
      </c>
      <c r="T163" s="2">
        <v>0.2727920359</v>
      </c>
      <c r="U163" s="3">
        <v>1.302073396</v>
      </c>
      <c r="V163" s="3">
        <v>0.3882429922</v>
      </c>
      <c r="W163" s="5">
        <f t="shared" si="6"/>
        <v>22</v>
      </c>
    </row>
    <row r="164">
      <c r="A164" s="1" t="s">
        <v>235</v>
      </c>
      <c r="B164" s="1" t="s">
        <v>26</v>
      </c>
      <c r="C164" s="2">
        <v>331002.6563</v>
      </c>
      <c r="D164" s="10">
        <f t="shared" si="1"/>
        <v>332000</v>
      </c>
      <c r="E164" s="2">
        <v>82.66400146</v>
      </c>
      <c r="F164" s="2">
        <f t="shared" si="2"/>
        <v>83</v>
      </c>
      <c r="G164" s="3">
        <f t="shared" si="3"/>
        <v>273620.0406</v>
      </c>
      <c r="H164" s="2">
        <f t="shared" si="4"/>
        <v>17.33599854</v>
      </c>
      <c r="I164" s="2">
        <f t="shared" si="5"/>
        <v>17</v>
      </c>
      <c r="J164" s="11">
        <v>99.88352668</v>
      </c>
      <c r="K164" s="2">
        <v>99.88352668</v>
      </c>
      <c r="L164" s="2">
        <v>0.0</v>
      </c>
      <c r="M164" s="2">
        <v>0.1164733182</v>
      </c>
      <c r="N164" s="2">
        <v>0.0</v>
      </c>
      <c r="O164" s="2">
        <v>99.67078734</v>
      </c>
      <c r="P164" s="2">
        <v>0.0</v>
      </c>
      <c r="Q164" s="2">
        <v>0.3292126628</v>
      </c>
      <c r="R164" s="2">
        <v>0.0</v>
      </c>
      <c r="S164" s="2">
        <v>99.92814447</v>
      </c>
      <c r="T164" s="2">
        <v>0.0</v>
      </c>
      <c r="U164" s="3">
        <v>0.0718555296</v>
      </c>
      <c r="V164" s="3">
        <v>0.0</v>
      </c>
      <c r="W164" s="5">
        <f t="shared" si="6"/>
        <v>22</v>
      </c>
    </row>
    <row r="165">
      <c r="A165" s="1" t="s">
        <v>119</v>
      </c>
      <c r="B165" s="1" t="s">
        <v>26</v>
      </c>
      <c r="C165" s="2">
        <v>5421.242188</v>
      </c>
      <c r="D165" s="10">
        <f t="shared" si="1"/>
        <v>6000</v>
      </c>
      <c r="E165" s="2">
        <v>82.97399139</v>
      </c>
      <c r="F165" s="2">
        <f t="shared" si="2"/>
        <v>83</v>
      </c>
      <c r="G165" s="3">
        <f t="shared" si="3"/>
        <v>4498.221026</v>
      </c>
      <c r="H165" s="2">
        <f t="shared" si="4"/>
        <v>17.02600861</v>
      </c>
      <c r="I165" s="2">
        <f t="shared" si="5"/>
        <v>17</v>
      </c>
      <c r="J165" s="11">
        <v>99.9999955</v>
      </c>
      <c r="K165" s="2">
        <v>99.9999955</v>
      </c>
      <c r="L165" s="2">
        <v>0.0</v>
      </c>
      <c r="M165" s="2">
        <v>4.503407453E-6</v>
      </c>
      <c r="N165" s="2">
        <v>0.0</v>
      </c>
      <c r="O165" s="2">
        <v>100.0</v>
      </c>
      <c r="P165" s="2">
        <v>0.0</v>
      </c>
      <c r="Q165" s="2">
        <v>0.0</v>
      </c>
      <c r="R165" s="2">
        <v>0.0</v>
      </c>
      <c r="S165" s="2">
        <v>100.0</v>
      </c>
      <c r="T165" s="2">
        <v>0.0</v>
      </c>
      <c r="U165" s="3">
        <v>0.0</v>
      </c>
      <c r="V165" s="3">
        <v>0.0</v>
      </c>
      <c r="W165" s="5">
        <f t="shared" si="6"/>
        <v>22</v>
      </c>
    </row>
    <row r="166">
      <c r="A166" s="1" t="s">
        <v>217</v>
      </c>
      <c r="B166" s="1" t="s">
        <v>26</v>
      </c>
      <c r="C166" s="2">
        <v>67886.00781</v>
      </c>
      <c r="D166" s="10">
        <f t="shared" si="1"/>
        <v>68000</v>
      </c>
      <c r="E166" s="2">
        <v>83.90299988</v>
      </c>
      <c r="F166" s="2">
        <f t="shared" si="2"/>
        <v>84</v>
      </c>
      <c r="G166" s="3">
        <f t="shared" si="3"/>
        <v>56958.39705</v>
      </c>
      <c r="H166" s="2">
        <f t="shared" si="4"/>
        <v>16.09700012</v>
      </c>
      <c r="I166" s="2">
        <f t="shared" si="5"/>
        <v>16</v>
      </c>
      <c r="J166" s="11">
        <v>99.99999856</v>
      </c>
      <c r="K166" s="2">
        <v>99.99999856</v>
      </c>
      <c r="L166" s="2">
        <v>0.0</v>
      </c>
      <c r="M166" s="2">
        <v>1.43853282E-6</v>
      </c>
      <c r="N166" s="2">
        <v>0.0</v>
      </c>
      <c r="O166" s="2">
        <v>100.0</v>
      </c>
      <c r="P166" s="2">
        <v>0.0</v>
      </c>
      <c r="Q166" s="2">
        <v>0.0</v>
      </c>
      <c r="R166" s="2">
        <v>0.0</v>
      </c>
      <c r="S166" s="2">
        <v>100.0</v>
      </c>
      <c r="T166" s="2">
        <v>0.0</v>
      </c>
      <c r="U166" s="3">
        <v>0.0</v>
      </c>
      <c r="V166" s="3">
        <v>0.0</v>
      </c>
      <c r="W166" s="5">
        <f t="shared" si="6"/>
        <v>22</v>
      </c>
    </row>
    <row r="167">
      <c r="A167" s="1" t="s">
        <v>197</v>
      </c>
      <c r="B167" s="1" t="s">
        <v>26</v>
      </c>
      <c r="C167" s="2">
        <v>34813.86719</v>
      </c>
      <c r="D167" s="10">
        <f t="shared" si="1"/>
        <v>35000</v>
      </c>
      <c r="E167" s="2">
        <v>84.28700256</v>
      </c>
      <c r="F167" s="2">
        <f t="shared" si="2"/>
        <v>84</v>
      </c>
      <c r="G167" s="3">
        <f t="shared" si="3"/>
        <v>29343.56513</v>
      </c>
      <c r="H167" s="2">
        <f t="shared" si="4"/>
        <v>15.71299744</v>
      </c>
      <c r="I167" s="2">
        <f t="shared" si="5"/>
        <v>16</v>
      </c>
      <c r="J167" s="11">
        <v>100.0</v>
      </c>
      <c r="K167" s="2">
        <v>100.0</v>
      </c>
      <c r="L167" s="2">
        <v>0.0</v>
      </c>
      <c r="M167" s="2">
        <v>0.0</v>
      </c>
      <c r="N167" s="2">
        <v>0.0</v>
      </c>
      <c r="O167" s="2" t="s">
        <v>18</v>
      </c>
      <c r="P167" s="2" t="s">
        <v>18</v>
      </c>
      <c r="Q167" s="2" t="s">
        <v>18</v>
      </c>
      <c r="R167" s="2" t="s">
        <v>18</v>
      </c>
      <c r="S167" s="2" t="s">
        <v>18</v>
      </c>
      <c r="T167" s="2" t="s">
        <v>18</v>
      </c>
      <c r="U167" s="3" t="s">
        <v>18</v>
      </c>
      <c r="V167" s="3" t="s">
        <v>18</v>
      </c>
      <c r="W167" s="5">
        <f t="shared" si="6"/>
        <v>22</v>
      </c>
    </row>
    <row r="168">
      <c r="A168" s="1" t="s">
        <v>122</v>
      </c>
      <c r="B168" s="1" t="s">
        <v>26</v>
      </c>
      <c r="C168" s="2">
        <v>5540.717773</v>
      </c>
      <c r="D168" s="10">
        <f t="shared" si="1"/>
        <v>6000</v>
      </c>
      <c r="E168" s="2">
        <v>85.51700592</v>
      </c>
      <c r="F168" s="2">
        <f t="shared" si="2"/>
        <v>86</v>
      </c>
      <c r="G168" s="3">
        <f t="shared" si="3"/>
        <v>4738.255946</v>
      </c>
      <c r="H168" s="2">
        <f t="shared" si="4"/>
        <v>14.48299408</v>
      </c>
      <c r="I168" s="2">
        <f t="shared" si="5"/>
        <v>14</v>
      </c>
      <c r="J168" s="11">
        <v>100.0000033</v>
      </c>
      <c r="K168" s="2">
        <f>ROUND(J168,0)</f>
        <v>100</v>
      </c>
      <c r="L168" s="2">
        <v>0.0</v>
      </c>
      <c r="M168" s="2">
        <v>0.0</v>
      </c>
      <c r="N168" s="2">
        <v>0.0</v>
      </c>
      <c r="O168" s="2">
        <v>100.0</v>
      </c>
      <c r="P168" s="2">
        <v>0.0</v>
      </c>
      <c r="Q168" s="2">
        <v>0.0</v>
      </c>
      <c r="R168" s="2">
        <v>0.0</v>
      </c>
      <c r="S168" s="2">
        <v>100.0</v>
      </c>
      <c r="T168" s="2">
        <v>0.0</v>
      </c>
      <c r="U168" s="3">
        <v>0.0</v>
      </c>
      <c r="V168" s="3">
        <v>0.0</v>
      </c>
      <c r="W168" s="5">
        <f t="shared" si="6"/>
        <v>22</v>
      </c>
    </row>
    <row r="169">
      <c r="A169" s="1" t="s">
        <v>59</v>
      </c>
      <c r="B169" s="1" t="s">
        <v>18</v>
      </c>
      <c r="C169" s="2">
        <v>298.6820068</v>
      </c>
      <c r="D169" s="10">
        <f t="shared" si="1"/>
        <v>1000</v>
      </c>
      <c r="E169" s="2">
        <v>85.81999969</v>
      </c>
      <c r="F169" s="2">
        <f t="shared" si="2"/>
        <v>86</v>
      </c>
      <c r="G169" s="3">
        <f t="shared" si="3"/>
        <v>256.3288973</v>
      </c>
      <c r="H169" s="2">
        <f t="shared" si="4"/>
        <v>14.18000031</v>
      </c>
      <c r="I169" s="2">
        <f t="shared" si="5"/>
        <v>14</v>
      </c>
      <c r="J169" s="11">
        <v>93.78221635</v>
      </c>
      <c r="K169" s="2">
        <v>93.78221635</v>
      </c>
      <c r="L169" s="2">
        <v>0.0</v>
      </c>
      <c r="M169" s="2">
        <v>6.217783652</v>
      </c>
      <c r="N169" s="2">
        <v>0.0</v>
      </c>
      <c r="O169" s="2" t="s">
        <v>18</v>
      </c>
      <c r="P169" s="2" t="s">
        <v>18</v>
      </c>
      <c r="Q169" s="2" t="s">
        <v>18</v>
      </c>
      <c r="R169" s="2" t="s">
        <v>18</v>
      </c>
      <c r="S169" s="2" t="s">
        <v>18</v>
      </c>
      <c r="T169" s="2" t="s">
        <v>18</v>
      </c>
      <c r="U169" s="3" t="s">
        <v>18</v>
      </c>
      <c r="V169" s="3" t="s">
        <v>18</v>
      </c>
      <c r="W169" s="5">
        <f t="shared" si="6"/>
        <v>22</v>
      </c>
    </row>
    <row r="170">
      <c r="A170" s="1" t="s">
        <v>183</v>
      </c>
      <c r="B170" s="1" t="s">
        <v>26</v>
      </c>
      <c r="C170" s="2">
        <v>25499.88086</v>
      </c>
      <c r="D170" s="10">
        <f t="shared" si="1"/>
        <v>26000</v>
      </c>
      <c r="E170" s="2">
        <v>86.24099731</v>
      </c>
      <c r="F170" s="2">
        <f t="shared" si="2"/>
        <v>86</v>
      </c>
      <c r="G170" s="3">
        <f t="shared" si="3"/>
        <v>21991.35157</v>
      </c>
      <c r="H170" s="2">
        <f t="shared" si="4"/>
        <v>13.75900269</v>
      </c>
      <c r="I170" s="2">
        <f t="shared" si="5"/>
        <v>14</v>
      </c>
      <c r="J170" s="11">
        <v>99.96981182</v>
      </c>
      <c r="K170" s="2">
        <v>99.96981182</v>
      </c>
      <c r="L170" s="2">
        <v>0.0</v>
      </c>
      <c r="M170" s="2">
        <v>0.03018817873</v>
      </c>
      <c r="N170" s="2">
        <v>0.0</v>
      </c>
      <c r="O170" s="2">
        <v>100.0</v>
      </c>
      <c r="P170" s="2">
        <v>0.0</v>
      </c>
      <c r="Q170" s="2">
        <v>0.0</v>
      </c>
      <c r="R170" s="2">
        <v>0.0</v>
      </c>
      <c r="S170" s="2">
        <v>99.965</v>
      </c>
      <c r="T170" s="2">
        <v>0.0</v>
      </c>
      <c r="U170" s="3">
        <v>0.035</v>
      </c>
      <c r="V170" s="3">
        <v>0.0</v>
      </c>
      <c r="W170" s="5">
        <f t="shared" si="6"/>
        <v>22</v>
      </c>
    </row>
    <row r="171">
      <c r="A171" s="1" t="s">
        <v>118</v>
      </c>
      <c r="B171" s="1" t="s">
        <v>26</v>
      </c>
      <c r="C171" s="2">
        <v>5106.62207</v>
      </c>
      <c r="D171" s="10">
        <f t="shared" si="1"/>
        <v>6000</v>
      </c>
      <c r="E171" s="2">
        <v>86.27599335</v>
      </c>
      <c r="F171" s="2">
        <f t="shared" si="2"/>
        <v>86</v>
      </c>
      <c r="G171" s="3">
        <f t="shared" si="3"/>
        <v>4405.788918</v>
      </c>
      <c r="H171" s="2">
        <f t="shared" si="4"/>
        <v>13.72400665</v>
      </c>
      <c r="I171" s="2">
        <f t="shared" si="5"/>
        <v>14</v>
      </c>
      <c r="J171" s="11">
        <v>92.16802469</v>
      </c>
      <c r="K171" s="2">
        <v>92.16802469</v>
      </c>
      <c r="L171" s="2">
        <v>7.541419893</v>
      </c>
      <c r="M171" s="2">
        <v>0.2604052036</v>
      </c>
      <c r="N171" s="2">
        <v>0.03015021745</v>
      </c>
      <c r="O171" s="2">
        <v>76.25077991</v>
      </c>
      <c r="P171" s="2">
        <v>21.63212113</v>
      </c>
      <c r="Q171" s="2">
        <v>1.897409218</v>
      </c>
      <c r="R171" s="2">
        <v>0.2196897375</v>
      </c>
      <c r="S171" s="2">
        <v>94.7</v>
      </c>
      <c r="T171" s="2">
        <v>5.3</v>
      </c>
      <c r="U171" s="3">
        <v>0.0</v>
      </c>
      <c r="V171" s="3">
        <v>0.0</v>
      </c>
      <c r="W171" s="5">
        <f t="shared" si="6"/>
        <v>22</v>
      </c>
    </row>
    <row r="172">
      <c r="A172" s="1" t="s">
        <v>112</v>
      </c>
      <c r="B172" s="1" t="s">
        <v>26</v>
      </c>
      <c r="C172" s="2">
        <v>4822.23291</v>
      </c>
      <c r="D172" s="10">
        <f t="shared" si="1"/>
        <v>5000</v>
      </c>
      <c r="E172" s="2">
        <v>86.6989975</v>
      </c>
      <c r="F172" s="2">
        <f t="shared" si="2"/>
        <v>87</v>
      </c>
      <c r="G172" s="3">
        <f t="shared" si="3"/>
        <v>4180.82759</v>
      </c>
      <c r="H172" s="2">
        <f t="shared" si="4"/>
        <v>13.3010025</v>
      </c>
      <c r="I172" s="2">
        <f t="shared" si="5"/>
        <v>13</v>
      </c>
      <c r="J172" s="11">
        <v>100.0000013</v>
      </c>
      <c r="K172" s="2">
        <f>ROUND(J172,0)</f>
        <v>100</v>
      </c>
      <c r="L172" s="2">
        <v>0.0</v>
      </c>
      <c r="M172" s="2">
        <v>0.0</v>
      </c>
      <c r="N172" s="2">
        <v>0.0</v>
      </c>
      <c r="O172" s="2">
        <v>100.0</v>
      </c>
      <c r="P172" s="2">
        <v>0.0</v>
      </c>
      <c r="Q172" s="2">
        <v>0.0</v>
      </c>
      <c r="R172" s="2">
        <v>0.0</v>
      </c>
      <c r="S172" s="2">
        <v>100.0</v>
      </c>
      <c r="T172" s="2">
        <v>0.0</v>
      </c>
      <c r="U172" s="3">
        <v>0.0</v>
      </c>
      <c r="V172" s="3">
        <v>0.0</v>
      </c>
      <c r="W172" s="5">
        <f t="shared" si="6"/>
        <v>22</v>
      </c>
    </row>
    <row r="173">
      <c r="A173" s="1" t="s">
        <v>146</v>
      </c>
      <c r="B173" s="1" t="s">
        <v>26</v>
      </c>
      <c r="C173" s="2">
        <v>9890.400391</v>
      </c>
      <c r="D173" s="10">
        <f t="shared" si="1"/>
        <v>10000</v>
      </c>
      <c r="E173" s="2">
        <v>87.04799652</v>
      </c>
      <c r="F173" s="2">
        <f t="shared" si="2"/>
        <v>87</v>
      </c>
      <c r="G173" s="3">
        <f t="shared" si="3"/>
        <v>8609.395388</v>
      </c>
      <c r="H173" s="2">
        <f t="shared" si="4"/>
        <v>12.95200348</v>
      </c>
      <c r="I173" s="2">
        <f t="shared" si="5"/>
        <v>13</v>
      </c>
      <c r="J173" s="11">
        <v>99.965596</v>
      </c>
      <c r="K173" s="2">
        <v>99.965596</v>
      </c>
      <c r="L173" s="2">
        <v>0.0</v>
      </c>
      <c r="M173" s="2">
        <v>0.034404</v>
      </c>
      <c r="N173" s="2">
        <v>0.0</v>
      </c>
      <c r="O173" s="2" t="s">
        <v>18</v>
      </c>
      <c r="P173" s="2" t="s">
        <v>18</v>
      </c>
      <c r="Q173" s="2" t="s">
        <v>18</v>
      </c>
      <c r="R173" s="2" t="s">
        <v>18</v>
      </c>
      <c r="S173" s="2" t="s">
        <v>18</v>
      </c>
      <c r="T173" s="2" t="s">
        <v>18</v>
      </c>
      <c r="U173" s="3" t="s">
        <v>18</v>
      </c>
      <c r="V173" s="3" t="s">
        <v>18</v>
      </c>
      <c r="W173" s="5">
        <f t="shared" si="6"/>
        <v>22</v>
      </c>
    </row>
    <row r="174">
      <c r="A174" s="1" t="s">
        <v>232</v>
      </c>
      <c r="B174" s="1" t="s">
        <v>29</v>
      </c>
      <c r="C174" s="2">
        <v>212559.4063</v>
      </c>
      <c r="D174" s="10">
        <f t="shared" si="1"/>
        <v>213000</v>
      </c>
      <c r="E174" s="2">
        <v>87.07299805</v>
      </c>
      <c r="F174" s="2">
        <f t="shared" si="2"/>
        <v>87</v>
      </c>
      <c r="G174" s="3">
        <f t="shared" si="3"/>
        <v>185081.8477</v>
      </c>
      <c r="H174" s="2">
        <f t="shared" si="4"/>
        <v>12.92700195</v>
      </c>
      <c r="I174" s="2">
        <f t="shared" si="5"/>
        <v>13</v>
      </c>
      <c r="J174" s="11">
        <v>99.32085299</v>
      </c>
      <c r="K174" s="2">
        <v>99.32085299</v>
      </c>
      <c r="L174" s="2">
        <v>0.1265490039</v>
      </c>
      <c r="M174" s="2">
        <v>0.5525980099</v>
      </c>
      <c r="N174" s="2" t="s">
        <v>18</v>
      </c>
      <c r="O174" s="2">
        <v>95.94525953</v>
      </c>
      <c r="P174" s="2">
        <v>0.9789509154</v>
      </c>
      <c r="Q174" s="2">
        <v>3.075789551</v>
      </c>
      <c r="R174" s="2" t="s">
        <v>18</v>
      </c>
      <c r="S174" s="2">
        <v>99.82200131</v>
      </c>
      <c r="T174" s="2">
        <v>0.0</v>
      </c>
      <c r="U174" s="3">
        <v>0.1779986949</v>
      </c>
      <c r="V174" s="3">
        <v>0.0</v>
      </c>
      <c r="W174" s="5">
        <f t="shared" si="6"/>
        <v>22</v>
      </c>
    </row>
    <row r="175">
      <c r="A175" s="1" t="s">
        <v>39</v>
      </c>
      <c r="B175" s="1" t="s">
        <v>29</v>
      </c>
      <c r="C175" s="2">
        <v>55.1969986</v>
      </c>
      <c r="D175" s="10">
        <f t="shared" si="1"/>
        <v>1000</v>
      </c>
      <c r="E175" s="2">
        <v>87.15299988</v>
      </c>
      <c r="F175" s="2">
        <f t="shared" si="2"/>
        <v>87</v>
      </c>
      <c r="G175" s="3">
        <f t="shared" si="3"/>
        <v>48.10584012</v>
      </c>
      <c r="H175" s="2">
        <f t="shared" si="4"/>
        <v>12.84700012</v>
      </c>
      <c r="I175" s="2">
        <f t="shared" si="5"/>
        <v>13</v>
      </c>
      <c r="J175" s="11">
        <v>99.77377166</v>
      </c>
      <c r="K175" s="2">
        <v>99.77377166</v>
      </c>
      <c r="L175" s="2">
        <v>0.0</v>
      </c>
      <c r="M175" s="2">
        <v>0.2262283415</v>
      </c>
      <c r="N175" s="2">
        <v>0.0</v>
      </c>
      <c r="O175" s="2" t="s">
        <v>18</v>
      </c>
      <c r="P175" s="2" t="s">
        <v>18</v>
      </c>
      <c r="Q175" s="2" t="s">
        <v>18</v>
      </c>
      <c r="R175" s="2" t="s">
        <v>18</v>
      </c>
      <c r="S175" s="2" t="s">
        <v>18</v>
      </c>
      <c r="T175" s="2" t="s">
        <v>18</v>
      </c>
      <c r="U175" s="3" t="s">
        <v>18</v>
      </c>
      <c r="V175" s="3" t="s">
        <v>18</v>
      </c>
      <c r="W175" s="5">
        <f t="shared" si="6"/>
        <v>22</v>
      </c>
    </row>
    <row r="176">
      <c r="A176" s="1" t="s">
        <v>40</v>
      </c>
      <c r="B176" s="1" t="s">
        <v>26</v>
      </c>
      <c r="C176" s="2">
        <v>56.77199936</v>
      </c>
      <c r="D176" s="10">
        <f t="shared" si="1"/>
        <v>1000</v>
      </c>
      <c r="E176" s="2">
        <v>87.28200531</v>
      </c>
      <c r="F176" s="2">
        <f t="shared" si="2"/>
        <v>87</v>
      </c>
      <c r="G176" s="3">
        <f t="shared" si="3"/>
        <v>49.5517395</v>
      </c>
      <c r="H176" s="2">
        <f t="shared" si="4"/>
        <v>12.71799469</v>
      </c>
      <c r="I176" s="2">
        <f t="shared" si="5"/>
        <v>13</v>
      </c>
      <c r="J176" s="11">
        <v>100.0000017</v>
      </c>
      <c r="K176" s="2">
        <f>ROUND(J176,0)</f>
        <v>100</v>
      </c>
      <c r="L176" s="2">
        <v>0.0</v>
      </c>
      <c r="M176" s="2">
        <v>0.0</v>
      </c>
      <c r="N176" s="2">
        <v>0.0</v>
      </c>
      <c r="O176" s="2">
        <v>100.0</v>
      </c>
      <c r="P176" s="2">
        <v>0.0</v>
      </c>
      <c r="Q176" s="2">
        <v>0.0</v>
      </c>
      <c r="R176" s="2">
        <v>0.0</v>
      </c>
      <c r="S176" s="2">
        <v>100.0</v>
      </c>
      <c r="T176" s="2">
        <v>0.0</v>
      </c>
      <c r="U176" s="3">
        <v>0.0</v>
      </c>
      <c r="V176" s="3">
        <v>0.0</v>
      </c>
      <c r="W176" s="5">
        <f t="shared" si="6"/>
        <v>22</v>
      </c>
    </row>
    <row r="177">
      <c r="A177" s="1" t="s">
        <v>176</v>
      </c>
      <c r="B177" s="1" t="s">
        <v>26</v>
      </c>
      <c r="C177" s="2">
        <v>19116.20898</v>
      </c>
      <c r="D177" s="10">
        <f t="shared" si="1"/>
        <v>20000</v>
      </c>
      <c r="E177" s="2">
        <v>87.72699738</v>
      </c>
      <c r="F177" s="2">
        <f t="shared" si="2"/>
        <v>88</v>
      </c>
      <c r="G177" s="3">
        <f t="shared" si="3"/>
        <v>16770.07615</v>
      </c>
      <c r="H177" s="2">
        <f t="shared" si="4"/>
        <v>12.27300262</v>
      </c>
      <c r="I177" s="2">
        <f t="shared" si="5"/>
        <v>12</v>
      </c>
      <c r="J177" s="11">
        <v>99.99999872</v>
      </c>
      <c r="K177" s="2">
        <v>99.99999872</v>
      </c>
      <c r="L177" s="2">
        <v>0.0</v>
      </c>
      <c r="M177" s="2">
        <v>1.277139333E-6</v>
      </c>
      <c r="N177" s="2">
        <v>0.0</v>
      </c>
      <c r="O177" s="2">
        <v>100.0</v>
      </c>
      <c r="P177" s="2">
        <v>0.0</v>
      </c>
      <c r="Q177" s="2">
        <v>0.0</v>
      </c>
      <c r="R177" s="2">
        <v>0.0</v>
      </c>
      <c r="S177" s="2">
        <v>100.0</v>
      </c>
      <c r="T177" s="2">
        <v>0.0</v>
      </c>
      <c r="U177" s="3">
        <v>0.0</v>
      </c>
      <c r="V177" s="3">
        <v>0.0</v>
      </c>
      <c r="W177" s="5">
        <f t="shared" si="6"/>
        <v>22</v>
      </c>
    </row>
    <row r="178">
      <c r="A178" s="1" t="s">
        <v>45</v>
      </c>
      <c r="B178" s="1" t="s">
        <v>26</v>
      </c>
      <c r="C178" s="2">
        <v>77.26499939</v>
      </c>
      <c r="D178" s="10">
        <f t="shared" si="1"/>
        <v>1000</v>
      </c>
      <c r="E178" s="2">
        <v>87.91600037</v>
      </c>
      <c r="F178" s="2">
        <f t="shared" si="2"/>
        <v>88</v>
      </c>
      <c r="G178" s="3">
        <f t="shared" si="3"/>
        <v>67.92829715</v>
      </c>
      <c r="H178" s="2">
        <f t="shared" si="4"/>
        <v>12.08399963</v>
      </c>
      <c r="I178" s="2">
        <f t="shared" si="5"/>
        <v>12</v>
      </c>
      <c r="J178" s="11">
        <v>100.0000037</v>
      </c>
      <c r="K178" s="2">
        <f>ROUND(J178,0)</f>
        <v>100</v>
      </c>
      <c r="L178" s="2">
        <v>0.0</v>
      </c>
      <c r="M178" s="2">
        <v>0.0</v>
      </c>
      <c r="N178" s="2">
        <v>0.0</v>
      </c>
      <c r="O178" s="2">
        <v>100.0</v>
      </c>
      <c r="P178" s="2">
        <v>0.0</v>
      </c>
      <c r="Q178" s="2">
        <v>0.0</v>
      </c>
      <c r="R178" s="2">
        <v>0.0</v>
      </c>
      <c r="S178" s="2">
        <v>100.0</v>
      </c>
      <c r="T178" s="2">
        <v>0.0</v>
      </c>
      <c r="U178" s="3">
        <v>0.0</v>
      </c>
      <c r="V178" s="3">
        <v>0.0</v>
      </c>
      <c r="W178" s="5">
        <f t="shared" si="6"/>
        <v>22</v>
      </c>
    </row>
    <row r="179">
      <c r="A179" s="1" t="s">
        <v>148</v>
      </c>
      <c r="B179" s="1" t="s">
        <v>26</v>
      </c>
      <c r="C179" s="2">
        <v>10099.26953</v>
      </c>
      <c r="D179" s="10">
        <f t="shared" si="1"/>
        <v>11000</v>
      </c>
      <c r="E179" s="2">
        <v>87.97699738</v>
      </c>
      <c r="F179" s="2">
        <f t="shared" si="2"/>
        <v>88</v>
      </c>
      <c r="G179" s="3">
        <f t="shared" si="3"/>
        <v>8885.03409</v>
      </c>
      <c r="H179" s="2">
        <f t="shared" si="4"/>
        <v>12.02300262</v>
      </c>
      <c r="I179" s="2">
        <f t="shared" si="5"/>
        <v>12</v>
      </c>
      <c r="J179" s="11">
        <v>99.82686763</v>
      </c>
      <c r="K179" s="2">
        <v>99.82686763</v>
      </c>
      <c r="L179" s="2">
        <v>0.0</v>
      </c>
      <c r="M179" s="2">
        <v>0.1731323735</v>
      </c>
      <c r="N179" s="2">
        <v>0.0</v>
      </c>
      <c r="O179" s="2">
        <v>99.71937474</v>
      </c>
      <c r="P179" s="2">
        <v>0.0</v>
      </c>
      <c r="Q179" s="2">
        <v>0.2806252626</v>
      </c>
      <c r="R179" s="2">
        <v>0.0</v>
      </c>
      <c r="S179" s="2">
        <v>99.84155768</v>
      </c>
      <c r="T179" s="2">
        <v>0.0</v>
      </c>
      <c r="U179" s="3">
        <v>0.1584423157</v>
      </c>
      <c r="V179" s="3">
        <v>0.0</v>
      </c>
      <c r="W179" s="5">
        <f t="shared" si="6"/>
        <v>22</v>
      </c>
    </row>
    <row r="180">
      <c r="A180" s="1" t="s">
        <v>123</v>
      </c>
      <c r="B180" s="1" t="s">
        <v>26</v>
      </c>
      <c r="C180" s="2">
        <v>5792.203125</v>
      </c>
      <c r="D180" s="10">
        <f t="shared" si="1"/>
        <v>6000</v>
      </c>
      <c r="E180" s="2">
        <v>88.11600494</v>
      </c>
      <c r="F180" s="2">
        <f t="shared" si="2"/>
        <v>88</v>
      </c>
      <c r="G180" s="3">
        <f t="shared" si="3"/>
        <v>5103.857992</v>
      </c>
      <c r="H180" s="2">
        <f t="shared" si="4"/>
        <v>11.88399506</v>
      </c>
      <c r="I180" s="2">
        <f t="shared" si="5"/>
        <v>12</v>
      </c>
      <c r="J180" s="11">
        <v>100.0000011</v>
      </c>
      <c r="K180" s="2">
        <f>ROUND(J180,0)</f>
        <v>100</v>
      </c>
      <c r="L180" s="2">
        <v>0.0</v>
      </c>
      <c r="M180" s="2">
        <v>0.0</v>
      </c>
      <c r="N180" s="2">
        <v>0.0</v>
      </c>
      <c r="O180" s="2">
        <v>100.0</v>
      </c>
      <c r="P180" s="2">
        <v>0.0</v>
      </c>
      <c r="Q180" s="2">
        <v>0.0</v>
      </c>
      <c r="R180" s="2">
        <v>0.0</v>
      </c>
      <c r="S180" s="2">
        <v>100.0</v>
      </c>
      <c r="T180" s="2">
        <v>0.0</v>
      </c>
      <c r="U180" s="3">
        <v>0.0</v>
      </c>
      <c r="V180" s="3">
        <v>0.0</v>
      </c>
      <c r="W180" s="5">
        <f t="shared" si="6"/>
        <v>22</v>
      </c>
    </row>
    <row r="181">
      <c r="A181" s="1" t="s">
        <v>188</v>
      </c>
      <c r="B181" s="1" t="s">
        <v>18</v>
      </c>
      <c r="C181" s="2">
        <v>28435.94336</v>
      </c>
      <c r="D181" s="10">
        <f t="shared" si="1"/>
        <v>29000</v>
      </c>
      <c r="E181" s="2">
        <v>88.27899933</v>
      </c>
      <c r="F181" s="2">
        <f t="shared" si="2"/>
        <v>88</v>
      </c>
      <c r="G181" s="3">
        <f t="shared" si="3"/>
        <v>25102.96625</v>
      </c>
      <c r="H181" s="2">
        <f t="shared" si="4"/>
        <v>11.72100067</v>
      </c>
      <c r="I181" s="2">
        <f t="shared" si="5"/>
        <v>12</v>
      </c>
      <c r="J181" s="11">
        <v>93.68580071</v>
      </c>
      <c r="K181" s="2">
        <v>93.68580071</v>
      </c>
      <c r="L181" s="2">
        <v>0.4707829181</v>
      </c>
      <c r="M181" s="2">
        <v>5.843416373</v>
      </c>
      <c r="N181" s="2" t="s">
        <v>18</v>
      </c>
      <c r="O181" s="2" t="s">
        <v>18</v>
      </c>
      <c r="P181" s="2" t="s">
        <v>18</v>
      </c>
      <c r="Q181" s="2" t="s">
        <v>18</v>
      </c>
      <c r="R181" s="2" t="s">
        <v>18</v>
      </c>
      <c r="S181" s="2" t="s">
        <v>18</v>
      </c>
      <c r="T181" s="2" t="s">
        <v>18</v>
      </c>
      <c r="U181" s="3" t="s">
        <v>18</v>
      </c>
      <c r="V181" s="3" t="s">
        <v>18</v>
      </c>
      <c r="W181" s="5">
        <f t="shared" si="6"/>
        <v>22</v>
      </c>
    </row>
    <row r="182">
      <c r="A182" s="1" t="s">
        <v>129</v>
      </c>
      <c r="B182" s="1" t="s">
        <v>50</v>
      </c>
      <c r="C182" s="2">
        <v>6825.441895</v>
      </c>
      <c r="D182" s="10">
        <f t="shared" si="1"/>
        <v>7000</v>
      </c>
      <c r="E182" s="2">
        <v>88.92499542</v>
      </c>
      <c r="F182" s="2">
        <f t="shared" si="2"/>
        <v>89</v>
      </c>
      <c r="G182" s="3">
        <f t="shared" si="3"/>
        <v>6069.523893</v>
      </c>
      <c r="H182" s="2">
        <f t="shared" si="4"/>
        <v>11.07500458</v>
      </c>
      <c r="I182" s="2">
        <f t="shared" si="5"/>
        <v>11</v>
      </c>
      <c r="J182" s="11">
        <v>92.6</v>
      </c>
      <c r="K182" s="2">
        <v>92.6</v>
      </c>
      <c r="L182" s="2">
        <v>7.4</v>
      </c>
      <c r="M182" s="2">
        <v>0.0</v>
      </c>
      <c r="N182" s="2">
        <v>0.0</v>
      </c>
      <c r="O182" s="2" t="s">
        <v>18</v>
      </c>
      <c r="P182" s="2" t="s">
        <v>18</v>
      </c>
      <c r="Q182" s="2" t="s">
        <v>18</v>
      </c>
      <c r="R182" s="2" t="s">
        <v>18</v>
      </c>
      <c r="S182" s="2" t="s">
        <v>18</v>
      </c>
      <c r="T182" s="2" t="s">
        <v>18</v>
      </c>
      <c r="U182" s="3" t="s">
        <v>18</v>
      </c>
      <c r="V182" s="3" t="s">
        <v>18</v>
      </c>
      <c r="W182" s="5">
        <f t="shared" si="6"/>
        <v>22</v>
      </c>
    </row>
    <row r="183">
      <c r="A183" s="1" t="s">
        <v>62</v>
      </c>
      <c r="B183" s="1" t="s">
        <v>18</v>
      </c>
      <c r="C183" s="2">
        <v>375.2650146</v>
      </c>
      <c r="D183" s="10">
        <f t="shared" si="1"/>
        <v>1000</v>
      </c>
      <c r="E183" s="2">
        <v>89.13999939</v>
      </c>
      <c r="F183" s="2">
        <f t="shared" si="2"/>
        <v>89</v>
      </c>
      <c r="G183" s="3">
        <f t="shared" si="3"/>
        <v>334.5112317</v>
      </c>
      <c r="H183" s="2">
        <f t="shared" si="4"/>
        <v>10.86000061</v>
      </c>
      <c r="I183" s="2">
        <f t="shared" si="5"/>
        <v>11</v>
      </c>
      <c r="J183" s="11">
        <v>99.84197078</v>
      </c>
      <c r="K183" s="2">
        <v>99.84197078</v>
      </c>
      <c r="L183" s="2">
        <v>0.0</v>
      </c>
      <c r="M183" s="2">
        <v>0.1580292158</v>
      </c>
      <c r="N183" s="2">
        <v>0.0</v>
      </c>
      <c r="O183" s="2" t="s">
        <v>18</v>
      </c>
      <c r="P183" s="2" t="s">
        <v>18</v>
      </c>
      <c r="Q183" s="2" t="s">
        <v>18</v>
      </c>
      <c r="R183" s="2" t="s">
        <v>18</v>
      </c>
      <c r="S183" s="2" t="s">
        <v>18</v>
      </c>
      <c r="T183" s="2" t="s">
        <v>18</v>
      </c>
      <c r="U183" s="3" t="s">
        <v>18</v>
      </c>
      <c r="V183" s="3" t="s">
        <v>18</v>
      </c>
      <c r="W183" s="5">
        <f t="shared" si="6"/>
        <v>22</v>
      </c>
    </row>
    <row r="184">
      <c r="A184" s="1" t="s">
        <v>86</v>
      </c>
      <c r="B184" s="1" t="s">
        <v>26</v>
      </c>
      <c r="C184" s="2">
        <v>1701.583008</v>
      </c>
      <c r="D184" s="10">
        <f t="shared" si="1"/>
        <v>2000</v>
      </c>
      <c r="E184" s="2">
        <v>89.50600433</v>
      </c>
      <c r="F184" s="2">
        <f t="shared" si="2"/>
        <v>90</v>
      </c>
      <c r="G184" s="3">
        <f t="shared" si="3"/>
        <v>1523.018961</v>
      </c>
      <c r="H184" s="2">
        <f t="shared" si="4"/>
        <v>10.49399567</v>
      </c>
      <c r="I184" s="2">
        <f t="shared" si="5"/>
        <v>10</v>
      </c>
      <c r="J184" s="11">
        <v>100.0</v>
      </c>
      <c r="K184" s="2">
        <v>100.0</v>
      </c>
      <c r="L184" s="2">
        <v>0.0</v>
      </c>
      <c r="M184" s="2">
        <v>0.0</v>
      </c>
      <c r="N184" s="2">
        <v>0.0</v>
      </c>
      <c r="O184" s="2" t="s">
        <v>18</v>
      </c>
      <c r="P184" s="2" t="s">
        <v>18</v>
      </c>
      <c r="Q184" s="2" t="s">
        <v>18</v>
      </c>
      <c r="R184" s="2" t="s">
        <v>18</v>
      </c>
      <c r="S184" s="2" t="s">
        <v>18</v>
      </c>
      <c r="T184" s="2" t="s">
        <v>18</v>
      </c>
      <c r="U184" s="3" t="s">
        <v>18</v>
      </c>
      <c r="V184" s="3" t="s">
        <v>18</v>
      </c>
      <c r="W184" s="5">
        <f t="shared" si="6"/>
        <v>22</v>
      </c>
    </row>
    <row r="185">
      <c r="A185" s="1" t="s">
        <v>22</v>
      </c>
      <c r="B185" s="1" t="s">
        <v>18</v>
      </c>
      <c r="C185" s="2">
        <v>5.795000076</v>
      </c>
      <c r="D185" s="10">
        <f t="shared" si="1"/>
        <v>1000</v>
      </c>
      <c r="E185" s="2">
        <v>89.96199799</v>
      </c>
      <c r="F185" s="2">
        <f t="shared" si="2"/>
        <v>90</v>
      </c>
      <c r="G185" s="3">
        <f t="shared" si="3"/>
        <v>5.213297852</v>
      </c>
      <c r="H185" s="2">
        <f t="shared" si="4"/>
        <v>10.03800201</v>
      </c>
      <c r="I185" s="2">
        <f t="shared" si="5"/>
        <v>10</v>
      </c>
      <c r="J185" s="11">
        <v>91.4</v>
      </c>
      <c r="K185" s="2">
        <v>91.4</v>
      </c>
      <c r="L185" s="2">
        <v>0.0</v>
      </c>
      <c r="M185" s="2">
        <v>8.6</v>
      </c>
      <c r="N185" s="2">
        <v>0.0</v>
      </c>
      <c r="O185" s="2" t="s">
        <v>18</v>
      </c>
      <c r="P185" s="2" t="s">
        <v>18</v>
      </c>
      <c r="Q185" s="2" t="s">
        <v>18</v>
      </c>
      <c r="R185" s="2" t="s">
        <v>18</v>
      </c>
      <c r="S185" s="2" t="s">
        <v>18</v>
      </c>
      <c r="T185" s="2" t="s">
        <v>18</v>
      </c>
      <c r="U185" s="3" t="s">
        <v>18</v>
      </c>
      <c r="V185" s="3" t="s">
        <v>18</v>
      </c>
      <c r="W185" s="5">
        <f t="shared" si="6"/>
        <v>22</v>
      </c>
    </row>
    <row r="186">
      <c r="A186" s="1" t="s">
        <v>93</v>
      </c>
      <c r="B186" s="1" t="s">
        <v>29</v>
      </c>
      <c r="C186" s="2">
        <v>2225.728027</v>
      </c>
      <c r="D186" s="10">
        <f t="shared" si="1"/>
        <v>3000</v>
      </c>
      <c r="E186" s="2">
        <v>90.09200287</v>
      </c>
      <c r="F186" s="2">
        <f t="shared" si="2"/>
        <v>90</v>
      </c>
      <c r="G186" s="3">
        <f t="shared" si="3"/>
        <v>2005.202958</v>
      </c>
      <c r="H186" s="2">
        <f t="shared" si="4"/>
        <v>9.90799713</v>
      </c>
      <c r="I186" s="2">
        <f t="shared" si="5"/>
        <v>10</v>
      </c>
      <c r="J186" s="11">
        <v>85.3419306</v>
      </c>
      <c r="K186" s="2">
        <v>85.3419306</v>
      </c>
      <c r="L186" s="2">
        <v>7.735263103</v>
      </c>
      <c r="M186" s="2">
        <v>6.922808357</v>
      </c>
      <c r="N186" s="2" t="s">
        <v>18</v>
      </c>
      <c r="O186" s="2">
        <v>44.74588901</v>
      </c>
      <c r="P186" s="2">
        <v>10.51114859</v>
      </c>
      <c r="Q186" s="2">
        <v>44.7429624</v>
      </c>
      <c r="R186" s="2" t="s">
        <v>18</v>
      </c>
      <c r="S186" s="2">
        <v>89.80653917</v>
      </c>
      <c r="T186" s="2">
        <v>7.42998076</v>
      </c>
      <c r="U186" s="3">
        <v>2.763480072</v>
      </c>
      <c r="V186" s="3" t="s">
        <v>18</v>
      </c>
      <c r="W186" s="5">
        <f t="shared" si="6"/>
        <v>22</v>
      </c>
    </row>
    <row r="187">
      <c r="A187" s="1" t="s">
        <v>151</v>
      </c>
      <c r="B187" s="1" t="s">
        <v>29</v>
      </c>
      <c r="C187" s="2">
        <v>10203.13965</v>
      </c>
      <c r="D187" s="10">
        <f t="shared" si="1"/>
        <v>11000</v>
      </c>
      <c r="E187" s="2">
        <v>91.41799927</v>
      </c>
      <c r="F187" s="2">
        <f t="shared" si="2"/>
        <v>91</v>
      </c>
      <c r="G187" s="3">
        <f t="shared" si="3"/>
        <v>9327.506131</v>
      </c>
      <c r="H187" s="2">
        <f t="shared" si="4"/>
        <v>8.58200073</v>
      </c>
      <c r="I187" s="2">
        <f t="shared" si="5"/>
        <v>9</v>
      </c>
      <c r="J187" s="11">
        <v>98.94030296</v>
      </c>
      <c r="K187" s="2">
        <v>98.94030296</v>
      </c>
      <c r="L187" s="2">
        <v>0.1462147369</v>
      </c>
      <c r="M187" s="2">
        <v>0.8536474704</v>
      </c>
      <c r="N187" s="2">
        <v>0.05983483179</v>
      </c>
      <c r="O187" s="2">
        <v>97.31147869</v>
      </c>
      <c r="P187" s="2">
        <v>0.6239465945</v>
      </c>
      <c r="Q187" s="2">
        <v>2.024714716</v>
      </c>
      <c r="R187" s="2">
        <v>0.03986</v>
      </c>
      <c r="S187" s="2">
        <v>99.09321259</v>
      </c>
      <c r="T187" s="2">
        <v>0.1013669408</v>
      </c>
      <c r="U187" s="3">
        <v>0.7437104707</v>
      </c>
      <c r="V187" s="3">
        <v>0.06171</v>
      </c>
      <c r="W187" s="5">
        <f t="shared" si="6"/>
        <v>22</v>
      </c>
    </row>
    <row r="188">
      <c r="A188" s="1" t="s">
        <v>71</v>
      </c>
      <c r="B188" s="1" t="s">
        <v>26</v>
      </c>
      <c r="C188" s="2">
        <v>625.9760132</v>
      </c>
      <c r="D188" s="10">
        <f t="shared" si="1"/>
        <v>1000</v>
      </c>
      <c r="E188" s="2">
        <v>91.4529953</v>
      </c>
      <c r="F188" s="2">
        <f t="shared" si="2"/>
        <v>91</v>
      </c>
      <c r="G188" s="3">
        <f t="shared" si="3"/>
        <v>572.4738139</v>
      </c>
      <c r="H188" s="2">
        <f t="shared" si="4"/>
        <v>8.5470047</v>
      </c>
      <c r="I188" s="2">
        <f t="shared" si="5"/>
        <v>9</v>
      </c>
      <c r="J188" s="11">
        <v>99.87993254</v>
      </c>
      <c r="K188" s="2">
        <v>99.87993254</v>
      </c>
      <c r="L188" s="2">
        <v>0.0</v>
      </c>
      <c r="M188" s="2">
        <v>0.1200674649</v>
      </c>
      <c r="N188" s="2">
        <v>0.0</v>
      </c>
      <c r="O188" s="2">
        <v>98.5952381</v>
      </c>
      <c r="P188" s="2">
        <v>0.0</v>
      </c>
      <c r="Q188" s="2">
        <v>1.404761905</v>
      </c>
      <c r="R188" s="2">
        <v>0.0</v>
      </c>
      <c r="S188" s="2">
        <v>100.0</v>
      </c>
      <c r="T188" s="2">
        <v>0.0</v>
      </c>
      <c r="U188" s="3">
        <v>0.0</v>
      </c>
      <c r="V188" s="3">
        <v>0.0</v>
      </c>
      <c r="W188" s="5">
        <f t="shared" si="6"/>
        <v>22</v>
      </c>
    </row>
    <row r="189">
      <c r="A189" s="1" t="s">
        <v>227</v>
      </c>
      <c r="B189" s="1" t="s">
        <v>26</v>
      </c>
      <c r="C189" s="2">
        <v>126476.4609</v>
      </c>
      <c r="D189" s="10">
        <f t="shared" si="1"/>
        <v>127000</v>
      </c>
      <c r="E189" s="2">
        <v>91.78199768</v>
      </c>
      <c r="F189" s="2">
        <f t="shared" si="2"/>
        <v>92</v>
      </c>
      <c r="G189" s="3">
        <f t="shared" si="3"/>
        <v>116082.6224</v>
      </c>
      <c r="H189" s="2">
        <f t="shared" si="4"/>
        <v>8.21800232</v>
      </c>
      <c r="I189" s="2">
        <f t="shared" si="5"/>
        <v>8</v>
      </c>
      <c r="J189" s="11">
        <v>99.07891245</v>
      </c>
      <c r="K189" s="2">
        <v>99.07891245</v>
      </c>
      <c r="L189" s="2">
        <v>0.0</v>
      </c>
      <c r="M189" s="2">
        <v>0.9210875467</v>
      </c>
      <c r="N189" s="2">
        <v>0.0</v>
      </c>
      <c r="O189" s="2" t="s">
        <v>18</v>
      </c>
      <c r="P189" s="2" t="s">
        <v>18</v>
      </c>
      <c r="Q189" s="2" t="s">
        <v>18</v>
      </c>
      <c r="R189" s="2" t="s">
        <v>18</v>
      </c>
      <c r="S189" s="2" t="s">
        <v>18</v>
      </c>
      <c r="T189" s="2" t="s">
        <v>18</v>
      </c>
      <c r="U189" s="3" t="s">
        <v>18</v>
      </c>
      <c r="V189" s="3" t="s">
        <v>18</v>
      </c>
      <c r="W189" s="5">
        <f t="shared" si="6"/>
        <v>22</v>
      </c>
    </row>
    <row r="190">
      <c r="A190" s="1" t="s">
        <v>41</v>
      </c>
      <c r="B190" s="1" t="s">
        <v>26</v>
      </c>
      <c r="C190" s="2">
        <v>57.55699921</v>
      </c>
      <c r="D190" s="10">
        <f t="shared" si="1"/>
        <v>1000</v>
      </c>
      <c r="E190" s="2">
        <v>91.79799652</v>
      </c>
      <c r="F190" s="2">
        <f t="shared" si="2"/>
        <v>92</v>
      </c>
      <c r="G190" s="3">
        <f t="shared" si="3"/>
        <v>52.83617213</v>
      </c>
      <c r="H190" s="2">
        <f t="shared" si="4"/>
        <v>8.20200348</v>
      </c>
      <c r="I190" s="2">
        <f t="shared" si="5"/>
        <v>8</v>
      </c>
      <c r="J190" s="11">
        <v>100.0</v>
      </c>
      <c r="K190" s="2">
        <v>100.0</v>
      </c>
      <c r="L190" s="2">
        <v>0.0</v>
      </c>
      <c r="M190" s="2">
        <v>0.0</v>
      </c>
      <c r="N190" s="2">
        <v>0.0</v>
      </c>
      <c r="O190" s="2" t="s">
        <v>18</v>
      </c>
      <c r="P190" s="2" t="s">
        <v>18</v>
      </c>
      <c r="Q190" s="2" t="s">
        <v>18</v>
      </c>
      <c r="R190" s="2" t="s">
        <v>18</v>
      </c>
      <c r="S190" s="2" t="s">
        <v>18</v>
      </c>
      <c r="T190" s="2" t="s">
        <v>18</v>
      </c>
      <c r="U190" s="3" t="s">
        <v>18</v>
      </c>
      <c r="V190" s="3" t="s">
        <v>18</v>
      </c>
      <c r="W190" s="5">
        <f t="shared" si="6"/>
        <v>22</v>
      </c>
    </row>
    <row r="191">
      <c r="A191" s="1" t="s">
        <v>206</v>
      </c>
      <c r="B191" s="1" t="s">
        <v>29</v>
      </c>
      <c r="C191" s="2">
        <v>45195.77734</v>
      </c>
      <c r="D191" s="10">
        <f t="shared" si="1"/>
        <v>46000</v>
      </c>
      <c r="E191" s="2">
        <v>92.11100006</v>
      </c>
      <c r="F191" s="2">
        <f t="shared" si="2"/>
        <v>92</v>
      </c>
      <c r="G191" s="3">
        <f t="shared" si="3"/>
        <v>41630.28249</v>
      </c>
      <c r="H191" s="2">
        <f t="shared" si="4"/>
        <v>7.88899994</v>
      </c>
      <c r="I191" s="2">
        <f t="shared" si="5"/>
        <v>8</v>
      </c>
      <c r="J191" s="11" t="s">
        <v>18</v>
      </c>
      <c r="K191" s="2" t="s">
        <v>18</v>
      </c>
      <c r="L191" s="2" t="s">
        <v>18</v>
      </c>
      <c r="M191" s="2" t="s">
        <v>18</v>
      </c>
      <c r="N191" s="2" t="s">
        <v>18</v>
      </c>
      <c r="O191" s="2" t="s">
        <v>18</v>
      </c>
      <c r="P191" s="2" t="s">
        <v>18</v>
      </c>
      <c r="Q191" s="2" t="s">
        <v>18</v>
      </c>
      <c r="R191" s="2" t="s">
        <v>18</v>
      </c>
      <c r="S191" s="2">
        <v>99.79042065</v>
      </c>
      <c r="T191" s="2">
        <v>0.0</v>
      </c>
      <c r="U191" s="3">
        <v>0.2095793501</v>
      </c>
      <c r="V191" s="3">
        <v>0.0</v>
      </c>
      <c r="W191" s="5">
        <f t="shared" si="6"/>
        <v>22</v>
      </c>
    </row>
    <row r="192">
      <c r="A192" s="1" t="s">
        <v>170</v>
      </c>
      <c r="B192" s="1" t="s">
        <v>26</v>
      </c>
      <c r="C192" s="2">
        <v>17134.87305</v>
      </c>
      <c r="D192" s="10">
        <f t="shared" si="1"/>
        <v>18000</v>
      </c>
      <c r="E192" s="2">
        <v>92.23600006</v>
      </c>
      <c r="F192" s="2">
        <f t="shared" si="2"/>
        <v>92</v>
      </c>
      <c r="G192" s="3">
        <f t="shared" si="3"/>
        <v>15804.52152</v>
      </c>
      <c r="H192" s="2">
        <f t="shared" si="4"/>
        <v>7.76399994</v>
      </c>
      <c r="I192" s="2">
        <f t="shared" si="5"/>
        <v>8</v>
      </c>
      <c r="J192" s="11">
        <v>99.99999929</v>
      </c>
      <c r="K192" s="2">
        <v>99.99999929</v>
      </c>
      <c r="L192" s="2">
        <v>0.0</v>
      </c>
      <c r="M192" s="2">
        <v>7.12408621E-7</v>
      </c>
      <c r="N192" s="2">
        <v>0.0</v>
      </c>
      <c r="O192" s="2">
        <v>100.0</v>
      </c>
      <c r="P192" s="2">
        <v>0.0</v>
      </c>
      <c r="Q192" s="2">
        <v>0.0</v>
      </c>
      <c r="R192" s="2">
        <v>0.0</v>
      </c>
      <c r="S192" s="2">
        <v>100.0</v>
      </c>
      <c r="T192" s="2">
        <v>0.0</v>
      </c>
      <c r="U192" s="3">
        <v>0.0</v>
      </c>
      <c r="V192" s="3">
        <v>0.0</v>
      </c>
      <c r="W192" s="5">
        <f t="shared" si="6"/>
        <v>22</v>
      </c>
    </row>
    <row r="193">
      <c r="A193" s="1" t="s">
        <v>139</v>
      </c>
      <c r="B193" s="1" t="s">
        <v>26</v>
      </c>
      <c r="C193" s="2">
        <v>8655.541016</v>
      </c>
      <c r="D193" s="10">
        <f t="shared" si="1"/>
        <v>9000</v>
      </c>
      <c r="E193" s="2">
        <v>92.58699799</v>
      </c>
      <c r="F193" s="2">
        <f t="shared" si="2"/>
        <v>93</v>
      </c>
      <c r="G193" s="3">
        <f t="shared" si="3"/>
        <v>8013.905587</v>
      </c>
      <c r="H193" s="2">
        <f t="shared" si="4"/>
        <v>7.41300201</v>
      </c>
      <c r="I193" s="2">
        <f t="shared" si="5"/>
        <v>7</v>
      </c>
      <c r="J193" s="11">
        <v>100.0</v>
      </c>
      <c r="K193" s="2">
        <v>100.0</v>
      </c>
      <c r="L193" s="2">
        <v>0.0</v>
      </c>
      <c r="M193" s="2">
        <v>0.0</v>
      </c>
      <c r="N193" s="2">
        <v>0.0</v>
      </c>
      <c r="O193" s="2">
        <v>100.0</v>
      </c>
      <c r="P193" s="2">
        <v>0.0</v>
      </c>
      <c r="Q193" s="2">
        <v>0.0</v>
      </c>
      <c r="R193" s="2">
        <v>0.0</v>
      </c>
      <c r="S193" s="2">
        <v>100.0</v>
      </c>
      <c r="T193" s="2">
        <v>0.0</v>
      </c>
      <c r="U193" s="3">
        <v>0.0</v>
      </c>
      <c r="V193" s="3">
        <v>0.0</v>
      </c>
      <c r="W193" s="5">
        <f t="shared" si="6"/>
        <v>22</v>
      </c>
    </row>
    <row r="194">
      <c r="A194" s="1" t="s">
        <v>98</v>
      </c>
      <c r="B194" s="1" t="s">
        <v>26</v>
      </c>
      <c r="C194" s="2">
        <v>2860.840088</v>
      </c>
      <c r="D194" s="10">
        <f t="shared" si="1"/>
        <v>3000</v>
      </c>
      <c r="E194" s="2">
        <v>93.58100128</v>
      </c>
      <c r="F194" s="2">
        <f t="shared" si="2"/>
        <v>94</v>
      </c>
      <c r="G194" s="3">
        <f t="shared" si="3"/>
        <v>2677.202799</v>
      </c>
      <c r="H194" s="2">
        <f t="shared" si="4"/>
        <v>6.41899872</v>
      </c>
      <c r="I194" s="2">
        <f t="shared" si="5"/>
        <v>6</v>
      </c>
      <c r="J194" s="11">
        <v>100.0</v>
      </c>
      <c r="K194" s="2">
        <v>100.0</v>
      </c>
      <c r="L194" s="2">
        <v>0.0</v>
      </c>
      <c r="M194" s="2">
        <v>0.0</v>
      </c>
      <c r="N194" s="2">
        <v>0.0</v>
      </c>
      <c r="O194" s="2" t="s">
        <v>18</v>
      </c>
      <c r="P194" s="2" t="s">
        <v>18</v>
      </c>
      <c r="Q194" s="2" t="s">
        <v>18</v>
      </c>
      <c r="R194" s="2" t="s">
        <v>18</v>
      </c>
      <c r="S194" s="2" t="s">
        <v>18</v>
      </c>
      <c r="T194" s="2" t="s">
        <v>18</v>
      </c>
      <c r="U194" s="3" t="s">
        <v>18</v>
      </c>
      <c r="V194" s="3" t="s">
        <v>18</v>
      </c>
      <c r="W194" s="5">
        <f t="shared" si="6"/>
        <v>22</v>
      </c>
    </row>
    <row r="195">
      <c r="A195" s="1" t="s">
        <v>61</v>
      </c>
      <c r="B195" s="1" t="s">
        <v>26</v>
      </c>
      <c r="C195" s="2">
        <v>341.25</v>
      </c>
      <c r="D195" s="10">
        <f t="shared" si="1"/>
        <v>1000</v>
      </c>
      <c r="E195" s="2">
        <v>93.897995</v>
      </c>
      <c r="F195" s="2">
        <f t="shared" si="2"/>
        <v>94</v>
      </c>
      <c r="G195" s="3">
        <f t="shared" si="3"/>
        <v>320.4269079</v>
      </c>
      <c r="H195" s="2">
        <f t="shared" si="4"/>
        <v>6.102005</v>
      </c>
      <c r="I195" s="2">
        <f t="shared" si="5"/>
        <v>6</v>
      </c>
      <c r="J195" s="11">
        <v>99.99999721</v>
      </c>
      <c r="K195" s="2">
        <v>99.99999721</v>
      </c>
      <c r="L195" s="2">
        <v>0.0</v>
      </c>
      <c r="M195" s="2">
        <v>2.794650015E-6</v>
      </c>
      <c r="N195" s="2">
        <v>0.0</v>
      </c>
      <c r="O195" s="2">
        <v>100.0</v>
      </c>
      <c r="P195" s="2">
        <v>0.0</v>
      </c>
      <c r="Q195" s="2">
        <v>0.0</v>
      </c>
      <c r="R195" s="2">
        <v>0.0</v>
      </c>
      <c r="S195" s="2">
        <v>100.0</v>
      </c>
      <c r="T195" s="2">
        <v>0.0</v>
      </c>
      <c r="U195" s="3">
        <v>0.0</v>
      </c>
      <c r="V195" s="3">
        <v>0.0</v>
      </c>
      <c r="W195" s="5">
        <f t="shared" si="6"/>
        <v>22</v>
      </c>
    </row>
    <row r="196">
      <c r="A196" s="1" t="s">
        <v>66</v>
      </c>
      <c r="B196" s="1" t="s">
        <v>26</v>
      </c>
      <c r="C196" s="2">
        <v>441.5390015</v>
      </c>
      <c r="D196" s="10">
        <f t="shared" si="1"/>
        <v>1000</v>
      </c>
      <c r="E196" s="2">
        <v>94.7440033</v>
      </c>
      <c r="F196" s="2">
        <f t="shared" si="2"/>
        <v>95</v>
      </c>
      <c r="G196" s="3">
        <f t="shared" si="3"/>
        <v>418.3317262</v>
      </c>
      <c r="H196" s="2">
        <f t="shared" si="4"/>
        <v>5.2559967</v>
      </c>
      <c r="I196" s="2">
        <f t="shared" si="5"/>
        <v>5</v>
      </c>
      <c r="J196" s="11">
        <v>100.0000004</v>
      </c>
      <c r="K196" s="2">
        <f>ROUND(J196,0)</f>
        <v>100</v>
      </c>
      <c r="L196" s="2">
        <v>0.0</v>
      </c>
      <c r="M196" s="2">
        <v>0.0</v>
      </c>
      <c r="N196" s="2">
        <v>0.0</v>
      </c>
      <c r="O196" s="2">
        <v>100.0</v>
      </c>
      <c r="P196" s="2">
        <v>0.0</v>
      </c>
      <c r="Q196" s="2">
        <v>0.0</v>
      </c>
      <c r="R196" s="2">
        <v>0.0</v>
      </c>
      <c r="S196" s="2">
        <v>100.0</v>
      </c>
      <c r="T196" s="2">
        <v>0.0</v>
      </c>
      <c r="U196" s="3">
        <v>0.0</v>
      </c>
      <c r="V196" s="3">
        <v>0.0</v>
      </c>
      <c r="W196" s="5">
        <f t="shared" si="6"/>
        <v>22</v>
      </c>
    </row>
    <row r="197">
      <c r="A197" s="1" t="s">
        <v>51</v>
      </c>
      <c r="B197" s="1" t="s">
        <v>26</v>
      </c>
      <c r="C197" s="2">
        <v>168.7830048</v>
      </c>
      <c r="D197" s="10">
        <f t="shared" si="1"/>
        <v>1000</v>
      </c>
      <c r="E197" s="2">
        <v>94.93800354</v>
      </c>
      <c r="F197" s="2">
        <f t="shared" si="2"/>
        <v>95</v>
      </c>
      <c r="G197" s="3">
        <f t="shared" si="3"/>
        <v>160.2392151</v>
      </c>
      <c r="H197" s="2">
        <f t="shared" si="4"/>
        <v>5.06199646</v>
      </c>
      <c r="I197" s="2">
        <f t="shared" si="5"/>
        <v>5</v>
      </c>
      <c r="J197" s="11">
        <v>99.6952</v>
      </c>
      <c r="K197" s="2">
        <v>99.6952</v>
      </c>
      <c r="L197" s="2">
        <v>0.0</v>
      </c>
      <c r="M197" s="2">
        <v>0.3048</v>
      </c>
      <c r="N197" s="2">
        <v>0.0</v>
      </c>
      <c r="O197" s="2" t="s">
        <v>18</v>
      </c>
      <c r="P197" s="2" t="s">
        <v>18</v>
      </c>
      <c r="Q197" s="2" t="s">
        <v>18</v>
      </c>
      <c r="R197" s="2" t="s">
        <v>18</v>
      </c>
      <c r="S197" s="2" t="s">
        <v>18</v>
      </c>
      <c r="T197" s="2" t="s">
        <v>18</v>
      </c>
      <c r="U197" s="3" t="s">
        <v>18</v>
      </c>
      <c r="V197" s="3" t="s">
        <v>18</v>
      </c>
      <c r="W197" s="5">
        <f t="shared" si="6"/>
        <v>22</v>
      </c>
    </row>
    <row r="198">
      <c r="A198" s="1" t="s">
        <v>105</v>
      </c>
      <c r="B198" s="1" t="s">
        <v>26</v>
      </c>
      <c r="C198" s="2">
        <v>3473.727051</v>
      </c>
      <c r="D198" s="10">
        <f t="shared" si="1"/>
        <v>4000</v>
      </c>
      <c r="E198" s="2">
        <v>95.51499939</v>
      </c>
      <c r="F198" s="2">
        <f t="shared" si="2"/>
        <v>96</v>
      </c>
      <c r="G198" s="3">
        <f t="shared" si="3"/>
        <v>3317.930372</v>
      </c>
      <c r="H198" s="2">
        <f t="shared" si="4"/>
        <v>4.48500061</v>
      </c>
      <c r="I198" s="2">
        <f t="shared" si="5"/>
        <v>4</v>
      </c>
      <c r="J198" s="11">
        <v>99.49575756</v>
      </c>
      <c r="K198" s="2">
        <v>99.49575756</v>
      </c>
      <c r="L198" s="2">
        <v>0.5042424412</v>
      </c>
      <c r="M198" s="2">
        <v>0.0</v>
      </c>
      <c r="N198" s="2">
        <v>0.0</v>
      </c>
      <c r="O198" s="2">
        <v>95.30083</v>
      </c>
      <c r="P198" s="2">
        <v>4.69917</v>
      </c>
      <c r="Q198" s="2">
        <v>0.0</v>
      </c>
      <c r="R198" s="2">
        <v>0.0</v>
      </c>
      <c r="S198" s="2">
        <v>99.69273444</v>
      </c>
      <c r="T198" s="2">
        <v>0.3072655617</v>
      </c>
      <c r="U198" s="3">
        <v>0.0</v>
      </c>
      <c r="V198" s="3">
        <v>0.0</v>
      </c>
      <c r="W198" s="5">
        <f t="shared" si="6"/>
        <v>22</v>
      </c>
    </row>
    <row r="199">
      <c r="A199" s="1" t="s">
        <v>47</v>
      </c>
      <c r="B199" s="1" t="s">
        <v>26</v>
      </c>
      <c r="C199" s="2">
        <v>104.4229965</v>
      </c>
      <c r="D199" s="10">
        <f t="shared" si="1"/>
        <v>1000</v>
      </c>
      <c r="E199" s="2">
        <v>95.93900299</v>
      </c>
      <c r="F199" s="2">
        <f t="shared" si="2"/>
        <v>96</v>
      </c>
      <c r="G199" s="3">
        <f t="shared" si="3"/>
        <v>100.1823817</v>
      </c>
      <c r="H199" s="2">
        <f t="shared" si="4"/>
        <v>4.06099701</v>
      </c>
      <c r="I199" s="2">
        <f t="shared" si="5"/>
        <v>4</v>
      </c>
      <c r="J199" s="11">
        <v>98.71826738</v>
      </c>
      <c r="K199" s="2">
        <v>98.71826738</v>
      </c>
      <c r="L199" s="2">
        <v>0.0</v>
      </c>
      <c r="M199" s="2">
        <v>1.281732624</v>
      </c>
      <c r="N199" s="2">
        <v>0.0</v>
      </c>
      <c r="O199" s="2" t="s">
        <v>18</v>
      </c>
      <c r="P199" s="2" t="s">
        <v>18</v>
      </c>
      <c r="Q199" s="2" t="s">
        <v>18</v>
      </c>
      <c r="R199" s="2" t="s">
        <v>18</v>
      </c>
      <c r="S199" s="2" t="s">
        <v>18</v>
      </c>
      <c r="T199" s="2" t="s">
        <v>18</v>
      </c>
      <c r="U199" s="3" t="s">
        <v>18</v>
      </c>
      <c r="V199" s="3" t="s">
        <v>18</v>
      </c>
      <c r="W199" s="5">
        <f t="shared" si="6"/>
        <v>22</v>
      </c>
    </row>
    <row r="200">
      <c r="A200" s="1" t="s">
        <v>34</v>
      </c>
      <c r="B200" s="1" t="s">
        <v>26</v>
      </c>
      <c r="C200" s="2">
        <v>33.93799973</v>
      </c>
      <c r="D200" s="10">
        <f t="shared" si="1"/>
        <v>1000</v>
      </c>
      <c r="E200" s="2">
        <v>97.49900055</v>
      </c>
      <c r="F200" s="2">
        <f t="shared" si="2"/>
        <v>97</v>
      </c>
      <c r="G200" s="3">
        <f t="shared" si="3"/>
        <v>33.08921054</v>
      </c>
      <c r="H200" s="2">
        <f t="shared" si="4"/>
        <v>2.50099945</v>
      </c>
      <c r="I200" s="2">
        <f t="shared" si="5"/>
        <v>3</v>
      </c>
      <c r="J200" s="11">
        <v>100.0</v>
      </c>
      <c r="K200" s="2">
        <v>100.0</v>
      </c>
      <c r="L200" s="2">
        <v>0.0</v>
      </c>
      <c r="M200" s="2">
        <v>0.0</v>
      </c>
      <c r="N200" s="2">
        <v>0.0</v>
      </c>
      <c r="O200" s="2" t="s">
        <v>18</v>
      </c>
      <c r="P200" s="2" t="s">
        <v>18</v>
      </c>
      <c r="Q200" s="2" t="s">
        <v>18</v>
      </c>
      <c r="R200" s="2" t="s">
        <v>18</v>
      </c>
      <c r="S200" s="2" t="s">
        <v>18</v>
      </c>
      <c r="T200" s="2" t="s">
        <v>18</v>
      </c>
      <c r="U200" s="3" t="s">
        <v>18</v>
      </c>
      <c r="V200" s="3" t="s">
        <v>18</v>
      </c>
      <c r="W200" s="5">
        <f t="shared" si="6"/>
        <v>22</v>
      </c>
    </row>
    <row r="201">
      <c r="A201" s="1" t="s">
        <v>158</v>
      </c>
      <c r="B201" s="1" t="s">
        <v>26</v>
      </c>
      <c r="C201" s="2">
        <v>11589.61621</v>
      </c>
      <c r="D201" s="10">
        <f t="shared" si="1"/>
        <v>12000</v>
      </c>
      <c r="E201" s="2">
        <v>98.07899475</v>
      </c>
      <c r="F201" s="2">
        <f t="shared" si="2"/>
        <v>98</v>
      </c>
      <c r="G201" s="3">
        <f t="shared" si="3"/>
        <v>11366.97907</v>
      </c>
      <c r="H201" s="2">
        <f t="shared" si="4"/>
        <v>1.92100525</v>
      </c>
      <c r="I201" s="2">
        <f t="shared" si="5"/>
        <v>2</v>
      </c>
      <c r="J201" s="11">
        <v>99.99999645</v>
      </c>
      <c r="K201" s="2">
        <v>99.99999645</v>
      </c>
      <c r="L201" s="2">
        <v>0.0</v>
      </c>
      <c r="M201" s="2">
        <v>3.554796791E-6</v>
      </c>
      <c r="N201" s="2">
        <v>0.0</v>
      </c>
      <c r="O201" s="2">
        <v>100.0</v>
      </c>
      <c r="P201" s="2">
        <v>0.0</v>
      </c>
      <c r="Q201" s="2">
        <v>0.0</v>
      </c>
      <c r="R201" s="2">
        <v>0.0</v>
      </c>
      <c r="S201" s="2">
        <v>100.0</v>
      </c>
      <c r="T201" s="2">
        <v>0.0</v>
      </c>
      <c r="U201" s="3">
        <v>0.0</v>
      </c>
      <c r="V201" s="3">
        <v>0.0</v>
      </c>
      <c r="W201" s="5">
        <f t="shared" si="6"/>
        <v>22</v>
      </c>
    </row>
    <row r="202">
      <c r="A202" s="1" t="s">
        <v>64</v>
      </c>
      <c r="B202" s="1" t="s">
        <v>18</v>
      </c>
      <c r="C202" s="2">
        <v>400.1270142</v>
      </c>
      <c r="D202" s="10">
        <f t="shared" si="1"/>
        <v>1000</v>
      </c>
      <c r="E202" s="2">
        <v>98.49899292</v>
      </c>
      <c r="F202" s="2">
        <f t="shared" si="2"/>
        <v>98</v>
      </c>
      <c r="G202" s="3">
        <f t="shared" si="3"/>
        <v>394.1210794</v>
      </c>
      <c r="H202" s="2">
        <f t="shared" si="4"/>
        <v>1.50100708</v>
      </c>
      <c r="I202" s="2">
        <f t="shared" si="5"/>
        <v>2</v>
      </c>
      <c r="J202" s="11">
        <v>99.80312604</v>
      </c>
      <c r="K202" s="2">
        <v>99.80312604</v>
      </c>
      <c r="L202" s="2">
        <v>0.0</v>
      </c>
      <c r="M202" s="2">
        <v>0.1968739613</v>
      </c>
      <c r="N202" s="2">
        <v>0.0</v>
      </c>
      <c r="O202" s="2" t="s">
        <v>18</v>
      </c>
      <c r="P202" s="2" t="s">
        <v>18</v>
      </c>
      <c r="Q202" s="2" t="s">
        <v>18</v>
      </c>
      <c r="R202" s="2" t="s">
        <v>18</v>
      </c>
      <c r="S202" s="2" t="s">
        <v>18</v>
      </c>
      <c r="T202" s="2" t="s">
        <v>18</v>
      </c>
      <c r="U202" s="3" t="s">
        <v>18</v>
      </c>
      <c r="V202" s="3" t="s">
        <v>18</v>
      </c>
      <c r="W202" s="5">
        <f t="shared" si="6"/>
        <v>22</v>
      </c>
    </row>
    <row r="203">
      <c r="A203" s="1" t="s">
        <v>100</v>
      </c>
      <c r="B203" s="1" t="s">
        <v>26</v>
      </c>
      <c r="C203" s="2">
        <v>2881.060059</v>
      </c>
      <c r="D203" s="10">
        <f t="shared" si="1"/>
        <v>3000</v>
      </c>
      <c r="E203" s="2">
        <v>99.23500061</v>
      </c>
      <c r="F203" s="2">
        <f t="shared" si="2"/>
        <v>99</v>
      </c>
      <c r="G203" s="3">
        <f t="shared" si="3"/>
        <v>2859.019967</v>
      </c>
      <c r="H203" s="2">
        <f t="shared" si="4"/>
        <v>0.76499939</v>
      </c>
      <c r="I203" s="2">
        <f t="shared" si="5"/>
        <v>1</v>
      </c>
      <c r="J203" s="11">
        <v>99.56810194</v>
      </c>
      <c r="K203" s="2">
        <v>99.56810194</v>
      </c>
      <c r="L203" s="2">
        <v>0.0</v>
      </c>
      <c r="M203" s="2">
        <v>0.4318980637</v>
      </c>
      <c r="N203" s="2">
        <v>0.0</v>
      </c>
      <c r="O203" s="2" t="s">
        <v>18</v>
      </c>
      <c r="P203" s="2" t="s">
        <v>18</v>
      </c>
      <c r="Q203" s="2" t="s">
        <v>18</v>
      </c>
      <c r="R203" s="2" t="s">
        <v>18</v>
      </c>
      <c r="S203" s="2" t="s">
        <v>18</v>
      </c>
      <c r="T203" s="2" t="s">
        <v>18</v>
      </c>
      <c r="U203" s="3" t="s">
        <v>18</v>
      </c>
      <c r="V203" s="3" t="s">
        <v>18</v>
      </c>
      <c r="W203" s="5">
        <f t="shared" si="6"/>
        <v>22</v>
      </c>
    </row>
    <row r="204">
      <c r="A204" s="1" t="s">
        <v>77</v>
      </c>
      <c r="B204" s="1" t="s">
        <v>18</v>
      </c>
      <c r="C204" s="2">
        <v>895.3079834</v>
      </c>
      <c r="D204" s="10">
        <f t="shared" si="1"/>
        <v>1000</v>
      </c>
      <c r="E204" s="2">
        <v>99.65900421</v>
      </c>
      <c r="F204" s="2">
        <f t="shared" si="2"/>
        <v>100</v>
      </c>
      <c r="G204" s="3">
        <f t="shared" si="3"/>
        <v>892.2550209</v>
      </c>
      <c r="H204" s="2">
        <f t="shared" si="4"/>
        <v>0.34099579</v>
      </c>
      <c r="I204" s="2">
        <f t="shared" si="5"/>
        <v>0</v>
      </c>
      <c r="J204" s="11">
        <v>100.0</v>
      </c>
      <c r="K204" s="2">
        <v>100.0</v>
      </c>
      <c r="L204" s="2">
        <v>0.0</v>
      </c>
      <c r="M204" s="2">
        <v>0.0</v>
      </c>
      <c r="N204" s="2">
        <v>0.0</v>
      </c>
      <c r="O204" s="2" t="s">
        <v>18</v>
      </c>
      <c r="P204" s="2" t="s">
        <v>18</v>
      </c>
      <c r="Q204" s="2" t="s">
        <v>18</v>
      </c>
      <c r="R204" s="2" t="s">
        <v>18</v>
      </c>
      <c r="S204" s="2" t="s">
        <v>18</v>
      </c>
      <c r="T204" s="2" t="s">
        <v>18</v>
      </c>
      <c r="U204" s="3" t="s">
        <v>18</v>
      </c>
      <c r="V204" s="3" t="s">
        <v>18</v>
      </c>
      <c r="W204" s="5">
        <f t="shared" si="6"/>
        <v>22</v>
      </c>
    </row>
    <row r="205">
      <c r="A205" s="1" t="s">
        <v>24</v>
      </c>
      <c r="B205" s="1" t="s">
        <v>18</v>
      </c>
      <c r="C205" s="2">
        <v>9.885</v>
      </c>
      <c r="D205" s="10">
        <f t="shared" si="1"/>
        <v>1000</v>
      </c>
      <c r="E205" s="2">
        <v>100.0</v>
      </c>
      <c r="F205" s="2">
        <f t="shared" si="2"/>
        <v>100</v>
      </c>
      <c r="G205" s="3">
        <f t="shared" si="3"/>
        <v>9.885</v>
      </c>
      <c r="H205" s="2">
        <f t="shared" si="4"/>
        <v>0</v>
      </c>
      <c r="I205" s="2">
        <f t="shared" si="5"/>
        <v>0</v>
      </c>
      <c r="J205" s="11">
        <v>100.0</v>
      </c>
      <c r="K205" s="2">
        <v>100.0</v>
      </c>
      <c r="L205" s="2">
        <v>0.0</v>
      </c>
      <c r="M205" s="2">
        <v>0.0</v>
      </c>
      <c r="N205" s="2">
        <v>0.0</v>
      </c>
      <c r="O205" s="2" t="s">
        <v>18</v>
      </c>
      <c r="P205" s="2" t="s">
        <v>18</v>
      </c>
      <c r="Q205" s="2" t="s">
        <v>18</v>
      </c>
      <c r="R205" s="2" t="s">
        <v>18</v>
      </c>
      <c r="S205" s="2">
        <v>100.0</v>
      </c>
      <c r="T205" s="2">
        <v>0.0</v>
      </c>
      <c r="U205" s="3">
        <v>0.0</v>
      </c>
      <c r="V205" s="3">
        <v>0.0</v>
      </c>
      <c r="W205" s="5">
        <f t="shared" si="6"/>
        <v>22</v>
      </c>
    </row>
    <row r="206">
      <c r="A206" s="1" t="s">
        <v>25</v>
      </c>
      <c r="B206" s="1" t="s">
        <v>26</v>
      </c>
      <c r="C206" s="2">
        <v>10.83399963</v>
      </c>
      <c r="D206" s="10">
        <f t="shared" si="1"/>
        <v>1000</v>
      </c>
      <c r="E206" s="2">
        <v>100.0</v>
      </c>
      <c r="F206" s="2">
        <f t="shared" si="2"/>
        <v>100</v>
      </c>
      <c r="G206" s="3">
        <f t="shared" si="3"/>
        <v>10.83399963</v>
      </c>
      <c r="H206" s="2">
        <f t="shared" si="4"/>
        <v>0</v>
      </c>
      <c r="I206" s="2">
        <f t="shared" si="5"/>
        <v>0</v>
      </c>
      <c r="J206" s="11">
        <v>100.0</v>
      </c>
      <c r="K206" s="2">
        <v>100.0</v>
      </c>
      <c r="L206" s="2">
        <v>0.0</v>
      </c>
      <c r="M206" s="2">
        <v>0.0</v>
      </c>
      <c r="N206" s="2">
        <v>0.0</v>
      </c>
      <c r="O206" s="2" t="s">
        <v>18</v>
      </c>
      <c r="P206" s="2" t="s">
        <v>18</v>
      </c>
      <c r="Q206" s="2" t="s">
        <v>18</v>
      </c>
      <c r="R206" s="2" t="s">
        <v>18</v>
      </c>
      <c r="S206" s="2">
        <v>100.0</v>
      </c>
      <c r="T206" s="2">
        <v>0.0</v>
      </c>
      <c r="U206" s="3">
        <v>0.0</v>
      </c>
      <c r="V206" s="3">
        <v>0.0</v>
      </c>
      <c r="W206" s="5">
        <f t="shared" si="6"/>
        <v>22</v>
      </c>
    </row>
    <row r="207">
      <c r="A207" s="1" t="s">
        <v>33</v>
      </c>
      <c r="B207" s="1" t="s">
        <v>26</v>
      </c>
      <c r="C207" s="2">
        <v>33.69100189</v>
      </c>
      <c r="D207" s="10">
        <f t="shared" si="1"/>
        <v>1000</v>
      </c>
      <c r="E207" s="2">
        <v>100.0</v>
      </c>
      <c r="F207" s="2">
        <f t="shared" si="2"/>
        <v>100</v>
      </c>
      <c r="G207" s="3">
        <f t="shared" si="3"/>
        <v>33.69100189</v>
      </c>
      <c r="H207" s="2">
        <f t="shared" si="4"/>
        <v>0</v>
      </c>
      <c r="I207" s="2">
        <f t="shared" si="5"/>
        <v>0</v>
      </c>
      <c r="J207" s="11">
        <v>100.0</v>
      </c>
      <c r="K207" s="2">
        <v>100.0</v>
      </c>
      <c r="L207" s="2">
        <v>0.0</v>
      </c>
      <c r="M207" s="2">
        <v>0.0</v>
      </c>
      <c r="N207" s="2">
        <v>0.0</v>
      </c>
      <c r="O207" s="2" t="s">
        <v>18</v>
      </c>
      <c r="P207" s="2" t="s">
        <v>18</v>
      </c>
      <c r="Q207" s="2" t="s">
        <v>18</v>
      </c>
      <c r="R207" s="2" t="s">
        <v>18</v>
      </c>
      <c r="S207" s="2">
        <v>100.0</v>
      </c>
      <c r="T207" s="2">
        <v>0.0</v>
      </c>
      <c r="U207" s="3">
        <v>0.0</v>
      </c>
      <c r="V207" s="3">
        <v>0.0</v>
      </c>
      <c r="W207" s="5">
        <f t="shared" si="6"/>
        <v>22</v>
      </c>
    </row>
    <row r="208">
      <c r="A208" s="1" t="s">
        <v>36</v>
      </c>
      <c r="B208" s="1" t="s">
        <v>26</v>
      </c>
      <c r="C208" s="2">
        <v>38.659</v>
      </c>
      <c r="D208" s="10">
        <f t="shared" si="1"/>
        <v>1000</v>
      </c>
      <c r="E208" s="2">
        <v>100.0</v>
      </c>
      <c r="F208" s="2">
        <f t="shared" si="2"/>
        <v>100</v>
      </c>
      <c r="G208" s="3">
        <f t="shared" si="3"/>
        <v>38.659</v>
      </c>
      <c r="H208" s="2">
        <f t="shared" si="4"/>
        <v>0</v>
      </c>
      <c r="I208" s="2">
        <f t="shared" si="5"/>
        <v>0</v>
      </c>
      <c r="J208" s="11">
        <v>99.99927139</v>
      </c>
      <c r="K208" s="2">
        <v>99.99927139</v>
      </c>
      <c r="L208" s="2">
        <v>0.0</v>
      </c>
      <c r="M208" s="2">
        <v>7.286105507E-4</v>
      </c>
      <c r="N208" s="2">
        <v>0.0</v>
      </c>
      <c r="O208" s="2" t="s">
        <v>18</v>
      </c>
      <c r="P208" s="2" t="s">
        <v>18</v>
      </c>
      <c r="Q208" s="2" t="s">
        <v>18</v>
      </c>
      <c r="R208" s="2" t="s">
        <v>18</v>
      </c>
      <c r="S208" s="2">
        <v>99.99927139</v>
      </c>
      <c r="T208" s="2">
        <v>0.0</v>
      </c>
      <c r="U208" s="3">
        <v>7.286105507E-4</v>
      </c>
      <c r="V208" s="3">
        <v>0.0</v>
      </c>
      <c r="W208" s="5">
        <f t="shared" si="6"/>
        <v>22</v>
      </c>
    </row>
    <row r="209">
      <c r="A209" s="1" t="s">
        <v>37</v>
      </c>
      <c r="B209" s="1" t="s">
        <v>26</v>
      </c>
      <c r="C209" s="2">
        <v>39.24399948</v>
      </c>
      <c r="D209" s="10">
        <f t="shared" si="1"/>
        <v>1000</v>
      </c>
      <c r="E209" s="2">
        <v>100.0</v>
      </c>
      <c r="F209" s="2">
        <f t="shared" si="2"/>
        <v>100</v>
      </c>
      <c r="G209" s="3">
        <f t="shared" si="3"/>
        <v>39.24399948</v>
      </c>
      <c r="H209" s="2">
        <f t="shared" si="4"/>
        <v>0</v>
      </c>
      <c r="I209" s="2">
        <f t="shared" si="5"/>
        <v>0</v>
      </c>
      <c r="J209" s="11">
        <v>100.0</v>
      </c>
      <c r="K209" s="2">
        <v>100.0</v>
      </c>
      <c r="L209" s="2">
        <v>0.0</v>
      </c>
      <c r="M209" s="2">
        <v>0.0</v>
      </c>
      <c r="N209" s="2">
        <v>0.0</v>
      </c>
      <c r="O209" s="2" t="s">
        <v>18</v>
      </c>
      <c r="P209" s="2" t="s">
        <v>18</v>
      </c>
      <c r="Q209" s="2" t="s">
        <v>18</v>
      </c>
      <c r="R209" s="2" t="s">
        <v>18</v>
      </c>
      <c r="S209" s="2">
        <v>100.0</v>
      </c>
      <c r="T209" s="2">
        <v>0.0</v>
      </c>
      <c r="U209" s="3">
        <v>0.0</v>
      </c>
      <c r="V209" s="3">
        <v>0.0</v>
      </c>
      <c r="W209" s="5">
        <f t="shared" si="6"/>
        <v>22</v>
      </c>
    </row>
    <row r="210">
      <c r="A210" s="1" t="s">
        <v>44</v>
      </c>
      <c r="B210" s="1" t="s">
        <v>26</v>
      </c>
      <c r="C210" s="2">
        <v>62.27299881</v>
      </c>
      <c r="D210" s="10">
        <f t="shared" si="1"/>
        <v>1000</v>
      </c>
      <c r="E210" s="2">
        <v>100.0</v>
      </c>
      <c r="F210" s="2">
        <f t="shared" si="2"/>
        <v>100</v>
      </c>
      <c r="G210" s="3">
        <f t="shared" si="3"/>
        <v>62.27299881</v>
      </c>
      <c r="H210" s="2">
        <f t="shared" si="4"/>
        <v>0</v>
      </c>
      <c r="I210" s="2">
        <f t="shared" si="5"/>
        <v>0</v>
      </c>
      <c r="J210" s="11">
        <v>99.90314002</v>
      </c>
      <c r="K210" s="2">
        <v>99.90314002</v>
      </c>
      <c r="L210" s="2">
        <v>0.0</v>
      </c>
      <c r="M210" s="2">
        <v>0.09685998294</v>
      </c>
      <c r="N210" s="2">
        <v>0.0</v>
      </c>
      <c r="O210" s="2" t="s">
        <v>18</v>
      </c>
      <c r="P210" s="2" t="s">
        <v>18</v>
      </c>
      <c r="Q210" s="2" t="s">
        <v>18</v>
      </c>
      <c r="R210" s="2" t="s">
        <v>18</v>
      </c>
      <c r="S210" s="2">
        <v>99.90314002</v>
      </c>
      <c r="T210" s="2">
        <v>0.0</v>
      </c>
      <c r="U210" s="3">
        <v>0.09685998294</v>
      </c>
      <c r="V210" s="3">
        <v>0.0</v>
      </c>
      <c r="W210" s="5">
        <f t="shared" si="6"/>
        <v>22</v>
      </c>
    </row>
    <row r="211">
      <c r="A211" s="1" t="s">
        <v>73</v>
      </c>
      <c r="B211" s="1" t="s">
        <v>26</v>
      </c>
      <c r="C211" s="2">
        <v>649.34198</v>
      </c>
      <c r="D211" s="10">
        <f t="shared" si="1"/>
        <v>1000</v>
      </c>
      <c r="E211" s="2">
        <v>100.0</v>
      </c>
      <c r="F211" s="2">
        <f t="shared" si="2"/>
        <v>100</v>
      </c>
      <c r="G211" s="3">
        <f t="shared" si="3"/>
        <v>649.34198</v>
      </c>
      <c r="H211" s="2">
        <f t="shared" si="4"/>
        <v>0</v>
      </c>
      <c r="I211" s="2">
        <f t="shared" si="5"/>
        <v>0</v>
      </c>
      <c r="J211" s="11">
        <v>100.0</v>
      </c>
      <c r="K211" s="2">
        <v>100.0</v>
      </c>
      <c r="L211" s="2">
        <v>0.0</v>
      </c>
      <c r="M211" s="2">
        <v>0.0</v>
      </c>
      <c r="N211" s="2">
        <v>0.0</v>
      </c>
      <c r="O211" s="2" t="s">
        <v>18</v>
      </c>
      <c r="P211" s="2" t="s">
        <v>18</v>
      </c>
      <c r="Q211" s="2" t="s">
        <v>18</v>
      </c>
      <c r="R211" s="2" t="s">
        <v>18</v>
      </c>
      <c r="S211" s="2">
        <v>100.0</v>
      </c>
      <c r="T211" s="2">
        <v>0.0</v>
      </c>
      <c r="U211" s="3">
        <v>0.0</v>
      </c>
      <c r="V211" s="3">
        <v>0.0</v>
      </c>
      <c r="W211" s="5">
        <f t="shared" si="6"/>
        <v>22</v>
      </c>
    </row>
    <row r="212">
      <c r="A212" s="1" t="s">
        <v>109</v>
      </c>
      <c r="B212" s="1" t="s">
        <v>26</v>
      </c>
      <c r="C212" s="2">
        <v>4270.562988</v>
      </c>
      <c r="D212" s="10">
        <f t="shared" si="1"/>
        <v>5000</v>
      </c>
      <c r="E212" s="2">
        <v>100.0</v>
      </c>
      <c r="F212" s="2">
        <f t="shared" si="2"/>
        <v>100</v>
      </c>
      <c r="G212" s="3">
        <f t="shared" si="3"/>
        <v>4270.562988</v>
      </c>
      <c r="H212" s="2">
        <f t="shared" si="4"/>
        <v>0</v>
      </c>
      <c r="I212" s="2">
        <f t="shared" si="5"/>
        <v>0</v>
      </c>
      <c r="J212" s="11">
        <v>100.0</v>
      </c>
      <c r="K212" s="2">
        <v>100.0</v>
      </c>
      <c r="L212" s="2">
        <v>0.0</v>
      </c>
      <c r="M212" s="2">
        <v>0.0</v>
      </c>
      <c r="N212" s="2">
        <v>0.0</v>
      </c>
      <c r="O212" s="2" t="s">
        <v>18</v>
      </c>
      <c r="P212" s="2" t="s">
        <v>18</v>
      </c>
      <c r="Q212" s="2" t="s">
        <v>18</v>
      </c>
      <c r="R212" s="2" t="s">
        <v>18</v>
      </c>
      <c r="S212" s="2" t="s">
        <v>18</v>
      </c>
      <c r="T212" s="2" t="s">
        <v>18</v>
      </c>
      <c r="U212" s="3" t="s">
        <v>18</v>
      </c>
      <c r="V212" s="3" t="s">
        <v>18</v>
      </c>
      <c r="W212" s="5">
        <f t="shared" si="6"/>
        <v>22</v>
      </c>
    </row>
    <row r="213">
      <c r="A213" s="1" t="s">
        <v>124</v>
      </c>
      <c r="B213" s="1" t="s">
        <v>26</v>
      </c>
      <c r="C213" s="2">
        <v>5850.342773</v>
      </c>
      <c r="D213" s="10">
        <f t="shared" si="1"/>
        <v>6000</v>
      </c>
      <c r="E213" s="2">
        <v>100.0</v>
      </c>
      <c r="F213" s="2">
        <f t="shared" si="2"/>
        <v>100</v>
      </c>
      <c r="G213" s="3">
        <f t="shared" si="3"/>
        <v>5850.342773</v>
      </c>
      <c r="H213" s="2">
        <f t="shared" si="4"/>
        <v>0</v>
      </c>
      <c r="I213" s="2">
        <f t="shared" si="5"/>
        <v>0</v>
      </c>
      <c r="J213" s="11">
        <v>100.0</v>
      </c>
      <c r="K213" s="2">
        <v>100.0</v>
      </c>
      <c r="L213" s="2">
        <v>0.0</v>
      </c>
      <c r="M213" s="2">
        <v>0.0</v>
      </c>
      <c r="N213" s="2">
        <v>0.0</v>
      </c>
      <c r="O213" s="2" t="s">
        <v>18</v>
      </c>
      <c r="P213" s="2" t="s">
        <v>18</v>
      </c>
      <c r="Q213" s="2" t="s">
        <v>18</v>
      </c>
      <c r="R213" s="2" t="s">
        <v>18</v>
      </c>
      <c r="S213" s="2">
        <v>100.0</v>
      </c>
      <c r="T213" s="2">
        <v>0.0</v>
      </c>
      <c r="U213" s="3">
        <v>0.0</v>
      </c>
      <c r="V213" s="3">
        <v>0.0</v>
      </c>
      <c r="W213" s="5">
        <f t="shared" si="6"/>
        <v>22</v>
      </c>
    </row>
    <row r="214">
      <c r="A214" s="1" t="s">
        <v>134</v>
      </c>
      <c r="B214" s="1" t="s">
        <v>26</v>
      </c>
      <c r="C214" s="2">
        <v>7496.987793</v>
      </c>
      <c r="D214" s="10">
        <f t="shared" si="1"/>
        <v>8000</v>
      </c>
      <c r="E214" s="2">
        <v>100.0</v>
      </c>
      <c r="F214" s="2">
        <f t="shared" si="2"/>
        <v>100</v>
      </c>
      <c r="G214" s="3">
        <f t="shared" si="3"/>
        <v>7496.987793</v>
      </c>
      <c r="H214" s="2">
        <f t="shared" si="4"/>
        <v>0</v>
      </c>
      <c r="I214" s="2">
        <f t="shared" si="5"/>
        <v>0</v>
      </c>
      <c r="J214" s="11">
        <v>100.0</v>
      </c>
      <c r="K214" s="2">
        <v>100.0</v>
      </c>
      <c r="L214" s="2">
        <v>0.0</v>
      </c>
      <c r="M214" s="2">
        <v>0.0</v>
      </c>
      <c r="N214" s="2">
        <v>0.0</v>
      </c>
      <c r="O214" s="2" t="s">
        <v>18</v>
      </c>
      <c r="P214" s="2" t="s">
        <v>18</v>
      </c>
      <c r="Q214" s="2" t="s">
        <v>18</v>
      </c>
      <c r="R214" s="2" t="s">
        <v>18</v>
      </c>
      <c r="S214" s="2">
        <v>100.0</v>
      </c>
      <c r="T214" s="2">
        <v>0.0</v>
      </c>
      <c r="U214" s="3">
        <v>0.0</v>
      </c>
      <c r="V214" s="3">
        <v>0.0</v>
      </c>
      <c r="W214" s="5">
        <f t="shared" si="6"/>
        <v>22</v>
      </c>
    </row>
    <row r="215">
      <c r="A215" s="7"/>
      <c r="B215" s="7"/>
      <c r="C215" s="8"/>
      <c r="D215" s="12"/>
      <c r="E215" s="8"/>
      <c r="F215" s="8"/>
      <c r="G215" s="9"/>
      <c r="H215" s="8"/>
      <c r="I215" s="8"/>
      <c r="J215" s="1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9"/>
      <c r="V215" s="9"/>
    </row>
    <row r="216">
      <c r="A216" s="7"/>
      <c r="B216" s="7"/>
      <c r="C216" s="8"/>
      <c r="D216" s="12"/>
      <c r="E216" s="8"/>
      <c r="F216" s="8"/>
      <c r="G216" s="9"/>
      <c r="H216" s="8"/>
      <c r="I216" s="8"/>
      <c r="J216" s="1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9"/>
      <c r="V216" s="9"/>
    </row>
    <row r="217">
      <c r="A217" s="7"/>
      <c r="B217" s="7"/>
      <c r="C217" s="8"/>
      <c r="D217" s="12"/>
      <c r="E217" s="8"/>
      <c r="F217" s="8"/>
      <c r="G217" s="9"/>
      <c r="H217" s="8"/>
      <c r="I217" s="8"/>
      <c r="J217" s="1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9"/>
      <c r="V217" s="9"/>
    </row>
    <row r="218">
      <c r="A218" s="7"/>
      <c r="B218" s="7"/>
      <c r="C218" s="8"/>
      <c r="D218" s="12"/>
      <c r="E218" s="8"/>
      <c r="F218" s="8"/>
      <c r="G218" s="9"/>
      <c r="H218" s="8"/>
      <c r="I218" s="8"/>
      <c r="J218" s="1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9"/>
      <c r="V218" s="9"/>
    </row>
    <row r="219">
      <c r="A219" s="7"/>
      <c r="B219" s="7"/>
      <c r="C219" s="8"/>
      <c r="D219" s="12"/>
      <c r="E219" s="8"/>
      <c r="F219" s="8"/>
      <c r="G219" s="9"/>
      <c r="H219" s="8"/>
      <c r="I219" s="8"/>
      <c r="J219" s="1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9"/>
      <c r="V219" s="9"/>
    </row>
    <row r="220">
      <c r="A220" s="7"/>
      <c r="B220" s="7"/>
      <c r="C220" s="8"/>
      <c r="D220" s="12"/>
      <c r="E220" s="8"/>
      <c r="F220" s="8"/>
      <c r="G220" s="9"/>
      <c r="H220" s="8"/>
      <c r="I220" s="8"/>
      <c r="J220" s="1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9"/>
      <c r="V220" s="9"/>
    </row>
    <row r="221">
      <c r="A221" s="7"/>
      <c r="B221" s="7"/>
      <c r="C221" s="8"/>
      <c r="D221" s="12"/>
      <c r="E221" s="8"/>
      <c r="F221" s="8"/>
      <c r="G221" s="9"/>
      <c r="H221" s="8"/>
      <c r="I221" s="8"/>
      <c r="J221" s="1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9"/>
      <c r="V221" s="9"/>
    </row>
    <row r="222">
      <c r="A222" s="7"/>
      <c r="B222" s="7"/>
      <c r="C222" s="8"/>
      <c r="D222" s="12"/>
      <c r="E222" s="8"/>
      <c r="F222" s="8"/>
      <c r="G222" s="9"/>
      <c r="H222" s="8"/>
      <c r="I222" s="8"/>
      <c r="J222" s="1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9"/>
      <c r="V222" s="9"/>
    </row>
    <row r="223">
      <c r="A223" s="7"/>
      <c r="B223" s="7"/>
      <c r="C223" s="8"/>
      <c r="D223" s="12"/>
      <c r="E223" s="8"/>
      <c r="F223" s="8"/>
      <c r="G223" s="9"/>
      <c r="H223" s="8"/>
      <c r="I223" s="8"/>
      <c r="J223" s="1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9"/>
      <c r="V223" s="9"/>
    </row>
    <row r="224">
      <c r="A224" s="7"/>
      <c r="B224" s="7"/>
      <c r="C224" s="8"/>
      <c r="D224" s="12"/>
      <c r="E224" s="8"/>
      <c r="F224" s="8"/>
      <c r="G224" s="9"/>
      <c r="H224" s="8"/>
      <c r="I224" s="8"/>
      <c r="J224" s="1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9"/>
      <c r="V224" s="9"/>
    </row>
    <row r="225">
      <c r="A225" s="7"/>
      <c r="B225" s="7"/>
      <c r="C225" s="8"/>
      <c r="D225" s="12"/>
      <c r="E225" s="8"/>
      <c r="F225" s="8"/>
      <c r="G225" s="9"/>
      <c r="H225" s="8"/>
      <c r="I225" s="8"/>
      <c r="J225" s="1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9"/>
      <c r="V225" s="9"/>
    </row>
    <row r="226">
      <c r="A226" s="7"/>
      <c r="B226" s="7"/>
      <c r="C226" s="8"/>
      <c r="D226" s="12"/>
      <c r="E226" s="8"/>
      <c r="F226" s="8"/>
      <c r="G226" s="9"/>
      <c r="H226" s="8"/>
      <c r="I226" s="8"/>
      <c r="J226" s="1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9"/>
      <c r="V226" s="9"/>
    </row>
    <row r="227">
      <c r="A227" s="7"/>
      <c r="B227" s="7"/>
      <c r="C227" s="8"/>
      <c r="D227" s="12"/>
      <c r="E227" s="8"/>
      <c r="F227" s="8"/>
      <c r="G227" s="9"/>
      <c r="H227" s="8"/>
      <c r="I227" s="8"/>
      <c r="J227" s="13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9"/>
      <c r="V227" s="9"/>
    </row>
    <row r="228">
      <c r="A228" s="7"/>
      <c r="B228" s="7"/>
      <c r="C228" s="8"/>
      <c r="D228" s="12"/>
      <c r="E228" s="8"/>
      <c r="F228" s="8"/>
      <c r="G228" s="9"/>
      <c r="H228" s="8"/>
      <c r="I228" s="8"/>
      <c r="J228" s="1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9"/>
      <c r="V228" s="9"/>
    </row>
    <row r="229">
      <c r="A229" s="7"/>
      <c r="B229" s="7"/>
      <c r="C229" s="8"/>
      <c r="D229" s="12"/>
      <c r="E229" s="8"/>
      <c r="F229" s="8"/>
      <c r="G229" s="9"/>
      <c r="H229" s="8"/>
      <c r="I229" s="8"/>
      <c r="J229" s="1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9"/>
      <c r="V229" s="9"/>
    </row>
    <row r="230">
      <c r="A230" s="7"/>
      <c r="B230" s="7"/>
      <c r="C230" s="8"/>
      <c r="D230" s="12"/>
      <c r="E230" s="8"/>
      <c r="F230" s="8"/>
      <c r="G230" s="9"/>
      <c r="H230" s="8"/>
      <c r="I230" s="8"/>
      <c r="J230" s="1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9"/>
      <c r="V230" s="9"/>
    </row>
    <row r="231">
      <c r="A231" s="7"/>
      <c r="B231" s="7"/>
      <c r="C231" s="8"/>
      <c r="D231" s="12"/>
      <c r="E231" s="8"/>
      <c r="F231" s="8"/>
      <c r="G231" s="9"/>
      <c r="H231" s="8"/>
      <c r="I231" s="8"/>
      <c r="J231" s="1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9"/>
      <c r="V231" s="9"/>
    </row>
    <row r="232">
      <c r="A232" s="7"/>
      <c r="B232" s="7"/>
      <c r="C232" s="8"/>
      <c r="D232" s="12"/>
      <c r="E232" s="8"/>
      <c r="F232" s="8"/>
      <c r="G232" s="9"/>
      <c r="H232" s="8"/>
      <c r="I232" s="8"/>
      <c r="J232" s="1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9"/>
      <c r="V232" s="9"/>
    </row>
    <row r="233">
      <c r="A233" s="7"/>
      <c r="B233" s="7"/>
      <c r="C233" s="8"/>
      <c r="D233" s="12"/>
      <c r="E233" s="8"/>
      <c r="F233" s="8"/>
      <c r="G233" s="9"/>
      <c r="H233" s="8"/>
      <c r="I233" s="8"/>
      <c r="J233" s="1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9"/>
      <c r="V233" s="9"/>
    </row>
    <row r="234">
      <c r="A234" s="7"/>
      <c r="B234" s="7"/>
      <c r="C234" s="8"/>
      <c r="D234" s="12"/>
      <c r="E234" s="8"/>
      <c r="F234" s="8"/>
      <c r="G234" s="9"/>
      <c r="H234" s="8"/>
      <c r="I234" s="8"/>
      <c r="J234" s="1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9"/>
      <c r="V234" s="9"/>
    </row>
    <row r="235">
      <c r="A235" s="7"/>
      <c r="B235" s="7"/>
      <c r="C235" s="8"/>
      <c r="D235" s="12"/>
      <c r="E235" s="8"/>
      <c r="F235" s="8"/>
      <c r="G235" s="9"/>
      <c r="H235" s="8"/>
      <c r="I235" s="8"/>
      <c r="J235" s="1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9"/>
      <c r="V235" s="9"/>
    </row>
    <row r="236">
      <c r="A236" s="7"/>
      <c r="B236" s="7"/>
      <c r="C236" s="8"/>
      <c r="D236" s="12"/>
      <c r="E236" s="8"/>
      <c r="F236" s="8"/>
      <c r="G236" s="9"/>
      <c r="H236" s="8"/>
      <c r="I236" s="8"/>
      <c r="J236" s="1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9"/>
      <c r="V236" s="9"/>
    </row>
    <row r="237">
      <c r="A237" s="7"/>
      <c r="B237" s="7"/>
      <c r="C237" s="8"/>
      <c r="D237" s="12"/>
      <c r="E237" s="8"/>
      <c r="F237" s="8"/>
      <c r="G237" s="9"/>
      <c r="H237" s="8"/>
      <c r="I237" s="8"/>
      <c r="J237" s="1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9"/>
      <c r="V237" s="9"/>
    </row>
    <row r="238">
      <c r="A238" s="7"/>
      <c r="B238" s="7"/>
      <c r="C238" s="8"/>
      <c r="D238" s="12"/>
      <c r="E238" s="8"/>
      <c r="F238" s="8"/>
      <c r="G238" s="9"/>
      <c r="H238" s="8"/>
      <c r="I238" s="8"/>
      <c r="J238" s="1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9"/>
      <c r="V238" s="9"/>
    </row>
    <row r="239">
      <c r="A239" s="7"/>
      <c r="B239" s="7"/>
      <c r="C239" s="8"/>
      <c r="D239" s="12"/>
      <c r="E239" s="8"/>
      <c r="F239" s="8"/>
      <c r="G239" s="9"/>
      <c r="H239" s="8"/>
      <c r="I239" s="8"/>
      <c r="J239" s="1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9"/>
      <c r="V239" s="9"/>
    </row>
    <row r="240">
      <c r="A240" s="7"/>
      <c r="B240" s="7"/>
      <c r="C240" s="8"/>
      <c r="D240" s="12"/>
      <c r="E240" s="8"/>
      <c r="F240" s="8"/>
      <c r="G240" s="9"/>
      <c r="H240" s="8"/>
      <c r="I240" s="8"/>
      <c r="J240" s="1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9"/>
      <c r="V240" s="9"/>
    </row>
    <row r="241">
      <c r="A241" s="7"/>
      <c r="B241" s="7"/>
      <c r="C241" s="8"/>
      <c r="D241" s="12"/>
      <c r="E241" s="8"/>
      <c r="F241" s="8"/>
      <c r="G241" s="9"/>
      <c r="H241" s="8"/>
      <c r="I241" s="8"/>
      <c r="J241" s="13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9"/>
      <c r="V241" s="9"/>
    </row>
    <row r="242">
      <c r="A242" s="7"/>
      <c r="B242" s="7"/>
      <c r="C242" s="8"/>
      <c r="D242" s="12"/>
      <c r="E242" s="8"/>
      <c r="F242" s="8"/>
      <c r="G242" s="9"/>
      <c r="H242" s="8"/>
      <c r="I242" s="8"/>
      <c r="J242" s="1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9"/>
      <c r="V242" s="9"/>
    </row>
    <row r="243">
      <c r="A243" s="7"/>
      <c r="B243" s="7"/>
      <c r="C243" s="8"/>
      <c r="D243" s="12"/>
      <c r="E243" s="8"/>
      <c r="F243" s="8"/>
      <c r="G243" s="9"/>
      <c r="H243" s="8"/>
      <c r="I243" s="8"/>
      <c r="J243" s="1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9"/>
      <c r="V243" s="9"/>
    </row>
    <row r="244">
      <c r="A244" s="7"/>
      <c r="B244" s="7"/>
      <c r="C244" s="8"/>
      <c r="D244" s="12"/>
      <c r="E244" s="8"/>
      <c r="F244" s="8"/>
      <c r="G244" s="9"/>
      <c r="H244" s="8"/>
      <c r="I244" s="8"/>
      <c r="J244" s="1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9"/>
      <c r="V244" s="9"/>
    </row>
    <row r="245">
      <c r="A245" s="7"/>
      <c r="B245" s="7"/>
      <c r="C245" s="8"/>
      <c r="D245" s="12"/>
      <c r="E245" s="8"/>
      <c r="F245" s="8"/>
      <c r="G245" s="9"/>
      <c r="H245" s="8"/>
      <c r="I245" s="8"/>
      <c r="J245" s="1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9"/>
      <c r="V245" s="9"/>
    </row>
    <row r="246">
      <c r="A246" s="7"/>
      <c r="B246" s="7"/>
      <c r="C246" s="8"/>
      <c r="D246" s="12"/>
      <c r="E246" s="8"/>
      <c r="F246" s="8"/>
      <c r="G246" s="9"/>
      <c r="H246" s="8"/>
      <c r="I246" s="8"/>
      <c r="J246" s="1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9"/>
      <c r="V246" s="9"/>
    </row>
    <row r="247">
      <c r="A247" s="7"/>
      <c r="B247" s="7"/>
      <c r="C247" s="8"/>
      <c r="D247" s="12"/>
      <c r="E247" s="8"/>
      <c r="F247" s="8"/>
      <c r="G247" s="9"/>
      <c r="H247" s="8"/>
      <c r="I247" s="8"/>
      <c r="J247" s="1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9"/>
      <c r="V247" s="9"/>
    </row>
    <row r="248">
      <c r="A248" s="7"/>
      <c r="B248" s="7"/>
      <c r="C248" s="8"/>
      <c r="D248" s="12"/>
      <c r="E248" s="8"/>
      <c r="F248" s="8"/>
      <c r="G248" s="9"/>
      <c r="H248" s="8"/>
      <c r="I248" s="8"/>
      <c r="J248" s="1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9"/>
      <c r="V248" s="9"/>
    </row>
    <row r="249">
      <c r="A249" s="7"/>
      <c r="B249" s="7"/>
      <c r="C249" s="8"/>
      <c r="D249" s="12"/>
      <c r="E249" s="8"/>
      <c r="F249" s="8"/>
      <c r="G249" s="9"/>
      <c r="H249" s="8"/>
      <c r="I249" s="8"/>
      <c r="J249" s="1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9"/>
      <c r="V249" s="9"/>
    </row>
    <row r="250">
      <c r="A250" s="7"/>
      <c r="B250" s="7"/>
      <c r="C250" s="8"/>
      <c r="D250" s="12"/>
      <c r="E250" s="8"/>
      <c r="F250" s="8"/>
      <c r="G250" s="9"/>
      <c r="H250" s="8"/>
      <c r="I250" s="8"/>
      <c r="J250" s="1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9"/>
      <c r="V250" s="9"/>
    </row>
    <row r="251">
      <c r="A251" s="7"/>
      <c r="B251" s="7"/>
      <c r="C251" s="8"/>
      <c r="D251" s="12"/>
      <c r="E251" s="8"/>
      <c r="F251" s="8"/>
      <c r="G251" s="9"/>
      <c r="H251" s="8"/>
      <c r="I251" s="8"/>
      <c r="J251" s="1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9"/>
      <c r="V251" s="9"/>
    </row>
    <row r="252">
      <c r="A252" s="7"/>
      <c r="B252" s="7"/>
      <c r="C252" s="8"/>
      <c r="D252" s="12"/>
      <c r="E252" s="8"/>
      <c r="F252" s="8"/>
      <c r="G252" s="9"/>
      <c r="H252" s="8"/>
      <c r="I252" s="8"/>
      <c r="J252" s="1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9"/>
      <c r="V252" s="9"/>
    </row>
    <row r="253">
      <c r="A253" s="7"/>
      <c r="B253" s="7"/>
      <c r="C253" s="8"/>
      <c r="D253" s="12"/>
      <c r="E253" s="8"/>
      <c r="F253" s="8"/>
      <c r="G253" s="9"/>
      <c r="H253" s="8"/>
      <c r="I253" s="8"/>
      <c r="J253" s="1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9"/>
      <c r="V253" s="9"/>
    </row>
    <row r="254">
      <c r="A254" s="7"/>
      <c r="B254" s="7"/>
      <c r="C254" s="8"/>
      <c r="D254" s="12"/>
      <c r="E254" s="8"/>
      <c r="F254" s="8"/>
      <c r="G254" s="9"/>
      <c r="H254" s="8"/>
      <c r="I254" s="8"/>
      <c r="J254" s="1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9"/>
      <c r="V254" s="9"/>
    </row>
    <row r="255">
      <c r="A255" s="7"/>
      <c r="B255" s="7"/>
      <c r="C255" s="8"/>
      <c r="D255" s="12"/>
      <c r="E255" s="8"/>
      <c r="F255" s="8"/>
      <c r="G255" s="9"/>
      <c r="H255" s="8"/>
      <c r="I255" s="8"/>
      <c r="J255" s="1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9"/>
      <c r="V255" s="9"/>
    </row>
    <row r="256">
      <c r="A256" s="7"/>
      <c r="B256" s="7"/>
      <c r="C256" s="8"/>
      <c r="D256" s="12"/>
      <c r="E256" s="8"/>
      <c r="F256" s="8"/>
      <c r="G256" s="9"/>
      <c r="H256" s="8"/>
      <c r="I256" s="8"/>
      <c r="J256" s="1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9"/>
      <c r="V256" s="9"/>
    </row>
    <row r="257">
      <c r="A257" s="7"/>
      <c r="B257" s="7"/>
      <c r="C257" s="8"/>
      <c r="D257" s="12"/>
      <c r="E257" s="8"/>
      <c r="F257" s="8"/>
      <c r="G257" s="9"/>
      <c r="H257" s="8"/>
      <c r="I257" s="8"/>
      <c r="J257" s="1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9"/>
      <c r="V257" s="9"/>
    </row>
    <row r="258">
      <c r="A258" s="7"/>
      <c r="B258" s="7"/>
      <c r="C258" s="8"/>
      <c r="D258" s="12"/>
      <c r="E258" s="8"/>
      <c r="F258" s="8"/>
      <c r="G258" s="9"/>
      <c r="H258" s="8"/>
      <c r="I258" s="8"/>
      <c r="J258" s="1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9"/>
      <c r="V258" s="9"/>
    </row>
    <row r="259">
      <c r="A259" s="7"/>
      <c r="B259" s="7"/>
      <c r="C259" s="8"/>
      <c r="D259" s="12"/>
      <c r="E259" s="8"/>
      <c r="F259" s="8"/>
      <c r="G259" s="9"/>
      <c r="H259" s="8"/>
      <c r="I259" s="8"/>
      <c r="J259" s="1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9"/>
      <c r="V259" s="9"/>
    </row>
    <row r="260">
      <c r="A260" s="7"/>
      <c r="B260" s="7"/>
      <c r="C260" s="8"/>
      <c r="D260" s="12"/>
      <c r="E260" s="8"/>
      <c r="F260" s="8"/>
      <c r="G260" s="9"/>
      <c r="H260" s="8"/>
      <c r="I260" s="8"/>
      <c r="J260" s="1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9"/>
      <c r="V260" s="9"/>
    </row>
    <row r="261">
      <c r="A261" s="7"/>
      <c r="B261" s="7"/>
      <c r="C261" s="8"/>
      <c r="D261" s="12"/>
      <c r="E261" s="8"/>
      <c r="F261" s="8"/>
      <c r="G261" s="9"/>
      <c r="H261" s="8"/>
      <c r="I261" s="8"/>
      <c r="J261" s="1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9"/>
      <c r="V261" s="9"/>
    </row>
    <row r="262">
      <c r="A262" s="7"/>
      <c r="B262" s="7"/>
      <c r="C262" s="8"/>
      <c r="D262" s="12"/>
      <c r="E262" s="8"/>
      <c r="F262" s="8"/>
      <c r="G262" s="9"/>
      <c r="H262" s="8"/>
      <c r="I262" s="8"/>
      <c r="J262" s="1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9"/>
      <c r="V262" s="9"/>
    </row>
    <row r="263">
      <c r="A263" s="7"/>
      <c r="B263" s="7"/>
      <c r="C263" s="8"/>
      <c r="D263" s="12"/>
      <c r="E263" s="8"/>
      <c r="F263" s="8"/>
      <c r="G263" s="9"/>
      <c r="H263" s="8"/>
      <c r="I263" s="8"/>
      <c r="J263" s="1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9"/>
      <c r="V263" s="9"/>
    </row>
    <row r="264">
      <c r="A264" s="7"/>
      <c r="B264" s="7"/>
      <c r="C264" s="8"/>
      <c r="D264" s="12"/>
      <c r="E264" s="8"/>
      <c r="F264" s="8"/>
      <c r="G264" s="9"/>
      <c r="H264" s="8"/>
      <c r="I264" s="8"/>
      <c r="J264" s="1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9"/>
      <c r="V264" s="9"/>
    </row>
    <row r="265">
      <c r="A265" s="7"/>
      <c r="B265" s="7"/>
      <c r="C265" s="8"/>
      <c r="D265" s="12"/>
      <c r="E265" s="8"/>
      <c r="F265" s="8"/>
      <c r="G265" s="9"/>
      <c r="H265" s="8"/>
      <c r="I265" s="8"/>
      <c r="J265" s="1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9"/>
      <c r="V265" s="9"/>
    </row>
    <row r="266">
      <c r="A266" s="7"/>
      <c r="B266" s="7"/>
      <c r="C266" s="8"/>
      <c r="D266" s="12"/>
      <c r="E266" s="8"/>
      <c r="F266" s="8"/>
      <c r="G266" s="9"/>
      <c r="H266" s="8"/>
      <c r="I266" s="8"/>
      <c r="J266" s="1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9"/>
      <c r="V266" s="9"/>
    </row>
    <row r="267">
      <c r="A267" s="7"/>
      <c r="B267" s="7"/>
      <c r="C267" s="8"/>
      <c r="D267" s="12"/>
      <c r="E267" s="8"/>
      <c r="F267" s="8"/>
      <c r="G267" s="9"/>
      <c r="H267" s="8"/>
      <c r="I267" s="8"/>
      <c r="J267" s="1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9"/>
      <c r="V267" s="9"/>
    </row>
    <row r="268">
      <c r="A268" s="7"/>
      <c r="B268" s="7"/>
      <c r="C268" s="8"/>
      <c r="D268" s="12"/>
      <c r="E268" s="8"/>
      <c r="F268" s="8"/>
      <c r="G268" s="9"/>
      <c r="H268" s="8"/>
      <c r="I268" s="8"/>
      <c r="J268" s="1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9"/>
      <c r="V268" s="9"/>
    </row>
    <row r="269">
      <c r="A269" s="7"/>
      <c r="B269" s="7"/>
      <c r="C269" s="8"/>
      <c r="D269" s="12"/>
      <c r="E269" s="8"/>
      <c r="F269" s="8"/>
      <c r="G269" s="9"/>
      <c r="H269" s="8"/>
      <c r="I269" s="8"/>
      <c r="J269" s="1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9"/>
      <c r="V269" s="9"/>
    </row>
    <row r="270">
      <c r="A270" s="7"/>
      <c r="B270" s="7"/>
      <c r="C270" s="8"/>
      <c r="D270" s="12"/>
      <c r="E270" s="8"/>
      <c r="F270" s="8"/>
      <c r="G270" s="9"/>
      <c r="H270" s="8"/>
      <c r="I270" s="8"/>
      <c r="J270" s="1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9"/>
      <c r="V270" s="9"/>
    </row>
    <row r="271">
      <c r="A271" s="7"/>
      <c r="B271" s="7"/>
      <c r="C271" s="8"/>
      <c r="D271" s="12"/>
      <c r="E271" s="8"/>
      <c r="F271" s="8"/>
      <c r="G271" s="9"/>
      <c r="H271" s="8"/>
      <c r="I271" s="8"/>
      <c r="J271" s="1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9"/>
      <c r="V271" s="9"/>
    </row>
    <row r="272">
      <c r="A272" s="7"/>
      <c r="B272" s="7"/>
      <c r="C272" s="8"/>
      <c r="D272" s="12"/>
      <c r="E272" s="8"/>
      <c r="F272" s="8"/>
      <c r="G272" s="9"/>
      <c r="H272" s="8"/>
      <c r="I272" s="8"/>
      <c r="J272" s="1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9"/>
      <c r="V272" s="9"/>
    </row>
    <row r="273">
      <c r="A273" s="7"/>
      <c r="B273" s="7"/>
      <c r="C273" s="8"/>
      <c r="D273" s="12"/>
      <c r="E273" s="8"/>
      <c r="F273" s="8"/>
      <c r="G273" s="9"/>
      <c r="H273" s="8"/>
      <c r="I273" s="8"/>
      <c r="J273" s="1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9"/>
      <c r="V273" s="9"/>
    </row>
    <row r="274">
      <c r="A274" s="7"/>
      <c r="B274" s="7"/>
      <c r="C274" s="8"/>
      <c r="D274" s="12"/>
      <c r="E274" s="8"/>
      <c r="F274" s="8"/>
      <c r="G274" s="9"/>
      <c r="H274" s="8"/>
      <c r="I274" s="8"/>
      <c r="J274" s="1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9"/>
      <c r="V274" s="9"/>
    </row>
    <row r="275">
      <c r="A275" s="7"/>
      <c r="B275" s="7"/>
      <c r="C275" s="8"/>
      <c r="D275" s="12"/>
      <c r="E275" s="8"/>
      <c r="F275" s="8"/>
      <c r="G275" s="9"/>
      <c r="H275" s="8"/>
      <c r="I275" s="8"/>
      <c r="J275" s="1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9"/>
      <c r="V275" s="9"/>
    </row>
    <row r="276">
      <c r="A276" s="7"/>
      <c r="B276" s="7"/>
      <c r="C276" s="8"/>
      <c r="D276" s="12"/>
      <c r="E276" s="8"/>
      <c r="F276" s="8"/>
      <c r="G276" s="9"/>
      <c r="H276" s="8"/>
      <c r="I276" s="8"/>
      <c r="J276" s="1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9"/>
      <c r="V276" s="9"/>
    </row>
    <row r="277">
      <c r="A277" s="7"/>
      <c r="B277" s="7"/>
      <c r="C277" s="8"/>
      <c r="D277" s="12"/>
      <c r="E277" s="8"/>
      <c r="F277" s="8"/>
      <c r="G277" s="9"/>
      <c r="H277" s="8"/>
      <c r="I277" s="8"/>
      <c r="J277" s="1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9"/>
      <c r="V277" s="9"/>
    </row>
    <row r="278">
      <c r="A278" s="7"/>
      <c r="B278" s="7"/>
      <c r="C278" s="8"/>
      <c r="D278" s="12"/>
      <c r="E278" s="8"/>
      <c r="F278" s="8"/>
      <c r="G278" s="9"/>
      <c r="H278" s="8"/>
      <c r="I278" s="8"/>
      <c r="J278" s="1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9"/>
      <c r="V278" s="9"/>
    </row>
    <row r="279">
      <c r="A279" s="7"/>
      <c r="B279" s="7"/>
      <c r="C279" s="8"/>
      <c r="D279" s="12"/>
      <c r="E279" s="8"/>
      <c r="F279" s="8"/>
      <c r="G279" s="9"/>
      <c r="H279" s="8"/>
      <c r="I279" s="8"/>
      <c r="J279" s="1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9"/>
      <c r="V279" s="9"/>
    </row>
    <row r="280">
      <c r="A280" s="7"/>
      <c r="B280" s="7"/>
      <c r="C280" s="8"/>
      <c r="D280" s="12"/>
      <c r="E280" s="8"/>
      <c r="F280" s="8"/>
      <c r="G280" s="9"/>
      <c r="H280" s="8"/>
      <c r="I280" s="8"/>
      <c r="J280" s="1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9"/>
      <c r="V280" s="9"/>
    </row>
    <row r="281">
      <c r="A281" s="7"/>
      <c r="B281" s="7"/>
      <c r="C281" s="8"/>
      <c r="D281" s="12"/>
      <c r="E281" s="8"/>
      <c r="F281" s="8"/>
      <c r="G281" s="9"/>
      <c r="H281" s="8"/>
      <c r="I281" s="8"/>
      <c r="J281" s="1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9"/>
      <c r="V281" s="9"/>
    </row>
    <row r="282">
      <c r="A282" s="7"/>
      <c r="B282" s="7"/>
      <c r="C282" s="8"/>
      <c r="D282" s="12"/>
      <c r="E282" s="8"/>
      <c r="F282" s="8"/>
      <c r="G282" s="9"/>
      <c r="H282" s="8"/>
      <c r="I282" s="8"/>
      <c r="J282" s="13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9"/>
      <c r="V282" s="9"/>
    </row>
    <row r="283">
      <c r="A283" s="7"/>
      <c r="B283" s="7"/>
      <c r="C283" s="8"/>
      <c r="D283" s="12"/>
      <c r="E283" s="8"/>
      <c r="F283" s="8"/>
      <c r="G283" s="9"/>
      <c r="H283" s="8"/>
      <c r="I283" s="8"/>
      <c r="J283" s="13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9"/>
      <c r="V283" s="9"/>
    </row>
    <row r="284">
      <c r="A284" s="7"/>
      <c r="B284" s="7"/>
      <c r="C284" s="8"/>
      <c r="D284" s="12"/>
      <c r="E284" s="8"/>
      <c r="F284" s="8"/>
      <c r="G284" s="9"/>
      <c r="H284" s="8"/>
      <c r="I284" s="8"/>
      <c r="J284" s="13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9"/>
      <c r="V284" s="9"/>
    </row>
    <row r="285">
      <c r="A285" s="7"/>
      <c r="B285" s="7"/>
      <c r="C285" s="8"/>
      <c r="D285" s="12"/>
      <c r="E285" s="8"/>
      <c r="F285" s="8"/>
      <c r="G285" s="9"/>
      <c r="H285" s="8"/>
      <c r="I285" s="8"/>
      <c r="J285" s="1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9"/>
      <c r="V285" s="9"/>
    </row>
    <row r="286">
      <c r="A286" s="7"/>
      <c r="B286" s="7"/>
      <c r="C286" s="8"/>
      <c r="D286" s="12"/>
      <c r="E286" s="8"/>
      <c r="F286" s="8"/>
      <c r="G286" s="9"/>
      <c r="H286" s="8"/>
      <c r="I286" s="8"/>
      <c r="J286" s="13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9"/>
      <c r="V286" s="9"/>
    </row>
    <row r="287">
      <c r="A287" s="7"/>
      <c r="B287" s="7"/>
      <c r="C287" s="8"/>
      <c r="D287" s="12"/>
      <c r="E287" s="8"/>
      <c r="F287" s="8"/>
      <c r="G287" s="9"/>
      <c r="H287" s="8"/>
      <c r="I287" s="8"/>
      <c r="J287" s="13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9"/>
      <c r="V287" s="9"/>
    </row>
    <row r="288">
      <c r="A288" s="7"/>
      <c r="B288" s="7"/>
      <c r="C288" s="8"/>
      <c r="D288" s="12"/>
      <c r="E288" s="8"/>
      <c r="F288" s="8"/>
      <c r="G288" s="9"/>
      <c r="H288" s="8"/>
      <c r="I288" s="8"/>
      <c r="J288" s="13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9"/>
      <c r="V288" s="9"/>
    </row>
    <row r="289">
      <c r="A289" s="7"/>
      <c r="B289" s="7"/>
      <c r="C289" s="8"/>
      <c r="D289" s="12"/>
      <c r="E289" s="8"/>
      <c r="F289" s="8"/>
      <c r="G289" s="9"/>
      <c r="H289" s="8"/>
      <c r="I289" s="8"/>
      <c r="J289" s="13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9"/>
      <c r="V289" s="9"/>
    </row>
    <row r="290">
      <c r="A290" s="7"/>
      <c r="B290" s="7"/>
      <c r="C290" s="8"/>
      <c r="D290" s="12"/>
      <c r="E290" s="8"/>
      <c r="F290" s="8"/>
      <c r="G290" s="9"/>
      <c r="H290" s="8"/>
      <c r="I290" s="8"/>
      <c r="J290" s="13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9"/>
      <c r="V290" s="9"/>
    </row>
    <row r="291">
      <c r="A291" s="7"/>
      <c r="B291" s="7"/>
      <c r="C291" s="8"/>
      <c r="D291" s="12"/>
      <c r="E291" s="8"/>
      <c r="F291" s="8"/>
      <c r="G291" s="9"/>
      <c r="H291" s="8"/>
      <c r="I291" s="8"/>
      <c r="J291" s="13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9"/>
      <c r="V291" s="9"/>
    </row>
    <row r="292">
      <c r="A292" s="7"/>
      <c r="B292" s="7"/>
      <c r="C292" s="8"/>
      <c r="D292" s="12"/>
      <c r="E292" s="8"/>
      <c r="F292" s="8"/>
      <c r="G292" s="9"/>
      <c r="H292" s="8"/>
      <c r="I292" s="8"/>
      <c r="J292" s="13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9"/>
      <c r="V292" s="9"/>
    </row>
    <row r="293">
      <c r="A293" s="7"/>
      <c r="B293" s="7"/>
      <c r="C293" s="8"/>
      <c r="D293" s="12"/>
      <c r="E293" s="8"/>
      <c r="F293" s="8"/>
      <c r="G293" s="9"/>
      <c r="H293" s="8"/>
      <c r="I293" s="8"/>
      <c r="J293" s="13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9"/>
      <c r="V293" s="9"/>
    </row>
    <row r="294">
      <c r="A294" s="7"/>
      <c r="B294" s="7"/>
      <c r="C294" s="8"/>
      <c r="D294" s="12"/>
      <c r="E294" s="8"/>
      <c r="F294" s="8"/>
      <c r="G294" s="9"/>
      <c r="H294" s="8"/>
      <c r="I294" s="8"/>
      <c r="J294" s="1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9"/>
      <c r="V294" s="9"/>
    </row>
    <row r="295">
      <c r="A295" s="7"/>
      <c r="B295" s="7"/>
      <c r="C295" s="8"/>
      <c r="D295" s="12"/>
      <c r="E295" s="8"/>
      <c r="F295" s="8"/>
      <c r="G295" s="9"/>
      <c r="H295" s="8"/>
      <c r="I295" s="8"/>
      <c r="J295" s="13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9"/>
      <c r="V295" s="9"/>
    </row>
    <row r="296">
      <c r="A296" s="7"/>
      <c r="B296" s="7"/>
      <c r="C296" s="8"/>
      <c r="D296" s="12"/>
      <c r="E296" s="8"/>
      <c r="F296" s="8"/>
      <c r="G296" s="9"/>
      <c r="H296" s="8"/>
      <c r="I296" s="8"/>
      <c r="J296" s="1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9"/>
      <c r="V296" s="9"/>
    </row>
    <row r="297">
      <c r="A297" s="7"/>
      <c r="B297" s="7"/>
      <c r="C297" s="8"/>
      <c r="D297" s="12"/>
      <c r="E297" s="8"/>
      <c r="F297" s="8"/>
      <c r="G297" s="9"/>
      <c r="H297" s="8"/>
      <c r="I297" s="8"/>
      <c r="J297" s="13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9"/>
      <c r="V297" s="9"/>
    </row>
    <row r="298">
      <c r="A298" s="7"/>
      <c r="B298" s="7"/>
      <c r="C298" s="8"/>
      <c r="D298" s="12"/>
      <c r="E298" s="8"/>
      <c r="F298" s="8"/>
      <c r="G298" s="9"/>
      <c r="H298" s="8"/>
      <c r="I298" s="8"/>
      <c r="J298" s="1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9"/>
      <c r="V298" s="9"/>
    </row>
    <row r="299">
      <c r="A299" s="7"/>
      <c r="B299" s="7"/>
      <c r="C299" s="8"/>
      <c r="D299" s="12"/>
      <c r="E299" s="8"/>
      <c r="F299" s="8"/>
      <c r="G299" s="9"/>
      <c r="H299" s="8"/>
      <c r="I299" s="8"/>
      <c r="J299" s="13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9"/>
      <c r="V299" s="9"/>
    </row>
    <row r="300">
      <c r="A300" s="7"/>
      <c r="B300" s="7"/>
      <c r="C300" s="8"/>
      <c r="D300" s="12"/>
      <c r="E300" s="8"/>
      <c r="F300" s="8"/>
      <c r="G300" s="9"/>
      <c r="H300" s="8"/>
      <c r="I300" s="8"/>
      <c r="J300" s="13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9"/>
      <c r="V300" s="9"/>
    </row>
    <row r="301">
      <c r="A301" s="7"/>
      <c r="B301" s="7"/>
      <c r="C301" s="8"/>
      <c r="D301" s="12"/>
      <c r="E301" s="8"/>
      <c r="F301" s="8"/>
      <c r="G301" s="9"/>
      <c r="H301" s="8"/>
      <c r="I301" s="8"/>
      <c r="J301" s="13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9"/>
      <c r="V301" s="9"/>
    </row>
    <row r="302">
      <c r="A302" s="7"/>
      <c r="B302" s="7"/>
      <c r="C302" s="8"/>
      <c r="D302" s="12"/>
      <c r="E302" s="8"/>
      <c r="F302" s="8"/>
      <c r="G302" s="9"/>
      <c r="H302" s="8"/>
      <c r="I302" s="8"/>
      <c r="J302" s="1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9"/>
      <c r="V302" s="9"/>
    </row>
    <row r="303">
      <c r="A303" s="7"/>
      <c r="B303" s="7"/>
      <c r="C303" s="8"/>
      <c r="D303" s="12"/>
      <c r="E303" s="8"/>
      <c r="F303" s="8"/>
      <c r="G303" s="9"/>
      <c r="H303" s="8"/>
      <c r="I303" s="8"/>
      <c r="J303" s="13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9"/>
      <c r="V303" s="9"/>
    </row>
    <row r="304">
      <c r="A304" s="7"/>
      <c r="B304" s="7"/>
      <c r="C304" s="8"/>
      <c r="D304" s="12"/>
      <c r="E304" s="8"/>
      <c r="F304" s="8"/>
      <c r="G304" s="9"/>
      <c r="H304" s="8"/>
      <c r="I304" s="8"/>
      <c r="J304" s="1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9"/>
      <c r="V304" s="9"/>
    </row>
    <row r="305">
      <c r="A305" s="7"/>
      <c r="B305" s="7"/>
      <c r="C305" s="8"/>
      <c r="D305" s="12"/>
      <c r="E305" s="8"/>
      <c r="F305" s="8"/>
      <c r="G305" s="9"/>
      <c r="H305" s="8"/>
      <c r="I305" s="8"/>
      <c r="J305" s="13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9"/>
      <c r="V305" s="9"/>
    </row>
    <row r="306">
      <c r="A306" s="7"/>
      <c r="B306" s="7"/>
      <c r="C306" s="8"/>
      <c r="D306" s="12"/>
      <c r="E306" s="8"/>
      <c r="F306" s="8"/>
      <c r="G306" s="9"/>
      <c r="H306" s="8"/>
      <c r="I306" s="8"/>
      <c r="J306" s="1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9"/>
      <c r="V306" s="9"/>
    </row>
    <row r="307">
      <c r="A307" s="7"/>
      <c r="B307" s="7"/>
      <c r="C307" s="8"/>
      <c r="D307" s="12"/>
      <c r="E307" s="8"/>
      <c r="F307" s="8"/>
      <c r="G307" s="9"/>
      <c r="H307" s="8"/>
      <c r="I307" s="8"/>
      <c r="J307" s="13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9"/>
      <c r="V307" s="9"/>
    </row>
    <row r="308">
      <c r="A308" s="7"/>
      <c r="B308" s="7"/>
      <c r="C308" s="8"/>
      <c r="D308" s="12"/>
      <c r="E308" s="8"/>
      <c r="F308" s="8"/>
      <c r="G308" s="9"/>
      <c r="H308" s="8"/>
      <c r="I308" s="8"/>
      <c r="J308" s="13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9"/>
      <c r="V308" s="9"/>
    </row>
    <row r="309">
      <c r="A309" s="7"/>
      <c r="B309" s="7"/>
      <c r="C309" s="8"/>
      <c r="D309" s="12"/>
      <c r="E309" s="8"/>
      <c r="F309" s="8"/>
      <c r="G309" s="9"/>
      <c r="H309" s="8"/>
      <c r="I309" s="8"/>
      <c r="J309" s="13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9"/>
      <c r="V309" s="9"/>
    </row>
    <row r="310">
      <c r="A310" s="7"/>
      <c r="B310" s="7"/>
      <c r="C310" s="8"/>
      <c r="D310" s="12"/>
      <c r="E310" s="8"/>
      <c r="F310" s="8"/>
      <c r="G310" s="9"/>
      <c r="H310" s="8"/>
      <c r="I310" s="8"/>
      <c r="J310" s="1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9"/>
      <c r="V310" s="9"/>
    </row>
    <row r="311">
      <c r="A311" s="7"/>
      <c r="B311" s="7"/>
      <c r="C311" s="8"/>
      <c r="D311" s="12"/>
      <c r="E311" s="8"/>
      <c r="F311" s="8"/>
      <c r="G311" s="9"/>
      <c r="H311" s="8"/>
      <c r="I311" s="8"/>
      <c r="J311" s="13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9"/>
      <c r="V311" s="9"/>
    </row>
    <row r="312">
      <c r="A312" s="7"/>
      <c r="B312" s="7"/>
      <c r="C312" s="8"/>
      <c r="D312" s="12"/>
      <c r="E312" s="8"/>
      <c r="F312" s="8"/>
      <c r="G312" s="9"/>
      <c r="H312" s="8"/>
      <c r="I312" s="8"/>
      <c r="J312" s="13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9"/>
      <c r="V312" s="9"/>
    </row>
    <row r="313">
      <c r="A313" s="7"/>
      <c r="B313" s="7"/>
      <c r="C313" s="8"/>
      <c r="D313" s="12"/>
      <c r="E313" s="8"/>
      <c r="F313" s="8"/>
      <c r="G313" s="9"/>
      <c r="H313" s="8"/>
      <c r="I313" s="8"/>
      <c r="J313" s="13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9"/>
      <c r="V313" s="9"/>
    </row>
    <row r="314">
      <c r="A314" s="7"/>
      <c r="B314" s="7"/>
      <c r="C314" s="8"/>
      <c r="D314" s="12"/>
      <c r="E314" s="8"/>
      <c r="F314" s="8"/>
      <c r="G314" s="9"/>
      <c r="H314" s="8"/>
      <c r="I314" s="8"/>
      <c r="J314" s="13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9"/>
      <c r="V314" s="9"/>
    </row>
    <row r="315">
      <c r="A315" s="7"/>
      <c r="B315" s="7"/>
      <c r="C315" s="8"/>
      <c r="D315" s="12"/>
      <c r="E315" s="8"/>
      <c r="F315" s="8"/>
      <c r="G315" s="9"/>
      <c r="H315" s="8"/>
      <c r="I315" s="8"/>
      <c r="J315" s="13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9"/>
      <c r="V315" s="9"/>
    </row>
    <row r="316">
      <c r="A316" s="7"/>
      <c r="B316" s="7"/>
      <c r="C316" s="8"/>
      <c r="D316" s="12"/>
      <c r="E316" s="8"/>
      <c r="F316" s="8"/>
      <c r="G316" s="9"/>
      <c r="H316" s="8"/>
      <c r="I316" s="8"/>
      <c r="J316" s="13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9"/>
      <c r="V316" s="9"/>
    </row>
    <row r="317">
      <c r="A317" s="7"/>
      <c r="B317" s="7"/>
      <c r="C317" s="8"/>
      <c r="D317" s="12"/>
      <c r="E317" s="8"/>
      <c r="F317" s="8"/>
      <c r="G317" s="9"/>
      <c r="H317" s="8"/>
      <c r="I317" s="8"/>
      <c r="J317" s="13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9"/>
      <c r="V317" s="9"/>
    </row>
    <row r="318">
      <c r="A318" s="7"/>
      <c r="B318" s="7"/>
      <c r="C318" s="8"/>
      <c r="D318" s="12"/>
      <c r="E318" s="8"/>
      <c r="F318" s="8"/>
      <c r="G318" s="9"/>
      <c r="H318" s="8"/>
      <c r="I318" s="8"/>
      <c r="J318" s="13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9"/>
      <c r="V318" s="9"/>
    </row>
    <row r="319">
      <c r="A319" s="7"/>
      <c r="B319" s="7"/>
      <c r="C319" s="8"/>
      <c r="D319" s="12"/>
      <c r="E319" s="8"/>
      <c r="F319" s="8"/>
      <c r="G319" s="9"/>
      <c r="H319" s="8"/>
      <c r="I319" s="8"/>
      <c r="J319" s="13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9"/>
      <c r="V319" s="9"/>
    </row>
    <row r="320">
      <c r="A320" s="7"/>
      <c r="B320" s="7"/>
      <c r="C320" s="8"/>
      <c r="D320" s="12"/>
      <c r="E320" s="8"/>
      <c r="F320" s="8"/>
      <c r="G320" s="9"/>
      <c r="H320" s="8"/>
      <c r="I320" s="8"/>
      <c r="J320" s="13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9"/>
      <c r="V320" s="9"/>
    </row>
    <row r="321">
      <c r="A321" s="7"/>
      <c r="B321" s="7"/>
      <c r="C321" s="8"/>
      <c r="D321" s="12"/>
      <c r="E321" s="8"/>
      <c r="F321" s="8"/>
      <c r="G321" s="9"/>
      <c r="H321" s="8"/>
      <c r="I321" s="8"/>
      <c r="J321" s="1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9"/>
      <c r="V321" s="9"/>
    </row>
    <row r="322">
      <c r="A322" s="7"/>
      <c r="B322" s="7"/>
      <c r="C322" s="8"/>
      <c r="D322" s="12"/>
      <c r="E322" s="8"/>
      <c r="F322" s="8"/>
      <c r="G322" s="9"/>
      <c r="H322" s="8"/>
      <c r="I322" s="8"/>
      <c r="J322" s="13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9"/>
      <c r="V322" s="9"/>
    </row>
    <row r="323">
      <c r="A323" s="7"/>
      <c r="B323" s="7"/>
      <c r="C323" s="8"/>
      <c r="D323" s="12"/>
      <c r="E323" s="8"/>
      <c r="F323" s="8"/>
      <c r="G323" s="9"/>
      <c r="H323" s="8"/>
      <c r="I323" s="8"/>
      <c r="J323" s="1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9"/>
      <c r="V323" s="9"/>
    </row>
    <row r="324">
      <c r="A324" s="7"/>
      <c r="B324" s="7"/>
      <c r="C324" s="8"/>
      <c r="D324" s="12"/>
      <c r="E324" s="8"/>
      <c r="F324" s="8"/>
      <c r="G324" s="9"/>
      <c r="H324" s="8"/>
      <c r="I324" s="8"/>
      <c r="J324" s="13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9"/>
      <c r="V324" s="9"/>
    </row>
    <row r="325">
      <c r="A325" s="7"/>
      <c r="B325" s="7"/>
      <c r="C325" s="8"/>
      <c r="D325" s="12"/>
      <c r="E325" s="8"/>
      <c r="F325" s="8"/>
      <c r="G325" s="9"/>
      <c r="H325" s="8"/>
      <c r="I325" s="8"/>
      <c r="J325" s="13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9"/>
      <c r="V325" s="9"/>
    </row>
    <row r="326">
      <c r="A326" s="7"/>
      <c r="B326" s="7"/>
      <c r="C326" s="8"/>
      <c r="D326" s="12"/>
      <c r="E326" s="8"/>
      <c r="F326" s="8"/>
      <c r="G326" s="9"/>
      <c r="H326" s="8"/>
      <c r="I326" s="8"/>
      <c r="J326" s="1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9"/>
      <c r="V326" s="9"/>
    </row>
    <row r="327">
      <c r="A327" s="7"/>
      <c r="B327" s="7"/>
      <c r="C327" s="8"/>
      <c r="D327" s="12"/>
      <c r="E327" s="8"/>
      <c r="F327" s="8"/>
      <c r="G327" s="9"/>
      <c r="H327" s="8"/>
      <c r="I327" s="8"/>
      <c r="J327" s="13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9"/>
      <c r="V327" s="9"/>
    </row>
    <row r="328">
      <c r="A328" s="7"/>
      <c r="B328" s="7"/>
      <c r="C328" s="8"/>
      <c r="D328" s="12"/>
      <c r="E328" s="8"/>
      <c r="F328" s="8"/>
      <c r="G328" s="9"/>
      <c r="H328" s="8"/>
      <c r="I328" s="8"/>
      <c r="J328" s="13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9"/>
      <c r="V328" s="9"/>
    </row>
    <row r="329">
      <c r="A329" s="7"/>
      <c r="B329" s="7"/>
      <c r="C329" s="8"/>
      <c r="D329" s="12"/>
      <c r="E329" s="8"/>
      <c r="F329" s="8"/>
      <c r="G329" s="9"/>
      <c r="H329" s="8"/>
      <c r="I329" s="8"/>
      <c r="J329" s="1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9"/>
      <c r="V329" s="9"/>
    </row>
    <row r="330">
      <c r="A330" s="7"/>
      <c r="B330" s="7"/>
      <c r="C330" s="8"/>
      <c r="D330" s="12"/>
      <c r="E330" s="8"/>
      <c r="F330" s="8"/>
      <c r="G330" s="9"/>
      <c r="H330" s="8"/>
      <c r="I330" s="8"/>
      <c r="J330" s="1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9"/>
      <c r="V330" s="9"/>
    </row>
    <row r="331">
      <c r="A331" s="7"/>
      <c r="B331" s="7"/>
      <c r="C331" s="8"/>
      <c r="D331" s="12"/>
      <c r="E331" s="8"/>
      <c r="F331" s="8"/>
      <c r="G331" s="9"/>
      <c r="H331" s="8"/>
      <c r="I331" s="8"/>
      <c r="J331" s="13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9"/>
      <c r="V331" s="9"/>
    </row>
    <row r="332">
      <c r="A332" s="7"/>
      <c r="B332" s="7"/>
      <c r="C332" s="8"/>
      <c r="D332" s="12"/>
      <c r="E332" s="8"/>
      <c r="F332" s="8"/>
      <c r="G332" s="9"/>
      <c r="H332" s="8"/>
      <c r="I332" s="8"/>
      <c r="J332" s="1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9"/>
      <c r="V332" s="9"/>
    </row>
    <row r="333">
      <c r="A333" s="7"/>
      <c r="B333" s="7"/>
      <c r="C333" s="8"/>
      <c r="D333" s="12"/>
      <c r="E333" s="8"/>
      <c r="F333" s="8"/>
      <c r="G333" s="9"/>
      <c r="H333" s="8"/>
      <c r="I333" s="8"/>
      <c r="J333" s="13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9"/>
      <c r="V333" s="9"/>
    </row>
    <row r="334">
      <c r="A334" s="7"/>
      <c r="B334" s="7"/>
      <c r="C334" s="8"/>
      <c r="D334" s="12"/>
      <c r="E334" s="8"/>
      <c r="F334" s="8"/>
      <c r="G334" s="9"/>
      <c r="H334" s="8"/>
      <c r="I334" s="8"/>
      <c r="J334" s="13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9"/>
      <c r="V334" s="9"/>
    </row>
    <row r="335">
      <c r="A335" s="7"/>
      <c r="B335" s="7"/>
      <c r="C335" s="8"/>
      <c r="D335" s="12"/>
      <c r="E335" s="8"/>
      <c r="F335" s="8"/>
      <c r="G335" s="9"/>
      <c r="H335" s="8"/>
      <c r="I335" s="8"/>
      <c r="J335" s="13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9"/>
      <c r="V335" s="9"/>
    </row>
    <row r="336">
      <c r="A336" s="7"/>
      <c r="B336" s="7"/>
      <c r="C336" s="8"/>
      <c r="D336" s="12"/>
      <c r="E336" s="8"/>
      <c r="F336" s="8"/>
      <c r="G336" s="9"/>
      <c r="H336" s="8"/>
      <c r="I336" s="8"/>
      <c r="J336" s="13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9"/>
      <c r="V336" s="9"/>
    </row>
    <row r="337">
      <c r="A337" s="7"/>
      <c r="B337" s="7"/>
      <c r="C337" s="8"/>
      <c r="D337" s="12"/>
      <c r="E337" s="8"/>
      <c r="F337" s="8"/>
      <c r="G337" s="9"/>
      <c r="H337" s="8"/>
      <c r="I337" s="8"/>
      <c r="J337" s="13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9"/>
      <c r="V337" s="9"/>
    </row>
    <row r="338">
      <c r="A338" s="7"/>
      <c r="B338" s="7"/>
      <c r="C338" s="8"/>
      <c r="D338" s="12"/>
      <c r="E338" s="8"/>
      <c r="F338" s="8"/>
      <c r="G338" s="9"/>
      <c r="H338" s="8"/>
      <c r="I338" s="8"/>
      <c r="J338" s="13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9"/>
      <c r="V338" s="9"/>
    </row>
    <row r="339">
      <c r="A339" s="7"/>
      <c r="B339" s="7"/>
      <c r="C339" s="8"/>
      <c r="D339" s="12"/>
      <c r="E339" s="8"/>
      <c r="F339" s="8"/>
      <c r="G339" s="9"/>
      <c r="H339" s="8"/>
      <c r="I339" s="8"/>
      <c r="J339" s="1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9"/>
      <c r="V339" s="9"/>
    </row>
    <row r="340">
      <c r="A340" s="7"/>
      <c r="B340" s="7"/>
      <c r="C340" s="8"/>
      <c r="D340" s="12"/>
      <c r="E340" s="8"/>
      <c r="F340" s="8"/>
      <c r="G340" s="9"/>
      <c r="H340" s="8"/>
      <c r="I340" s="8"/>
      <c r="J340" s="1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9"/>
      <c r="V340" s="9"/>
    </row>
    <row r="341">
      <c r="A341" s="7"/>
      <c r="B341" s="7"/>
      <c r="C341" s="8"/>
      <c r="D341" s="12"/>
      <c r="E341" s="8"/>
      <c r="F341" s="8"/>
      <c r="G341" s="9"/>
      <c r="H341" s="8"/>
      <c r="I341" s="8"/>
      <c r="J341" s="13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9"/>
      <c r="V341" s="9"/>
    </row>
    <row r="342">
      <c r="A342" s="7"/>
      <c r="B342" s="7"/>
      <c r="C342" s="8"/>
      <c r="D342" s="12"/>
      <c r="E342" s="8"/>
      <c r="F342" s="8"/>
      <c r="G342" s="9"/>
      <c r="H342" s="8"/>
      <c r="I342" s="8"/>
      <c r="J342" s="1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9"/>
      <c r="V342" s="9"/>
    </row>
    <row r="343">
      <c r="A343" s="7"/>
      <c r="B343" s="7"/>
      <c r="C343" s="8"/>
      <c r="D343" s="12"/>
      <c r="E343" s="8"/>
      <c r="F343" s="8"/>
      <c r="G343" s="9"/>
      <c r="H343" s="8"/>
      <c r="I343" s="8"/>
      <c r="J343" s="13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9"/>
      <c r="V343" s="9"/>
    </row>
    <row r="344">
      <c r="A344" s="7"/>
      <c r="B344" s="7"/>
      <c r="C344" s="8"/>
      <c r="D344" s="12"/>
      <c r="E344" s="8"/>
      <c r="F344" s="8"/>
      <c r="G344" s="9"/>
      <c r="H344" s="8"/>
      <c r="I344" s="8"/>
      <c r="J344" s="13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9"/>
      <c r="V344" s="9"/>
    </row>
    <row r="345">
      <c r="A345" s="7"/>
      <c r="B345" s="7"/>
      <c r="C345" s="8"/>
      <c r="D345" s="12"/>
      <c r="E345" s="8"/>
      <c r="F345" s="8"/>
      <c r="G345" s="9"/>
      <c r="H345" s="8"/>
      <c r="I345" s="8"/>
      <c r="J345" s="13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9"/>
      <c r="V345" s="9"/>
    </row>
    <row r="346">
      <c r="A346" s="7"/>
      <c r="B346" s="7"/>
      <c r="C346" s="8"/>
      <c r="D346" s="12"/>
      <c r="E346" s="8"/>
      <c r="F346" s="8"/>
      <c r="G346" s="9"/>
      <c r="H346" s="8"/>
      <c r="I346" s="8"/>
      <c r="J346" s="1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9"/>
      <c r="V346" s="9"/>
    </row>
    <row r="347">
      <c r="A347" s="7"/>
      <c r="B347" s="7"/>
      <c r="C347" s="8"/>
      <c r="D347" s="12"/>
      <c r="E347" s="8"/>
      <c r="F347" s="8"/>
      <c r="G347" s="9"/>
      <c r="H347" s="8"/>
      <c r="I347" s="8"/>
      <c r="J347" s="1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9"/>
      <c r="V347" s="9"/>
    </row>
    <row r="348">
      <c r="A348" s="7"/>
      <c r="B348" s="7"/>
      <c r="C348" s="8"/>
      <c r="D348" s="12"/>
      <c r="E348" s="8"/>
      <c r="F348" s="8"/>
      <c r="G348" s="9"/>
      <c r="H348" s="8"/>
      <c r="I348" s="8"/>
      <c r="J348" s="13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9"/>
      <c r="V348" s="9"/>
    </row>
    <row r="349">
      <c r="A349" s="7"/>
      <c r="B349" s="7"/>
      <c r="C349" s="8"/>
      <c r="D349" s="12"/>
      <c r="E349" s="8"/>
      <c r="F349" s="8"/>
      <c r="G349" s="9"/>
      <c r="H349" s="8"/>
      <c r="I349" s="8"/>
      <c r="J349" s="13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9"/>
      <c r="V349" s="9"/>
    </row>
    <row r="350">
      <c r="A350" s="7"/>
      <c r="B350" s="7"/>
      <c r="C350" s="8"/>
      <c r="D350" s="12"/>
      <c r="E350" s="8"/>
      <c r="F350" s="8"/>
      <c r="G350" s="9"/>
      <c r="H350" s="8"/>
      <c r="I350" s="8"/>
      <c r="J350" s="1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9"/>
      <c r="V350" s="9"/>
    </row>
    <row r="351">
      <c r="A351" s="7"/>
      <c r="B351" s="7"/>
      <c r="C351" s="8"/>
      <c r="D351" s="12"/>
      <c r="E351" s="8"/>
      <c r="F351" s="8"/>
      <c r="G351" s="9"/>
      <c r="H351" s="8"/>
      <c r="I351" s="8"/>
      <c r="J351" s="13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9"/>
      <c r="V351" s="9"/>
    </row>
    <row r="352">
      <c r="A352" s="7"/>
      <c r="B352" s="7"/>
      <c r="C352" s="8"/>
      <c r="D352" s="12"/>
      <c r="E352" s="8"/>
      <c r="F352" s="8"/>
      <c r="G352" s="9"/>
      <c r="H352" s="8"/>
      <c r="I352" s="8"/>
      <c r="J352" s="13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9"/>
      <c r="V352" s="9"/>
    </row>
    <row r="353">
      <c r="A353" s="7"/>
      <c r="B353" s="7"/>
      <c r="C353" s="8"/>
      <c r="D353" s="12"/>
      <c r="E353" s="8"/>
      <c r="F353" s="8"/>
      <c r="G353" s="9"/>
      <c r="H353" s="8"/>
      <c r="I353" s="8"/>
      <c r="J353" s="13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9"/>
      <c r="V353" s="9"/>
    </row>
    <row r="354">
      <c r="A354" s="7"/>
      <c r="B354" s="7"/>
      <c r="C354" s="8"/>
      <c r="D354" s="12"/>
      <c r="E354" s="8"/>
      <c r="F354" s="8"/>
      <c r="G354" s="9"/>
      <c r="H354" s="8"/>
      <c r="I354" s="8"/>
      <c r="J354" s="13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9"/>
      <c r="V354" s="9"/>
    </row>
    <row r="355">
      <c r="A355" s="7"/>
      <c r="B355" s="7"/>
      <c r="C355" s="8"/>
      <c r="D355" s="12"/>
      <c r="E355" s="8"/>
      <c r="F355" s="8"/>
      <c r="G355" s="9"/>
      <c r="H355" s="8"/>
      <c r="I355" s="8"/>
      <c r="J355" s="13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9"/>
      <c r="V355" s="9"/>
    </row>
    <row r="356">
      <c r="A356" s="7"/>
      <c r="B356" s="7"/>
      <c r="C356" s="8"/>
      <c r="D356" s="12"/>
      <c r="E356" s="8"/>
      <c r="F356" s="8"/>
      <c r="G356" s="9"/>
      <c r="H356" s="8"/>
      <c r="I356" s="8"/>
      <c r="J356" s="13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9"/>
      <c r="V356" s="9"/>
    </row>
    <row r="357">
      <c r="A357" s="7"/>
      <c r="B357" s="7"/>
      <c r="C357" s="8"/>
      <c r="D357" s="12"/>
      <c r="E357" s="8"/>
      <c r="F357" s="8"/>
      <c r="G357" s="9"/>
      <c r="H357" s="8"/>
      <c r="I357" s="8"/>
      <c r="J357" s="13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9"/>
      <c r="V357" s="9"/>
    </row>
    <row r="358">
      <c r="A358" s="7"/>
      <c r="B358" s="7"/>
      <c r="C358" s="8"/>
      <c r="D358" s="12"/>
      <c r="E358" s="8"/>
      <c r="F358" s="8"/>
      <c r="G358" s="9"/>
      <c r="H358" s="8"/>
      <c r="I358" s="8"/>
      <c r="J358" s="13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9"/>
      <c r="V358" s="9"/>
    </row>
    <row r="359">
      <c r="A359" s="7"/>
      <c r="B359" s="7"/>
      <c r="C359" s="8"/>
      <c r="D359" s="12"/>
      <c r="E359" s="8"/>
      <c r="F359" s="8"/>
      <c r="G359" s="9"/>
      <c r="H359" s="8"/>
      <c r="I359" s="8"/>
      <c r="J359" s="13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9"/>
      <c r="V359" s="9"/>
    </row>
    <row r="360">
      <c r="A360" s="7"/>
      <c r="B360" s="7"/>
      <c r="C360" s="8"/>
      <c r="D360" s="12"/>
      <c r="E360" s="8"/>
      <c r="F360" s="8"/>
      <c r="G360" s="9"/>
      <c r="H360" s="8"/>
      <c r="I360" s="8"/>
      <c r="J360" s="13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9"/>
      <c r="V360" s="9"/>
    </row>
    <row r="361">
      <c r="A361" s="7"/>
      <c r="B361" s="7"/>
      <c r="C361" s="8"/>
      <c r="D361" s="12"/>
      <c r="E361" s="8"/>
      <c r="F361" s="8"/>
      <c r="G361" s="9"/>
      <c r="H361" s="8"/>
      <c r="I361" s="8"/>
      <c r="J361" s="1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9"/>
      <c r="V361" s="9"/>
    </row>
    <row r="362">
      <c r="A362" s="7"/>
      <c r="B362" s="7"/>
      <c r="C362" s="8"/>
      <c r="D362" s="12"/>
      <c r="E362" s="8"/>
      <c r="F362" s="8"/>
      <c r="G362" s="9"/>
      <c r="H362" s="8"/>
      <c r="I362" s="8"/>
      <c r="J362" s="13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9"/>
      <c r="V362" s="9"/>
    </row>
    <row r="363">
      <c r="A363" s="7"/>
      <c r="B363" s="7"/>
      <c r="C363" s="8"/>
      <c r="D363" s="12"/>
      <c r="E363" s="8"/>
      <c r="F363" s="8"/>
      <c r="G363" s="9"/>
      <c r="H363" s="8"/>
      <c r="I363" s="8"/>
      <c r="J363" s="13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9"/>
      <c r="V363" s="9"/>
    </row>
    <row r="364">
      <c r="A364" s="7"/>
      <c r="B364" s="7"/>
      <c r="C364" s="8"/>
      <c r="D364" s="12"/>
      <c r="E364" s="8"/>
      <c r="F364" s="8"/>
      <c r="G364" s="9"/>
      <c r="H364" s="8"/>
      <c r="I364" s="8"/>
      <c r="J364" s="13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9"/>
      <c r="V364" s="9"/>
    </row>
    <row r="365">
      <c r="A365" s="7"/>
      <c r="B365" s="7"/>
      <c r="C365" s="8"/>
      <c r="D365" s="12"/>
      <c r="E365" s="8"/>
      <c r="F365" s="8"/>
      <c r="G365" s="9"/>
      <c r="H365" s="8"/>
      <c r="I365" s="8"/>
      <c r="J365" s="13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9"/>
      <c r="V365" s="9"/>
    </row>
    <row r="366">
      <c r="A366" s="7"/>
      <c r="B366" s="7"/>
      <c r="C366" s="8"/>
      <c r="D366" s="12"/>
      <c r="E366" s="8"/>
      <c r="F366" s="8"/>
      <c r="G366" s="9"/>
      <c r="H366" s="8"/>
      <c r="I366" s="8"/>
      <c r="J366" s="13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9"/>
      <c r="V366" s="9"/>
    </row>
    <row r="367">
      <c r="A367" s="7"/>
      <c r="B367" s="7"/>
      <c r="C367" s="8"/>
      <c r="D367" s="12"/>
      <c r="E367" s="8"/>
      <c r="F367" s="8"/>
      <c r="G367" s="9"/>
      <c r="H367" s="8"/>
      <c r="I367" s="8"/>
      <c r="J367" s="13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9"/>
      <c r="V367" s="9"/>
    </row>
    <row r="368">
      <c r="A368" s="7"/>
      <c r="B368" s="7"/>
      <c r="C368" s="8"/>
      <c r="D368" s="12"/>
      <c r="E368" s="8"/>
      <c r="F368" s="8"/>
      <c r="G368" s="9"/>
      <c r="H368" s="8"/>
      <c r="I368" s="8"/>
      <c r="J368" s="13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9"/>
      <c r="V368" s="9"/>
    </row>
    <row r="369">
      <c r="A369" s="7"/>
      <c r="B369" s="7"/>
      <c r="C369" s="8"/>
      <c r="D369" s="12"/>
      <c r="E369" s="8"/>
      <c r="F369" s="8"/>
      <c r="G369" s="9"/>
      <c r="H369" s="8"/>
      <c r="I369" s="8"/>
      <c r="J369" s="13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9"/>
      <c r="V369" s="9"/>
    </row>
    <row r="370">
      <c r="A370" s="7"/>
      <c r="B370" s="7"/>
      <c r="C370" s="8"/>
      <c r="D370" s="12"/>
      <c r="E370" s="8"/>
      <c r="F370" s="8"/>
      <c r="G370" s="9"/>
      <c r="H370" s="8"/>
      <c r="I370" s="8"/>
      <c r="J370" s="13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9"/>
      <c r="V370" s="9"/>
    </row>
    <row r="371">
      <c r="A371" s="7"/>
      <c r="B371" s="7"/>
      <c r="C371" s="8"/>
      <c r="D371" s="12"/>
      <c r="E371" s="8"/>
      <c r="F371" s="8"/>
      <c r="G371" s="9"/>
      <c r="H371" s="8"/>
      <c r="I371" s="8"/>
      <c r="J371" s="13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9"/>
      <c r="V371" s="9"/>
    </row>
    <row r="372">
      <c r="A372" s="7"/>
      <c r="B372" s="7"/>
      <c r="C372" s="8"/>
      <c r="D372" s="12"/>
      <c r="E372" s="8"/>
      <c r="F372" s="8"/>
      <c r="G372" s="9"/>
      <c r="H372" s="8"/>
      <c r="I372" s="8"/>
      <c r="J372" s="13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9"/>
      <c r="V372" s="9"/>
    </row>
    <row r="373">
      <c r="A373" s="7"/>
      <c r="B373" s="7"/>
      <c r="C373" s="8"/>
      <c r="D373" s="12"/>
      <c r="E373" s="8"/>
      <c r="F373" s="8"/>
      <c r="G373" s="9"/>
      <c r="H373" s="8"/>
      <c r="I373" s="8"/>
      <c r="J373" s="13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9"/>
      <c r="V373" s="9"/>
    </row>
    <row r="374">
      <c r="A374" s="7"/>
      <c r="B374" s="7"/>
      <c r="C374" s="8"/>
      <c r="D374" s="12"/>
      <c r="E374" s="8"/>
      <c r="F374" s="8"/>
      <c r="G374" s="9"/>
      <c r="H374" s="8"/>
      <c r="I374" s="8"/>
      <c r="J374" s="13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9"/>
      <c r="V374" s="9"/>
    </row>
    <row r="375">
      <c r="A375" s="7"/>
      <c r="B375" s="7"/>
      <c r="C375" s="8"/>
      <c r="D375" s="12"/>
      <c r="E375" s="8"/>
      <c r="F375" s="8"/>
      <c r="G375" s="9"/>
      <c r="H375" s="8"/>
      <c r="I375" s="8"/>
      <c r="J375" s="13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9"/>
      <c r="V375" s="9"/>
    </row>
    <row r="376">
      <c r="A376" s="7"/>
      <c r="B376" s="7"/>
      <c r="C376" s="8"/>
      <c r="D376" s="12"/>
      <c r="E376" s="8"/>
      <c r="F376" s="8"/>
      <c r="G376" s="9"/>
      <c r="H376" s="8"/>
      <c r="I376" s="8"/>
      <c r="J376" s="13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9"/>
      <c r="V376" s="9"/>
    </row>
    <row r="377">
      <c r="A377" s="7"/>
      <c r="B377" s="7"/>
      <c r="C377" s="8"/>
      <c r="D377" s="12"/>
      <c r="E377" s="8"/>
      <c r="F377" s="8"/>
      <c r="G377" s="9"/>
      <c r="H377" s="8"/>
      <c r="I377" s="8"/>
      <c r="J377" s="13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9"/>
      <c r="V377" s="9"/>
    </row>
    <row r="378">
      <c r="A378" s="7"/>
      <c r="B378" s="7"/>
      <c r="C378" s="8"/>
      <c r="D378" s="12"/>
      <c r="E378" s="8"/>
      <c r="F378" s="8"/>
      <c r="G378" s="9"/>
      <c r="H378" s="8"/>
      <c r="I378" s="8"/>
      <c r="J378" s="13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9"/>
      <c r="V378" s="9"/>
    </row>
    <row r="379">
      <c r="A379" s="7"/>
      <c r="B379" s="7"/>
      <c r="C379" s="8"/>
      <c r="D379" s="12"/>
      <c r="E379" s="8"/>
      <c r="F379" s="8"/>
      <c r="G379" s="9"/>
      <c r="H379" s="8"/>
      <c r="I379" s="8"/>
      <c r="J379" s="13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9"/>
      <c r="V379" s="9"/>
    </row>
    <row r="380">
      <c r="A380" s="7"/>
      <c r="B380" s="7"/>
      <c r="C380" s="8"/>
      <c r="D380" s="12"/>
      <c r="E380" s="8"/>
      <c r="F380" s="8"/>
      <c r="G380" s="9"/>
      <c r="H380" s="8"/>
      <c r="I380" s="8"/>
      <c r="J380" s="1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9"/>
      <c r="V380" s="9"/>
    </row>
    <row r="381">
      <c r="A381" s="7"/>
      <c r="B381" s="7"/>
      <c r="C381" s="8"/>
      <c r="D381" s="12"/>
      <c r="E381" s="8"/>
      <c r="F381" s="8"/>
      <c r="G381" s="9"/>
      <c r="H381" s="8"/>
      <c r="I381" s="8"/>
      <c r="J381" s="13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9"/>
      <c r="V381" s="9"/>
    </row>
    <row r="382">
      <c r="A382" s="7"/>
      <c r="B382" s="7"/>
      <c r="C382" s="8"/>
      <c r="D382" s="12"/>
      <c r="E382" s="8"/>
      <c r="F382" s="8"/>
      <c r="G382" s="9"/>
      <c r="H382" s="8"/>
      <c r="I382" s="8"/>
      <c r="J382" s="13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9"/>
      <c r="V382" s="9"/>
    </row>
    <row r="383">
      <c r="A383" s="7"/>
      <c r="B383" s="7"/>
      <c r="C383" s="8"/>
      <c r="D383" s="12"/>
      <c r="E383" s="8"/>
      <c r="F383" s="8"/>
      <c r="G383" s="9"/>
      <c r="H383" s="8"/>
      <c r="I383" s="8"/>
      <c r="J383" s="13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9"/>
      <c r="V383" s="9"/>
    </row>
    <row r="384">
      <c r="A384" s="7"/>
      <c r="B384" s="7"/>
      <c r="C384" s="8"/>
      <c r="D384" s="12"/>
      <c r="E384" s="8"/>
      <c r="F384" s="8"/>
      <c r="G384" s="9"/>
      <c r="H384" s="8"/>
      <c r="I384" s="8"/>
      <c r="J384" s="13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9"/>
      <c r="V384" s="9"/>
    </row>
    <row r="385">
      <c r="A385" s="7"/>
      <c r="B385" s="7"/>
      <c r="C385" s="8"/>
      <c r="D385" s="12"/>
      <c r="E385" s="8"/>
      <c r="F385" s="8"/>
      <c r="G385" s="9"/>
      <c r="H385" s="8"/>
      <c r="I385" s="8"/>
      <c r="J385" s="13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9"/>
      <c r="V385" s="9"/>
    </row>
    <row r="386">
      <c r="A386" s="7"/>
      <c r="B386" s="7"/>
      <c r="C386" s="8"/>
      <c r="D386" s="12"/>
      <c r="E386" s="8"/>
      <c r="F386" s="8"/>
      <c r="G386" s="9"/>
      <c r="H386" s="8"/>
      <c r="I386" s="8"/>
      <c r="J386" s="13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9"/>
      <c r="V386" s="9"/>
    </row>
    <row r="387">
      <c r="A387" s="7"/>
      <c r="B387" s="7"/>
      <c r="C387" s="8"/>
      <c r="D387" s="12"/>
      <c r="E387" s="8"/>
      <c r="F387" s="8"/>
      <c r="G387" s="9"/>
      <c r="H387" s="8"/>
      <c r="I387" s="8"/>
      <c r="J387" s="13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9"/>
      <c r="V387" s="9"/>
    </row>
    <row r="388">
      <c r="A388" s="7"/>
      <c r="B388" s="7"/>
      <c r="C388" s="8"/>
      <c r="D388" s="12"/>
      <c r="E388" s="8"/>
      <c r="F388" s="8"/>
      <c r="G388" s="9"/>
      <c r="H388" s="8"/>
      <c r="I388" s="8"/>
      <c r="J388" s="1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9"/>
      <c r="V388" s="9"/>
    </row>
    <row r="389">
      <c r="A389" s="7"/>
      <c r="B389" s="7"/>
      <c r="C389" s="8"/>
      <c r="D389" s="12"/>
      <c r="E389" s="8"/>
      <c r="F389" s="8"/>
      <c r="G389" s="9"/>
      <c r="H389" s="8"/>
      <c r="I389" s="8"/>
      <c r="J389" s="1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9"/>
      <c r="V389" s="9"/>
    </row>
    <row r="390">
      <c r="A390" s="7"/>
      <c r="B390" s="7"/>
      <c r="C390" s="8"/>
      <c r="D390" s="12"/>
      <c r="E390" s="8"/>
      <c r="F390" s="8"/>
      <c r="G390" s="9"/>
      <c r="H390" s="8"/>
      <c r="I390" s="8"/>
      <c r="J390" s="1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9"/>
      <c r="V390" s="9"/>
    </row>
    <row r="391">
      <c r="A391" s="7"/>
      <c r="B391" s="7"/>
      <c r="C391" s="8"/>
      <c r="D391" s="12"/>
      <c r="E391" s="8"/>
      <c r="F391" s="8"/>
      <c r="G391" s="9"/>
      <c r="H391" s="8"/>
      <c r="I391" s="8"/>
      <c r="J391" s="1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9"/>
      <c r="V391" s="9"/>
    </row>
    <row r="392">
      <c r="A392" s="7"/>
      <c r="B392" s="7"/>
      <c r="C392" s="8"/>
      <c r="D392" s="12"/>
      <c r="E392" s="8"/>
      <c r="F392" s="8"/>
      <c r="G392" s="9"/>
      <c r="H392" s="8"/>
      <c r="I392" s="8"/>
      <c r="J392" s="1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9"/>
      <c r="V392" s="9"/>
    </row>
    <row r="393">
      <c r="A393" s="7"/>
      <c r="B393" s="7"/>
      <c r="C393" s="8"/>
      <c r="D393" s="12"/>
      <c r="E393" s="8"/>
      <c r="F393" s="8"/>
      <c r="G393" s="9"/>
      <c r="H393" s="8"/>
      <c r="I393" s="8"/>
      <c r="J393" s="1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9"/>
      <c r="V393" s="9"/>
    </row>
    <row r="394">
      <c r="A394" s="7"/>
      <c r="B394" s="7"/>
      <c r="C394" s="8"/>
      <c r="D394" s="12"/>
      <c r="E394" s="8"/>
      <c r="F394" s="8"/>
      <c r="G394" s="9"/>
      <c r="H394" s="8"/>
      <c r="I394" s="8"/>
      <c r="J394" s="1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9"/>
      <c r="V394" s="9"/>
    </row>
    <row r="395">
      <c r="A395" s="7"/>
      <c r="B395" s="7"/>
      <c r="C395" s="8"/>
      <c r="D395" s="12"/>
      <c r="E395" s="8"/>
      <c r="F395" s="8"/>
      <c r="G395" s="9"/>
      <c r="H395" s="8"/>
      <c r="I395" s="8"/>
      <c r="J395" s="1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9"/>
      <c r="V395" s="9"/>
    </row>
    <row r="396">
      <c r="A396" s="7"/>
      <c r="B396" s="7"/>
      <c r="C396" s="8"/>
      <c r="D396" s="12"/>
      <c r="E396" s="8"/>
      <c r="F396" s="8"/>
      <c r="G396" s="9"/>
      <c r="H396" s="8"/>
      <c r="I396" s="8"/>
      <c r="J396" s="1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9"/>
      <c r="V396" s="9"/>
    </row>
    <row r="397">
      <c r="A397" s="7"/>
      <c r="B397" s="7"/>
      <c r="C397" s="8"/>
      <c r="D397" s="12"/>
      <c r="E397" s="8"/>
      <c r="F397" s="8"/>
      <c r="G397" s="9"/>
      <c r="H397" s="8"/>
      <c r="I397" s="8"/>
      <c r="J397" s="1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9"/>
      <c r="V397" s="9"/>
    </row>
    <row r="398">
      <c r="A398" s="7"/>
      <c r="B398" s="7"/>
      <c r="C398" s="8"/>
      <c r="D398" s="12"/>
      <c r="E398" s="8"/>
      <c r="F398" s="8"/>
      <c r="G398" s="9"/>
      <c r="H398" s="8"/>
      <c r="I398" s="8"/>
      <c r="J398" s="1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9"/>
      <c r="V398" s="9"/>
    </row>
    <row r="399">
      <c r="A399" s="7"/>
      <c r="B399" s="7"/>
      <c r="C399" s="8"/>
      <c r="D399" s="12"/>
      <c r="E399" s="8"/>
      <c r="F399" s="8"/>
      <c r="G399" s="9"/>
      <c r="H399" s="8"/>
      <c r="I399" s="8"/>
      <c r="J399" s="1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9"/>
      <c r="V399" s="9"/>
    </row>
    <row r="400">
      <c r="A400" s="7"/>
      <c r="B400" s="7"/>
      <c r="C400" s="8"/>
      <c r="D400" s="12"/>
      <c r="E400" s="8"/>
      <c r="F400" s="8"/>
      <c r="G400" s="9"/>
      <c r="H400" s="8"/>
      <c r="I400" s="8"/>
      <c r="J400" s="1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9"/>
      <c r="V400" s="9"/>
    </row>
    <row r="401">
      <c r="A401" s="7"/>
      <c r="B401" s="7"/>
      <c r="C401" s="8"/>
      <c r="D401" s="12"/>
      <c r="E401" s="8"/>
      <c r="F401" s="8"/>
      <c r="G401" s="9"/>
      <c r="H401" s="8"/>
      <c r="I401" s="8"/>
      <c r="J401" s="1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9"/>
      <c r="V401" s="9"/>
    </row>
    <row r="402">
      <c r="A402" s="7"/>
      <c r="B402" s="7"/>
      <c r="C402" s="8"/>
      <c r="D402" s="12"/>
      <c r="E402" s="8"/>
      <c r="F402" s="8"/>
      <c r="G402" s="9"/>
      <c r="H402" s="8"/>
      <c r="I402" s="8"/>
      <c r="J402" s="1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9"/>
      <c r="V402" s="9"/>
    </row>
    <row r="403">
      <c r="A403" s="7"/>
      <c r="B403" s="7"/>
      <c r="C403" s="8"/>
      <c r="D403" s="12"/>
      <c r="E403" s="8"/>
      <c r="F403" s="8"/>
      <c r="G403" s="9"/>
      <c r="H403" s="8"/>
      <c r="I403" s="8"/>
      <c r="J403" s="1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9"/>
      <c r="V403" s="9"/>
    </row>
    <row r="404">
      <c r="A404" s="7"/>
      <c r="B404" s="7"/>
      <c r="C404" s="8"/>
      <c r="D404" s="12"/>
      <c r="E404" s="8"/>
      <c r="F404" s="8"/>
      <c r="G404" s="9"/>
      <c r="H404" s="8"/>
      <c r="I404" s="8"/>
      <c r="J404" s="1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9"/>
      <c r="V404" s="9"/>
    </row>
    <row r="405">
      <c r="A405" s="7"/>
      <c r="B405" s="7"/>
      <c r="C405" s="8"/>
      <c r="D405" s="12"/>
      <c r="E405" s="8"/>
      <c r="F405" s="8"/>
      <c r="G405" s="9"/>
      <c r="H405" s="8"/>
      <c r="I405" s="8"/>
      <c r="J405" s="1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9"/>
      <c r="V405" s="9"/>
    </row>
    <row r="406">
      <c r="A406" s="7"/>
      <c r="B406" s="7"/>
      <c r="C406" s="8"/>
      <c r="D406" s="12"/>
      <c r="E406" s="8"/>
      <c r="F406" s="8"/>
      <c r="G406" s="9"/>
      <c r="H406" s="8"/>
      <c r="I406" s="8"/>
      <c r="J406" s="1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9"/>
      <c r="V406" s="9"/>
    </row>
    <row r="407">
      <c r="A407" s="7"/>
      <c r="B407" s="7"/>
      <c r="C407" s="8"/>
      <c r="D407" s="12"/>
      <c r="E407" s="8"/>
      <c r="F407" s="8"/>
      <c r="G407" s="9"/>
      <c r="H407" s="8"/>
      <c r="I407" s="8"/>
      <c r="J407" s="1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9"/>
      <c r="V407" s="9"/>
    </row>
    <row r="408">
      <c r="A408" s="7"/>
      <c r="B408" s="7"/>
      <c r="C408" s="8"/>
      <c r="D408" s="12"/>
      <c r="E408" s="8"/>
      <c r="F408" s="8"/>
      <c r="G408" s="9"/>
      <c r="H408" s="8"/>
      <c r="I408" s="8"/>
      <c r="J408" s="1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9"/>
      <c r="V408" s="9"/>
    </row>
    <row r="409">
      <c r="A409" s="7"/>
      <c r="B409" s="7"/>
      <c r="C409" s="8"/>
      <c r="D409" s="12"/>
      <c r="E409" s="8"/>
      <c r="F409" s="8"/>
      <c r="G409" s="9"/>
      <c r="H409" s="8"/>
      <c r="I409" s="8"/>
      <c r="J409" s="1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9"/>
      <c r="V409" s="9"/>
    </row>
    <row r="410">
      <c r="A410" s="7"/>
      <c r="B410" s="7"/>
      <c r="C410" s="8"/>
      <c r="D410" s="12"/>
      <c r="E410" s="8"/>
      <c r="F410" s="8"/>
      <c r="G410" s="9"/>
      <c r="H410" s="8"/>
      <c r="I410" s="8"/>
      <c r="J410" s="1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9"/>
      <c r="V410" s="9"/>
    </row>
    <row r="411">
      <c r="A411" s="7"/>
      <c r="B411" s="7"/>
      <c r="C411" s="8"/>
      <c r="D411" s="12"/>
      <c r="E411" s="8"/>
      <c r="F411" s="8"/>
      <c r="G411" s="9"/>
      <c r="H411" s="8"/>
      <c r="I411" s="8"/>
      <c r="J411" s="1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9"/>
      <c r="V411" s="9"/>
    </row>
    <row r="412">
      <c r="A412" s="7"/>
      <c r="B412" s="7"/>
      <c r="C412" s="8"/>
      <c r="D412" s="12"/>
      <c r="E412" s="8"/>
      <c r="F412" s="8"/>
      <c r="G412" s="9"/>
      <c r="H412" s="8"/>
      <c r="I412" s="8"/>
      <c r="J412" s="1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9"/>
      <c r="V412" s="9"/>
    </row>
    <row r="413">
      <c r="A413" s="7"/>
      <c r="B413" s="7"/>
      <c r="C413" s="8"/>
      <c r="D413" s="12"/>
      <c r="E413" s="8"/>
      <c r="F413" s="8"/>
      <c r="G413" s="9"/>
      <c r="H413" s="8"/>
      <c r="I413" s="8"/>
      <c r="J413" s="1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9"/>
      <c r="V413" s="9"/>
    </row>
    <row r="414">
      <c r="A414" s="7"/>
      <c r="B414" s="7"/>
      <c r="C414" s="8"/>
      <c r="D414" s="12"/>
      <c r="E414" s="8"/>
      <c r="F414" s="8"/>
      <c r="G414" s="9"/>
      <c r="H414" s="8"/>
      <c r="I414" s="8"/>
      <c r="J414" s="1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9"/>
      <c r="V414" s="9"/>
    </row>
    <row r="415">
      <c r="A415" s="7"/>
      <c r="B415" s="7"/>
      <c r="C415" s="8"/>
      <c r="D415" s="12"/>
      <c r="E415" s="8"/>
      <c r="F415" s="8"/>
      <c r="G415" s="9"/>
      <c r="H415" s="8"/>
      <c r="I415" s="8"/>
      <c r="J415" s="1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9"/>
      <c r="V415" s="9"/>
    </row>
    <row r="416">
      <c r="A416" s="7"/>
      <c r="B416" s="7"/>
      <c r="C416" s="8"/>
      <c r="D416" s="12"/>
      <c r="E416" s="8"/>
      <c r="F416" s="8"/>
      <c r="G416" s="9"/>
      <c r="H416" s="8"/>
      <c r="I416" s="8"/>
      <c r="J416" s="1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9"/>
      <c r="V416" s="9"/>
    </row>
    <row r="417">
      <c r="A417" s="7"/>
      <c r="B417" s="7"/>
      <c r="C417" s="8"/>
      <c r="D417" s="12"/>
      <c r="E417" s="8"/>
      <c r="F417" s="8"/>
      <c r="G417" s="9"/>
      <c r="H417" s="8"/>
      <c r="I417" s="8"/>
      <c r="J417" s="1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9"/>
      <c r="V417" s="9"/>
    </row>
    <row r="418">
      <c r="A418" s="7"/>
      <c r="B418" s="7"/>
      <c r="C418" s="8"/>
      <c r="D418" s="12"/>
      <c r="E418" s="8"/>
      <c r="F418" s="8"/>
      <c r="G418" s="9"/>
      <c r="H418" s="8"/>
      <c r="I418" s="8"/>
      <c r="J418" s="1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9"/>
      <c r="V418" s="9"/>
    </row>
    <row r="419">
      <c r="A419" s="7"/>
      <c r="B419" s="7"/>
      <c r="C419" s="8"/>
      <c r="D419" s="12"/>
      <c r="E419" s="8"/>
      <c r="F419" s="8"/>
      <c r="G419" s="9"/>
      <c r="H419" s="8"/>
      <c r="I419" s="8"/>
      <c r="J419" s="1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9"/>
      <c r="V419" s="9"/>
    </row>
    <row r="420">
      <c r="A420" s="7"/>
      <c r="B420" s="7"/>
      <c r="C420" s="8"/>
      <c r="D420" s="12"/>
      <c r="E420" s="8"/>
      <c r="F420" s="8"/>
      <c r="G420" s="9"/>
      <c r="H420" s="8"/>
      <c r="I420" s="8"/>
      <c r="J420" s="1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9"/>
      <c r="V420" s="9"/>
    </row>
    <row r="421">
      <c r="A421" s="7"/>
      <c r="B421" s="7"/>
      <c r="C421" s="8"/>
      <c r="D421" s="12"/>
      <c r="E421" s="8"/>
      <c r="F421" s="8"/>
      <c r="G421" s="9"/>
      <c r="H421" s="8"/>
      <c r="I421" s="8"/>
      <c r="J421" s="1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9"/>
      <c r="V421" s="9"/>
    </row>
    <row r="422">
      <c r="A422" s="7"/>
      <c r="B422" s="7"/>
      <c r="C422" s="8"/>
      <c r="D422" s="12"/>
      <c r="E422" s="8"/>
      <c r="F422" s="8"/>
      <c r="G422" s="9"/>
      <c r="H422" s="8"/>
      <c r="I422" s="8"/>
      <c r="J422" s="1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9"/>
      <c r="V422" s="9"/>
    </row>
    <row r="423">
      <c r="A423" s="7"/>
      <c r="B423" s="7"/>
      <c r="C423" s="8"/>
      <c r="D423" s="12"/>
      <c r="E423" s="8"/>
      <c r="F423" s="8"/>
      <c r="G423" s="9"/>
      <c r="H423" s="8"/>
      <c r="I423" s="8"/>
      <c r="J423" s="1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9"/>
      <c r="V423" s="9"/>
    </row>
    <row r="424">
      <c r="A424" s="7"/>
      <c r="B424" s="7"/>
      <c r="C424" s="8"/>
      <c r="D424" s="12"/>
      <c r="E424" s="8"/>
      <c r="F424" s="8"/>
      <c r="G424" s="9"/>
      <c r="H424" s="8"/>
      <c r="I424" s="8"/>
      <c r="J424" s="1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9"/>
      <c r="V424" s="9"/>
    </row>
    <row r="425">
      <c r="A425" s="7"/>
      <c r="B425" s="7"/>
      <c r="C425" s="8"/>
      <c r="D425" s="12"/>
      <c r="E425" s="8"/>
      <c r="F425" s="8"/>
      <c r="G425" s="9"/>
      <c r="H425" s="8"/>
      <c r="I425" s="8"/>
      <c r="J425" s="1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9"/>
      <c r="V425" s="9"/>
    </row>
    <row r="426">
      <c r="A426" s="7"/>
      <c r="B426" s="7"/>
      <c r="C426" s="8"/>
      <c r="D426" s="12"/>
      <c r="E426" s="8"/>
      <c r="F426" s="8"/>
      <c r="G426" s="9"/>
      <c r="H426" s="8"/>
      <c r="I426" s="8"/>
      <c r="J426" s="1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9"/>
      <c r="V426" s="9"/>
    </row>
    <row r="427">
      <c r="A427" s="7"/>
      <c r="B427" s="7"/>
      <c r="C427" s="8"/>
      <c r="D427" s="12"/>
      <c r="E427" s="8"/>
      <c r="F427" s="8"/>
      <c r="G427" s="9"/>
      <c r="H427" s="8"/>
      <c r="I427" s="8"/>
      <c r="J427" s="1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9"/>
      <c r="V427" s="9"/>
    </row>
    <row r="428">
      <c r="A428" s="7"/>
      <c r="B428" s="7"/>
      <c r="C428" s="8"/>
      <c r="D428" s="12"/>
      <c r="E428" s="8"/>
      <c r="F428" s="8"/>
      <c r="G428" s="9"/>
      <c r="H428" s="8"/>
      <c r="I428" s="8"/>
      <c r="J428" s="1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9"/>
      <c r="V428" s="9"/>
    </row>
    <row r="429">
      <c r="A429" s="7"/>
      <c r="B429" s="7"/>
      <c r="C429" s="8"/>
      <c r="D429" s="12"/>
      <c r="E429" s="8"/>
      <c r="F429" s="8"/>
      <c r="G429" s="9"/>
      <c r="H429" s="8"/>
      <c r="I429" s="8"/>
      <c r="J429" s="1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9"/>
      <c r="V429" s="9"/>
    </row>
    <row r="430">
      <c r="A430" s="7"/>
      <c r="B430" s="7"/>
      <c r="C430" s="8"/>
      <c r="D430" s="12"/>
      <c r="E430" s="8"/>
      <c r="F430" s="8"/>
      <c r="G430" s="9"/>
      <c r="H430" s="8"/>
      <c r="I430" s="8"/>
      <c r="J430" s="1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9"/>
      <c r="V430" s="9"/>
    </row>
    <row r="431">
      <c r="A431" s="7"/>
      <c r="B431" s="7"/>
      <c r="C431" s="8"/>
      <c r="D431" s="12"/>
      <c r="E431" s="8"/>
      <c r="F431" s="8"/>
      <c r="G431" s="9"/>
      <c r="H431" s="8"/>
      <c r="I431" s="8"/>
      <c r="J431" s="1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9"/>
      <c r="V431" s="9"/>
    </row>
    <row r="432">
      <c r="A432" s="7"/>
      <c r="B432" s="7"/>
      <c r="C432" s="8"/>
      <c r="D432" s="12"/>
      <c r="E432" s="8"/>
      <c r="F432" s="8"/>
      <c r="G432" s="9"/>
      <c r="H432" s="8"/>
      <c r="I432" s="8"/>
      <c r="J432" s="1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9"/>
      <c r="V432" s="9"/>
    </row>
    <row r="433">
      <c r="A433" s="7"/>
      <c r="B433" s="7"/>
      <c r="C433" s="8"/>
      <c r="D433" s="12"/>
      <c r="E433" s="8"/>
      <c r="F433" s="8"/>
      <c r="G433" s="9"/>
      <c r="H433" s="8"/>
      <c r="I433" s="8"/>
      <c r="J433" s="1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9"/>
      <c r="V433" s="9"/>
    </row>
    <row r="434">
      <c r="A434" s="7"/>
      <c r="B434" s="7"/>
      <c r="C434" s="8"/>
      <c r="D434" s="12"/>
      <c r="E434" s="8"/>
      <c r="F434" s="8"/>
      <c r="G434" s="9"/>
      <c r="H434" s="8"/>
      <c r="I434" s="8"/>
      <c r="J434" s="1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9"/>
      <c r="V434" s="9"/>
    </row>
    <row r="435">
      <c r="A435" s="7"/>
      <c r="B435" s="7"/>
      <c r="C435" s="8"/>
      <c r="D435" s="12"/>
      <c r="E435" s="8"/>
      <c r="F435" s="8"/>
      <c r="G435" s="9"/>
      <c r="H435" s="8"/>
      <c r="I435" s="8"/>
      <c r="J435" s="1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9"/>
      <c r="V435" s="9"/>
    </row>
    <row r="436">
      <c r="A436" s="7"/>
      <c r="B436" s="7"/>
      <c r="C436" s="8"/>
      <c r="D436" s="12"/>
      <c r="E436" s="8"/>
      <c r="F436" s="8"/>
      <c r="G436" s="9"/>
      <c r="H436" s="8"/>
      <c r="I436" s="8"/>
      <c r="J436" s="1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9"/>
      <c r="V436" s="9"/>
    </row>
    <row r="437">
      <c r="A437" s="7"/>
      <c r="B437" s="7"/>
      <c r="C437" s="8"/>
      <c r="D437" s="12"/>
      <c r="E437" s="8"/>
      <c r="F437" s="8"/>
      <c r="G437" s="9"/>
      <c r="H437" s="8"/>
      <c r="I437" s="8"/>
      <c r="J437" s="1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9"/>
      <c r="V437" s="9"/>
    </row>
    <row r="438">
      <c r="A438" s="7"/>
      <c r="B438" s="7"/>
      <c r="C438" s="8"/>
      <c r="D438" s="12"/>
      <c r="E438" s="8"/>
      <c r="F438" s="8"/>
      <c r="G438" s="9"/>
      <c r="H438" s="8"/>
      <c r="I438" s="8"/>
      <c r="J438" s="1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9"/>
      <c r="V438" s="9"/>
    </row>
    <row r="439">
      <c r="A439" s="7"/>
      <c r="B439" s="7"/>
      <c r="C439" s="8"/>
      <c r="D439" s="12"/>
      <c r="E439" s="8"/>
      <c r="F439" s="8"/>
      <c r="G439" s="9"/>
      <c r="H439" s="8"/>
      <c r="I439" s="8"/>
      <c r="J439" s="1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9"/>
      <c r="V439" s="9"/>
    </row>
    <row r="440">
      <c r="A440" s="7"/>
      <c r="B440" s="7"/>
      <c r="C440" s="8"/>
      <c r="D440" s="12"/>
      <c r="E440" s="8"/>
      <c r="F440" s="8"/>
      <c r="G440" s="9"/>
      <c r="H440" s="8"/>
      <c r="I440" s="8"/>
      <c r="J440" s="1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9"/>
      <c r="V440" s="9"/>
    </row>
    <row r="441">
      <c r="A441" s="7"/>
      <c r="B441" s="7"/>
      <c r="C441" s="8"/>
      <c r="D441" s="12"/>
      <c r="E441" s="8"/>
      <c r="F441" s="8"/>
      <c r="G441" s="9"/>
      <c r="H441" s="8"/>
      <c r="I441" s="8"/>
      <c r="J441" s="1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9"/>
      <c r="V441" s="9"/>
    </row>
    <row r="442">
      <c r="A442" s="7"/>
      <c r="B442" s="7"/>
      <c r="C442" s="8"/>
      <c r="D442" s="12"/>
      <c r="E442" s="8"/>
      <c r="F442" s="8"/>
      <c r="G442" s="9"/>
      <c r="H442" s="8"/>
      <c r="I442" s="8"/>
      <c r="J442" s="1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9"/>
      <c r="V442" s="9"/>
    </row>
    <row r="443">
      <c r="A443" s="7"/>
      <c r="B443" s="7"/>
      <c r="C443" s="8"/>
      <c r="D443" s="12"/>
      <c r="E443" s="8"/>
      <c r="F443" s="8"/>
      <c r="G443" s="9"/>
      <c r="H443" s="8"/>
      <c r="I443" s="8"/>
      <c r="J443" s="1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9"/>
      <c r="V443" s="9"/>
    </row>
    <row r="444">
      <c r="A444" s="7"/>
      <c r="B444" s="7"/>
      <c r="C444" s="8"/>
      <c r="D444" s="12"/>
      <c r="E444" s="8"/>
      <c r="F444" s="8"/>
      <c r="G444" s="9"/>
      <c r="H444" s="8"/>
      <c r="I444" s="8"/>
      <c r="J444" s="1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9"/>
      <c r="V444" s="9"/>
    </row>
    <row r="445">
      <c r="A445" s="7"/>
      <c r="B445" s="7"/>
      <c r="C445" s="8"/>
      <c r="D445" s="12"/>
      <c r="E445" s="8"/>
      <c r="F445" s="8"/>
      <c r="G445" s="9"/>
      <c r="H445" s="8"/>
      <c r="I445" s="8"/>
      <c r="J445" s="1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9"/>
      <c r="V445" s="9"/>
    </row>
    <row r="446">
      <c r="A446" s="7"/>
      <c r="B446" s="7"/>
      <c r="C446" s="8"/>
      <c r="D446" s="12"/>
      <c r="E446" s="8"/>
      <c r="F446" s="8"/>
      <c r="G446" s="9"/>
      <c r="H446" s="8"/>
      <c r="I446" s="8"/>
      <c r="J446" s="1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9"/>
      <c r="V446" s="9"/>
    </row>
    <row r="447">
      <c r="A447" s="7"/>
      <c r="B447" s="7"/>
      <c r="C447" s="8"/>
      <c r="D447" s="12"/>
      <c r="E447" s="8"/>
      <c r="F447" s="8"/>
      <c r="G447" s="9"/>
      <c r="H447" s="8"/>
      <c r="I447" s="8"/>
      <c r="J447" s="1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9"/>
      <c r="V447" s="9"/>
    </row>
    <row r="448">
      <c r="A448" s="7"/>
      <c r="B448" s="7"/>
      <c r="C448" s="8"/>
      <c r="D448" s="12"/>
      <c r="E448" s="8"/>
      <c r="F448" s="8"/>
      <c r="G448" s="9"/>
      <c r="H448" s="8"/>
      <c r="I448" s="8"/>
      <c r="J448" s="1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9"/>
      <c r="V448" s="9"/>
    </row>
    <row r="449">
      <c r="A449" s="7"/>
      <c r="B449" s="7"/>
      <c r="C449" s="8"/>
      <c r="D449" s="12"/>
      <c r="E449" s="8"/>
      <c r="F449" s="8"/>
      <c r="G449" s="9"/>
      <c r="H449" s="8"/>
      <c r="I449" s="8"/>
      <c r="J449" s="1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9"/>
      <c r="V449" s="9"/>
    </row>
    <row r="450">
      <c r="A450" s="7"/>
      <c r="B450" s="7"/>
      <c r="C450" s="8"/>
      <c r="D450" s="12"/>
      <c r="E450" s="8"/>
      <c r="F450" s="8"/>
      <c r="G450" s="9"/>
      <c r="H450" s="8"/>
      <c r="I450" s="8"/>
      <c r="J450" s="1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9"/>
      <c r="V450" s="9"/>
    </row>
    <row r="451">
      <c r="A451" s="7"/>
      <c r="B451" s="7"/>
      <c r="C451" s="8"/>
      <c r="D451" s="12"/>
      <c r="E451" s="8"/>
      <c r="F451" s="8"/>
      <c r="G451" s="9"/>
      <c r="H451" s="8"/>
      <c r="I451" s="8"/>
      <c r="J451" s="1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9"/>
      <c r="V451" s="9"/>
    </row>
    <row r="452">
      <c r="A452" s="7"/>
      <c r="B452" s="7"/>
      <c r="C452" s="8"/>
      <c r="D452" s="12"/>
      <c r="E452" s="8"/>
      <c r="F452" s="8"/>
      <c r="G452" s="9"/>
      <c r="H452" s="8"/>
      <c r="I452" s="8"/>
      <c r="J452" s="1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9"/>
      <c r="V452" s="9"/>
    </row>
    <row r="453">
      <c r="A453" s="7"/>
      <c r="B453" s="7"/>
      <c r="C453" s="8"/>
      <c r="D453" s="12"/>
      <c r="E453" s="8"/>
      <c r="F453" s="8"/>
      <c r="G453" s="9"/>
      <c r="H453" s="8"/>
      <c r="I453" s="8"/>
      <c r="J453" s="1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9"/>
      <c r="V453" s="9"/>
    </row>
    <row r="454">
      <c r="A454" s="7"/>
      <c r="B454" s="7"/>
      <c r="C454" s="8"/>
      <c r="D454" s="12"/>
      <c r="E454" s="8"/>
      <c r="F454" s="8"/>
      <c r="G454" s="9"/>
      <c r="H454" s="8"/>
      <c r="I454" s="8"/>
      <c r="J454" s="1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9"/>
      <c r="V454" s="9"/>
    </row>
    <row r="455">
      <c r="A455" s="7"/>
      <c r="B455" s="7"/>
      <c r="C455" s="8"/>
      <c r="D455" s="12"/>
      <c r="E455" s="8"/>
      <c r="F455" s="8"/>
      <c r="G455" s="9"/>
      <c r="H455" s="8"/>
      <c r="I455" s="8"/>
      <c r="J455" s="1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9"/>
      <c r="V455" s="9"/>
    </row>
    <row r="456">
      <c r="A456" s="7"/>
      <c r="B456" s="7"/>
      <c r="C456" s="8"/>
      <c r="D456" s="12"/>
      <c r="E456" s="8"/>
      <c r="F456" s="8"/>
      <c r="G456" s="9"/>
      <c r="H456" s="8"/>
      <c r="I456" s="8"/>
      <c r="J456" s="1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9"/>
      <c r="V456" s="9"/>
    </row>
    <row r="457">
      <c r="A457" s="7"/>
      <c r="B457" s="7"/>
      <c r="C457" s="8"/>
      <c r="D457" s="12"/>
      <c r="E457" s="8"/>
      <c r="F457" s="8"/>
      <c r="G457" s="9"/>
      <c r="H457" s="8"/>
      <c r="I457" s="8"/>
      <c r="J457" s="1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9"/>
      <c r="V457" s="9"/>
    </row>
    <row r="458">
      <c r="A458" s="7"/>
      <c r="B458" s="7"/>
      <c r="C458" s="8"/>
      <c r="D458" s="12"/>
      <c r="E458" s="8"/>
      <c r="F458" s="8"/>
      <c r="G458" s="9"/>
      <c r="H458" s="8"/>
      <c r="I458" s="8"/>
      <c r="J458" s="1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9"/>
      <c r="V458" s="9"/>
    </row>
    <row r="459">
      <c r="A459" s="7"/>
      <c r="B459" s="7"/>
      <c r="C459" s="8"/>
      <c r="D459" s="12"/>
      <c r="E459" s="8"/>
      <c r="F459" s="8"/>
      <c r="G459" s="9"/>
      <c r="H459" s="8"/>
      <c r="I459" s="8"/>
      <c r="J459" s="1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9"/>
      <c r="V459" s="9"/>
    </row>
    <row r="460">
      <c r="A460" s="7"/>
      <c r="B460" s="7"/>
      <c r="C460" s="8"/>
      <c r="D460" s="12"/>
      <c r="E460" s="8"/>
      <c r="F460" s="8"/>
      <c r="G460" s="9"/>
      <c r="H460" s="8"/>
      <c r="I460" s="8"/>
      <c r="J460" s="1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9"/>
      <c r="V460" s="9"/>
    </row>
    <row r="461">
      <c r="A461" s="7"/>
      <c r="B461" s="7"/>
      <c r="C461" s="8"/>
      <c r="D461" s="12"/>
      <c r="E461" s="8"/>
      <c r="F461" s="8"/>
      <c r="G461" s="9"/>
      <c r="H461" s="8"/>
      <c r="I461" s="8"/>
      <c r="J461" s="1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9"/>
      <c r="V461" s="9"/>
    </row>
    <row r="462">
      <c r="A462" s="7"/>
      <c r="B462" s="7"/>
      <c r="C462" s="8"/>
      <c r="D462" s="12"/>
      <c r="E462" s="8"/>
      <c r="F462" s="8"/>
      <c r="G462" s="9"/>
      <c r="H462" s="8"/>
      <c r="I462" s="8"/>
      <c r="J462" s="1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9"/>
      <c r="V462" s="9"/>
    </row>
    <row r="463">
      <c r="A463" s="7"/>
      <c r="B463" s="7"/>
      <c r="C463" s="8"/>
      <c r="D463" s="12"/>
      <c r="E463" s="8"/>
      <c r="F463" s="8"/>
      <c r="G463" s="9"/>
      <c r="H463" s="8"/>
      <c r="I463" s="8"/>
      <c r="J463" s="1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9"/>
      <c r="V463" s="9"/>
    </row>
    <row r="464">
      <c r="A464" s="7"/>
      <c r="B464" s="7"/>
      <c r="C464" s="8"/>
      <c r="D464" s="12"/>
      <c r="E464" s="8"/>
      <c r="F464" s="8"/>
      <c r="G464" s="9"/>
      <c r="H464" s="8"/>
      <c r="I464" s="8"/>
      <c r="J464" s="1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9"/>
      <c r="V464" s="9"/>
    </row>
    <row r="465">
      <c r="A465" s="7"/>
      <c r="B465" s="7"/>
      <c r="C465" s="8"/>
      <c r="D465" s="12"/>
      <c r="E465" s="8"/>
      <c r="F465" s="8"/>
      <c r="G465" s="9"/>
      <c r="H465" s="8"/>
      <c r="I465" s="8"/>
      <c r="J465" s="1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9"/>
      <c r="V465" s="9"/>
    </row>
    <row r="466">
      <c r="A466" s="7"/>
      <c r="B466" s="7"/>
      <c r="C466" s="8"/>
      <c r="D466" s="12"/>
      <c r="E466" s="8"/>
      <c r="F466" s="8"/>
      <c r="G466" s="9"/>
      <c r="H466" s="8"/>
      <c r="I466" s="8"/>
      <c r="J466" s="1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9"/>
      <c r="V466" s="9"/>
    </row>
    <row r="467">
      <c r="A467" s="7"/>
      <c r="B467" s="7"/>
      <c r="C467" s="8"/>
      <c r="D467" s="12"/>
      <c r="E467" s="8"/>
      <c r="F467" s="8"/>
      <c r="G467" s="9"/>
      <c r="H467" s="8"/>
      <c r="I467" s="8"/>
      <c r="J467" s="1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9"/>
      <c r="V467" s="9"/>
    </row>
    <row r="468">
      <c r="A468" s="7"/>
      <c r="B468" s="7"/>
      <c r="C468" s="8"/>
      <c r="D468" s="12"/>
      <c r="E468" s="8"/>
      <c r="F468" s="8"/>
      <c r="G468" s="9"/>
      <c r="H468" s="8"/>
      <c r="I468" s="8"/>
      <c r="J468" s="1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9"/>
      <c r="V468" s="9"/>
    </row>
    <row r="469">
      <c r="A469" s="7"/>
      <c r="B469" s="7"/>
      <c r="C469" s="8"/>
      <c r="D469" s="12"/>
      <c r="E469" s="8"/>
      <c r="F469" s="8"/>
      <c r="G469" s="9"/>
      <c r="H469" s="8"/>
      <c r="I469" s="8"/>
      <c r="J469" s="1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9"/>
      <c r="V469" s="9"/>
    </row>
    <row r="470">
      <c r="A470" s="7"/>
      <c r="B470" s="7"/>
      <c r="C470" s="8"/>
      <c r="D470" s="12"/>
      <c r="E470" s="8"/>
      <c r="F470" s="8"/>
      <c r="G470" s="9"/>
      <c r="H470" s="8"/>
      <c r="I470" s="8"/>
      <c r="J470" s="1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9"/>
      <c r="V470" s="9"/>
    </row>
    <row r="471">
      <c r="A471" s="7"/>
      <c r="B471" s="7"/>
      <c r="C471" s="8"/>
      <c r="D471" s="12"/>
      <c r="E471" s="8"/>
      <c r="F471" s="8"/>
      <c r="G471" s="9"/>
      <c r="H471" s="8"/>
      <c r="I471" s="8"/>
      <c r="J471" s="1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9"/>
      <c r="V471" s="9"/>
    </row>
    <row r="472">
      <c r="A472" s="7"/>
      <c r="B472" s="7"/>
      <c r="C472" s="8"/>
      <c r="D472" s="12"/>
      <c r="E472" s="8"/>
      <c r="F472" s="8"/>
      <c r="G472" s="9"/>
      <c r="H472" s="8"/>
      <c r="I472" s="8"/>
      <c r="J472" s="1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9"/>
      <c r="V472" s="9"/>
    </row>
    <row r="473">
      <c r="A473" s="7"/>
      <c r="B473" s="7"/>
      <c r="C473" s="8"/>
      <c r="D473" s="12"/>
      <c r="E473" s="8"/>
      <c r="F473" s="8"/>
      <c r="G473" s="9"/>
      <c r="H473" s="8"/>
      <c r="I473" s="8"/>
      <c r="J473" s="1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9"/>
      <c r="V473" s="9"/>
    </row>
    <row r="474">
      <c r="A474" s="7"/>
      <c r="B474" s="7"/>
      <c r="C474" s="8"/>
      <c r="D474" s="12"/>
      <c r="E474" s="8"/>
      <c r="F474" s="8"/>
      <c r="G474" s="9"/>
      <c r="H474" s="8"/>
      <c r="I474" s="8"/>
      <c r="J474" s="1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9"/>
      <c r="V474" s="9"/>
    </row>
    <row r="475">
      <c r="A475" s="7"/>
      <c r="B475" s="7"/>
      <c r="C475" s="8"/>
      <c r="D475" s="12"/>
      <c r="E475" s="8"/>
      <c r="F475" s="8"/>
      <c r="G475" s="9"/>
      <c r="H475" s="8"/>
      <c r="I475" s="8"/>
      <c r="J475" s="1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9"/>
      <c r="V475" s="9"/>
    </row>
    <row r="476">
      <c r="A476" s="7"/>
      <c r="B476" s="7"/>
      <c r="C476" s="8"/>
      <c r="D476" s="12"/>
      <c r="E476" s="8"/>
      <c r="F476" s="8"/>
      <c r="G476" s="9"/>
      <c r="H476" s="8"/>
      <c r="I476" s="8"/>
      <c r="J476" s="1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9"/>
      <c r="V476" s="9"/>
    </row>
    <row r="477">
      <c r="A477" s="7"/>
      <c r="B477" s="7"/>
      <c r="C477" s="8"/>
      <c r="D477" s="12"/>
      <c r="E477" s="8"/>
      <c r="F477" s="8"/>
      <c r="G477" s="9"/>
      <c r="H477" s="8"/>
      <c r="I477" s="8"/>
      <c r="J477" s="1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9"/>
      <c r="V477" s="9"/>
    </row>
    <row r="478">
      <c r="A478" s="7"/>
      <c r="B478" s="7"/>
      <c r="C478" s="8"/>
      <c r="D478" s="12"/>
      <c r="E478" s="8"/>
      <c r="F478" s="8"/>
      <c r="G478" s="9"/>
      <c r="H478" s="8"/>
      <c r="I478" s="8"/>
      <c r="J478" s="1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9"/>
      <c r="V478" s="9"/>
    </row>
    <row r="479">
      <c r="A479" s="7"/>
      <c r="B479" s="7"/>
      <c r="C479" s="8"/>
      <c r="D479" s="12"/>
      <c r="E479" s="8"/>
      <c r="F479" s="8"/>
      <c r="G479" s="9"/>
      <c r="H479" s="8"/>
      <c r="I479" s="8"/>
      <c r="J479" s="1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9"/>
      <c r="V479" s="9"/>
    </row>
    <row r="480">
      <c r="A480" s="7"/>
      <c r="B480" s="7"/>
      <c r="C480" s="8"/>
      <c r="D480" s="12"/>
      <c r="E480" s="8"/>
      <c r="F480" s="8"/>
      <c r="G480" s="9"/>
      <c r="H480" s="8"/>
      <c r="I480" s="8"/>
      <c r="J480" s="1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9"/>
      <c r="V480" s="9"/>
    </row>
    <row r="481">
      <c r="A481" s="7"/>
      <c r="B481" s="7"/>
      <c r="C481" s="8"/>
      <c r="D481" s="12"/>
      <c r="E481" s="8"/>
      <c r="F481" s="8"/>
      <c r="G481" s="9"/>
      <c r="H481" s="8"/>
      <c r="I481" s="8"/>
      <c r="J481" s="1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9"/>
      <c r="V481" s="9"/>
    </row>
    <row r="482">
      <c r="A482" s="7"/>
      <c r="B482" s="7"/>
      <c r="C482" s="8"/>
      <c r="D482" s="12"/>
      <c r="E482" s="8"/>
      <c r="F482" s="8"/>
      <c r="G482" s="9"/>
      <c r="H482" s="8"/>
      <c r="I482" s="8"/>
      <c r="J482" s="1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9"/>
      <c r="V482" s="9"/>
    </row>
    <row r="483">
      <c r="A483" s="7"/>
      <c r="B483" s="7"/>
      <c r="C483" s="8"/>
      <c r="D483" s="12"/>
      <c r="E483" s="8"/>
      <c r="F483" s="8"/>
      <c r="G483" s="9"/>
      <c r="H483" s="8"/>
      <c r="I483" s="8"/>
      <c r="J483" s="1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9"/>
      <c r="V483" s="9"/>
    </row>
    <row r="484">
      <c r="A484" s="7"/>
      <c r="B484" s="7"/>
      <c r="C484" s="8"/>
      <c r="D484" s="12"/>
      <c r="E484" s="8"/>
      <c r="F484" s="8"/>
      <c r="G484" s="9"/>
      <c r="H484" s="8"/>
      <c r="I484" s="8"/>
      <c r="J484" s="1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9"/>
      <c r="V484" s="9"/>
    </row>
    <row r="485">
      <c r="A485" s="7"/>
      <c r="B485" s="7"/>
      <c r="C485" s="8"/>
      <c r="D485" s="12"/>
      <c r="E485" s="8"/>
      <c r="F485" s="8"/>
      <c r="G485" s="9"/>
      <c r="H485" s="8"/>
      <c r="I485" s="8"/>
      <c r="J485" s="1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9"/>
      <c r="V485" s="9"/>
    </row>
    <row r="486">
      <c r="A486" s="7"/>
      <c r="B486" s="7"/>
      <c r="C486" s="8"/>
      <c r="D486" s="12"/>
      <c r="E486" s="8"/>
      <c r="F486" s="8"/>
      <c r="G486" s="9"/>
      <c r="H486" s="8"/>
      <c r="I486" s="8"/>
      <c r="J486" s="1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9"/>
      <c r="V486" s="9"/>
    </row>
    <row r="487">
      <c r="A487" s="7"/>
      <c r="B487" s="7"/>
      <c r="C487" s="8"/>
      <c r="D487" s="12"/>
      <c r="E487" s="8"/>
      <c r="F487" s="8"/>
      <c r="G487" s="9"/>
      <c r="H487" s="8"/>
      <c r="I487" s="8"/>
      <c r="J487" s="1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9"/>
      <c r="V487" s="9"/>
    </row>
    <row r="488">
      <c r="A488" s="7"/>
      <c r="B488" s="7"/>
      <c r="C488" s="8"/>
      <c r="D488" s="12"/>
      <c r="E488" s="8"/>
      <c r="F488" s="8"/>
      <c r="G488" s="9"/>
      <c r="H488" s="8"/>
      <c r="I488" s="8"/>
      <c r="J488" s="1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9"/>
      <c r="V488" s="9"/>
    </row>
    <row r="489">
      <c r="A489" s="7"/>
      <c r="B489" s="7"/>
      <c r="C489" s="8"/>
      <c r="D489" s="12"/>
      <c r="E489" s="8"/>
      <c r="F489" s="8"/>
      <c r="G489" s="9"/>
      <c r="H489" s="8"/>
      <c r="I489" s="8"/>
      <c r="J489" s="1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9"/>
      <c r="V489" s="9"/>
    </row>
    <row r="490">
      <c r="A490" s="7"/>
      <c r="B490" s="7"/>
      <c r="C490" s="8"/>
      <c r="D490" s="12"/>
      <c r="E490" s="8"/>
      <c r="F490" s="8"/>
      <c r="G490" s="9"/>
      <c r="H490" s="8"/>
      <c r="I490" s="8"/>
      <c r="J490" s="1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9"/>
      <c r="V490" s="9"/>
    </row>
    <row r="491">
      <c r="A491" s="7"/>
      <c r="B491" s="7"/>
      <c r="C491" s="8"/>
      <c r="D491" s="12"/>
      <c r="E491" s="8"/>
      <c r="F491" s="8"/>
      <c r="G491" s="9"/>
      <c r="H491" s="8"/>
      <c r="I491" s="8"/>
      <c r="J491" s="1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9"/>
      <c r="V491" s="9"/>
    </row>
    <row r="492">
      <c r="A492" s="7"/>
      <c r="B492" s="7"/>
      <c r="C492" s="8"/>
      <c r="D492" s="12"/>
      <c r="E492" s="8"/>
      <c r="F492" s="8"/>
      <c r="G492" s="9"/>
      <c r="H492" s="8"/>
      <c r="I492" s="8"/>
      <c r="J492" s="1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9"/>
      <c r="V492" s="9"/>
    </row>
    <row r="493">
      <c r="A493" s="7"/>
      <c r="B493" s="7"/>
      <c r="C493" s="8"/>
      <c r="D493" s="12"/>
      <c r="E493" s="8"/>
      <c r="F493" s="8"/>
      <c r="G493" s="9"/>
      <c r="H493" s="8"/>
      <c r="I493" s="8"/>
      <c r="J493" s="1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9"/>
      <c r="V493" s="9"/>
    </row>
    <row r="494">
      <c r="A494" s="7"/>
      <c r="B494" s="7"/>
      <c r="C494" s="8"/>
      <c r="D494" s="12"/>
      <c r="E494" s="8"/>
      <c r="F494" s="8"/>
      <c r="G494" s="9"/>
      <c r="H494" s="8"/>
      <c r="I494" s="8"/>
      <c r="J494" s="1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9"/>
      <c r="V494" s="9"/>
    </row>
    <row r="495">
      <c r="A495" s="7"/>
      <c r="B495" s="7"/>
      <c r="C495" s="8"/>
      <c r="D495" s="12"/>
      <c r="E495" s="8"/>
      <c r="F495" s="8"/>
      <c r="G495" s="9"/>
      <c r="H495" s="8"/>
      <c r="I495" s="8"/>
      <c r="J495" s="1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9"/>
      <c r="V495" s="9"/>
    </row>
    <row r="496">
      <c r="A496" s="7"/>
      <c r="B496" s="7"/>
      <c r="C496" s="8"/>
      <c r="D496" s="12"/>
      <c r="E496" s="8"/>
      <c r="F496" s="8"/>
      <c r="G496" s="9"/>
      <c r="H496" s="8"/>
      <c r="I496" s="8"/>
      <c r="J496" s="1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9"/>
      <c r="V496" s="9"/>
    </row>
    <row r="497">
      <c r="A497" s="7"/>
      <c r="B497" s="7"/>
      <c r="C497" s="8"/>
      <c r="D497" s="12"/>
      <c r="E497" s="8"/>
      <c r="F497" s="8"/>
      <c r="G497" s="9"/>
      <c r="H497" s="8"/>
      <c r="I497" s="8"/>
      <c r="J497" s="1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9"/>
      <c r="V497" s="9"/>
    </row>
    <row r="498">
      <c r="A498" s="7"/>
      <c r="B498" s="7"/>
      <c r="C498" s="8"/>
      <c r="D498" s="12"/>
      <c r="E498" s="8"/>
      <c r="F498" s="8"/>
      <c r="G498" s="9"/>
      <c r="H498" s="8"/>
      <c r="I498" s="8"/>
      <c r="J498" s="1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9"/>
      <c r="V498" s="9"/>
    </row>
    <row r="499">
      <c r="A499" s="7"/>
      <c r="B499" s="7"/>
      <c r="C499" s="8"/>
      <c r="D499" s="12"/>
      <c r="E499" s="8"/>
      <c r="F499" s="8"/>
      <c r="G499" s="9"/>
      <c r="H499" s="8"/>
      <c r="I499" s="8"/>
      <c r="J499" s="1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9"/>
      <c r="V499" s="9"/>
    </row>
    <row r="500">
      <c r="A500" s="7"/>
      <c r="B500" s="7"/>
      <c r="C500" s="8"/>
      <c r="D500" s="12"/>
      <c r="E500" s="8"/>
      <c r="F500" s="8"/>
      <c r="G500" s="9"/>
      <c r="H500" s="8"/>
      <c r="I500" s="8"/>
      <c r="J500" s="1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9"/>
      <c r="V500" s="9"/>
    </row>
    <row r="501">
      <c r="A501" s="7"/>
      <c r="B501" s="7"/>
      <c r="C501" s="8"/>
      <c r="D501" s="12"/>
      <c r="E501" s="8"/>
      <c r="F501" s="8"/>
      <c r="G501" s="9"/>
      <c r="H501" s="8"/>
      <c r="I501" s="8"/>
      <c r="J501" s="1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9"/>
      <c r="V501" s="9"/>
    </row>
    <row r="502">
      <c r="A502" s="7"/>
      <c r="B502" s="7"/>
      <c r="C502" s="8"/>
      <c r="D502" s="12"/>
      <c r="E502" s="8"/>
      <c r="F502" s="8"/>
      <c r="G502" s="9"/>
      <c r="H502" s="8"/>
      <c r="I502" s="8"/>
      <c r="J502" s="1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9"/>
      <c r="V502" s="9"/>
    </row>
    <row r="503">
      <c r="A503" s="7"/>
      <c r="B503" s="7"/>
      <c r="C503" s="8"/>
      <c r="D503" s="12"/>
      <c r="E503" s="8"/>
      <c r="F503" s="8"/>
      <c r="G503" s="9"/>
      <c r="H503" s="8"/>
      <c r="I503" s="8"/>
      <c r="J503" s="1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9"/>
      <c r="V503" s="9"/>
    </row>
    <row r="504">
      <c r="A504" s="7"/>
      <c r="B504" s="7"/>
      <c r="C504" s="8"/>
      <c r="D504" s="12"/>
      <c r="E504" s="8"/>
      <c r="F504" s="8"/>
      <c r="G504" s="9"/>
      <c r="H504" s="8"/>
      <c r="I504" s="8"/>
      <c r="J504" s="1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9"/>
      <c r="V504" s="9"/>
    </row>
    <row r="505">
      <c r="A505" s="7"/>
      <c r="B505" s="7"/>
      <c r="C505" s="8"/>
      <c r="D505" s="12"/>
      <c r="E505" s="8"/>
      <c r="F505" s="8"/>
      <c r="G505" s="9"/>
      <c r="H505" s="8"/>
      <c r="I505" s="8"/>
      <c r="J505" s="1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9"/>
      <c r="V505" s="9"/>
    </row>
    <row r="506">
      <c r="A506" s="7"/>
      <c r="B506" s="7"/>
      <c r="C506" s="8"/>
      <c r="D506" s="12"/>
      <c r="E506" s="8"/>
      <c r="F506" s="8"/>
      <c r="G506" s="9"/>
      <c r="H506" s="8"/>
      <c r="I506" s="8"/>
      <c r="J506" s="1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9"/>
      <c r="V506" s="9"/>
    </row>
    <row r="507">
      <c r="A507" s="7"/>
      <c r="B507" s="7"/>
      <c r="C507" s="8"/>
      <c r="D507" s="12"/>
      <c r="E507" s="8"/>
      <c r="F507" s="8"/>
      <c r="G507" s="9"/>
      <c r="H507" s="8"/>
      <c r="I507" s="8"/>
      <c r="J507" s="1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9"/>
      <c r="V507" s="9"/>
    </row>
    <row r="508">
      <c r="A508" s="7"/>
      <c r="B508" s="7"/>
      <c r="C508" s="8"/>
      <c r="D508" s="12"/>
      <c r="E508" s="8"/>
      <c r="F508" s="8"/>
      <c r="G508" s="9"/>
      <c r="H508" s="8"/>
      <c r="I508" s="8"/>
      <c r="J508" s="1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9"/>
      <c r="V508" s="9"/>
    </row>
    <row r="509">
      <c r="A509" s="7"/>
      <c r="B509" s="7"/>
      <c r="C509" s="8"/>
      <c r="D509" s="12"/>
      <c r="E509" s="8"/>
      <c r="F509" s="8"/>
      <c r="G509" s="9"/>
      <c r="H509" s="8"/>
      <c r="I509" s="8"/>
      <c r="J509" s="1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9"/>
      <c r="V509" s="9"/>
    </row>
    <row r="510">
      <c r="A510" s="7"/>
      <c r="B510" s="7"/>
      <c r="C510" s="8"/>
      <c r="D510" s="12"/>
      <c r="E510" s="8"/>
      <c r="F510" s="8"/>
      <c r="G510" s="9"/>
      <c r="H510" s="8"/>
      <c r="I510" s="8"/>
      <c r="J510" s="1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9"/>
      <c r="V510" s="9"/>
    </row>
    <row r="511">
      <c r="A511" s="7"/>
      <c r="B511" s="7"/>
      <c r="C511" s="8"/>
      <c r="D511" s="12"/>
      <c r="E511" s="8"/>
      <c r="F511" s="8"/>
      <c r="G511" s="9"/>
      <c r="H511" s="8"/>
      <c r="I511" s="8"/>
      <c r="J511" s="1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9"/>
      <c r="V511" s="9"/>
    </row>
    <row r="512">
      <c r="A512" s="7"/>
      <c r="B512" s="7"/>
      <c r="C512" s="8"/>
      <c r="D512" s="12"/>
      <c r="E512" s="8"/>
      <c r="F512" s="8"/>
      <c r="G512" s="9"/>
      <c r="H512" s="8"/>
      <c r="I512" s="8"/>
      <c r="J512" s="1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9"/>
      <c r="V512" s="9"/>
    </row>
    <row r="513">
      <c r="A513" s="7"/>
      <c r="B513" s="7"/>
      <c r="C513" s="8"/>
      <c r="D513" s="12"/>
      <c r="E513" s="8"/>
      <c r="F513" s="8"/>
      <c r="G513" s="9"/>
      <c r="H513" s="8"/>
      <c r="I513" s="8"/>
      <c r="J513" s="1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9"/>
      <c r="V513" s="9"/>
    </row>
    <row r="514">
      <c r="A514" s="7"/>
      <c r="B514" s="7"/>
      <c r="C514" s="8"/>
      <c r="D514" s="12"/>
      <c r="E514" s="8"/>
      <c r="F514" s="8"/>
      <c r="G514" s="9"/>
      <c r="H514" s="8"/>
      <c r="I514" s="8"/>
      <c r="J514" s="1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9"/>
      <c r="V514" s="9"/>
    </row>
    <row r="515">
      <c r="A515" s="7"/>
      <c r="B515" s="7"/>
      <c r="C515" s="8"/>
      <c r="D515" s="12"/>
      <c r="E515" s="8"/>
      <c r="F515" s="8"/>
      <c r="G515" s="9"/>
      <c r="H515" s="8"/>
      <c r="I515" s="8"/>
      <c r="J515" s="1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9"/>
      <c r="V515" s="9"/>
    </row>
    <row r="516">
      <c r="A516" s="7"/>
      <c r="B516" s="7"/>
      <c r="C516" s="8"/>
      <c r="D516" s="12"/>
      <c r="E516" s="8"/>
      <c r="F516" s="8"/>
      <c r="G516" s="9"/>
      <c r="H516" s="8"/>
      <c r="I516" s="8"/>
      <c r="J516" s="1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9"/>
      <c r="V516" s="9"/>
    </row>
    <row r="517">
      <c r="A517" s="7"/>
      <c r="B517" s="7"/>
      <c r="C517" s="8"/>
      <c r="D517" s="12"/>
      <c r="E517" s="8"/>
      <c r="F517" s="8"/>
      <c r="G517" s="9"/>
      <c r="H517" s="8"/>
      <c r="I517" s="8"/>
      <c r="J517" s="1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9"/>
      <c r="V517" s="9"/>
    </row>
    <row r="518">
      <c r="A518" s="7"/>
      <c r="B518" s="7"/>
      <c r="C518" s="8"/>
      <c r="D518" s="12"/>
      <c r="E518" s="8"/>
      <c r="F518" s="8"/>
      <c r="G518" s="9"/>
      <c r="H518" s="8"/>
      <c r="I518" s="8"/>
      <c r="J518" s="1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9"/>
      <c r="V518" s="9"/>
    </row>
    <row r="519">
      <c r="A519" s="7"/>
      <c r="B519" s="7"/>
      <c r="C519" s="8"/>
      <c r="D519" s="12"/>
      <c r="E519" s="8"/>
      <c r="F519" s="8"/>
      <c r="G519" s="9"/>
      <c r="H519" s="8"/>
      <c r="I519" s="8"/>
      <c r="J519" s="1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9"/>
      <c r="V519" s="9"/>
    </row>
    <row r="520">
      <c r="A520" s="7"/>
      <c r="B520" s="7"/>
      <c r="C520" s="8"/>
      <c r="D520" s="12"/>
      <c r="E520" s="8"/>
      <c r="F520" s="8"/>
      <c r="G520" s="9"/>
      <c r="H520" s="8"/>
      <c r="I520" s="8"/>
      <c r="J520" s="1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9"/>
      <c r="V520" s="9"/>
    </row>
    <row r="521">
      <c r="A521" s="7"/>
      <c r="B521" s="7"/>
      <c r="C521" s="8"/>
      <c r="D521" s="12"/>
      <c r="E521" s="8"/>
      <c r="F521" s="8"/>
      <c r="G521" s="9"/>
      <c r="H521" s="8"/>
      <c r="I521" s="8"/>
      <c r="J521" s="1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9"/>
      <c r="V521" s="9"/>
    </row>
    <row r="522">
      <c r="A522" s="7"/>
      <c r="B522" s="7"/>
      <c r="C522" s="8"/>
      <c r="D522" s="12"/>
      <c r="E522" s="8"/>
      <c r="F522" s="8"/>
      <c r="G522" s="9"/>
      <c r="H522" s="8"/>
      <c r="I522" s="8"/>
      <c r="J522" s="1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9"/>
      <c r="V522" s="9"/>
    </row>
    <row r="523">
      <c r="A523" s="7"/>
      <c r="B523" s="7"/>
      <c r="C523" s="8"/>
      <c r="D523" s="12"/>
      <c r="E523" s="8"/>
      <c r="F523" s="8"/>
      <c r="G523" s="9"/>
      <c r="H523" s="8"/>
      <c r="I523" s="8"/>
      <c r="J523" s="1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9"/>
      <c r="V523" s="9"/>
    </row>
    <row r="524">
      <c r="A524" s="7"/>
      <c r="B524" s="7"/>
      <c r="C524" s="8"/>
      <c r="D524" s="12"/>
      <c r="E524" s="8"/>
      <c r="F524" s="8"/>
      <c r="G524" s="9"/>
      <c r="H524" s="8"/>
      <c r="I524" s="8"/>
      <c r="J524" s="1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9"/>
      <c r="V524" s="9"/>
    </row>
    <row r="525">
      <c r="A525" s="7"/>
      <c r="B525" s="7"/>
      <c r="C525" s="8"/>
      <c r="D525" s="12"/>
      <c r="E525" s="8"/>
      <c r="F525" s="8"/>
      <c r="G525" s="9"/>
      <c r="H525" s="8"/>
      <c r="I525" s="8"/>
      <c r="J525" s="1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9"/>
      <c r="V525" s="9"/>
    </row>
    <row r="526">
      <c r="A526" s="7"/>
      <c r="B526" s="7"/>
      <c r="C526" s="8"/>
      <c r="D526" s="12"/>
      <c r="E526" s="8"/>
      <c r="F526" s="8"/>
      <c r="G526" s="9"/>
      <c r="H526" s="8"/>
      <c r="I526" s="8"/>
      <c r="J526" s="1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9"/>
      <c r="V526" s="9"/>
    </row>
    <row r="527">
      <c r="A527" s="7"/>
      <c r="B527" s="7"/>
      <c r="C527" s="8"/>
      <c r="D527" s="12"/>
      <c r="E527" s="8"/>
      <c r="F527" s="8"/>
      <c r="G527" s="9"/>
      <c r="H527" s="8"/>
      <c r="I527" s="8"/>
      <c r="J527" s="1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9"/>
      <c r="V527" s="9"/>
    </row>
    <row r="528">
      <c r="A528" s="7"/>
      <c r="B528" s="7"/>
      <c r="C528" s="8"/>
      <c r="D528" s="12"/>
      <c r="E528" s="8"/>
      <c r="F528" s="8"/>
      <c r="G528" s="9"/>
      <c r="H528" s="8"/>
      <c r="I528" s="8"/>
      <c r="J528" s="1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9"/>
      <c r="V528" s="9"/>
    </row>
    <row r="529">
      <c r="A529" s="7"/>
      <c r="B529" s="7"/>
      <c r="C529" s="8"/>
      <c r="D529" s="12"/>
      <c r="E529" s="8"/>
      <c r="F529" s="8"/>
      <c r="G529" s="9"/>
      <c r="H529" s="8"/>
      <c r="I529" s="8"/>
      <c r="J529" s="1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9"/>
      <c r="V529" s="9"/>
    </row>
    <row r="530">
      <c r="A530" s="7"/>
      <c r="B530" s="7"/>
      <c r="C530" s="8"/>
      <c r="D530" s="12"/>
      <c r="E530" s="8"/>
      <c r="F530" s="8"/>
      <c r="G530" s="9"/>
      <c r="H530" s="8"/>
      <c r="I530" s="8"/>
      <c r="J530" s="1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9"/>
      <c r="V530" s="9"/>
    </row>
    <row r="531">
      <c r="A531" s="7"/>
      <c r="B531" s="7"/>
      <c r="C531" s="8"/>
      <c r="D531" s="12"/>
      <c r="E531" s="8"/>
      <c r="F531" s="8"/>
      <c r="G531" s="9"/>
      <c r="H531" s="8"/>
      <c r="I531" s="8"/>
      <c r="J531" s="1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9"/>
      <c r="V531" s="9"/>
    </row>
    <row r="532">
      <c r="A532" s="7"/>
      <c r="B532" s="7"/>
      <c r="C532" s="8"/>
      <c r="D532" s="12"/>
      <c r="E532" s="8"/>
      <c r="F532" s="8"/>
      <c r="G532" s="9"/>
      <c r="H532" s="8"/>
      <c r="I532" s="8"/>
      <c r="J532" s="1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9"/>
      <c r="V532" s="9"/>
    </row>
    <row r="533">
      <c r="A533" s="7"/>
      <c r="B533" s="7"/>
      <c r="C533" s="8"/>
      <c r="D533" s="12"/>
      <c r="E533" s="8"/>
      <c r="F533" s="8"/>
      <c r="G533" s="9"/>
      <c r="H533" s="8"/>
      <c r="I533" s="8"/>
      <c r="J533" s="1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9"/>
      <c r="V533" s="9"/>
    </row>
    <row r="534">
      <c r="A534" s="7"/>
      <c r="B534" s="7"/>
      <c r="C534" s="8"/>
      <c r="D534" s="12"/>
      <c r="E534" s="8"/>
      <c r="F534" s="8"/>
      <c r="G534" s="9"/>
      <c r="H534" s="8"/>
      <c r="I534" s="8"/>
      <c r="J534" s="1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9"/>
      <c r="V534" s="9"/>
    </row>
    <row r="535">
      <c r="A535" s="7"/>
      <c r="B535" s="7"/>
      <c r="C535" s="8"/>
      <c r="D535" s="12"/>
      <c r="E535" s="8"/>
      <c r="F535" s="8"/>
      <c r="G535" s="9"/>
      <c r="H535" s="8"/>
      <c r="I535" s="8"/>
      <c r="J535" s="1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9"/>
      <c r="V535" s="9"/>
    </row>
    <row r="536">
      <c r="A536" s="7"/>
      <c r="B536" s="7"/>
      <c r="C536" s="8"/>
      <c r="D536" s="12"/>
      <c r="E536" s="8"/>
      <c r="F536" s="8"/>
      <c r="G536" s="9"/>
      <c r="H536" s="8"/>
      <c r="I536" s="8"/>
      <c r="J536" s="1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9"/>
      <c r="V536" s="9"/>
    </row>
    <row r="537">
      <c r="A537" s="7"/>
      <c r="B537" s="7"/>
      <c r="C537" s="8"/>
      <c r="D537" s="12"/>
      <c r="E537" s="8"/>
      <c r="F537" s="8"/>
      <c r="G537" s="9"/>
      <c r="H537" s="8"/>
      <c r="I537" s="8"/>
      <c r="J537" s="1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9"/>
      <c r="V537" s="9"/>
    </row>
    <row r="538">
      <c r="A538" s="7"/>
      <c r="B538" s="7"/>
      <c r="C538" s="8"/>
      <c r="D538" s="12"/>
      <c r="E538" s="8"/>
      <c r="F538" s="8"/>
      <c r="G538" s="9"/>
      <c r="H538" s="8"/>
      <c r="I538" s="8"/>
      <c r="J538" s="1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9"/>
      <c r="V538" s="9"/>
    </row>
    <row r="539">
      <c r="A539" s="7"/>
      <c r="B539" s="7"/>
      <c r="C539" s="8"/>
      <c r="D539" s="12"/>
      <c r="E539" s="8"/>
      <c r="F539" s="8"/>
      <c r="G539" s="9"/>
      <c r="H539" s="8"/>
      <c r="I539" s="8"/>
      <c r="J539" s="1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9"/>
      <c r="V539" s="9"/>
    </row>
    <row r="540">
      <c r="A540" s="7"/>
      <c r="B540" s="7"/>
      <c r="C540" s="8"/>
      <c r="D540" s="12"/>
      <c r="E540" s="8"/>
      <c r="F540" s="8"/>
      <c r="G540" s="9"/>
      <c r="H540" s="8"/>
      <c r="I540" s="8"/>
      <c r="J540" s="1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9"/>
      <c r="V540" s="9"/>
    </row>
    <row r="541">
      <c r="A541" s="7"/>
      <c r="B541" s="7"/>
      <c r="C541" s="8"/>
      <c r="D541" s="12"/>
      <c r="E541" s="8"/>
      <c r="F541" s="8"/>
      <c r="G541" s="9"/>
      <c r="H541" s="8"/>
      <c r="I541" s="8"/>
      <c r="J541" s="1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9"/>
      <c r="V541" s="9"/>
    </row>
    <row r="542">
      <c r="A542" s="7"/>
      <c r="B542" s="7"/>
      <c r="C542" s="8"/>
      <c r="D542" s="12"/>
      <c r="E542" s="8"/>
      <c r="F542" s="8"/>
      <c r="G542" s="9"/>
      <c r="H542" s="8"/>
      <c r="I542" s="8"/>
      <c r="J542" s="1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9"/>
      <c r="V542" s="9"/>
    </row>
    <row r="543">
      <c r="A543" s="7"/>
      <c r="B543" s="7"/>
      <c r="C543" s="8"/>
      <c r="D543" s="12"/>
      <c r="E543" s="8"/>
      <c r="F543" s="8"/>
      <c r="G543" s="9"/>
      <c r="H543" s="8"/>
      <c r="I543" s="8"/>
      <c r="J543" s="1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9"/>
      <c r="V543" s="9"/>
    </row>
    <row r="544">
      <c r="A544" s="7"/>
      <c r="B544" s="7"/>
      <c r="C544" s="8"/>
      <c r="D544" s="12"/>
      <c r="E544" s="8"/>
      <c r="F544" s="8"/>
      <c r="G544" s="9"/>
      <c r="H544" s="8"/>
      <c r="I544" s="8"/>
      <c r="J544" s="1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9"/>
      <c r="V544" s="9"/>
    </row>
    <row r="545">
      <c r="A545" s="7"/>
      <c r="B545" s="7"/>
      <c r="C545" s="8"/>
      <c r="D545" s="12"/>
      <c r="E545" s="8"/>
      <c r="F545" s="8"/>
      <c r="G545" s="9"/>
      <c r="H545" s="8"/>
      <c r="I545" s="8"/>
      <c r="J545" s="1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9"/>
      <c r="V545" s="9"/>
    </row>
    <row r="546">
      <c r="A546" s="7"/>
      <c r="B546" s="7"/>
      <c r="C546" s="8"/>
      <c r="D546" s="12"/>
      <c r="E546" s="8"/>
      <c r="F546" s="8"/>
      <c r="G546" s="9"/>
      <c r="H546" s="8"/>
      <c r="I546" s="8"/>
      <c r="J546" s="1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9"/>
      <c r="V546" s="9"/>
    </row>
    <row r="547">
      <c r="A547" s="7"/>
      <c r="B547" s="7"/>
      <c r="C547" s="8"/>
      <c r="D547" s="12"/>
      <c r="E547" s="8"/>
      <c r="F547" s="8"/>
      <c r="G547" s="9"/>
      <c r="H547" s="8"/>
      <c r="I547" s="8"/>
      <c r="J547" s="1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9"/>
      <c r="V547" s="9"/>
    </row>
    <row r="548">
      <c r="A548" s="7"/>
      <c r="B548" s="7"/>
      <c r="C548" s="8"/>
      <c r="D548" s="12"/>
      <c r="E548" s="8"/>
      <c r="F548" s="8"/>
      <c r="G548" s="9"/>
      <c r="H548" s="8"/>
      <c r="I548" s="8"/>
      <c r="J548" s="1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9"/>
      <c r="V548" s="9"/>
    </row>
    <row r="549">
      <c r="A549" s="7"/>
      <c r="B549" s="7"/>
      <c r="C549" s="8"/>
      <c r="D549" s="12"/>
      <c r="E549" s="8"/>
      <c r="F549" s="8"/>
      <c r="G549" s="9"/>
      <c r="H549" s="8"/>
      <c r="I549" s="8"/>
      <c r="J549" s="1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9"/>
      <c r="V549" s="9"/>
    </row>
    <row r="550">
      <c r="A550" s="7"/>
      <c r="B550" s="7"/>
      <c r="C550" s="8"/>
      <c r="D550" s="12"/>
      <c r="E550" s="8"/>
      <c r="F550" s="8"/>
      <c r="G550" s="9"/>
      <c r="H550" s="8"/>
      <c r="I550" s="8"/>
      <c r="J550" s="1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9"/>
      <c r="V550" s="9"/>
    </row>
    <row r="551">
      <c r="A551" s="7"/>
      <c r="B551" s="7"/>
      <c r="C551" s="8"/>
      <c r="D551" s="12"/>
      <c r="E551" s="8"/>
      <c r="F551" s="8"/>
      <c r="G551" s="9"/>
      <c r="H551" s="8"/>
      <c r="I551" s="8"/>
      <c r="J551" s="1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9"/>
      <c r="V551" s="9"/>
    </row>
    <row r="552">
      <c r="A552" s="7"/>
      <c r="B552" s="7"/>
      <c r="C552" s="8"/>
      <c r="D552" s="12"/>
      <c r="E552" s="8"/>
      <c r="F552" s="8"/>
      <c r="G552" s="9"/>
      <c r="H552" s="8"/>
      <c r="I552" s="8"/>
      <c r="J552" s="1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9"/>
      <c r="V552" s="9"/>
    </row>
    <row r="553">
      <c r="A553" s="7"/>
      <c r="B553" s="7"/>
      <c r="C553" s="8"/>
      <c r="D553" s="12"/>
      <c r="E553" s="8"/>
      <c r="F553" s="8"/>
      <c r="G553" s="9"/>
      <c r="H553" s="8"/>
      <c r="I553" s="8"/>
      <c r="J553" s="1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9"/>
      <c r="V553" s="9"/>
    </row>
    <row r="554">
      <c r="A554" s="7"/>
      <c r="B554" s="7"/>
      <c r="C554" s="8"/>
      <c r="D554" s="12"/>
      <c r="E554" s="8"/>
      <c r="F554" s="8"/>
      <c r="G554" s="9"/>
      <c r="H554" s="8"/>
      <c r="I554" s="8"/>
      <c r="J554" s="1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9"/>
      <c r="V554" s="9"/>
    </row>
    <row r="555">
      <c r="A555" s="7"/>
      <c r="B555" s="7"/>
      <c r="C555" s="8"/>
      <c r="D555" s="12"/>
      <c r="E555" s="8"/>
      <c r="F555" s="8"/>
      <c r="G555" s="9"/>
      <c r="H555" s="8"/>
      <c r="I555" s="8"/>
      <c r="J555" s="1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9"/>
      <c r="V555" s="9"/>
    </row>
    <row r="556">
      <c r="A556" s="7"/>
      <c r="B556" s="7"/>
      <c r="C556" s="8"/>
      <c r="D556" s="12"/>
      <c r="E556" s="8"/>
      <c r="F556" s="8"/>
      <c r="G556" s="9"/>
      <c r="H556" s="8"/>
      <c r="I556" s="8"/>
      <c r="J556" s="1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9"/>
      <c r="V556" s="9"/>
    </row>
    <row r="557">
      <c r="A557" s="7"/>
      <c r="B557" s="7"/>
      <c r="C557" s="8"/>
      <c r="D557" s="12"/>
      <c r="E557" s="8"/>
      <c r="F557" s="8"/>
      <c r="G557" s="9"/>
      <c r="H557" s="8"/>
      <c r="I557" s="8"/>
      <c r="J557" s="1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9"/>
      <c r="V557" s="9"/>
    </row>
    <row r="558">
      <c r="A558" s="7"/>
      <c r="B558" s="7"/>
      <c r="C558" s="8"/>
      <c r="D558" s="12"/>
      <c r="E558" s="8"/>
      <c r="F558" s="8"/>
      <c r="G558" s="9"/>
      <c r="H558" s="8"/>
      <c r="I558" s="8"/>
      <c r="J558" s="1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9"/>
      <c r="V558" s="9"/>
    </row>
    <row r="559">
      <c r="A559" s="7"/>
      <c r="B559" s="7"/>
      <c r="C559" s="8"/>
      <c r="D559" s="12"/>
      <c r="E559" s="8"/>
      <c r="F559" s="8"/>
      <c r="G559" s="9"/>
      <c r="H559" s="8"/>
      <c r="I559" s="8"/>
      <c r="J559" s="1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9"/>
      <c r="V559" s="9"/>
    </row>
    <row r="560">
      <c r="A560" s="7"/>
      <c r="B560" s="7"/>
      <c r="C560" s="8"/>
      <c r="D560" s="12"/>
      <c r="E560" s="8"/>
      <c r="F560" s="8"/>
      <c r="G560" s="9"/>
      <c r="H560" s="8"/>
      <c r="I560" s="8"/>
      <c r="J560" s="1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9"/>
      <c r="V560" s="9"/>
    </row>
    <row r="561">
      <c r="A561" s="7"/>
      <c r="B561" s="7"/>
      <c r="C561" s="8"/>
      <c r="D561" s="12"/>
      <c r="E561" s="8"/>
      <c r="F561" s="8"/>
      <c r="G561" s="9"/>
      <c r="H561" s="8"/>
      <c r="I561" s="8"/>
      <c r="J561" s="1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9"/>
      <c r="V561" s="9"/>
    </row>
    <row r="562">
      <c r="A562" s="7"/>
      <c r="B562" s="7"/>
      <c r="C562" s="8"/>
      <c r="D562" s="12"/>
      <c r="E562" s="8"/>
      <c r="F562" s="8"/>
      <c r="G562" s="9"/>
      <c r="H562" s="8"/>
      <c r="I562" s="8"/>
      <c r="J562" s="1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9"/>
      <c r="V562" s="9"/>
    </row>
    <row r="563">
      <c r="A563" s="7"/>
      <c r="B563" s="7"/>
      <c r="C563" s="8"/>
      <c r="D563" s="12"/>
      <c r="E563" s="8"/>
      <c r="F563" s="8"/>
      <c r="G563" s="9"/>
      <c r="H563" s="8"/>
      <c r="I563" s="8"/>
      <c r="J563" s="1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9"/>
      <c r="V563" s="9"/>
    </row>
    <row r="564">
      <c r="A564" s="7"/>
      <c r="B564" s="7"/>
      <c r="C564" s="8"/>
      <c r="D564" s="12"/>
      <c r="E564" s="8"/>
      <c r="F564" s="8"/>
      <c r="G564" s="9"/>
      <c r="H564" s="8"/>
      <c r="I564" s="8"/>
      <c r="J564" s="1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9"/>
      <c r="V564" s="9"/>
    </row>
    <row r="565">
      <c r="A565" s="7"/>
      <c r="B565" s="7"/>
      <c r="C565" s="8"/>
      <c r="D565" s="12"/>
      <c r="E565" s="8"/>
      <c r="F565" s="8"/>
      <c r="G565" s="9"/>
      <c r="H565" s="8"/>
      <c r="I565" s="8"/>
      <c r="J565" s="1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9"/>
      <c r="V565" s="9"/>
    </row>
    <row r="566">
      <c r="A566" s="7"/>
      <c r="B566" s="7"/>
      <c r="C566" s="8"/>
      <c r="D566" s="12"/>
      <c r="E566" s="8"/>
      <c r="F566" s="8"/>
      <c r="G566" s="9"/>
      <c r="H566" s="8"/>
      <c r="I566" s="8"/>
      <c r="J566" s="1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9"/>
      <c r="V566" s="9"/>
    </row>
    <row r="567">
      <c r="A567" s="7"/>
      <c r="B567" s="7"/>
      <c r="C567" s="8"/>
      <c r="D567" s="12"/>
      <c r="E567" s="8"/>
      <c r="F567" s="8"/>
      <c r="G567" s="9"/>
      <c r="H567" s="8"/>
      <c r="I567" s="8"/>
      <c r="J567" s="1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9"/>
      <c r="V567" s="9"/>
    </row>
    <row r="568">
      <c r="A568" s="7"/>
      <c r="B568" s="7"/>
      <c r="C568" s="8"/>
      <c r="D568" s="12"/>
      <c r="E568" s="8"/>
      <c r="F568" s="8"/>
      <c r="G568" s="9"/>
      <c r="H568" s="8"/>
      <c r="I568" s="8"/>
      <c r="J568" s="1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9"/>
      <c r="V568" s="9"/>
    </row>
    <row r="569">
      <c r="A569" s="7"/>
      <c r="B569" s="7"/>
      <c r="C569" s="8"/>
      <c r="D569" s="12"/>
      <c r="E569" s="8"/>
      <c r="F569" s="8"/>
      <c r="G569" s="9"/>
      <c r="H569" s="8"/>
      <c r="I569" s="8"/>
      <c r="J569" s="1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9"/>
      <c r="V569" s="9"/>
    </row>
    <row r="570">
      <c r="A570" s="7"/>
      <c r="B570" s="7"/>
      <c r="C570" s="8"/>
      <c r="D570" s="12"/>
      <c r="E570" s="8"/>
      <c r="F570" s="8"/>
      <c r="G570" s="9"/>
      <c r="H570" s="8"/>
      <c r="I570" s="8"/>
      <c r="J570" s="1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9"/>
      <c r="V570" s="9"/>
    </row>
    <row r="571">
      <c r="A571" s="7"/>
      <c r="B571" s="7"/>
      <c r="C571" s="8"/>
      <c r="D571" s="12"/>
      <c r="E571" s="8"/>
      <c r="F571" s="8"/>
      <c r="G571" s="9"/>
      <c r="H571" s="8"/>
      <c r="I571" s="8"/>
      <c r="J571" s="1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9"/>
      <c r="V571" s="9"/>
    </row>
    <row r="572">
      <c r="A572" s="7"/>
      <c r="B572" s="7"/>
      <c r="C572" s="8"/>
      <c r="D572" s="12"/>
      <c r="E572" s="8"/>
      <c r="F572" s="8"/>
      <c r="G572" s="9"/>
      <c r="H572" s="8"/>
      <c r="I572" s="8"/>
      <c r="J572" s="1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9"/>
      <c r="V572" s="9"/>
    </row>
    <row r="573">
      <c r="A573" s="7"/>
      <c r="B573" s="7"/>
      <c r="C573" s="8"/>
      <c r="D573" s="12"/>
      <c r="E573" s="8"/>
      <c r="F573" s="8"/>
      <c r="G573" s="9"/>
      <c r="H573" s="8"/>
      <c r="I573" s="8"/>
      <c r="J573" s="1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9"/>
      <c r="V573" s="9"/>
    </row>
    <row r="574">
      <c r="A574" s="7"/>
      <c r="B574" s="7"/>
      <c r="C574" s="8"/>
      <c r="D574" s="12"/>
      <c r="E574" s="8"/>
      <c r="F574" s="8"/>
      <c r="G574" s="9"/>
      <c r="H574" s="8"/>
      <c r="I574" s="8"/>
      <c r="J574" s="1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9"/>
      <c r="V574" s="9"/>
    </row>
    <row r="575">
      <c r="A575" s="7"/>
      <c r="B575" s="7"/>
      <c r="C575" s="8"/>
      <c r="D575" s="12"/>
      <c r="E575" s="8"/>
      <c r="F575" s="8"/>
      <c r="G575" s="9"/>
      <c r="H575" s="8"/>
      <c r="I575" s="8"/>
      <c r="J575" s="1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9"/>
      <c r="V575" s="9"/>
    </row>
    <row r="576">
      <c r="A576" s="7"/>
      <c r="B576" s="7"/>
      <c r="C576" s="8"/>
      <c r="D576" s="12"/>
      <c r="E576" s="8"/>
      <c r="F576" s="8"/>
      <c r="G576" s="9"/>
      <c r="H576" s="8"/>
      <c r="I576" s="8"/>
      <c r="J576" s="1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9"/>
      <c r="V576" s="9"/>
    </row>
    <row r="577">
      <c r="A577" s="7"/>
      <c r="B577" s="7"/>
      <c r="C577" s="8"/>
      <c r="D577" s="12"/>
      <c r="E577" s="8"/>
      <c r="F577" s="8"/>
      <c r="G577" s="9"/>
      <c r="H577" s="8"/>
      <c r="I577" s="8"/>
      <c r="J577" s="1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9"/>
      <c r="V577" s="9"/>
    </row>
    <row r="578">
      <c r="A578" s="7"/>
      <c r="B578" s="7"/>
      <c r="C578" s="8"/>
      <c r="D578" s="12"/>
      <c r="E578" s="8"/>
      <c r="F578" s="8"/>
      <c r="G578" s="9"/>
      <c r="H578" s="8"/>
      <c r="I578" s="8"/>
      <c r="J578" s="1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9"/>
      <c r="V578" s="9"/>
    </row>
    <row r="579">
      <c r="A579" s="7"/>
      <c r="B579" s="7"/>
      <c r="C579" s="8"/>
      <c r="D579" s="12"/>
      <c r="E579" s="8"/>
      <c r="F579" s="8"/>
      <c r="G579" s="9"/>
      <c r="H579" s="8"/>
      <c r="I579" s="8"/>
      <c r="J579" s="1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9"/>
      <c r="V579" s="9"/>
    </row>
    <row r="580">
      <c r="A580" s="7"/>
      <c r="B580" s="7"/>
      <c r="C580" s="8"/>
      <c r="D580" s="12"/>
      <c r="E580" s="8"/>
      <c r="F580" s="8"/>
      <c r="G580" s="9"/>
      <c r="H580" s="8"/>
      <c r="I580" s="8"/>
      <c r="J580" s="1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9"/>
      <c r="V580" s="9"/>
    </row>
    <row r="581">
      <c r="A581" s="7"/>
      <c r="B581" s="7"/>
      <c r="C581" s="8"/>
      <c r="D581" s="12"/>
      <c r="E581" s="8"/>
      <c r="F581" s="8"/>
      <c r="G581" s="9"/>
      <c r="H581" s="8"/>
      <c r="I581" s="8"/>
      <c r="J581" s="1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9"/>
      <c r="V581" s="9"/>
    </row>
    <row r="582">
      <c r="A582" s="7"/>
      <c r="B582" s="7"/>
      <c r="C582" s="8"/>
      <c r="D582" s="12"/>
      <c r="E582" s="8"/>
      <c r="F582" s="8"/>
      <c r="G582" s="9"/>
      <c r="H582" s="8"/>
      <c r="I582" s="8"/>
      <c r="J582" s="1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9"/>
      <c r="V582" s="9"/>
    </row>
    <row r="583">
      <c r="A583" s="7"/>
      <c r="B583" s="7"/>
      <c r="C583" s="8"/>
      <c r="D583" s="12"/>
      <c r="E583" s="8"/>
      <c r="F583" s="8"/>
      <c r="G583" s="9"/>
      <c r="H583" s="8"/>
      <c r="I583" s="8"/>
      <c r="J583" s="1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9"/>
      <c r="V583" s="9"/>
    </row>
    <row r="584">
      <c r="A584" s="7"/>
      <c r="B584" s="7"/>
      <c r="C584" s="8"/>
      <c r="D584" s="12"/>
      <c r="E584" s="8"/>
      <c r="F584" s="8"/>
      <c r="G584" s="9"/>
      <c r="H584" s="8"/>
      <c r="I584" s="8"/>
      <c r="J584" s="1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9"/>
      <c r="V584" s="9"/>
    </row>
    <row r="585">
      <c r="A585" s="7"/>
      <c r="B585" s="7"/>
      <c r="C585" s="8"/>
      <c r="D585" s="12"/>
      <c r="E585" s="8"/>
      <c r="F585" s="8"/>
      <c r="G585" s="9"/>
      <c r="H585" s="8"/>
      <c r="I585" s="8"/>
      <c r="J585" s="1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9"/>
      <c r="V585" s="9"/>
    </row>
    <row r="586">
      <c r="A586" s="7"/>
      <c r="B586" s="7"/>
      <c r="C586" s="8"/>
      <c r="D586" s="12"/>
      <c r="E586" s="8"/>
      <c r="F586" s="8"/>
      <c r="G586" s="9"/>
      <c r="H586" s="8"/>
      <c r="I586" s="8"/>
      <c r="J586" s="1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9"/>
      <c r="V586" s="9"/>
    </row>
    <row r="587">
      <c r="A587" s="7"/>
      <c r="B587" s="7"/>
      <c r="C587" s="8"/>
      <c r="D587" s="12"/>
      <c r="E587" s="8"/>
      <c r="F587" s="8"/>
      <c r="G587" s="9"/>
      <c r="H587" s="8"/>
      <c r="I587" s="8"/>
      <c r="J587" s="1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9"/>
      <c r="V587" s="9"/>
    </row>
    <row r="588">
      <c r="A588" s="7"/>
      <c r="B588" s="7"/>
      <c r="C588" s="8"/>
      <c r="D588" s="12"/>
      <c r="E588" s="8"/>
      <c r="F588" s="8"/>
      <c r="G588" s="9"/>
      <c r="H588" s="8"/>
      <c r="I588" s="8"/>
      <c r="J588" s="1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9"/>
      <c r="V588" s="9"/>
    </row>
    <row r="589">
      <c r="A589" s="7"/>
      <c r="B589" s="7"/>
      <c r="C589" s="8"/>
      <c r="D589" s="12"/>
      <c r="E589" s="8"/>
      <c r="F589" s="8"/>
      <c r="G589" s="9"/>
      <c r="H589" s="8"/>
      <c r="I589" s="8"/>
      <c r="J589" s="1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9"/>
      <c r="V589" s="9"/>
    </row>
    <row r="590">
      <c r="A590" s="7"/>
      <c r="B590" s="7"/>
      <c r="C590" s="8"/>
      <c r="D590" s="12"/>
      <c r="E590" s="8"/>
      <c r="F590" s="8"/>
      <c r="G590" s="9"/>
      <c r="H590" s="8"/>
      <c r="I590" s="8"/>
      <c r="J590" s="1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9"/>
      <c r="V590" s="9"/>
    </row>
    <row r="591">
      <c r="A591" s="7"/>
      <c r="B591" s="7"/>
      <c r="C591" s="8"/>
      <c r="D591" s="12"/>
      <c r="E591" s="8"/>
      <c r="F591" s="8"/>
      <c r="G591" s="9"/>
      <c r="H591" s="8"/>
      <c r="I591" s="8"/>
      <c r="J591" s="1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9"/>
      <c r="V591" s="9"/>
    </row>
    <row r="592">
      <c r="A592" s="7"/>
      <c r="B592" s="7"/>
      <c r="C592" s="8"/>
      <c r="D592" s="12"/>
      <c r="E592" s="8"/>
      <c r="F592" s="8"/>
      <c r="G592" s="9"/>
      <c r="H592" s="8"/>
      <c r="I592" s="8"/>
      <c r="J592" s="1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9"/>
      <c r="V592" s="9"/>
    </row>
    <row r="593">
      <c r="A593" s="7"/>
      <c r="B593" s="7"/>
      <c r="C593" s="8"/>
      <c r="D593" s="12"/>
      <c r="E593" s="8"/>
      <c r="F593" s="8"/>
      <c r="G593" s="9"/>
      <c r="H593" s="8"/>
      <c r="I593" s="8"/>
      <c r="J593" s="1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9"/>
      <c r="V593" s="9"/>
    </row>
    <row r="594">
      <c r="A594" s="7"/>
      <c r="B594" s="7"/>
      <c r="C594" s="8"/>
      <c r="D594" s="12"/>
      <c r="E594" s="8"/>
      <c r="F594" s="8"/>
      <c r="G594" s="9"/>
      <c r="H594" s="8"/>
      <c r="I594" s="8"/>
      <c r="J594" s="1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9"/>
      <c r="V594" s="9"/>
    </row>
    <row r="595">
      <c r="A595" s="7"/>
      <c r="B595" s="7"/>
      <c r="C595" s="8"/>
      <c r="D595" s="12"/>
      <c r="E595" s="8"/>
      <c r="F595" s="8"/>
      <c r="G595" s="9"/>
      <c r="H595" s="8"/>
      <c r="I595" s="8"/>
      <c r="J595" s="1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9"/>
      <c r="V595" s="9"/>
    </row>
    <row r="596">
      <c r="A596" s="7"/>
      <c r="B596" s="7"/>
      <c r="C596" s="8"/>
      <c r="D596" s="12"/>
      <c r="E596" s="8"/>
      <c r="F596" s="8"/>
      <c r="G596" s="9"/>
      <c r="H596" s="8"/>
      <c r="I596" s="8"/>
      <c r="J596" s="1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9"/>
      <c r="V596" s="9"/>
    </row>
    <row r="597">
      <c r="A597" s="7"/>
      <c r="B597" s="7"/>
      <c r="C597" s="8"/>
      <c r="D597" s="12"/>
      <c r="E597" s="8"/>
      <c r="F597" s="8"/>
      <c r="G597" s="9"/>
      <c r="H597" s="8"/>
      <c r="I597" s="8"/>
      <c r="J597" s="1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9"/>
      <c r="V597" s="9"/>
    </row>
    <row r="598">
      <c r="A598" s="7"/>
      <c r="B598" s="7"/>
      <c r="C598" s="8"/>
      <c r="D598" s="12"/>
      <c r="E598" s="8"/>
      <c r="F598" s="8"/>
      <c r="G598" s="9"/>
      <c r="H598" s="8"/>
      <c r="I598" s="8"/>
      <c r="J598" s="1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9"/>
      <c r="V598" s="9"/>
    </row>
    <row r="599">
      <c r="A599" s="7"/>
      <c r="B599" s="7"/>
      <c r="C599" s="8"/>
      <c r="D599" s="12"/>
      <c r="E599" s="8"/>
      <c r="F599" s="8"/>
      <c r="G599" s="9"/>
      <c r="H599" s="8"/>
      <c r="I599" s="8"/>
      <c r="J599" s="1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9"/>
      <c r="V599" s="9"/>
    </row>
    <row r="600">
      <c r="A600" s="7"/>
      <c r="B600" s="7"/>
      <c r="C600" s="8"/>
      <c r="D600" s="12"/>
      <c r="E600" s="8"/>
      <c r="F600" s="8"/>
      <c r="G600" s="9"/>
      <c r="H600" s="8"/>
      <c r="I600" s="8"/>
      <c r="J600" s="1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9"/>
      <c r="V600" s="9"/>
    </row>
    <row r="601">
      <c r="A601" s="7"/>
      <c r="B601" s="7"/>
      <c r="C601" s="8"/>
      <c r="D601" s="12"/>
      <c r="E601" s="8"/>
      <c r="F601" s="8"/>
      <c r="G601" s="9"/>
      <c r="H601" s="8"/>
      <c r="I601" s="8"/>
      <c r="J601" s="1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9"/>
      <c r="V601" s="9"/>
    </row>
    <row r="602">
      <c r="A602" s="7"/>
      <c r="B602" s="7"/>
      <c r="C602" s="8"/>
      <c r="D602" s="12"/>
      <c r="E602" s="8"/>
      <c r="F602" s="8"/>
      <c r="G602" s="9"/>
      <c r="H602" s="8"/>
      <c r="I602" s="8"/>
      <c r="J602" s="1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9"/>
      <c r="V602" s="9"/>
    </row>
    <row r="603">
      <c r="A603" s="7"/>
      <c r="B603" s="7"/>
      <c r="C603" s="8"/>
      <c r="D603" s="12"/>
      <c r="E603" s="8"/>
      <c r="F603" s="8"/>
      <c r="G603" s="9"/>
      <c r="H603" s="8"/>
      <c r="I603" s="8"/>
      <c r="J603" s="1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9"/>
      <c r="V603" s="9"/>
    </row>
    <row r="604">
      <c r="A604" s="7"/>
      <c r="B604" s="7"/>
      <c r="C604" s="8"/>
      <c r="D604" s="12"/>
      <c r="E604" s="8"/>
      <c r="F604" s="8"/>
      <c r="G604" s="9"/>
      <c r="H604" s="8"/>
      <c r="I604" s="8"/>
      <c r="J604" s="1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9"/>
      <c r="V604" s="9"/>
    </row>
    <row r="605">
      <c r="A605" s="7"/>
      <c r="B605" s="7"/>
      <c r="C605" s="8"/>
      <c r="D605" s="12"/>
      <c r="E605" s="8"/>
      <c r="F605" s="8"/>
      <c r="G605" s="9"/>
      <c r="H605" s="8"/>
      <c r="I605" s="8"/>
      <c r="J605" s="1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9"/>
      <c r="V605" s="9"/>
    </row>
    <row r="606">
      <c r="A606" s="7"/>
      <c r="B606" s="7"/>
      <c r="C606" s="8"/>
      <c r="D606" s="12"/>
      <c r="E606" s="8"/>
      <c r="F606" s="8"/>
      <c r="G606" s="9"/>
      <c r="H606" s="8"/>
      <c r="I606" s="8"/>
      <c r="J606" s="1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9"/>
      <c r="V606" s="9"/>
    </row>
    <row r="607">
      <c r="A607" s="7"/>
      <c r="B607" s="7"/>
      <c r="C607" s="8"/>
      <c r="D607" s="12"/>
      <c r="E607" s="8"/>
      <c r="F607" s="8"/>
      <c r="G607" s="9"/>
      <c r="H607" s="8"/>
      <c r="I607" s="8"/>
      <c r="J607" s="1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9"/>
      <c r="V607" s="9"/>
    </row>
    <row r="608">
      <c r="A608" s="7"/>
      <c r="B608" s="7"/>
      <c r="C608" s="8"/>
      <c r="D608" s="12"/>
      <c r="E608" s="8"/>
      <c r="F608" s="8"/>
      <c r="G608" s="9"/>
      <c r="H608" s="8"/>
      <c r="I608" s="8"/>
      <c r="J608" s="1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9"/>
      <c r="V608" s="9"/>
    </row>
    <row r="609">
      <c r="A609" s="7"/>
      <c r="B609" s="7"/>
      <c r="C609" s="8"/>
      <c r="D609" s="12"/>
      <c r="E609" s="8"/>
      <c r="F609" s="8"/>
      <c r="G609" s="9"/>
      <c r="H609" s="8"/>
      <c r="I609" s="8"/>
      <c r="J609" s="1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9"/>
      <c r="V609" s="9"/>
    </row>
    <row r="610">
      <c r="A610" s="7"/>
      <c r="B610" s="7"/>
      <c r="C610" s="8"/>
      <c r="D610" s="12"/>
      <c r="E610" s="8"/>
      <c r="F610" s="8"/>
      <c r="G610" s="9"/>
      <c r="H610" s="8"/>
      <c r="I610" s="8"/>
      <c r="J610" s="1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9"/>
      <c r="V610" s="9"/>
    </row>
    <row r="611">
      <c r="A611" s="7"/>
      <c r="B611" s="7"/>
      <c r="C611" s="8"/>
      <c r="D611" s="12"/>
      <c r="E611" s="8"/>
      <c r="F611" s="8"/>
      <c r="G611" s="9"/>
      <c r="H611" s="8"/>
      <c r="I611" s="8"/>
      <c r="J611" s="1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9"/>
      <c r="V611" s="9"/>
    </row>
    <row r="612">
      <c r="A612" s="7"/>
      <c r="B612" s="7"/>
      <c r="C612" s="8"/>
      <c r="D612" s="12"/>
      <c r="E612" s="8"/>
      <c r="F612" s="8"/>
      <c r="G612" s="9"/>
      <c r="H612" s="8"/>
      <c r="I612" s="8"/>
      <c r="J612" s="1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9"/>
      <c r="V612" s="9"/>
    </row>
    <row r="613">
      <c r="A613" s="7"/>
      <c r="B613" s="7"/>
      <c r="C613" s="8"/>
      <c r="D613" s="12"/>
      <c r="E613" s="8"/>
      <c r="F613" s="8"/>
      <c r="G613" s="9"/>
      <c r="H613" s="8"/>
      <c r="I613" s="8"/>
      <c r="J613" s="1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9"/>
      <c r="V613" s="9"/>
    </row>
    <row r="614">
      <c r="A614" s="7"/>
      <c r="B614" s="7"/>
      <c r="C614" s="8"/>
      <c r="D614" s="12"/>
      <c r="E614" s="8"/>
      <c r="F614" s="8"/>
      <c r="G614" s="9"/>
      <c r="H614" s="8"/>
      <c r="I614" s="8"/>
      <c r="J614" s="1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9"/>
      <c r="V614" s="9"/>
    </row>
    <row r="615">
      <c r="A615" s="7"/>
      <c r="B615" s="7"/>
      <c r="C615" s="8"/>
      <c r="D615" s="12"/>
      <c r="E615" s="8"/>
      <c r="F615" s="8"/>
      <c r="G615" s="9"/>
      <c r="H615" s="8"/>
      <c r="I615" s="8"/>
      <c r="J615" s="1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9"/>
      <c r="V615" s="9"/>
    </row>
    <row r="616">
      <c r="A616" s="7"/>
      <c r="B616" s="7"/>
      <c r="C616" s="8"/>
      <c r="D616" s="12"/>
      <c r="E616" s="8"/>
      <c r="F616" s="8"/>
      <c r="G616" s="9"/>
      <c r="H616" s="8"/>
      <c r="I616" s="8"/>
      <c r="J616" s="1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9"/>
      <c r="V616" s="9"/>
    </row>
    <row r="617">
      <c r="A617" s="7"/>
      <c r="B617" s="7"/>
      <c r="C617" s="8"/>
      <c r="D617" s="12"/>
      <c r="E617" s="8"/>
      <c r="F617" s="8"/>
      <c r="G617" s="9"/>
      <c r="H617" s="8"/>
      <c r="I617" s="8"/>
      <c r="J617" s="1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9"/>
      <c r="V617" s="9"/>
    </row>
    <row r="618">
      <c r="A618" s="7"/>
      <c r="B618" s="7"/>
      <c r="C618" s="8"/>
      <c r="D618" s="12"/>
      <c r="E618" s="8"/>
      <c r="F618" s="8"/>
      <c r="G618" s="9"/>
      <c r="H618" s="8"/>
      <c r="I618" s="8"/>
      <c r="J618" s="1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9"/>
      <c r="V618" s="9"/>
    </row>
    <row r="619">
      <c r="A619" s="7"/>
      <c r="B619" s="7"/>
      <c r="C619" s="8"/>
      <c r="D619" s="12"/>
      <c r="E619" s="8"/>
      <c r="F619" s="8"/>
      <c r="G619" s="9"/>
      <c r="H619" s="8"/>
      <c r="I619" s="8"/>
      <c r="J619" s="1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9"/>
      <c r="V619" s="9"/>
    </row>
    <row r="620">
      <c r="A620" s="7"/>
      <c r="B620" s="7"/>
      <c r="C620" s="8"/>
      <c r="D620" s="12"/>
      <c r="E620" s="8"/>
      <c r="F620" s="8"/>
      <c r="G620" s="9"/>
      <c r="H620" s="8"/>
      <c r="I620" s="8"/>
      <c r="J620" s="1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9"/>
      <c r="V620" s="9"/>
    </row>
    <row r="621">
      <c r="A621" s="7"/>
      <c r="B621" s="7"/>
      <c r="C621" s="8"/>
      <c r="D621" s="12"/>
      <c r="E621" s="8"/>
      <c r="F621" s="8"/>
      <c r="G621" s="9"/>
      <c r="H621" s="8"/>
      <c r="I621" s="8"/>
      <c r="J621" s="1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9"/>
      <c r="V621" s="9"/>
    </row>
    <row r="622">
      <c r="A622" s="7"/>
      <c r="B622" s="7"/>
      <c r="C622" s="8"/>
      <c r="D622" s="12"/>
      <c r="E622" s="8"/>
      <c r="F622" s="8"/>
      <c r="G622" s="9"/>
      <c r="H622" s="8"/>
      <c r="I622" s="8"/>
      <c r="J622" s="1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9"/>
      <c r="V622" s="9"/>
    </row>
    <row r="623">
      <c r="A623" s="7"/>
      <c r="B623" s="7"/>
      <c r="C623" s="8"/>
      <c r="D623" s="12"/>
      <c r="E623" s="8"/>
      <c r="F623" s="8"/>
      <c r="G623" s="9"/>
      <c r="H623" s="8"/>
      <c r="I623" s="8"/>
      <c r="J623" s="1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9"/>
      <c r="V623" s="9"/>
    </row>
    <row r="624">
      <c r="A624" s="7"/>
      <c r="B624" s="7"/>
      <c r="C624" s="8"/>
      <c r="D624" s="12"/>
      <c r="E624" s="8"/>
      <c r="F624" s="8"/>
      <c r="G624" s="9"/>
      <c r="H624" s="8"/>
      <c r="I624" s="8"/>
      <c r="J624" s="1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9"/>
      <c r="V624" s="9"/>
    </row>
    <row r="625">
      <c r="A625" s="7"/>
      <c r="B625" s="7"/>
      <c r="C625" s="8"/>
      <c r="D625" s="12"/>
      <c r="E625" s="8"/>
      <c r="F625" s="8"/>
      <c r="G625" s="9"/>
      <c r="H625" s="8"/>
      <c r="I625" s="8"/>
      <c r="J625" s="1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9"/>
      <c r="V625" s="9"/>
    </row>
    <row r="626">
      <c r="A626" s="7"/>
      <c r="B626" s="7"/>
      <c r="C626" s="8"/>
      <c r="D626" s="12"/>
      <c r="E626" s="8"/>
      <c r="F626" s="8"/>
      <c r="G626" s="9"/>
      <c r="H626" s="8"/>
      <c r="I626" s="8"/>
      <c r="J626" s="1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9"/>
      <c r="V626" s="9"/>
    </row>
    <row r="627">
      <c r="A627" s="7"/>
      <c r="B627" s="7"/>
      <c r="C627" s="8"/>
      <c r="D627" s="12"/>
      <c r="E627" s="8"/>
      <c r="F627" s="8"/>
      <c r="G627" s="9"/>
      <c r="H627" s="8"/>
      <c r="I627" s="8"/>
      <c r="J627" s="1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9"/>
      <c r="V627" s="9"/>
    </row>
    <row r="628">
      <c r="A628" s="7"/>
      <c r="B628" s="7"/>
      <c r="C628" s="8"/>
      <c r="D628" s="12"/>
      <c r="E628" s="8"/>
      <c r="F628" s="8"/>
      <c r="G628" s="9"/>
      <c r="H628" s="8"/>
      <c r="I628" s="8"/>
      <c r="J628" s="1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9"/>
      <c r="V628" s="9"/>
    </row>
    <row r="629">
      <c r="A629" s="7"/>
      <c r="B629" s="7"/>
      <c r="C629" s="8"/>
      <c r="D629" s="12"/>
      <c r="E629" s="8"/>
      <c r="F629" s="8"/>
      <c r="G629" s="9"/>
      <c r="H629" s="8"/>
      <c r="I629" s="8"/>
      <c r="J629" s="1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9"/>
      <c r="V629" s="9"/>
    </row>
    <row r="630">
      <c r="A630" s="7"/>
      <c r="B630" s="7"/>
      <c r="C630" s="8"/>
      <c r="D630" s="12"/>
      <c r="E630" s="8"/>
      <c r="F630" s="8"/>
      <c r="G630" s="9"/>
      <c r="H630" s="8"/>
      <c r="I630" s="8"/>
      <c r="J630" s="1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9"/>
      <c r="V630" s="9"/>
    </row>
    <row r="631">
      <c r="A631" s="7"/>
      <c r="B631" s="7"/>
      <c r="C631" s="8"/>
      <c r="D631" s="12"/>
      <c r="E631" s="8"/>
      <c r="F631" s="8"/>
      <c r="G631" s="9"/>
      <c r="H631" s="8"/>
      <c r="I631" s="8"/>
      <c r="J631" s="1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9"/>
      <c r="V631" s="9"/>
    </row>
    <row r="632">
      <c r="A632" s="7"/>
      <c r="B632" s="7"/>
      <c r="C632" s="8"/>
      <c r="D632" s="12"/>
      <c r="E632" s="8"/>
      <c r="F632" s="8"/>
      <c r="G632" s="9"/>
      <c r="H632" s="8"/>
      <c r="I632" s="8"/>
      <c r="J632" s="1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9"/>
      <c r="V632" s="9"/>
    </row>
    <row r="633">
      <c r="A633" s="7"/>
      <c r="B633" s="7"/>
      <c r="C633" s="8"/>
      <c r="D633" s="12"/>
      <c r="E633" s="8"/>
      <c r="F633" s="8"/>
      <c r="G633" s="9"/>
      <c r="H633" s="8"/>
      <c r="I633" s="8"/>
      <c r="J633" s="1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9"/>
      <c r="V633" s="9"/>
    </row>
    <row r="634">
      <c r="A634" s="7"/>
      <c r="B634" s="7"/>
      <c r="C634" s="8"/>
      <c r="D634" s="12"/>
      <c r="E634" s="8"/>
      <c r="F634" s="8"/>
      <c r="G634" s="9"/>
      <c r="H634" s="8"/>
      <c r="I634" s="8"/>
      <c r="J634" s="1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9"/>
      <c r="V634" s="9"/>
    </row>
    <row r="635">
      <c r="A635" s="7"/>
      <c r="B635" s="7"/>
      <c r="C635" s="8"/>
      <c r="D635" s="12"/>
      <c r="E635" s="8"/>
      <c r="F635" s="8"/>
      <c r="G635" s="9"/>
      <c r="H635" s="8"/>
      <c r="I635" s="8"/>
      <c r="J635" s="1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9"/>
      <c r="V635" s="9"/>
    </row>
    <row r="636">
      <c r="A636" s="7"/>
      <c r="B636" s="7"/>
      <c r="C636" s="8"/>
      <c r="D636" s="12"/>
      <c r="E636" s="8"/>
      <c r="F636" s="8"/>
      <c r="G636" s="9"/>
      <c r="H636" s="8"/>
      <c r="I636" s="8"/>
      <c r="J636" s="1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9"/>
      <c r="V636" s="9"/>
    </row>
    <row r="637">
      <c r="A637" s="7"/>
      <c r="B637" s="7"/>
      <c r="C637" s="8"/>
      <c r="D637" s="12"/>
      <c r="E637" s="8"/>
      <c r="F637" s="8"/>
      <c r="G637" s="9"/>
      <c r="H637" s="8"/>
      <c r="I637" s="8"/>
      <c r="J637" s="1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9"/>
      <c r="V637" s="9"/>
    </row>
    <row r="638">
      <c r="A638" s="7"/>
      <c r="B638" s="7"/>
      <c r="C638" s="8"/>
      <c r="D638" s="12"/>
      <c r="E638" s="8"/>
      <c r="F638" s="8"/>
      <c r="G638" s="9"/>
      <c r="H638" s="8"/>
      <c r="I638" s="8"/>
      <c r="J638" s="1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9"/>
      <c r="V638" s="9"/>
    </row>
    <row r="639">
      <c r="A639" s="7"/>
      <c r="B639" s="7"/>
      <c r="C639" s="8"/>
      <c r="D639" s="12"/>
      <c r="E639" s="8"/>
      <c r="F639" s="8"/>
      <c r="G639" s="9"/>
      <c r="H639" s="8"/>
      <c r="I639" s="8"/>
      <c r="J639" s="1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9"/>
      <c r="V639" s="9"/>
    </row>
    <row r="640">
      <c r="A640" s="7"/>
      <c r="B640" s="7"/>
      <c r="C640" s="8"/>
      <c r="D640" s="12"/>
      <c r="E640" s="8"/>
      <c r="F640" s="8"/>
      <c r="G640" s="9"/>
      <c r="H640" s="8"/>
      <c r="I640" s="8"/>
      <c r="J640" s="1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9"/>
      <c r="V640" s="9"/>
    </row>
    <row r="641">
      <c r="A641" s="7"/>
      <c r="B641" s="7"/>
      <c r="C641" s="8"/>
      <c r="D641" s="12"/>
      <c r="E641" s="8"/>
      <c r="F641" s="8"/>
      <c r="G641" s="9"/>
      <c r="H641" s="8"/>
      <c r="I641" s="8"/>
      <c r="J641" s="1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9"/>
      <c r="V641" s="9"/>
    </row>
    <row r="642">
      <c r="A642" s="7"/>
      <c r="B642" s="7"/>
      <c r="C642" s="8"/>
      <c r="D642" s="12"/>
      <c r="E642" s="8"/>
      <c r="F642" s="8"/>
      <c r="G642" s="9"/>
      <c r="H642" s="8"/>
      <c r="I642" s="8"/>
      <c r="J642" s="1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9"/>
      <c r="V642" s="9"/>
    </row>
    <row r="643">
      <c r="A643" s="7"/>
      <c r="B643" s="7"/>
      <c r="C643" s="8"/>
      <c r="D643" s="12"/>
      <c r="E643" s="8"/>
      <c r="F643" s="8"/>
      <c r="G643" s="9"/>
      <c r="H643" s="8"/>
      <c r="I643" s="8"/>
      <c r="J643" s="1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9"/>
      <c r="V643" s="9"/>
    </row>
    <row r="644">
      <c r="A644" s="7"/>
      <c r="B644" s="7"/>
      <c r="C644" s="8"/>
      <c r="D644" s="12"/>
      <c r="E644" s="8"/>
      <c r="F644" s="8"/>
      <c r="G644" s="9"/>
      <c r="H644" s="8"/>
      <c r="I644" s="8"/>
      <c r="J644" s="1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9"/>
      <c r="V644" s="9"/>
    </row>
    <row r="645">
      <c r="A645" s="7"/>
      <c r="B645" s="7"/>
      <c r="C645" s="8"/>
      <c r="D645" s="12"/>
      <c r="E645" s="8"/>
      <c r="F645" s="8"/>
      <c r="G645" s="9"/>
      <c r="H645" s="8"/>
      <c r="I645" s="8"/>
      <c r="J645" s="1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9"/>
      <c r="V645" s="9"/>
    </row>
    <row r="646">
      <c r="A646" s="7"/>
      <c r="B646" s="7"/>
      <c r="C646" s="8"/>
      <c r="D646" s="12"/>
      <c r="E646" s="8"/>
      <c r="F646" s="8"/>
      <c r="G646" s="9"/>
      <c r="H646" s="8"/>
      <c r="I646" s="8"/>
      <c r="J646" s="1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9"/>
      <c r="V646" s="9"/>
    </row>
    <row r="647">
      <c r="A647" s="7"/>
      <c r="B647" s="7"/>
      <c r="C647" s="8"/>
      <c r="D647" s="12"/>
      <c r="E647" s="8"/>
      <c r="F647" s="8"/>
      <c r="G647" s="9"/>
      <c r="H647" s="8"/>
      <c r="I647" s="8"/>
      <c r="J647" s="1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9"/>
      <c r="V647" s="9"/>
    </row>
    <row r="648">
      <c r="A648" s="7"/>
      <c r="B648" s="7"/>
      <c r="C648" s="8"/>
      <c r="D648" s="12"/>
      <c r="E648" s="8"/>
      <c r="F648" s="8"/>
      <c r="G648" s="9"/>
      <c r="H648" s="8"/>
      <c r="I648" s="8"/>
      <c r="J648" s="1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9"/>
      <c r="V648" s="9"/>
    </row>
    <row r="649">
      <c r="A649" s="7"/>
      <c r="B649" s="7"/>
      <c r="C649" s="8"/>
      <c r="D649" s="12"/>
      <c r="E649" s="8"/>
      <c r="F649" s="8"/>
      <c r="G649" s="9"/>
      <c r="H649" s="8"/>
      <c r="I649" s="8"/>
      <c r="J649" s="1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9"/>
      <c r="V649" s="9"/>
    </row>
    <row r="650">
      <c r="A650" s="7"/>
      <c r="B650" s="7"/>
      <c r="C650" s="8"/>
      <c r="D650" s="12"/>
      <c r="E650" s="8"/>
      <c r="F650" s="8"/>
      <c r="G650" s="9"/>
      <c r="H650" s="8"/>
      <c r="I650" s="8"/>
      <c r="J650" s="1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9"/>
      <c r="V650" s="9"/>
    </row>
    <row r="651">
      <c r="A651" s="7"/>
      <c r="B651" s="7"/>
      <c r="C651" s="8"/>
      <c r="D651" s="12"/>
      <c r="E651" s="8"/>
      <c r="F651" s="8"/>
      <c r="G651" s="9"/>
      <c r="H651" s="8"/>
      <c r="I651" s="8"/>
      <c r="J651" s="1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9"/>
      <c r="V651" s="9"/>
    </row>
    <row r="652">
      <c r="A652" s="7"/>
      <c r="B652" s="7"/>
      <c r="C652" s="8"/>
      <c r="D652" s="12"/>
      <c r="E652" s="8"/>
      <c r="F652" s="8"/>
      <c r="G652" s="9"/>
      <c r="H652" s="8"/>
      <c r="I652" s="8"/>
      <c r="J652" s="1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9"/>
      <c r="V652" s="9"/>
    </row>
    <row r="653">
      <c r="A653" s="7"/>
      <c r="B653" s="7"/>
      <c r="C653" s="8"/>
      <c r="D653" s="12"/>
      <c r="E653" s="8"/>
      <c r="F653" s="8"/>
      <c r="G653" s="9"/>
      <c r="H653" s="8"/>
      <c r="I653" s="8"/>
      <c r="J653" s="1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9"/>
      <c r="V653" s="9"/>
    </row>
    <row r="654">
      <c r="A654" s="7"/>
      <c r="B654" s="7"/>
      <c r="C654" s="8"/>
      <c r="D654" s="12"/>
      <c r="E654" s="8"/>
      <c r="F654" s="8"/>
      <c r="G654" s="9"/>
      <c r="H654" s="8"/>
      <c r="I654" s="8"/>
      <c r="J654" s="1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9"/>
      <c r="V654" s="9"/>
    </row>
    <row r="655">
      <c r="A655" s="7"/>
      <c r="B655" s="7"/>
      <c r="C655" s="8"/>
      <c r="D655" s="12"/>
      <c r="E655" s="8"/>
      <c r="F655" s="8"/>
      <c r="G655" s="9"/>
      <c r="H655" s="8"/>
      <c r="I655" s="8"/>
      <c r="J655" s="1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9"/>
      <c r="V655" s="9"/>
    </row>
    <row r="656">
      <c r="A656" s="7"/>
      <c r="B656" s="7"/>
      <c r="C656" s="8"/>
      <c r="D656" s="12"/>
      <c r="E656" s="8"/>
      <c r="F656" s="8"/>
      <c r="G656" s="9"/>
      <c r="H656" s="8"/>
      <c r="I656" s="8"/>
      <c r="J656" s="1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9"/>
      <c r="V656" s="9"/>
    </row>
    <row r="657">
      <c r="A657" s="7"/>
      <c r="B657" s="7"/>
      <c r="C657" s="8"/>
      <c r="D657" s="12"/>
      <c r="E657" s="8"/>
      <c r="F657" s="8"/>
      <c r="G657" s="9"/>
      <c r="H657" s="8"/>
      <c r="I657" s="8"/>
      <c r="J657" s="1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9"/>
      <c r="V657" s="9"/>
    </row>
    <row r="658">
      <c r="A658" s="7"/>
      <c r="B658" s="7"/>
      <c r="C658" s="8"/>
      <c r="D658" s="12"/>
      <c r="E658" s="8"/>
      <c r="F658" s="8"/>
      <c r="G658" s="9"/>
      <c r="H658" s="8"/>
      <c r="I658" s="8"/>
      <c r="J658" s="1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9"/>
      <c r="V658" s="9"/>
    </row>
    <row r="659">
      <c r="A659" s="7"/>
      <c r="B659" s="7"/>
      <c r="C659" s="8"/>
      <c r="D659" s="12"/>
      <c r="E659" s="8"/>
      <c r="F659" s="8"/>
      <c r="G659" s="9"/>
      <c r="H659" s="8"/>
      <c r="I659" s="8"/>
      <c r="J659" s="1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9"/>
      <c r="V659" s="9"/>
    </row>
    <row r="660">
      <c r="A660" s="7"/>
      <c r="B660" s="7"/>
      <c r="C660" s="8"/>
      <c r="D660" s="12"/>
      <c r="E660" s="8"/>
      <c r="F660" s="8"/>
      <c r="G660" s="9"/>
      <c r="H660" s="8"/>
      <c r="I660" s="8"/>
      <c r="J660" s="1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9"/>
      <c r="V660" s="9"/>
    </row>
    <row r="661">
      <c r="A661" s="7"/>
      <c r="B661" s="7"/>
      <c r="C661" s="8"/>
      <c r="D661" s="12"/>
      <c r="E661" s="8"/>
      <c r="F661" s="8"/>
      <c r="G661" s="9"/>
      <c r="H661" s="8"/>
      <c r="I661" s="8"/>
      <c r="J661" s="1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9"/>
      <c r="V661" s="9"/>
    </row>
    <row r="662">
      <c r="A662" s="7"/>
      <c r="B662" s="7"/>
      <c r="C662" s="8"/>
      <c r="D662" s="12"/>
      <c r="E662" s="8"/>
      <c r="F662" s="8"/>
      <c r="G662" s="9"/>
      <c r="H662" s="8"/>
      <c r="I662" s="8"/>
      <c r="J662" s="1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9"/>
      <c r="V662" s="9"/>
    </row>
    <row r="663">
      <c r="A663" s="7"/>
      <c r="B663" s="7"/>
      <c r="C663" s="8"/>
      <c r="D663" s="12"/>
      <c r="E663" s="8"/>
      <c r="F663" s="8"/>
      <c r="G663" s="9"/>
      <c r="H663" s="8"/>
      <c r="I663" s="8"/>
      <c r="J663" s="1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9"/>
      <c r="V663" s="9"/>
    </row>
    <row r="664">
      <c r="A664" s="7"/>
      <c r="B664" s="7"/>
      <c r="C664" s="8"/>
      <c r="D664" s="12"/>
      <c r="E664" s="8"/>
      <c r="F664" s="8"/>
      <c r="G664" s="9"/>
      <c r="H664" s="8"/>
      <c r="I664" s="8"/>
      <c r="J664" s="1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9"/>
      <c r="V664" s="9"/>
    </row>
    <row r="665">
      <c r="A665" s="7"/>
      <c r="B665" s="7"/>
      <c r="C665" s="8"/>
      <c r="D665" s="12"/>
      <c r="E665" s="8"/>
      <c r="F665" s="8"/>
      <c r="G665" s="9"/>
      <c r="H665" s="8"/>
      <c r="I665" s="8"/>
      <c r="J665" s="1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9"/>
      <c r="V665" s="9"/>
    </row>
    <row r="666">
      <c r="A666" s="7"/>
      <c r="B666" s="7"/>
      <c r="C666" s="8"/>
      <c r="D666" s="12"/>
      <c r="E666" s="8"/>
      <c r="F666" s="8"/>
      <c r="G666" s="9"/>
      <c r="H666" s="8"/>
      <c r="I666" s="8"/>
      <c r="J666" s="1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9"/>
      <c r="V666" s="9"/>
    </row>
    <row r="667">
      <c r="A667" s="7"/>
      <c r="B667" s="7"/>
      <c r="C667" s="8"/>
      <c r="D667" s="12"/>
      <c r="E667" s="8"/>
      <c r="F667" s="8"/>
      <c r="G667" s="9"/>
      <c r="H667" s="8"/>
      <c r="I667" s="8"/>
      <c r="J667" s="1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9"/>
      <c r="V667" s="9"/>
    </row>
    <row r="668">
      <c r="A668" s="7"/>
      <c r="B668" s="7"/>
      <c r="C668" s="8"/>
      <c r="D668" s="12"/>
      <c r="E668" s="8"/>
      <c r="F668" s="8"/>
      <c r="G668" s="9"/>
      <c r="H668" s="8"/>
      <c r="I668" s="8"/>
      <c r="J668" s="1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9"/>
      <c r="V668" s="9"/>
    </row>
    <row r="669">
      <c r="A669" s="7"/>
      <c r="B669" s="7"/>
      <c r="C669" s="8"/>
      <c r="D669" s="12"/>
      <c r="E669" s="8"/>
      <c r="F669" s="8"/>
      <c r="G669" s="9"/>
      <c r="H669" s="8"/>
      <c r="I669" s="8"/>
      <c r="J669" s="1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9"/>
      <c r="V669" s="9"/>
    </row>
    <row r="670">
      <c r="A670" s="7"/>
      <c r="B670" s="7"/>
      <c r="C670" s="8"/>
      <c r="D670" s="12"/>
      <c r="E670" s="8"/>
      <c r="F670" s="8"/>
      <c r="G670" s="9"/>
      <c r="H670" s="8"/>
      <c r="I670" s="8"/>
      <c r="J670" s="1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9"/>
      <c r="V670" s="9"/>
    </row>
    <row r="671">
      <c r="A671" s="7"/>
      <c r="B671" s="7"/>
      <c r="C671" s="8"/>
      <c r="D671" s="12"/>
      <c r="E671" s="8"/>
      <c r="F671" s="8"/>
      <c r="G671" s="9"/>
      <c r="H671" s="8"/>
      <c r="I671" s="8"/>
      <c r="J671" s="1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9"/>
      <c r="V671" s="9"/>
    </row>
    <row r="672">
      <c r="A672" s="7"/>
      <c r="B672" s="7"/>
      <c r="C672" s="8"/>
      <c r="D672" s="12"/>
      <c r="E672" s="8"/>
      <c r="F672" s="8"/>
      <c r="G672" s="9"/>
      <c r="H672" s="8"/>
      <c r="I672" s="8"/>
      <c r="J672" s="1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9"/>
      <c r="V672" s="9"/>
    </row>
    <row r="673">
      <c r="A673" s="7"/>
      <c r="B673" s="7"/>
      <c r="C673" s="8"/>
      <c r="D673" s="12"/>
      <c r="E673" s="8"/>
      <c r="F673" s="8"/>
      <c r="G673" s="9"/>
      <c r="H673" s="8"/>
      <c r="I673" s="8"/>
      <c r="J673" s="1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9"/>
      <c r="V673" s="9"/>
    </row>
    <row r="674">
      <c r="A674" s="7"/>
      <c r="B674" s="7"/>
      <c r="C674" s="8"/>
      <c r="D674" s="12"/>
      <c r="E674" s="8"/>
      <c r="F674" s="8"/>
      <c r="G674" s="9"/>
      <c r="H674" s="8"/>
      <c r="I674" s="8"/>
      <c r="J674" s="1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9"/>
      <c r="V674" s="9"/>
    </row>
    <row r="675">
      <c r="A675" s="7"/>
      <c r="B675" s="7"/>
      <c r="C675" s="8"/>
      <c r="D675" s="12"/>
      <c r="E675" s="8"/>
      <c r="F675" s="8"/>
      <c r="G675" s="9"/>
      <c r="H675" s="8"/>
      <c r="I675" s="8"/>
      <c r="J675" s="1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9"/>
      <c r="V675" s="9"/>
    </row>
    <row r="676">
      <c r="A676" s="7"/>
      <c r="B676" s="7"/>
      <c r="C676" s="8"/>
      <c r="D676" s="12"/>
      <c r="E676" s="8"/>
      <c r="F676" s="8"/>
      <c r="G676" s="9"/>
      <c r="H676" s="8"/>
      <c r="I676" s="8"/>
      <c r="J676" s="1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9"/>
      <c r="V676" s="9"/>
    </row>
    <row r="677">
      <c r="A677" s="7"/>
      <c r="B677" s="7"/>
      <c r="C677" s="8"/>
      <c r="D677" s="12"/>
      <c r="E677" s="8"/>
      <c r="F677" s="8"/>
      <c r="G677" s="9"/>
      <c r="H677" s="8"/>
      <c r="I677" s="8"/>
      <c r="J677" s="1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9"/>
      <c r="V677" s="9"/>
    </row>
    <row r="678">
      <c r="A678" s="7"/>
      <c r="B678" s="7"/>
      <c r="C678" s="8"/>
      <c r="D678" s="12"/>
      <c r="E678" s="8"/>
      <c r="F678" s="8"/>
      <c r="G678" s="9"/>
      <c r="H678" s="8"/>
      <c r="I678" s="8"/>
      <c r="J678" s="1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9"/>
      <c r="V678" s="9"/>
    </row>
    <row r="679">
      <c r="A679" s="7"/>
      <c r="B679" s="7"/>
      <c r="C679" s="8"/>
      <c r="D679" s="12"/>
      <c r="E679" s="8"/>
      <c r="F679" s="8"/>
      <c r="G679" s="9"/>
      <c r="H679" s="8"/>
      <c r="I679" s="8"/>
      <c r="J679" s="1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9"/>
      <c r="V679" s="9"/>
    </row>
    <row r="680">
      <c r="A680" s="7"/>
      <c r="B680" s="7"/>
      <c r="C680" s="8"/>
      <c r="D680" s="12"/>
      <c r="E680" s="8"/>
      <c r="F680" s="8"/>
      <c r="G680" s="9"/>
      <c r="H680" s="8"/>
      <c r="I680" s="8"/>
      <c r="J680" s="1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9"/>
      <c r="V680" s="9"/>
    </row>
    <row r="681">
      <c r="A681" s="7"/>
      <c r="B681" s="7"/>
      <c r="C681" s="8"/>
      <c r="D681" s="12"/>
      <c r="E681" s="8"/>
      <c r="F681" s="8"/>
      <c r="G681" s="9"/>
      <c r="H681" s="8"/>
      <c r="I681" s="8"/>
      <c r="J681" s="1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9"/>
      <c r="V681" s="9"/>
    </row>
    <row r="682">
      <c r="A682" s="7"/>
      <c r="B682" s="7"/>
      <c r="C682" s="8"/>
      <c r="D682" s="12"/>
      <c r="E682" s="8"/>
      <c r="F682" s="8"/>
      <c r="G682" s="9"/>
      <c r="H682" s="8"/>
      <c r="I682" s="8"/>
      <c r="J682" s="1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9"/>
      <c r="V682" s="9"/>
    </row>
    <row r="683">
      <c r="A683" s="7"/>
      <c r="B683" s="7"/>
      <c r="C683" s="8"/>
      <c r="D683" s="12"/>
      <c r="E683" s="8"/>
      <c r="F683" s="8"/>
      <c r="G683" s="9"/>
      <c r="H683" s="8"/>
      <c r="I683" s="8"/>
      <c r="J683" s="1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9"/>
      <c r="V683" s="9"/>
    </row>
    <row r="684">
      <c r="A684" s="7"/>
      <c r="B684" s="7"/>
      <c r="C684" s="8"/>
      <c r="D684" s="12"/>
      <c r="E684" s="8"/>
      <c r="F684" s="8"/>
      <c r="G684" s="9"/>
      <c r="H684" s="8"/>
      <c r="I684" s="8"/>
      <c r="J684" s="1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9"/>
      <c r="V684" s="9"/>
    </row>
    <row r="685">
      <c r="A685" s="7"/>
      <c r="B685" s="7"/>
      <c r="C685" s="8"/>
      <c r="D685" s="12"/>
      <c r="E685" s="8"/>
      <c r="F685" s="8"/>
      <c r="G685" s="9"/>
      <c r="H685" s="8"/>
      <c r="I685" s="8"/>
      <c r="J685" s="1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9"/>
      <c r="V685" s="9"/>
    </row>
    <row r="686">
      <c r="A686" s="7"/>
      <c r="B686" s="7"/>
      <c r="C686" s="8"/>
      <c r="D686" s="12"/>
      <c r="E686" s="8"/>
      <c r="F686" s="8"/>
      <c r="G686" s="9"/>
      <c r="H686" s="8"/>
      <c r="I686" s="8"/>
      <c r="J686" s="1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9"/>
      <c r="V686" s="9"/>
    </row>
    <row r="687">
      <c r="A687" s="7"/>
      <c r="B687" s="7"/>
      <c r="C687" s="8"/>
      <c r="D687" s="12"/>
      <c r="E687" s="8"/>
      <c r="F687" s="8"/>
      <c r="G687" s="9"/>
      <c r="H687" s="8"/>
      <c r="I687" s="8"/>
      <c r="J687" s="1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9"/>
      <c r="V687" s="9"/>
    </row>
    <row r="688">
      <c r="A688" s="7"/>
      <c r="B688" s="7"/>
      <c r="C688" s="8"/>
      <c r="D688" s="12"/>
      <c r="E688" s="8"/>
      <c r="F688" s="8"/>
      <c r="G688" s="9"/>
      <c r="H688" s="8"/>
      <c r="I688" s="8"/>
      <c r="J688" s="1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9"/>
      <c r="V688" s="9"/>
    </row>
    <row r="689">
      <c r="A689" s="7"/>
      <c r="B689" s="7"/>
      <c r="C689" s="8"/>
      <c r="D689" s="12"/>
      <c r="E689" s="8"/>
      <c r="F689" s="8"/>
      <c r="G689" s="9"/>
      <c r="H689" s="8"/>
      <c r="I689" s="8"/>
      <c r="J689" s="1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9"/>
      <c r="V689" s="9"/>
    </row>
    <row r="690">
      <c r="A690" s="7"/>
      <c r="B690" s="7"/>
      <c r="C690" s="8"/>
      <c r="D690" s="12"/>
      <c r="E690" s="8"/>
      <c r="F690" s="8"/>
      <c r="G690" s="9"/>
      <c r="H690" s="8"/>
      <c r="I690" s="8"/>
      <c r="J690" s="1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9"/>
      <c r="V690" s="9"/>
    </row>
    <row r="691">
      <c r="A691" s="7"/>
      <c r="B691" s="7"/>
      <c r="C691" s="8"/>
      <c r="D691" s="12"/>
      <c r="E691" s="8"/>
      <c r="F691" s="8"/>
      <c r="G691" s="9"/>
      <c r="H691" s="8"/>
      <c r="I691" s="8"/>
      <c r="J691" s="1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9"/>
      <c r="V691" s="9"/>
    </row>
    <row r="692">
      <c r="A692" s="7"/>
      <c r="B692" s="7"/>
      <c r="C692" s="8"/>
      <c r="D692" s="12"/>
      <c r="E692" s="8"/>
      <c r="F692" s="8"/>
      <c r="G692" s="9"/>
      <c r="H692" s="8"/>
      <c r="I692" s="8"/>
      <c r="J692" s="1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9"/>
      <c r="V692" s="9"/>
    </row>
    <row r="693">
      <c r="A693" s="7"/>
      <c r="B693" s="7"/>
      <c r="C693" s="8"/>
      <c r="D693" s="12"/>
      <c r="E693" s="8"/>
      <c r="F693" s="8"/>
      <c r="G693" s="9"/>
      <c r="H693" s="8"/>
      <c r="I693" s="8"/>
      <c r="J693" s="1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9"/>
      <c r="V693" s="9"/>
    </row>
    <row r="694">
      <c r="A694" s="7"/>
      <c r="B694" s="7"/>
      <c r="C694" s="8"/>
      <c r="D694" s="12"/>
      <c r="E694" s="8"/>
      <c r="F694" s="8"/>
      <c r="G694" s="9"/>
      <c r="H694" s="8"/>
      <c r="I694" s="8"/>
      <c r="J694" s="1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9"/>
      <c r="V694" s="9"/>
    </row>
    <row r="695">
      <c r="A695" s="7"/>
      <c r="B695" s="7"/>
      <c r="C695" s="8"/>
      <c r="D695" s="12"/>
      <c r="E695" s="8"/>
      <c r="F695" s="8"/>
      <c r="G695" s="9"/>
      <c r="H695" s="8"/>
      <c r="I695" s="8"/>
      <c r="J695" s="1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9"/>
      <c r="V695" s="9"/>
    </row>
    <row r="696">
      <c r="A696" s="7"/>
      <c r="B696" s="7"/>
      <c r="C696" s="8"/>
      <c r="D696" s="12"/>
      <c r="E696" s="8"/>
      <c r="F696" s="8"/>
      <c r="G696" s="9"/>
      <c r="H696" s="8"/>
      <c r="I696" s="8"/>
      <c r="J696" s="1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9"/>
      <c r="V696" s="9"/>
    </row>
    <row r="697">
      <c r="A697" s="7"/>
      <c r="B697" s="7"/>
      <c r="C697" s="8"/>
      <c r="D697" s="12"/>
      <c r="E697" s="8"/>
      <c r="F697" s="8"/>
      <c r="G697" s="9"/>
      <c r="H697" s="8"/>
      <c r="I697" s="8"/>
      <c r="J697" s="1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9"/>
      <c r="V697" s="9"/>
    </row>
    <row r="698">
      <c r="A698" s="7"/>
      <c r="B698" s="7"/>
      <c r="C698" s="8"/>
      <c r="D698" s="12"/>
      <c r="E698" s="8"/>
      <c r="F698" s="8"/>
      <c r="G698" s="9"/>
      <c r="H698" s="8"/>
      <c r="I698" s="8"/>
      <c r="J698" s="1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9"/>
      <c r="V698" s="9"/>
    </row>
    <row r="699">
      <c r="A699" s="7"/>
      <c r="B699" s="7"/>
      <c r="C699" s="8"/>
      <c r="D699" s="12"/>
      <c r="E699" s="8"/>
      <c r="F699" s="8"/>
      <c r="G699" s="9"/>
      <c r="H699" s="8"/>
      <c r="I699" s="8"/>
      <c r="J699" s="1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9"/>
      <c r="V699" s="9"/>
    </row>
    <row r="700">
      <c r="A700" s="7"/>
      <c r="B700" s="7"/>
      <c r="C700" s="8"/>
      <c r="D700" s="12"/>
      <c r="E700" s="8"/>
      <c r="F700" s="8"/>
      <c r="G700" s="9"/>
      <c r="H700" s="8"/>
      <c r="I700" s="8"/>
      <c r="J700" s="1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9"/>
      <c r="V700" s="9"/>
    </row>
    <row r="701">
      <c r="A701" s="7"/>
      <c r="B701" s="7"/>
      <c r="C701" s="8"/>
      <c r="D701" s="12"/>
      <c r="E701" s="8"/>
      <c r="F701" s="8"/>
      <c r="G701" s="9"/>
      <c r="H701" s="8"/>
      <c r="I701" s="8"/>
      <c r="J701" s="1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9"/>
      <c r="V701" s="9"/>
    </row>
    <row r="702">
      <c r="A702" s="7"/>
      <c r="B702" s="7"/>
      <c r="C702" s="8"/>
      <c r="D702" s="12"/>
      <c r="E702" s="8"/>
      <c r="F702" s="8"/>
      <c r="G702" s="9"/>
      <c r="H702" s="8"/>
      <c r="I702" s="8"/>
      <c r="J702" s="1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9"/>
      <c r="V702" s="9"/>
    </row>
    <row r="703">
      <c r="A703" s="7"/>
      <c r="B703" s="7"/>
      <c r="C703" s="8"/>
      <c r="D703" s="12"/>
      <c r="E703" s="8"/>
      <c r="F703" s="8"/>
      <c r="G703" s="9"/>
      <c r="H703" s="8"/>
      <c r="I703" s="8"/>
      <c r="J703" s="1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9"/>
      <c r="V703" s="9"/>
    </row>
    <row r="704">
      <c r="A704" s="7"/>
      <c r="B704" s="7"/>
      <c r="C704" s="8"/>
      <c r="D704" s="12"/>
      <c r="E704" s="8"/>
      <c r="F704" s="8"/>
      <c r="G704" s="9"/>
      <c r="H704" s="8"/>
      <c r="I704" s="8"/>
      <c r="J704" s="1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9"/>
      <c r="V704" s="9"/>
    </row>
    <row r="705">
      <c r="A705" s="7"/>
      <c r="B705" s="7"/>
      <c r="C705" s="8"/>
      <c r="D705" s="12"/>
      <c r="E705" s="8"/>
      <c r="F705" s="8"/>
      <c r="G705" s="9"/>
      <c r="H705" s="8"/>
      <c r="I705" s="8"/>
      <c r="J705" s="1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9"/>
      <c r="V705" s="9"/>
    </row>
    <row r="706">
      <c r="A706" s="7"/>
      <c r="B706" s="7"/>
      <c r="C706" s="8"/>
      <c r="D706" s="12"/>
      <c r="E706" s="8"/>
      <c r="F706" s="8"/>
      <c r="G706" s="9"/>
      <c r="H706" s="8"/>
      <c r="I706" s="8"/>
      <c r="J706" s="1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9"/>
      <c r="V706" s="9"/>
    </row>
    <row r="707">
      <c r="A707" s="7"/>
      <c r="B707" s="7"/>
      <c r="C707" s="8"/>
      <c r="D707" s="12"/>
      <c r="E707" s="8"/>
      <c r="F707" s="8"/>
      <c r="G707" s="9"/>
      <c r="H707" s="8"/>
      <c r="I707" s="8"/>
      <c r="J707" s="1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9"/>
      <c r="V707" s="9"/>
    </row>
    <row r="708">
      <c r="A708" s="7"/>
      <c r="B708" s="7"/>
      <c r="C708" s="8"/>
      <c r="D708" s="12"/>
      <c r="E708" s="8"/>
      <c r="F708" s="8"/>
      <c r="G708" s="9"/>
      <c r="H708" s="8"/>
      <c r="I708" s="8"/>
      <c r="J708" s="1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9"/>
      <c r="V708" s="9"/>
    </row>
    <row r="709">
      <c r="A709" s="7"/>
      <c r="B709" s="7"/>
      <c r="C709" s="8"/>
      <c r="D709" s="12"/>
      <c r="E709" s="8"/>
      <c r="F709" s="8"/>
      <c r="G709" s="9"/>
      <c r="H709" s="8"/>
      <c r="I709" s="8"/>
      <c r="J709" s="1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9"/>
      <c r="V709" s="9"/>
    </row>
    <row r="710">
      <c r="A710" s="7"/>
      <c r="B710" s="7"/>
      <c r="C710" s="8"/>
      <c r="D710" s="12"/>
      <c r="E710" s="8"/>
      <c r="F710" s="8"/>
      <c r="G710" s="9"/>
      <c r="H710" s="8"/>
      <c r="I710" s="8"/>
      <c r="J710" s="1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9"/>
      <c r="V710" s="9"/>
    </row>
    <row r="711">
      <c r="A711" s="7"/>
      <c r="B711" s="7"/>
      <c r="C711" s="8"/>
      <c r="D711" s="12"/>
      <c r="E711" s="8"/>
      <c r="F711" s="8"/>
      <c r="G711" s="9"/>
      <c r="H711" s="8"/>
      <c r="I711" s="8"/>
      <c r="J711" s="1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9"/>
      <c r="V711" s="9"/>
    </row>
    <row r="712">
      <c r="A712" s="7"/>
      <c r="B712" s="7"/>
      <c r="C712" s="8"/>
      <c r="D712" s="12"/>
      <c r="E712" s="8"/>
      <c r="F712" s="8"/>
      <c r="G712" s="9"/>
      <c r="H712" s="8"/>
      <c r="I712" s="8"/>
      <c r="J712" s="1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9"/>
      <c r="V712" s="9"/>
    </row>
    <row r="713">
      <c r="A713" s="7"/>
      <c r="B713" s="7"/>
      <c r="C713" s="8"/>
      <c r="D713" s="12"/>
      <c r="E713" s="8"/>
      <c r="F713" s="8"/>
      <c r="G713" s="9"/>
      <c r="H713" s="8"/>
      <c r="I713" s="8"/>
      <c r="J713" s="1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9"/>
      <c r="V713" s="9"/>
    </row>
    <row r="714">
      <c r="A714" s="7"/>
      <c r="B714" s="7"/>
      <c r="C714" s="8"/>
      <c r="D714" s="12"/>
      <c r="E714" s="8"/>
      <c r="F714" s="8"/>
      <c r="G714" s="9"/>
      <c r="H714" s="8"/>
      <c r="I714" s="8"/>
      <c r="J714" s="1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9"/>
      <c r="V714" s="9"/>
    </row>
    <row r="715">
      <c r="A715" s="7"/>
      <c r="B715" s="7"/>
      <c r="C715" s="8"/>
      <c r="D715" s="12"/>
      <c r="E715" s="8"/>
      <c r="F715" s="8"/>
      <c r="G715" s="9"/>
      <c r="H715" s="8"/>
      <c r="I715" s="8"/>
      <c r="J715" s="1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9"/>
      <c r="V715" s="9"/>
    </row>
    <row r="716">
      <c r="A716" s="7"/>
      <c r="B716" s="7"/>
      <c r="C716" s="8"/>
      <c r="D716" s="12"/>
      <c r="E716" s="8"/>
      <c r="F716" s="8"/>
      <c r="G716" s="9"/>
      <c r="H716" s="8"/>
      <c r="I716" s="8"/>
      <c r="J716" s="1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9"/>
      <c r="V716" s="9"/>
    </row>
    <row r="717">
      <c r="A717" s="7"/>
      <c r="B717" s="7"/>
      <c r="C717" s="8"/>
      <c r="D717" s="12"/>
      <c r="E717" s="8"/>
      <c r="F717" s="8"/>
      <c r="G717" s="9"/>
      <c r="H717" s="8"/>
      <c r="I717" s="8"/>
      <c r="J717" s="1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9"/>
      <c r="V717" s="9"/>
    </row>
    <row r="718">
      <c r="A718" s="7"/>
      <c r="B718" s="7"/>
      <c r="C718" s="8"/>
      <c r="D718" s="12"/>
      <c r="E718" s="8"/>
      <c r="F718" s="8"/>
      <c r="G718" s="9"/>
      <c r="H718" s="8"/>
      <c r="I718" s="8"/>
      <c r="J718" s="1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9"/>
      <c r="V718" s="9"/>
    </row>
    <row r="719">
      <c r="A719" s="7"/>
      <c r="B719" s="7"/>
      <c r="C719" s="8"/>
      <c r="D719" s="12"/>
      <c r="E719" s="8"/>
      <c r="F719" s="8"/>
      <c r="G719" s="9"/>
      <c r="H719" s="8"/>
      <c r="I719" s="8"/>
      <c r="J719" s="1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9"/>
      <c r="V719" s="9"/>
    </row>
    <row r="720">
      <c r="A720" s="7"/>
      <c r="B720" s="7"/>
      <c r="C720" s="8"/>
      <c r="D720" s="12"/>
      <c r="E720" s="8"/>
      <c r="F720" s="8"/>
      <c r="G720" s="9"/>
      <c r="H720" s="8"/>
      <c r="I720" s="8"/>
      <c r="J720" s="1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9"/>
      <c r="V720" s="9"/>
    </row>
    <row r="721">
      <c r="A721" s="7"/>
      <c r="B721" s="7"/>
      <c r="C721" s="8"/>
      <c r="D721" s="12"/>
      <c r="E721" s="8"/>
      <c r="F721" s="8"/>
      <c r="G721" s="9"/>
      <c r="H721" s="8"/>
      <c r="I721" s="8"/>
      <c r="J721" s="1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9"/>
      <c r="V721" s="9"/>
    </row>
    <row r="722">
      <c r="A722" s="7"/>
      <c r="B722" s="7"/>
      <c r="C722" s="8"/>
      <c r="D722" s="12"/>
      <c r="E722" s="8"/>
      <c r="F722" s="8"/>
      <c r="G722" s="9"/>
      <c r="H722" s="8"/>
      <c r="I722" s="8"/>
      <c r="J722" s="1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9"/>
      <c r="V722" s="9"/>
    </row>
    <row r="723">
      <c r="A723" s="7"/>
      <c r="B723" s="7"/>
      <c r="C723" s="8"/>
      <c r="D723" s="12"/>
      <c r="E723" s="8"/>
      <c r="F723" s="8"/>
      <c r="G723" s="9"/>
      <c r="H723" s="8"/>
      <c r="I723" s="8"/>
      <c r="J723" s="1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9"/>
      <c r="V723" s="9"/>
    </row>
    <row r="724">
      <c r="A724" s="7"/>
      <c r="B724" s="7"/>
      <c r="C724" s="8"/>
      <c r="D724" s="12"/>
      <c r="E724" s="8"/>
      <c r="F724" s="8"/>
      <c r="G724" s="9"/>
      <c r="H724" s="8"/>
      <c r="I724" s="8"/>
      <c r="J724" s="1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9"/>
      <c r="V724" s="9"/>
    </row>
    <row r="725">
      <c r="A725" s="7"/>
      <c r="B725" s="7"/>
      <c r="C725" s="8"/>
      <c r="D725" s="12"/>
      <c r="E725" s="8"/>
      <c r="F725" s="8"/>
      <c r="G725" s="9"/>
      <c r="H725" s="8"/>
      <c r="I725" s="8"/>
      <c r="J725" s="1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9"/>
      <c r="V725" s="9"/>
    </row>
    <row r="726">
      <c r="A726" s="7"/>
      <c r="B726" s="7"/>
      <c r="C726" s="8"/>
      <c r="D726" s="12"/>
      <c r="E726" s="8"/>
      <c r="F726" s="8"/>
      <c r="G726" s="9"/>
      <c r="H726" s="8"/>
      <c r="I726" s="8"/>
      <c r="J726" s="1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9"/>
      <c r="V726" s="9"/>
    </row>
    <row r="727">
      <c r="A727" s="7"/>
      <c r="B727" s="7"/>
      <c r="C727" s="8"/>
      <c r="D727" s="12"/>
      <c r="E727" s="8"/>
      <c r="F727" s="8"/>
      <c r="G727" s="9"/>
      <c r="H727" s="8"/>
      <c r="I727" s="8"/>
      <c r="J727" s="1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9"/>
      <c r="V727" s="9"/>
    </row>
    <row r="728">
      <c r="A728" s="7"/>
      <c r="B728" s="7"/>
      <c r="C728" s="8"/>
      <c r="D728" s="12"/>
      <c r="E728" s="8"/>
      <c r="F728" s="8"/>
      <c r="G728" s="9"/>
      <c r="H728" s="8"/>
      <c r="I728" s="8"/>
      <c r="J728" s="1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9"/>
      <c r="V728" s="9"/>
    </row>
    <row r="729">
      <c r="A729" s="7"/>
      <c r="B729" s="7"/>
      <c r="C729" s="8"/>
      <c r="D729" s="12"/>
      <c r="E729" s="8"/>
      <c r="F729" s="8"/>
      <c r="G729" s="9"/>
      <c r="H729" s="8"/>
      <c r="I729" s="8"/>
      <c r="J729" s="1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9"/>
      <c r="V729" s="9"/>
    </row>
    <row r="730">
      <c r="A730" s="7"/>
      <c r="B730" s="7"/>
      <c r="C730" s="8"/>
      <c r="D730" s="12"/>
      <c r="E730" s="8"/>
      <c r="F730" s="8"/>
      <c r="G730" s="9"/>
      <c r="H730" s="8"/>
      <c r="I730" s="8"/>
      <c r="J730" s="1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9"/>
      <c r="V730" s="9"/>
    </row>
    <row r="731">
      <c r="A731" s="7"/>
      <c r="B731" s="7"/>
      <c r="C731" s="8"/>
      <c r="D731" s="12"/>
      <c r="E731" s="8"/>
      <c r="F731" s="8"/>
      <c r="G731" s="9"/>
      <c r="H731" s="8"/>
      <c r="I731" s="8"/>
      <c r="J731" s="1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9"/>
      <c r="V731" s="9"/>
    </row>
    <row r="732">
      <c r="A732" s="7"/>
      <c r="B732" s="7"/>
      <c r="C732" s="8"/>
      <c r="D732" s="12"/>
      <c r="E732" s="8"/>
      <c r="F732" s="8"/>
      <c r="G732" s="9"/>
      <c r="H732" s="8"/>
      <c r="I732" s="8"/>
      <c r="J732" s="1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9"/>
      <c r="V732" s="9"/>
    </row>
    <row r="733">
      <c r="A733" s="7"/>
      <c r="B733" s="7"/>
      <c r="C733" s="8"/>
      <c r="D733" s="12"/>
      <c r="E733" s="8"/>
      <c r="F733" s="8"/>
      <c r="G733" s="9"/>
      <c r="H733" s="8"/>
      <c r="I733" s="8"/>
      <c r="J733" s="1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9"/>
      <c r="V733" s="9"/>
    </row>
    <row r="734">
      <c r="A734" s="7"/>
      <c r="B734" s="7"/>
      <c r="C734" s="8"/>
      <c r="D734" s="12"/>
      <c r="E734" s="8"/>
      <c r="F734" s="8"/>
      <c r="G734" s="9"/>
      <c r="H734" s="8"/>
      <c r="I734" s="8"/>
      <c r="J734" s="1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9"/>
      <c r="V734" s="9"/>
    </row>
    <row r="735">
      <c r="A735" s="7"/>
      <c r="B735" s="7"/>
      <c r="C735" s="8"/>
      <c r="D735" s="12"/>
      <c r="E735" s="8"/>
      <c r="F735" s="8"/>
      <c r="G735" s="9"/>
      <c r="H735" s="8"/>
      <c r="I735" s="8"/>
      <c r="J735" s="1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9"/>
      <c r="V735" s="9"/>
    </row>
    <row r="736">
      <c r="A736" s="7"/>
      <c r="B736" s="7"/>
      <c r="C736" s="8"/>
      <c r="D736" s="12"/>
      <c r="E736" s="8"/>
      <c r="F736" s="8"/>
      <c r="G736" s="9"/>
      <c r="H736" s="8"/>
      <c r="I736" s="8"/>
      <c r="J736" s="1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9"/>
      <c r="V736" s="9"/>
    </row>
    <row r="737">
      <c r="A737" s="7"/>
      <c r="B737" s="7"/>
      <c r="C737" s="8"/>
      <c r="D737" s="12"/>
      <c r="E737" s="8"/>
      <c r="F737" s="8"/>
      <c r="G737" s="9"/>
      <c r="H737" s="8"/>
      <c r="I737" s="8"/>
      <c r="J737" s="1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9"/>
      <c r="V737" s="9"/>
    </row>
    <row r="738">
      <c r="A738" s="7"/>
      <c r="B738" s="7"/>
      <c r="C738" s="8"/>
      <c r="D738" s="12"/>
      <c r="E738" s="8"/>
      <c r="F738" s="8"/>
      <c r="G738" s="9"/>
      <c r="H738" s="8"/>
      <c r="I738" s="8"/>
      <c r="J738" s="1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9"/>
      <c r="V738" s="9"/>
    </row>
    <row r="739">
      <c r="A739" s="7"/>
      <c r="B739" s="7"/>
      <c r="C739" s="8"/>
      <c r="D739" s="12"/>
      <c r="E739" s="8"/>
      <c r="F739" s="8"/>
      <c r="G739" s="9"/>
      <c r="H739" s="8"/>
      <c r="I739" s="8"/>
      <c r="J739" s="1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9"/>
      <c r="V739" s="9"/>
    </row>
    <row r="740">
      <c r="A740" s="7"/>
      <c r="B740" s="7"/>
      <c r="C740" s="8"/>
      <c r="D740" s="12"/>
      <c r="E740" s="8"/>
      <c r="F740" s="8"/>
      <c r="G740" s="9"/>
      <c r="H740" s="8"/>
      <c r="I740" s="8"/>
      <c r="J740" s="1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9"/>
      <c r="V740" s="9"/>
    </row>
    <row r="741">
      <c r="A741" s="7"/>
      <c r="B741" s="7"/>
      <c r="C741" s="8"/>
      <c r="D741" s="12"/>
      <c r="E741" s="8"/>
      <c r="F741" s="8"/>
      <c r="G741" s="9"/>
      <c r="H741" s="8"/>
      <c r="I741" s="8"/>
      <c r="J741" s="1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9"/>
      <c r="V741" s="9"/>
    </row>
    <row r="742">
      <c r="A742" s="7"/>
      <c r="B742" s="7"/>
      <c r="C742" s="8"/>
      <c r="D742" s="12"/>
      <c r="E742" s="8"/>
      <c r="F742" s="8"/>
      <c r="G742" s="9"/>
      <c r="H742" s="8"/>
      <c r="I742" s="8"/>
      <c r="J742" s="1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9"/>
      <c r="V742" s="9"/>
    </row>
    <row r="743">
      <c r="A743" s="7"/>
      <c r="B743" s="7"/>
      <c r="C743" s="8"/>
      <c r="D743" s="12"/>
      <c r="E743" s="8"/>
      <c r="F743" s="8"/>
      <c r="G743" s="9"/>
      <c r="H743" s="8"/>
      <c r="I743" s="8"/>
      <c r="J743" s="1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9"/>
      <c r="V743" s="9"/>
    </row>
    <row r="744">
      <c r="A744" s="7"/>
      <c r="B744" s="7"/>
      <c r="C744" s="8"/>
      <c r="D744" s="12"/>
      <c r="E744" s="8"/>
      <c r="F744" s="8"/>
      <c r="G744" s="9"/>
      <c r="H744" s="8"/>
      <c r="I744" s="8"/>
      <c r="J744" s="1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9"/>
      <c r="V744" s="9"/>
    </row>
    <row r="745">
      <c r="A745" s="7"/>
      <c r="B745" s="7"/>
      <c r="C745" s="8"/>
      <c r="D745" s="12"/>
      <c r="E745" s="8"/>
      <c r="F745" s="8"/>
      <c r="G745" s="9"/>
      <c r="H745" s="8"/>
      <c r="I745" s="8"/>
      <c r="J745" s="1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9"/>
      <c r="V745" s="9"/>
    </row>
    <row r="746">
      <c r="A746" s="7"/>
      <c r="B746" s="7"/>
      <c r="C746" s="8"/>
      <c r="D746" s="12"/>
      <c r="E746" s="8"/>
      <c r="F746" s="8"/>
      <c r="G746" s="9"/>
      <c r="H746" s="8"/>
      <c r="I746" s="8"/>
      <c r="J746" s="1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9"/>
      <c r="V746" s="9"/>
    </row>
    <row r="747">
      <c r="A747" s="7"/>
      <c r="B747" s="7"/>
      <c r="C747" s="8"/>
      <c r="D747" s="12"/>
      <c r="E747" s="8"/>
      <c r="F747" s="8"/>
      <c r="G747" s="9"/>
      <c r="H747" s="8"/>
      <c r="I747" s="8"/>
      <c r="J747" s="1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9"/>
      <c r="V747" s="9"/>
    </row>
    <row r="748">
      <c r="A748" s="7"/>
      <c r="B748" s="7"/>
      <c r="C748" s="8"/>
      <c r="D748" s="12"/>
      <c r="E748" s="8"/>
      <c r="F748" s="8"/>
      <c r="G748" s="9"/>
      <c r="H748" s="8"/>
      <c r="I748" s="8"/>
      <c r="J748" s="1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9"/>
      <c r="V748" s="9"/>
    </row>
    <row r="749">
      <c r="A749" s="7"/>
      <c r="B749" s="7"/>
      <c r="C749" s="8"/>
      <c r="D749" s="12"/>
      <c r="E749" s="8"/>
      <c r="F749" s="8"/>
      <c r="G749" s="9"/>
      <c r="H749" s="8"/>
      <c r="I749" s="8"/>
      <c r="J749" s="1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9"/>
      <c r="V749" s="9"/>
    </row>
    <row r="750">
      <c r="A750" s="7"/>
      <c r="B750" s="7"/>
      <c r="C750" s="8"/>
      <c r="D750" s="12"/>
      <c r="E750" s="8"/>
      <c r="F750" s="8"/>
      <c r="G750" s="9"/>
      <c r="H750" s="8"/>
      <c r="I750" s="8"/>
      <c r="J750" s="1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9"/>
      <c r="V750" s="9"/>
    </row>
    <row r="751">
      <c r="A751" s="7"/>
      <c r="B751" s="7"/>
      <c r="C751" s="8"/>
      <c r="D751" s="12"/>
      <c r="E751" s="8"/>
      <c r="F751" s="8"/>
      <c r="G751" s="9"/>
      <c r="H751" s="8"/>
      <c r="I751" s="8"/>
      <c r="J751" s="1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9"/>
      <c r="V751" s="9"/>
    </row>
    <row r="752">
      <c r="A752" s="7"/>
      <c r="B752" s="7"/>
      <c r="C752" s="8"/>
      <c r="D752" s="12"/>
      <c r="E752" s="8"/>
      <c r="F752" s="8"/>
      <c r="G752" s="9"/>
      <c r="H752" s="8"/>
      <c r="I752" s="8"/>
      <c r="J752" s="1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9"/>
      <c r="V752" s="9"/>
    </row>
    <row r="753">
      <c r="A753" s="7"/>
      <c r="B753" s="7"/>
      <c r="C753" s="8"/>
      <c r="D753" s="12"/>
      <c r="E753" s="8"/>
      <c r="F753" s="8"/>
      <c r="G753" s="9"/>
      <c r="H753" s="8"/>
      <c r="I753" s="8"/>
      <c r="J753" s="1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9"/>
      <c r="V753" s="9"/>
    </row>
    <row r="754">
      <c r="A754" s="7"/>
      <c r="B754" s="7"/>
      <c r="C754" s="8"/>
      <c r="D754" s="12"/>
      <c r="E754" s="8"/>
      <c r="F754" s="8"/>
      <c r="G754" s="9"/>
      <c r="H754" s="8"/>
      <c r="I754" s="8"/>
      <c r="J754" s="1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9"/>
      <c r="V754" s="9"/>
    </row>
    <row r="755">
      <c r="A755" s="7"/>
      <c r="B755" s="7"/>
      <c r="C755" s="8"/>
      <c r="D755" s="12"/>
      <c r="E755" s="8"/>
      <c r="F755" s="8"/>
      <c r="G755" s="9"/>
      <c r="H755" s="8"/>
      <c r="I755" s="8"/>
      <c r="J755" s="1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9"/>
      <c r="V755" s="9"/>
    </row>
    <row r="756">
      <c r="A756" s="7"/>
      <c r="B756" s="7"/>
      <c r="C756" s="8"/>
      <c r="D756" s="12"/>
      <c r="E756" s="8"/>
      <c r="F756" s="8"/>
      <c r="G756" s="9"/>
      <c r="H756" s="8"/>
      <c r="I756" s="8"/>
      <c r="J756" s="1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9"/>
      <c r="V756" s="9"/>
    </row>
    <row r="757">
      <c r="A757" s="7"/>
      <c r="B757" s="7"/>
      <c r="C757" s="8"/>
      <c r="D757" s="12"/>
      <c r="E757" s="8"/>
      <c r="F757" s="8"/>
      <c r="G757" s="9"/>
      <c r="H757" s="8"/>
      <c r="I757" s="8"/>
      <c r="J757" s="1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9"/>
      <c r="V757" s="9"/>
    </row>
    <row r="758">
      <c r="A758" s="7"/>
      <c r="B758" s="7"/>
      <c r="C758" s="8"/>
      <c r="D758" s="12"/>
      <c r="E758" s="8"/>
      <c r="F758" s="8"/>
      <c r="G758" s="9"/>
      <c r="H758" s="8"/>
      <c r="I758" s="8"/>
      <c r="J758" s="1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9"/>
      <c r="V758" s="9"/>
    </row>
    <row r="759">
      <c r="A759" s="7"/>
      <c r="B759" s="7"/>
      <c r="C759" s="8"/>
      <c r="D759" s="12"/>
      <c r="E759" s="8"/>
      <c r="F759" s="8"/>
      <c r="G759" s="9"/>
      <c r="H759" s="8"/>
      <c r="I759" s="8"/>
      <c r="J759" s="1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9"/>
      <c r="V759" s="9"/>
    </row>
    <row r="760">
      <c r="A760" s="7"/>
      <c r="B760" s="7"/>
      <c r="C760" s="8"/>
      <c r="D760" s="12"/>
      <c r="E760" s="8"/>
      <c r="F760" s="8"/>
      <c r="G760" s="9"/>
      <c r="H760" s="8"/>
      <c r="I760" s="8"/>
      <c r="J760" s="1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9"/>
      <c r="V760" s="9"/>
    </row>
    <row r="761">
      <c r="A761" s="7"/>
      <c r="B761" s="7"/>
      <c r="C761" s="8"/>
      <c r="D761" s="12"/>
      <c r="E761" s="8"/>
      <c r="F761" s="8"/>
      <c r="G761" s="9"/>
      <c r="H761" s="8"/>
      <c r="I761" s="8"/>
      <c r="J761" s="1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9"/>
      <c r="V761" s="9"/>
    </row>
    <row r="762">
      <c r="A762" s="7"/>
      <c r="B762" s="7"/>
      <c r="C762" s="8"/>
      <c r="D762" s="12"/>
      <c r="E762" s="8"/>
      <c r="F762" s="8"/>
      <c r="G762" s="9"/>
      <c r="H762" s="8"/>
      <c r="I762" s="8"/>
      <c r="J762" s="1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9"/>
      <c r="V762" s="9"/>
    </row>
    <row r="763">
      <c r="A763" s="7"/>
      <c r="B763" s="7"/>
      <c r="C763" s="8"/>
      <c r="D763" s="12"/>
      <c r="E763" s="8"/>
      <c r="F763" s="8"/>
      <c r="G763" s="9"/>
      <c r="H763" s="8"/>
      <c r="I763" s="8"/>
      <c r="J763" s="1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9"/>
      <c r="V763" s="9"/>
    </row>
    <row r="764">
      <c r="A764" s="7"/>
      <c r="B764" s="7"/>
      <c r="C764" s="8"/>
      <c r="D764" s="12"/>
      <c r="E764" s="8"/>
      <c r="F764" s="8"/>
      <c r="G764" s="9"/>
      <c r="H764" s="8"/>
      <c r="I764" s="8"/>
      <c r="J764" s="1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9"/>
      <c r="V764" s="9"/>
    </row>
    <row r="765">
      <c r="A765" s="7"/>
      <c r="B765" s="7"/>
      <c r="C765" s="8"/>
      <c r="D765" s="12"/>
      <c r="E765" s="8"/>
      <c r="F765" s="8"/>
      <c r="G765" s="9"/>
      <c r="H765" s="8"/>
      <c r="I765" s="8"/>
      <c r="J765" s="1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9"/>
      <c r="V765" s="9"/>
    </row>
    <row r="766">
      <c r="A766" s="7"/>
      <c r="B766" s="7"/>
      <c r="C766" s="8"/>
      <c r="D766" s="12"/>
      <c r="E766" s="8"/>
      <c r="F766" s="8"/>
      <c r="G766" s="9"/>
      <c r="H766" s="8"/>
      <c r="I766" s="8"/>
      <c r="J766" s="1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9"/>
      <c r="V766" s="9"/>
    </row>
    <row r="767">
      <c r="A767" s="7"/>
      <c r="B767" s="7"/>
      <c r="C767" s="8"/>
      <c r="D767" s="12"/>
      <c r="E767" s="8"/>
      <c r="F767" s="8"/>
      <c r="G767" s="9"/>
      <c r="H767" s="8"/>
      <c r="I767" s="8"/>
      <c r="J767" s="1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9"/>
      <c r="V767" s="9"/>
    </row>
    <row r="768">
      <c r="A768" s="7"/>
      <c r="B768" s="7"/>
      <c r="C768" s="8"/>
      <c r="D768" s="12"/>
      <c r="E768" s="8"/>
      <c r="F768" s="8"/>
      <c r="G768" s="9"/>
      <c r="H768" s="8"/>
      <c r="I768" s="8"/>
      <c r="J768" s="1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9"/>
      <c r="V768" s="9"/>
    </row>
    <row r="769">
      <c r="A769" s="7"/>
      <c r="B769" s="7"/>
      <c r="C769" s="8"/>
      <c r="D769" s="12"/>
      <c r="E769" s="8"/>
      <c r="F769" s="8"/>
      <c r="G769" s="9"/>
      <c r="H769" s="8"/>
      <c r="I769" s="8"/>
      <c r="J769" s="1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9"/>
      <c r="V769" s="9"/>
    </row>
    <row r="770">
      <c r="A770" s="7"/>
      <c r="B770" s="7"/>
      <c r="C770" s="8"/>
      <c r="D770" s="12"/>
      <c r="E770" s="8"/>
      <c r="F770" s="8"/>
      <c r="G770" s="9"/>
      <c r="H770" s="8"/>
      <c r="I770" s="8"/>
      <c r="J770" s="1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9"/>
      <c r="V770" s="9"/>
    </row>
    <row r="771">
      <c r="A771" s="7"/>
      <c r="B771" s="7"/>
      <c r="C771" s="8"/>
      <c r="D771" s="12"/>
      <c r="E771" s="8"/>
      <c r="F771" s="8"/>
      <c r="G771" s="9"/>
      <c r="H771" s="8"/>
      <c r="I771" s="8"/>
      <c r="J771" s="1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9"/>
      <c r="V771" s="9"/>
    </row>
    <row r="772">
      <c r="A772" s="7"/>
      <c r="B772" s="7"/>
      <c r="C772" s="8"/>
      <c r="D772" s="12"/>
      <c r="E772" s="8"/>
      <c r="F772" s="8"/>
      <c r="G772" s="9"/>
      <c r="H772" s="8"/>
      <c r="I772" s="8"/>
      <c r="J772" s="1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9"/>
      <c r="V772" s="9"/>
    </row>
    <row r="773">
      <c r="A773" s="7"/>
      <c r="B773" s="7"/>
      <c r="C773" s="8"/>
      <c r="D773" s="12"/>
      <c r="E773" s="8"/>
      <c r="F773" s="8"/>
      <c r="G773" s="9"/>
      <c r="H773" s="8"/>
      <c r="I773" s="8"/>
      <c r="J773" s="1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9"/>
      <c r="V773" s="9"/>
    </row>
    <row r="774">
      <c r="A774" s="7"/>
      <c r="B774" s="7"/>
      <c r="C774" s="8"/>
      <c r="D774" s="12"/>
      <c r="E774" s="8"/>
      <c r="F774" s="8"/>
      <c r="G774" s="9"/>
      <c r="H774" s="8"/>
      <c r="I774" s="8"/>
      <c r="J774" s="1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9"/>
      <c r="V774" s="9"/>
    </row>
    <row r="775">
      <c r="A775" s="7"/>
      <c r="B775" s="7"/>
      <c r="C775" s="8"/>
      <c r="D775" s="12"/>
      <c r="E775" s="8"/>
      <c r="F775" s="8"/>
      <c r="G775" s="9"/>
      <c r="H775" s="8"/>
      <c r="I775" s="8"/>
      <c r="J775" s="1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9"/>
      <c r="V775" s="9"/>
    </row>
    <row r="776">
      <c r="A776" s="7"/>
      <c r="B776" s="7"/>
      <c r="C776" s="8"/>
      <c r="D776" s="12"/>
      <c r="E776" s="8"/>
      <c r="F776" s="8"/>
      <c r="G776" s="9"/>
      <c r="H776" s="8"/>
      <c r="I776" s="8"/>
      <c r="J776" s="1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9"/>
      <c r="V776" s="9"/>
    </row>
    <row r="777">
      <c r="A777" s="7"/>
      <c r="B777" s="7"/>
      <c r="C777" s="8"/>
      <c r="D777" s="12"/>
      <c r="E777" s="8"/>
      <c r="F777" s="8"/>
      <c r="G777" s="9"/>
      <c r="H777" s="8"/>
      <c r="I777" s="8"/>
      <c r="J777" s="1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9"/>
      <c r="V777" s="9"/>
    </row>
    <row r="778">
      <c r="A778" s="7"/>
      <c r="B778" s="7"/>
      <c r="C778" s="8"/>
      <c r="D778" s="12"/>
      <c r="E778" s="8"/>
      <c r="F778" s="8"/>
      <c r="G778" s="9"/>
      <c r="H778" s="8"/>
      <c r="I778" s="8"/>
      <c r="J778" s="1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9"/>
      <c r="V778" s="9"/>
    </row>
    <row r="779">
      <c r="A779" s="7"/>
      <c r="B779" s="7"/>
      <c r="C779" s="8"/>
      <c r="D779" s="12"/>
      <c r="E779" s="8"/>
      <c r="F779" s="8"/>
      <c r="G779" s="9"/>
      <c r="H779" s="8"/>
      <c r="I779" s="8"/>
      <c r="J779" s="1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9"/>
      <c r="V779" s="9"/>
    </row>
    <row r="780">
      <c r="A780" s="7"/>
      <c r="B780" s="7"/>
      <c r="C780" s="8"/>
      <c r="D780" s="12"/>
      <c r="E780" s="8"/>
      <c r="F780" s="8"/>
      <c r="G780" s="9"/>
      <c r="H780" s="8"/>
      <c r="I780" s="8"/>
      <c r="J780" s="1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9"/>
      <c r="V780" s="9"/>
    </row>
    <row r="781">
      <c r="A781" s="7"/>
      <c r="B781" s="7"/>
      <c r="C781" s="8"/>
      <c r="D781" s="12"/>
      <c r="E781" s="8"/>
      <c r="F781" s="8"/>
      <c r="G781" s="9"/>
      <c r="H781" s="8"/>
      <c r="I781" s="8"/>
      <c r="J781" s="1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9"/>
      <c r="V781" s="9"/>
    </row>
    <row r="782">
      <c r="A782" s="7"/>
      <c r="B782" s="7"/>
      <c r="C782" s="8"/>
      <c r="D782" s="12"/>
      <c r="E782" s="8"/>
      <c r="F782" s="8"/>
      <c r="G782" s="9"/>
      <c r="H782" s="8"/>
      <c r="I782" s="8"/>
      <c r="J782" s="1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9"/>
      <c r="V782" s="9"/>
    </row>
    <row r="783">
      <c r="A783" s="7"/>
      <c r="B783" s="7"/>
      <c r="C783" s="8"/>
      <c r="D783" s="12"/>
      <c r="E783" s="8"/>
      <c r="F783" s="8"/>
      <c r="G783" s="9"/>
      <c r="H783" s="8"/>
      <c r="I783" s="8"/>
      <c r="J783" s="1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9"/>
      <c r="V783" s="9"/>
    </row>
    <row r="784">
      <c r="A784" s="7"/>
      <c r="B784" s="7"/>
      <c r="C784" s="8"/>
      <c r="D784" s="12"/>
      <c r="E784" s="8"/>
      <c r="F784" s="8"/>
      <c r="G784" s="9"/>
      <c r="H784" s="8"/>
      <c r="I784" s="8"/>
      <c r="J784" s="1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9"/>
      <c r="V784" s="9"/>
    </row>
    <row r="785">
      <c r="A785" s="7"/>
      <c r="B785" s="7"/>
      <c r="C785" s="8"/>
      <c r="D785" s="12"/>
      <c r="E785" s="8"/>
      <c r="F785" s="8"/>
      <c r="G785" s="9"/>
      <c r="H785" s="8"/>
      <c r="I785" s="8"/>
      <c r="J785" s="1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9"/>
      <c r="V785" s="9"/>
    </row>
    <row r="786">
      <c r="A786" s="7"/>
      <c r="B786" s="7"/>
      <c r="C786" s="8"/>
      <c r="D786" s="12"/>
      <c r="E786" s="8"/>
      <c r="F786" s="8"/>
      <c r="G786" s="9"/>
      <c r="H786" s="8"/>
      <c r="I786" s="8"/>
      <c r="J786" s="1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9"/>
      <c r="V786" s="9"/>
    </row>
    <row r="787">
      <c r="A787" s="7"/>
      <c r="B787" s="7"/>
      <c r="C787" s="8"/>
      <c r="D787" s="12"/>
      <c r="E787" s="8"/>
      <c r="F787" s="8"/>
      <c r="G787" s="9"/>
      <c r="H787" s="8"/>
      <c r="I787" s="8"/>
      <c r="J787" s="1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9"/>
      <c r="V787" s="9"/>
    </row>
    <row r="788">
      <c r="A788" s="7"/>
      <c r="B788" s="7"/>
      <c r="C788" s="8"/>
      <c r="D788" s="12"/>
      <c r="E788" s="8"/>
      <c r="F788" s="8"/>
      <c r="G788" s="9"/>
      <c r="H788" s="8"/>
      <c r="I788" s="8"/>
      <c r="J788" s="1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9"/>
      <c r="V788" s="9"/>
    </row>
    <row r="789">
      <c r="A789" s="7"/>
      <c r="B789" s="7"/>
      <c r="C789" s="8"/>
      <c r="D789" s="12"/>
      <c r="E789" s="8"/>
      <c r="F789" s="8"/>
      <c r="G789" s="9"/>
      <c r="H789" s="8"/>
      <c r="I789" s="8"/>
      <c r="J789" s="1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9"/>
      <c r="V789" s="9"/>
    </row>
    <row r="790">
      <c r="A790" s="7"/>
      <c r="B790" s="7"/>
      <c r="C790" s="8"/>
      <c r="D790" s="12"/>
      <c r="E790" s="8"/>
      <c r="F790" s="8"/>
      <c r="G790" s="9"/>
      <c r="H790" s="8"/>
      <c r="I790" s="8"/>
      <c r="J790" s="1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9"/>
      <c r="V790" s="9"/>
    </row>
    <row r="791">
      <c r="A791" s="7"/>
      <c r="B791" s="7"/>
      <c r="C791" s="8"/>
      <c r="D791" s="12"/>
      <c r="E791" s="8"/>
      <c r="F791" s="8"/>
      <c r="G791" s="9"/>
      <c r="H791" s="8"/>
      <c r="I791" s="8"/>
      <c r="J791" s="1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9"/>
      <c r="V791" s="9"/>
    </row>
    <row r="792">
      <c r="A792" s="7"/>
      <c r="B792" s="7"/>
      <c r="C792" s="8"/>
      <c r="D792" s="12"/>
      <c r="E792" s="8"/>
      <c r="F792" s="8"/>
      <c r="G792" s="9"/>
      <c r="H792" s="8"/>
      <c r="I792" s="8"/>
      <c r="J792" s="1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9"/>
      <c r="V792" s="9"/>
    </row>
    <row r="793">
      <c r="A793" s="7"/>
      <c r="B793" s="7"/>
      <c r="C793" s="8"/>
      <c r="D793" s="12"/>
      <c r="E793" s="8"/>
      <c r="F793" s="8"/>
      <c r="G793" s="9"/>
      <c r="H793" s="8"/>
      <c r="I793" s="8"/>
      <c r="J793" s="1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9"/>
      <c r="V793" s="9"/>
    </row>
    <row r="794">
      <c r="A794" s="7"/>
      <c r="B794" s="7"/>
      <c r="C794" s="8"/>
      <c r="D794" s="12"/>
      <c r="E794" s="8"/>
      <c r="F794" s="8"/>
      <c r="G794" s="9"/>
      <c r="H794" s="8"/>
      <c r="I794" s="8"/>
      <c r="J794" s="1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9"/>
      <c r="V794" s="9"/>
    </row>
    <row r="795">
      <c r="A795" s="7"/>
      <c r="B795" s="7"/>
      <c r="C795" s="8"/>
      <c r="D795" s="12"/>
      <c r="E795" s="8"/>
      <c r="F795" s="8"/>
      <c r="G795" s="9"/>
      <c r="H795" s="8"/>
      <c r="I795" s="8"/>
      <c r="J795" s="1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9"/>
      <c r="V795" s="9"/>
    </row>
    <row r="796">
      <c r="A796" s="7"/>
      <c r="B796" s="7"/>
      <c r="C796" s="8"/>
      <c r="D796" s="12"/>
      <c r="E796" s="8"/>
      <c r="F796" s="8"/>
      <c r="G796" s="9"/>
      <c r="H796" s="8"/>
      <c r="I796" s="8"/>
      <c r="J796" s="1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9"/>
      <c r="V796" s="9"/>
    </row>
    <row r="797">
      <c r="A797" s="7"/>
      <c r="B797" s="7"/>
      <c r="C797" s="8"/>
      <c r="D797" s="12"/>
      <c r="E797" s="8"/>
      <c r="F797" s="8"/>
      <c r="G797" s="9"/>
      <c r="H797" s="8"/>
      <c r="I797" s="8"/>
      <c r="J797" s="1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9"/>
      <c r="V797" s="9"/>
    </row>
    <row r="798">
      <c r="A798" s="7"/>
      <c r="B798" s="7"/>
      <c r="C798" s="8"/>
      <c r="D798" s="12"/>
      <c r="E798" s="8"/>
      <c r="F798" s="8"/>
      <c r="G798" s="9"/>
      <c r="H798" s="8"/>
      <c r="I798" s="8"/>
      <c r="J798" s="1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9"/>
      <c r="V798" s="9"/>
    </row>
    <row r="799">
      <c r="A799" s="7"/>
      <c r="B799" s="7"/>
      <c r="C799" s="8"/>
      <c r="D799" s="12"/>
      <c r="E799" s="8"/>
      <c r="F799" s="8"/>
      <c r="G799" s="9"/>
      <c r="H799" s="8"/>
      <c r="I799" s="8"/>
      <c r="J799" s="1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9"/>
      <c r="V799" s="9"/>
    </row>
    <row r="800">
      <c r="A800" s="7"/>
      <c r="B800" s="7"/>
      <c r="C800" s="8"/>
      <c r="D800" s="12"/>
      <c r="E800" s="8"/>
      <c r="F800" s="8"/>
      <c r="G800" s="9"/>
      <c r="H800" s="8"/>
      <c r="I800" s="8"/>
      <c r="J800" s="1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9"/>
      <c r="V800" s="9"/>
    </row>
    <row r="801">
      <c r="A801" s="7"/>
      <c r="B801" s="7"/>
      <c r="C801" s="8"/>
      <c r="D801" s="12"/>
      <c r="E801" s="8"/>
      <c r="F801" s="8"/>
      <c r="G801" s="9"/>
      <c r="H801" s="8"/>
      <c r="I801" s="8"/>
      <c r="J801" s="1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9"/>
      <c r="V801" s="9"/>
    </row>
    <row r="802">
      <c r="A802" s="7"/>
      <c r="B802" s="7"/>
      <c r="C802" s="8"/>
      <c r="D802" s="12"/>
      <c r="E802" s="8"/>
      <c r="F802" s="8"/>
      <c r="G802" s="9"/>
      <c r="H802" s="8"/>
      <c r="I802" s="8"/>
      <c r="J802" s="1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9"/>
      <c r="V802" s="9"/>
    </row>
    <row r="803">
      <c r="A803" s="7"/>
      <c r="B803" s="7"/>
      <c r="C803" s="8"/>
      <c r="D803" s="12"/>
      <c r="E803" s="8"/>
      <c r="F803" s="8"/>
      <c r="G803" s="9"/>
      <c r="H803" s="8"/>
      <c r="I803" s="8"/>
      <c r="J803" s="1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9"/>
      <c r="V803" s="9"/>
    </row>
    <row r="804">
      <c r="A804" s="7"/>
      <c r="B804" s="7"/>
      <c r="C804" s="8"/>
      <c r="D804" s="12"/>
      <c r="E804" s="8"/>
      <c r="F804" s="8"/>
      <c r="G804" s="9"/>
      <c r="H804" s="8"/>
      <c r="I804" s="8"/>
      <c r="J804" s="1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9"/>
      <c r="V804" s="9"/>
    </row>
    <row r="805">
      <c r="A805" s="7"/>
      <c r="B805" s="7"/>
      <c r="C805" s="8"/>
      <c r="D805" s="12"/>
      <c r="E805" s="8"/>
      <c r="F805" s="8"/>
      <c r="G805" s="9"/>
      <c r="H805" s="8"/>
      <c r="I805" s="8"/>
      <c r="J805" s="1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9"/>
      <c r="V805" s="9"/>
    </row>
    <row r="806">
      <c r="A806" s="7"/>
      <c r="B806" s="7"/>
      <c r="C806" s="8"/>
      <c r="D806" s="12"/>
      <c r="E806" s="8"/>
      <c r="F806" s="8"/>
      <c r="G806" s="9"/>
      <c r="H806" s="8"/>
      <c r="I806" s="8"/>
      <c r="J806" s="1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9"/>
      <c r="V806" s="9"/>
    </row>
    <row r="807">
      <c r="A807" s="7"/>
      <c r="B807" s="7"/>
      <c r="C807" s="8"/>
      <c r="D807" s="12"/>
      <c r="E807" s="8"/>
      <c r="F807" s="8"/>
      <c r="G807" s="9"/>
      <c r="H807" s="8"/>
      <c r="I807" s="8"/>
      <c r="J807" s="1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9"/>
      <c r="V807" s="9"/>
    </row>
    <row r="808">
      <c r="A808" s="7"/>
      <c r="B808" s="7"/>
      <c r="C808" s="8"/>
      <c r="D808" s="12"/>
      <c r="E808" s="8"/>
      <c r="F808" s="8"/>
      <c r="G808" s="9"/>
      <c r="H808" s="8"/>
      <c r="I808" s="8"/>
      <c r="J808" s="1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9"/>
      <c r="V808" s="9"/>
    </row>
    <row r="809">
      <c r="A809" s="7"/>
      <c r="B809" s="7"/>
      <c r="C809" s="8"/>
      <c r="D809" s="12"/>
      <c r="E809" s="8"/>
      <c r="F809" s="8"/>
      <c r="G809" s="9"/>
      <c r="H809" s="8"/>
      <c r="I809" s="8"/>
      <c r="J809" s="1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9"/>
      <c r="V809" s="9"/>
    </row>
    <row r="810">
      <c r="A810" s="7"/>
      <c r="B810" s="7"/>
      <c r="C810" s="8"/>
      <c r="D810" s="12"/>
      <c r="E810" s="8"/>
      <c r="F810" s="8"/>
      <c r="G810" s="9"/>
      <c r="H810" s="8"/>
      <c r="I810" s="8"/>
      <c r="J810" s="1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9"/>
      <c r="V810" s="9"/>
    </row>
    <row r="811">
      <c r="A811" s="7"/>
      <c r="B811" s="7"/>
      <c r="C811" s="8"/>
      <c r="D811" s="12"/>
      <c r="E811" s="8"/>
      <c r="F811" s="8"/>
      <c r="G811" s="9"/>
      <c r="H811" s="8"/>
      <c r="I811" s="8"/>
      <c r="J811" s="1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9"/>
      <c r="V811" s="9"/>
    </row>
    <row r="812">
      <c r="A812" s="7"/>
      <c r="B812" s="7"/>
      <c r="C812" s="8"/>
      <c r="D812" s="12"/>
      <c r="E812" s="8"/>
      <c r="F812" s="8"/>
      <c r="G812" s="9"/>
      <c r="H812" s="8"/>
      <c r="I812" s="8"/>
      <c r="J812" s="1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9"/>
      <c r="V812" s="9"/>
    </row>
    <row r="813">
      <c r="A813" s="7"/>
      <c r="B813" s="7"/>
      <c r="C813" s="8"/>
      <c r="D813" s="12"/>
      <c r="E813" s="8"/>
      <c r="F813" s="8"/>
      <c r="G813" s="9"/>
      <c r="H813" s="8"/>
      <c r="I813" s="8"/>
      <c r="J813" s="1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9"/>
      <c r="V813" s="9"/>
    </row>
    <row r="814">
      <c r="A814" s="7"/>
      <c r="B814" s="7"/>
      <c r="C814" s="8"/>
      <c r="D814" s="12"/>
      <c r="E814" s="8"/>
      <c r="F814" s="8"/>
      <c r="G814" s="9"/>
      <c r="H814" s="8"/>
      <c r="I814" s="8"/>
      <c r="J814" s="1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9"/>
      <c r="V814" s="9"/>
    </row>
    <row r="815">
      <c r="A815" s="7"/>
      <c r="B815" s="7"/>
      <c r="C815" s="8"/>
      <c r="D815" s="12"/>
      <c r="E815" s="8"/>
      <c r="F815" s="8"/>
      <c r="G815" s="9"/>
      <c r="H815" s="8"/>
      <c r="I815" s="8"/>
      <c r="J815" s="1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9"/>
      <c r="V815" s="9"/>
    </row>
    <row r="816">
      <c r="A816" s="7"/>
      <c r="B816" s="7"/>
      <c r="C816" s="8"/>
      <c r="D816" s="12"/>
      <c r="E816" s="8"/>
      <c r="F816" s="8"/>
      <c r="G816" s="9"/>
      <c r="H816" s="8"/>
      <c r="I816" s="8"/>
      <c r="J816" s="1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9"/>
      <c r="V816" s="9"/>
    </row>
    <row r="817">
      <c r="A817" s="7"/>
      <c r="B817" s="7"/>
      <c r="C817" s="8"/>
      <c r="D817" s="12"/>
      <c r="E817" s="8"/>
      <c r="F817" s="8"/>
      <c r="G817" s="9"/>
      <c r="H817" s="8"/>
      <c r="I817" s="8"/>
      <c r="J817" s="1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9"/>
      <c r="V817" s="9"/>
    </row>
    <row r="818">
      <c r="A818" s="7"/>
      <c r="B818" s="7"/>
      <c r="C818" s="8"/>
      <c r="D818" s="12"/>
      <c r="E818" s="8"/>
      <c r="F818" s="8"/>
      <c r="G818" s="9"/>
      <c r="H818" s="8"/>
      <c r="I818" s="8"/>
      <c r="J818" s="1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9"/>
      <c r="V818" s="9"/>
    </row>
    <row r="819">
      <c r="A819" s="7"/>
      <c r="B819" s="7"/>
      <c r="C819" s="8"/>
      <c r="D819" s="12"/>
      <c r="E819" s="8"/>
      <c r="F819" s="8"/>
      <c r="G819" s="9"/>
      <c r="H819" s="8"/>
      <c r="I819" s="8"/>
      <c r="J819" s="1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9"/>
      <c r="V819" s="9"/>
    </row>
    <row r="820">
      <c r="A820" s="7"/>
      <c r="B820" s="7"/>
      <c r="C820" s="8"/>
      <c r="D820" s="12"/>
      <c r="E820" s="8"/>
      <c r="F820" s="8"/>
      <c r="G820" s="9"/>
      <c r="H820" s="8"/>
      <c r="I820" s="8"/>
      <c r="J820" s="1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9"/>
      <c r="V820" s="9"/>
    </row>
    <row r="821">
      <c r="A821" s="7"/>
      <c r="B821" s="7"/>
      <c r="C821" s="8"/>
      <c r="D821" s="12"/>
      <c r="E821" s="8"/>
      <c r="F821" s="8"/>
      <c r="G821" s="9"/>
      <c r="H821" s="8"/>
      <c r="I821" s="8"/>
      <c r="J821" s="1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9"/>
      <c r="V821" s="9"/>
    </row>
    <row r="822">
      <c r="A822" s="7"/>
      <c r="B822" s="7"/>
      <c r="C822" s="8"/>
      <c r="D822" s="12"/>
      <c r="E822" s="8"/>
      <c r="F822" s="8"/>
      <c r="G822" s="9"/>
      <c r="H822" s="8"/>
      <c r="I822" s="8"/>
      <c r="J822" s="1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9"/>
      <c r="V822" s="9"/>
    </row>
    <row r="823">
      <c r="A823" s="7"/>
      <c r="B823" s="7"/>
      <c r="C823" s="8"/>
      <c r="D823" s="12"/>
      <c r="E823" s="8"/>
      <c r="F823" s="8"/>
      <c r="G823" s="9"/>
      <c r="H823" s="8"/>
      <c r="I823" s="8"/>
      <c r="J823" s="1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9"/>
      <c r="V823" s="9"/>
    </row>
    <row r="824">
      <c r="A824" s="7"/>
      <c r="B824" s="7"/>
      <c r="C824" s="8"/>
      <c r="D824" s="12"/>
      <c r="E824" s="8"/>
      <c r="F824" s="8"/>
      <c r="G824" s="9"/>
      <c r="H824" s="8"/>
      <c r="I824" s="8"/>
      <c r="J824" s="1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9"/>
      <c r="V824" s="9"/>
    </row>
    <row r="825">
      <c r="A825" s="7"/>
      <c r="B825" s="7"/>
      <c r="C825" s="8"/>
      <c r="D825" s="12"/>
      <c r="E825" s="8"/>
      <c r="F825" s="8"/>
      <c r="G825" s="9"/>
      <c r="H825" s="8"/>
      <c r="I825" s="8"/>
      <c r="J825" s="1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9"/>
      <c r="V825" s="9"/>
    </row>
    <row r="826">
      <c r="A826" s="7"/>
      <c r="B826" s="7"/>
      <c r="C826" s="8"/>
      <c r="D826" s="12"/>
      <c r="E826" s="8"/>
      <c r="F826" s="8"/>
      <c r="G826" s="9"/>
      <c r="H826" s="8"/>
      <c r="I826" s="8"/>
      <c r="J826" s="1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9"/>
      <c r="V826" s="9"/>
    </row>
    <row r="827">
      <c r="A827" s="7"/>
      <c r="B827" s="7"/>
      <c r="C827" s="8"/>
      <c r="D827" s="12"/>
      <c r="E827" s="8"/>
      <c r="F827" s="8"/>
      <c r="G827" s="9"/>
      <c r="H827" s="8"/>
      <c r="I827" s="8"/>
      <c r="J827" s="1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9"/>
      <c r="V827" s="9"/>
    </row>
    <row r="828">
      <c r="A828" s="7"/>
      <c r="B828" s="7"/>
      <c r="C828" s="8"/>
      <c r="D828" s="12"/>
      <c r="E828" s="8"/>
      <c r="F828" s="8"/>
      <c r="G828" s="9"/>
      <c r="H828" s="8"/>
      <c r="I828" s="8"/>
      <c r="J828" s="1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9"/>
      <c r="V828" s="9"/>
    </row>
    <row r="829">
      <c r="A829" s="7"/>
      <c r="B829" s="7"/>
      <c r="C829" s="8"/>
      <c r="D829" s="12"/>
      <c r="E829" s="8"/>
      <c r="F829" s="8"/>
      <c r="G829" s="9"/>
      <c r="H829" s="8"/>
      <c r="I829" s="8"/>
      <c r="J829" s="1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9"/>
      <c r="V829" s="9"/>
    </row>
    <row r="830">
      <c r="A830" s="7"/>
      <c r="B830" s="7"/>
      <c r="C830" s="8"/>
      <c r="D830" s="12"/>
      <c r="E830" s="8"/>
      <c r="F830" s="8"/>
      <c r="G830" s="9"/>
      <c r="H830" s="8"/>
      <c r="I830" s="8"/>
      <c r="J830" s="1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9"/>
      <c r="V830" s="9"/>
    </row>
    <row r="831">
      <c r="A831" s="7"/>
      <c r="B831" s="7"/>
      <c r="C831" s="8"/>
      <c r="D831" s="12"/>
      <c r="E831" s="8"/>
      <c r="F831" s="8"/>
      <c r="G831" s="9"/>
      <c r="H831" s="8"/>
      <c r="I831" s="8"/>
      <c r="J831" s="1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9"/>
      <c r="V831" s="9"/>
    </row>
    <row r="832">
      <c r="A832" s="7"/>
      <c r="B832" s="7"/>
      <c r="C832" s="8"/>
      <c r="D832" s="12"/>
      <c r="E832" s="8"/>
      <c r="F832" s="8"/>
      <c r="G832" s="9"/>
      <c r="H832" s="8"/>
      <c r="I832" s="8"/>
      <c r="J832" s="1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9"/>
      <c r="V832" s="9"/>
    </row>
    <row r="833">
      <c r="A833" s="7"/>
      <c r="B833" s="7"/>
      <c r="C833" s="8"/>
      <c r="D833" s="12"/>
      <c r="E833" s="8"/>
      <c r="F833" s="8"/>
      <c r="G833" s="9"/>
      <c r="H833" s="8"/>
      <c r="I833" s="8"/>
      <c r="J833" s="1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9"/>
      <c r="V833" s="9"/>
    </row>
    <row r="834">
      <c r="A834" s="7"/>
      <c r="B834" s="7"/>
      <c r="C834" s="8"/>
      <c r="D834" s="12"/>
      <c r="E834" s="8"/>
      <c r="F834" s="8"/>
      <c r="G834" s="9"/>
      <c r="H834" s="8"/>
      <c r="I834" s="8"/>
      <c r="J834" s="1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9"/>
      <c r="V834" s="9"/>
    </row>
    <row r="835">
      <c r="A835" s="7"/>
      <c r="B835" s="7"/>
      <c r="C835" s="8"/>
      <c r="D835" s="12"/>
      <c r="E835" s="8"/>
      <c r="F835" s="8"/>
      <c r="G835" s="9"/>
      <c r="H835" s="8"/>
      <c r="I835" s="8"/>
      <c r="J835" s="1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9"/>
      <c r="V835" s="9"/>
    </row>
    <row r="836">
      <c r="A836" s="7"/>
      <c r="B836" s="7"/>
      <c r="C836" s="8"/>
      <c r="D836" s="12"/>
      <c r="E836" s="8"/>
      <c r="F836" s="8"/>
      <c r="G836" s="9"/>
      <c r="H836" s="8"/>
      <c r="I836" s="8"/>
      <c r="J836" s="1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9"/>
      <c r="V836" s="9"/>
    </row>
    <row r="837">
      <c r="A837" s="7"/>
      <c r="B837" s="7"/>
      <c r="C837" s="8"/>
      <c r="D837" s="12"/>
      <c r="E837" s="8"/>
      <c r="F837" s="8"/>
      <c r="G837" s="9"/>
      <c r="H837" s="8"/>
      <c r="I837" s="8"/>
      <c r="J837" s="1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9"/>
      <c r="V837" s="9"/>
    </row>
    <row r="838">
      <c r="A838" s="7"/>
      <c r="B838" s="7"/>
      <c r="C838" s="8"/>
      <c r="D838" s="12"/>
      <c r="E838" s="8"/>
      <c r="F838" s="8"/>
      <c r="G838" s="9"/>
      <c r="H838" s="8"/>
      <c r="I838" s="8"/>
      <c r="J838" s="1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9"/>
      <c r="V838" s="9"/>
    </row>
    <row r="839">
      <c r="A839" s="7"/>
      <c r="B839" s="7"/>
      <c r="C839" s="8"/>
      <c r="D839" s="12"/>
      <c r="E839" s="8"/>
      <c r="F839" s="8"/>
      <c r="G839" s="9"/>
      <c r="H839" s="8"/>
      <c r="I839" s="8"/>
      <c r="J839" s="1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9"/>
      <c r="V839" s="9"/>
    </row>
    <row r="840">
      <c r="A840" s="7"/>
      <c r="B840" s="7"/>
      <c r="C840" s="8"/>
      <c r="D840" s="12"/>
      <c r="E840" s="8"/>
      <c r="F840" s="8"/>
      <c r="G840" s="9"/>
      <c r="H840" s="8"/>
      <c r="I840" s="8"/>
      <c r="J840" s="1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9"/>
      <c r="V840" s="9"/>
    </row>
    <row r="841">
      <c r="A841" s="7"/>
      <c r="B841" s="7"/>
      <c r="C841" s="8"/>
      <c r="D841" s="12"/>
      <c r="E841" s="8"/>
      <c r="F841" s="8"/>
      <c r="G841" s="9"/>
      <c r="H841" s="8"/>
      <c r="I841" s="8"/>
      <c r="J841" s="1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9"/>
      <c r="V841" s="9"/>
    </row>
    <row r="842">
      <c r="A842" s="7"/>
      <c r="B842" s="7"/>
      <c r="C842" s="8"/>
      <c r="D842" s="12"/>
      <c r="E842" s="8"/>
      <c r="F842" s="8"/>
      <c r="G842" s="9"/>
      <c r="H842" s="8"/>
      <c r="I842" s="8"/>
      <c r="J842" s="1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9"/>
      <c r="V842" s="9"/>
    </row>
    <row r="843">
      <c r="A843" s="7"/>
      <c r="B843" s="7"/>
      <c r="C843" s="8"/>
      <c r="D843" s="12"/>
      <c r="E843" s="8"/>
      <c r="F843" s="8"/>
      <c r="G843" s="9"/>
      <c r="H843" s="8"/>
      <c r="I843" s="8"/>
      <c r="J843" s="1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9"/>
      <c r="V843" s="9"/>
    </row>
    <row r="844">
      <c r="A844" s="7"/>
      <c r="B844" s="7"/>
      <c r="C844" s="8"/>
      <c r="D844" s="12"/>
      <c r="E844" s="8"/>
      <c r="F844" s="8"/>
      <c r="G844" s="9"/>
      <c r="H844" s="8"/>
      <c r="I844" s="8"/>
      <c r="J844" s="1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9"/>
      <c r="V844" s="9"/>
    </row>
    <row r="845">
      <c r="A845" s="7"/>
      <c r="B845" s="7"/>
      <c r="C845" s="8"/>
      <c r="D845" s="12"/>
      <c r="E845" s="8"/>
      <c r="F845" s="8"/>
      <c r="G845" s="9"/>
      <c r="H845" s="8"/>
      <c r="I845" s="8"/>
      <c r="J845" s="1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9"/>
      <c r="V845" s="9"/>
    </row>
    <row r="846">
      <c r="A846" s="7"/>
      <c r="B846" s="7"/>
      <c r="C846" s="8"/>
      <c r="D846" s="12"/>
      <c r="E846" s="8"/>
      <c r="F846" s="8"/>
      <c r="G846" s="9"/>
      <c r="H846" s="8"/>
      <c r="I846" s="8"/>
      <c r="J846" s="1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9"/>
      <c r="V846" s="9"/>
    </row>
    <row r="847">
      <c r="A847" s="7"/>
      <c r="B847" s="7"/>
      <c r="C847" s="8"/>
      <c r="D847" s="12"/>
      <c r="E847" s="8"/>
      <c r="F847" s="8"/>
      <c r="G847" s="9"/>
      <c r="H847" s="8"/>
      <c r="I847" s="8"/>
      <c r="J847" s="1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9"/>
      <c r="V847" s="9"/>
    </row>
    <row r="848">
      <c r="A848" s="7"/>
      <c r="B848" s="7"/>
      <c r="C848" s="8"/>
      <c r="D848" s="12"/>
      <c r="E848" s="8"/>
      <c r="F848" s="8"/>
      <c r="G848" s="9"/>
      <c r="H848" s="8"/>
      <c r="I848" s="8"/>
      <c r="J848" s="1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9"/>
      <c r="V848" s="9"/>
    </row>
    <row r="849">
      <c r="A849" s="7"/>
      <c r="B849" s="7"/>
      <c r="C849" s="8"/>
      <c r="D849" s="12"/>
      <c r="E849" s="8"/>
      <c r="F849" s="8"/>
      <c r="G849" s="9"/>
      <c r="H849" s="8"/>
      <c r="I849" s="8"/>
      <c r="J849" s="1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9"/>
      <c r="V849" s="9"/>
    </row>
    <row r="850">
      <c r="A850" s="7"/>
      <c r="B850" s="7"/>
      <c r="C850" s="8"/>
      <c r="D850" s="12"/>
      <c r="E850" s="8"/>
      <c r="F850" s="8"/>
      <c r="G850" s="9"/>
      <c r="H850" s="8"/>
      <c r="I850" s="8"/>
      <c r="J850" s="1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9"/>
      <c r="V850" s="9"/>
    </row>
    <row r="851">
      <c r="A851" s="7"/>
      <c r="B851" s="7"/>
      <c r="C851" s="8"/>
      <c r="D851" s="12"/>
      <c r="E851" s="8"/>
      <c r="F851" s="8"/>
      <c r="G851" s="9"/>
      <c r="H851" s="8"/>
      <c r="I851" s="8"/>
      <c r="J851" s="1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9"/>
      <c r="V851" s="9"/>
    </row>
    <row r="852">
      <c r="A852" s="7"/>
      <c r="B852" s="7"/>
      <c r="C852" s="8"/>
      <c r="D852" s="12"/>
      <c r="E852" s="8"/>
      <c r="F852" s="8"/>
      <c r="G852" s="9"/>
      <c r="H852" s="8"/>
      <c r="I852" s="8"/>
      <c r="J852" s="1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9"/>
      <c r="V852" s="9"/>
    </row>
    <row r="853">
      <c r="A853" s="7"/>
      <c r="B853" s="7"/>
      <c r="C853" s="8"/>
      <c r="D853" s="12"/>
      <c r="E853" s="8"/>
      <c r="F853" s="8"/>
      <c r="G853" s="9"/>
      <c r="H853" s="8"/>
      <c r="I853" s="8"/>
      <c r="J853" s="1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9"/>
      <c r="V853" s="9"/>
    </row>
    <row r="854">
      <c r="A854" s="7"/>
      <c r="B854" s="7"/>
      <c r="C854" s="8"/>
      <c r="D854" s="12"/>
      <c r="E854" s="8"/>
      <c r="F854" s="8"/>
      <c r="G854" s="9"/>
      <c r="H854" s="8"/>
      <c r="I854" s="8"/>
      <c r="J854" s="1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9"/>
      <c r="V854" s="9"/>
    </row>
    <row r="855">
      <c r="A855" s="7"/>
      <c r="B855" s="7"/>
      <c r="C855" s="8"/>
      <c r="D855" s="12"/>
      <c r="E855" s="8"/>
      <c r="F855" s="8"/>
      <c r="G855" s="9"/>
      <c r="H855" s="8"/>
      <c r="I855" s="8"/>
      <c r="J855" s="1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9"/>
      <c r="V855" s="9"/>
    </row>
    <row r="856">
      <c r="A856" s="7"/>
      <c r="B856" s="7"/>
      <c r="C856" s="8"/>
      <c r="D856" s="12"/>
      <c r="E856" s="8"/>
      <c r="F856" s="8"/>
      <c r="G856" s="9"/>
      <c r="H856" s="8"/>
      <c r="I856" s="8"/>
      <c r="J856" s="1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9"/>
      <c r="V856" s="9"/>
    </row>
    <row r="857">
      <c r="A857" s="7"/>
      <c r="B857" s="7"/>
      <c r="C857" s="8"/>
      <c r="D857" s="12"/>
      <c r="E857" s="8"/>
      <c r="F857" s="8"/>
      <c r="G857" s="9"/>
      <c r="H857" s="8"/>
      <c r="I857" s="8"/>
      <c r="J857" s="1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9"/>
      <c r="V857" s="9"/>
    </row>
    <row r="858">
      <c r="A858" s="7"/>
      <c r="B858" s="7"/>
      <c r="C858" s="8"/>
      <c r="D858" s="12"/>
      <c r="E858" s="8"/>
      <c r="F858" s="8"/>
      <c r="G858" s="9"/>
      <c r="H858" s="8"/>
      <c r="I858" s="8"/>
      <c r="J858" s="1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9"/>
      <c r="V858" s="9"/>
    </row>
    <row r="859">
      <c r="A859" s="7"/>
      <c r="B859" s="7"/>
      <c r="C859" s="8"/>
      <c r="D859" s="12"/>
      <c r="E859" s="8"/>
      <c r="F859" s="8"/>
      <c r="G859" s="9"/>
      <c r="H859" s="8"/>
      <c r="I859" s="8"/>
      <c r="J859" s="1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9"/>
      <c r="V859" s="9"/>
    </row>
    <row r="860">
      <c r="A860" s="7"/>
      <c r="B860" s="7"/>
      <c r="C860" s="8"/>
      <c r="D860" s="12"/>
      <c r="E860" s="8"/>
      <c r="F860" s="8"/>
      <c r="G860" s="9"/>
      <c r="H860" s="8"/>
      <c r="I860" s="8"/>
      <c r="J860" s="1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9"/>
      <c r="V860" s="9"/>
    </row>
    <row r="861">
      <c r="A861" s="7"/>
      <c r="B861" s="7"/>
      <c r="C861" s="8"/>
      <c r="D861" s="12"/>
      <c r="E861" s="8"/>
      <c r="F861" s="8"/>
      <c r="G861" s="9"/>
      <c r="H861" s="8"/>
      <c r="I861" s="8"/>
      <c r="J861" s="1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9"/>
      <c r="V861" s="9"/>
    </row>
    <row r="862">
      <c r="A862" s="7"/>
      <c r="B862" s="7"/>
      <c r="C862" s="8"/>
      <c r="D862" s="12"/>
      <c r="E862" s="8"/>
      <c r="F862" s="8"/>
      <c r="G862" s="9"/>
      <c r="H862" s="8"/>
      <c r="I862" s="8"/>
      <c r="J862" s="1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9"/>
      <c r="V862" s="9"/>
    </row>
    <row r="863">
      <c r="A863" s="7"/>
      <c r="B863" s="7"/>
      <c r="C863" s="8"/>
      <c r="D863" s="12"/>
      <c r="E863" s="8"/>
      <c r="F863" s="8"/>
      <c r="G863" s="9"/>
      <c r="H863" s="8"/>
      <c r="I863" s="8"/>
      <c r="J863" s="1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9"/>
      <c r="V863" s="9"/>
    </row>
    <row r="864">
      <c r="A864" s="7"/>
      <c r="B864" s="7"/>
      <c r="C864" s="8"/>
      <c r="D864" s="12"/>
      <c r="E864" s="8"/>
      <c r="F864" s="8"/>
      <c r="G864" s="9"/>
      <c r="H864" s="8"/>
      <c r="I864" s="8"/>
      <c r="J864" s="1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9"/>
      <c r="V864" s="9"/>
    </row>
    <row r="865">
      <c r="A865" s="7"/>
      <c r="B865" s="7"/>
      <c r="C865" s="8"/>
      <c r="D865" s="12"/>
      <c r="E865" s="8"/>
      <c r="F865" s="8"/>
      <c r="G865" s="9"/>
      <c r="H865" s="8"/>
      <c r="I865" s="8"/>
      <c r="J865" s="1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9"/>
      <c r="V865" s="9"/>
    </row>
    <row r="866">
      <c r="A866" s="7"/>
      <c r="B866" s="7"/>
      <c r="C866" s="8"/>
      <c r="D866" s="12"/>
      <c r="E866" s="8"/>
      <c r="F866" s="8"/>
      <c r="G866" s="9"/>
      <c r="H866" s="8"/>
      <c r="I866" s="8"/>
      <c r="J866" s="1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9"/>
      <c r="V866" s="9"/>
    </row>
    <row r="867">
      <c r="A867" s="7"/>
      <c r="B867" s="7"/>
      <c r="C867" s="8"/>
      <c r="D867" s="12"/>
      <c r="E867" s="8"/>
      <c r="F867" s="8"/>
      <c r="G867" s="9"/>
      <c r="H867" s="8"/>
      <c r="I867" s="8"/>
      <c r="J867" s="1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9"/>
      <c r="V867" s="9"/>
    </row>
    <row r="868">
      <c r="A868" s="7"/>
      <c r="B868" s="7"/>
      <c r="C868" s="8"/>
      <c r="D868" s="12"/>
      <c r="E868" s="8"/>
      <c r="F868" s="8"/>
      <c r="G868" s="9"/>
      <c r="H868" s="8"/>
      <c r="I868" s="8"/>
      <c r="J868" s="1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9"/>
      <c r="V868" s="9"/>
    </row>
    <row r="869">
      <c r="A869" s="7"/>
      <c r="B869" s="7"/>
      <c r="C869" s="8"/>
      <c r="D869" s="12"/>
      <c r="E869" s="8"/>
      <c r="F869" s="8"/>
      <c r="G869" s="9"/>
      <c r="H869" s="8"/>
      <c r="I869" s="8"/>
      <c r="J869" s="1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9"/>
      <c r="V869" s="9"/>
    </row>
    <row r="870">
      <c r="A870" s="7"/>
      <c r="B870" s="7"/>
      <c r="C870" s="8"/>
      <c r="D870" s="12"/>
      <c r="E870" s="8"/>
      <c r="F870" s="8"/>
      <c r="G870" s="9"/>
      <c r="H870" s="8"/>
      <c r="I870" s="8"/>
      <c r="J870" s="1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9"/>
      <c r="V870" s="9"/>
    </row>
    <row r="871">
      <c r="A871" s="7"/>
      <c r="B871" s="7"/>
      <c r="C871" s="8"/>
      <c r="D871" s="12"/>
      <c r="E871" s="8"/>
      <c r="F871" s="8"/>
      <c r="G871" s="9"/>
      <c r="H871" s="8"/>
      <c r="I871" s="8"/>
      <c r="J871" s="1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9"/>
      <c r="V871" s="9"/>
    </row>
    <row r="872">
      <c r="A872" s="7"/>
      <c r="B872" s="7"/>
      <c r="C872" s="8"/>
      <c r="D872" s="12"/>
      <c r="E872" s="8"/>
      <c r="F872" s="8"/>
      <c r="G872" s="9"/>
      <c r="H872" s="8"/>
      <c r="I872" s="8"/>
      <c r="J872" s="1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9"/>
      <c r="V872" s="9"/>
    </row>
    <row r="873">
      <c r="A873" s="7"/>
      <c r="B873" s="7"/>
      <c r="C873" s="8"/>
      <c r="D873" s="12"/>
      <c r="E873" s="8"/>
      <c r="F873" s="8"/>
      <c r="G873" s="9"/>
      <c r="H873" s="8"/>
      <c r="I873" s="8"/>
      <c r="J873" s="1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9"/>
      <c r="V873" s="9"/>
    </row>
    <row r="874">
      <c r="A874" s="7"/>
      <c r="B874" s="7"/>
      <c r="C874" s="8"/>
      <c r="D874" s="12"/>
      <c r="E874" s="8"/>
      <c r="F874" s="8"/>
      <c r="G874" s="9"/>
      <c r="H874" s="8"/>
      <c r="I874" s="8"/>
      <c r="J874" s="1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9"/>
      <c r="V874" s="9"/>
    </row>
    <row r="875">
      <c r="A875" s="7"/>
      <c r="B875" s="7"/>
      <c r="C875" s="8"/>
      <c r="D875" s="12"/>
      <c r="E875" s="8"/>
      <c r="F875" s="8"/>
      <c r="G875" s="9"/>
      <c r="H875" s="8"/>
      <c r="I875" s="8"/>
      <c r="J875" s="1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9"/>
      <c r="V875" s="9"/>
    </row>
    <row r="876">
      <c r="A876" s="7"/>
      <c r="B876" s="7"/>
      <c r="C876" s="8"/>
      <c r="D876" s="12"/>
      <c r="E876" s="8"/>
      <c r="F876" s="8"/>
      <c r="G876" s="9"/>
      <c r="H876" s="8"/>
      <c r="I876" s="8"/>
      <c r="J876" s="1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9"/>
      <c r="V876" s="9"/>
    </row>
    <row r="877">
      <c r="A877" s="7"/>
      <c r="B877" s="7"/>
      <c r="C877" s="8"/>
      <c r="D877" s="12"/>
      <c r="E877" s="8"/>
      <c r="F877" s="8"/>
      <c r="G877" s="9"/>
      <c r="H877" s="8"/>
      <c r="I877" s="8"/>
      <c r="J877" s="1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9"/>
      <c r="V877" s="9"/>
    </row>
    <row r="878">
      <c r="A878" s="7"/>
      <c r="B878" s="7"/>
      <c r="C878" s="8"/>
      <c r="D878" s="12"/>
      <c r="E878" s="8"/>
      <c r="F878" s="8"/>
      <c r="G878" s="9"/>
      <c r="H878" s="8"/>
      <c r="I878" s="8"/>
      <c r="J878" s="1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9"/>
      <c r="V878" s="9"/>
    </row>
    <row r="879">
      <c r="A879" s="7"/>
      <c r="B879" s="7"/>
      <c r="C879" s="8"/>
      <c r="D879" s="12"/>
      <c r="E879" s="8"/>
      <c r="F879" s="8"/>
      <c r="G879" s="9"/>
      <c r="H879" s="8"/>
      <c r="I879" s="8"/>
      <c r="J879" s="1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9"/>
      <c r="V879" s="9"/>
    </row>
    <row r="880">
      <c r="A880" s="7"/>
      <c r="B880" s="7"/>
      <c r="C880" s="8"/>
      <c r="D880" s="12"/>
      <c r="E880" s="8"/>
      <c r="F880" s="8"/>
      <c r="G880" s="9"/>
      <c r="H880" s="8"/>
      <c r="I880" s="8"/>
      <c r="J880" s="1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9"/>
      <c r="V880" s="9"/>
    </row>
    <row r="881">
      <c r="A881" s="7"/>
      <c r="B881" s="7"/>
      <c r="C881" s="8"/>
      <c r="D881" s="12"/>
      <c r="E881" s="8"/>
      <c r="F881" s="8"/>
      <c r="G881" s="9"/>
      <c r="H881" s="8"/>
      <c r="I881" s="8"/>
      <c r="J881" s="1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9"/>
      <c r="V881" s="9"/>
    </row>
    <row r="882">
      <c r="A882" s="7"/>
      <c r="B882" s="7"/>
      <c r="C882" s="8"/>
      <c r="D882" s="12"/>
      <c r="E882" s="8"/>
      <c r="F882" s="8"/>
      <c r="G882" s="9"/>
      <c r="H882" s="8"/>
      <c r="I882" s="8"/>
      <c r="J882" s="1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9"/>
      <c r="V882" s="9"/>
    </row>
    <row r="883">
      <c r="A883" s="7"/>
      <c r="B883" s="7"/>
      <c r="C883" s="8"/>
      <c r="D883" s="12"/>
      <c r="E883" s="8"/>
      <c r="F883" s="8"/>
      <c r="G883" s="9"/>
      <c r="H883" s="8"/>
      <c r="I883" s="8"/>
      <c r="J883" s="1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9"/>
      <c r="V883" s="9"/>
    </row>
    <row r="884">
      <c r="A884" s="7"/>
      <c r="B884" s="7"/>
      <c r="C884" s="8"/>
      <c r="D884" s="12"/>
      <c r="E884" s="8"/>
      <c r="F884" s="8"/>
      <c r="G884" s="9"/>
      <c r="H884" s="8"/>
      <c r="I884" s="8"/>
      <c r="J884" s="1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9"/>
      <c r="V884" s="9"/>
    </row>
    <row r="885">
      <c r="A885" s="7"/>
      <c r="B885" s="7"/>
      <c r="C885" s="8"/>
      <c r="D885" s="12"/>
      <c r="E885" s="8"/>
      <c r="F885" s="8"/>
      <c r="G885" s="9"/>
      <c r="H885" s="8"/>
      <c r="I885" s="8"/>
      <c r="J885" s="1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9"/>
      <c r="V885" s="9"/>
    </row>
    <row r="886">
      <c r="A886" s="7"/>
      <c r="B886" s="7"/>
      <c r="C886" s="8"/>
      <c r="D886" s="12"/>
      <c r="E886" s="8"/>
      <c r="F886" s="8"/>
      <c r="G886" s="9"/>
      <c r="H886" s="8"/>
      <c r="I886" s="8"/>
      <c r="J886" s="1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9"/>
      <c r="V886" s="9"/>
    </row>
    <row r="887">
      <c r="A887" s="7"/>
      <c r="B887" s="7"/>
      <c r="C887" s="8"/>
      <c r="D887" s="12"/>
      <c r="E887" s="8"/>
      <c r="F887" s="8"/>
      <c r="G887" s="9"/>
      <c r="H887" s="8"/>
      <c r="I887" s="8"/>
      <c r="J887" s="1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9"/>
      <c r="V887" s="9"/>
    </row>
    <row r="888">
      <c r="A888" s="7"/>
      <c r="B888" s="7"/>
      <c r="C888" s="8"/>
      <c r="D888" s="12"/>
      <c r="E888" s="8"/>
      <c r="F888" s="8"/>
      <c r="G888" s="9"/>
      <c r="H888" s="8"/>
      <c r="I888" s="8"/>
      <c r="J888" s="1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9"/>
      <c r="V888" s="9"/>
    </row>
    <row r="889">
      <c r="A889" s="7"/>
      <c r="B889" s="7"/>
      <c r="C889" s="8"/>
      <c r="D889" s="12"/>
      <c r="E889" s="8"/>
      <c r="F889" s="8"/>
      <c r="G889" s="9"/>
      <c r="H889" s="8"/>
      <c r="I889" s="8"/>
      <c r="J889" s="1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9"/>
      <c r="V889" s="9"/>
    </row>
    <row r="890">
      <c r="A890" s="7"/>
      <c r="B890" s="7"/>
      <c r="C890" s="8"/>
      <c r="D890" s="12"/>
      <c r="E890" s="8"/>
      <c r="F890" s="8"/>
      <c r="G890" s="9"/>
      <c r="H890" s="8"/>
      <c r="I890" s="8"/>
      <c r="J890" s="1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9"/>
      <c r="V890" s="9"/>
    </row>
    <row r="891">
      <c r="A891" s="7"/>
      <c r="B891" s="7"/>
      <c r="C891" s="8"/>
      <c r="D891" s="12"/>
      <c r="E891" s="8"/>
      <c r="F891" s="8"/>
      <c r="G891" s="9"/>
      <c r="H891" s="8"/>
      <c r="I891" s="8"/>
      <c r="J891" s="1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9"/>
      <c r="V891" s="9"/>
    </row>
    <row r="892">
      <c r="A892" s="7"/>
      <c r="B892" s="7"/>
      <c r="C892" s="8"/>
      <c r="D892" s="12"/>
      <c r="E892" s="8"/>
      <c r="F892" s="8"/>
      <c r="G892" s="9"/>
      <c r="H892" s="8"/>
      <c r="I892" s="8"/>
      <c r="J892" s="1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9"/>
      <c r="V892" s="9"/>
    </row>
    <row r="893">
      <c r="A893" s="7"/>
      <c r="B893" s="7"/>
      <c r="C893" s="8"/>
      <c r="D893" s="12"/>
      <c r="E893" s="8"/>
      <c r="F893" s="8"/>
      <c r="G893" s="9"/>
      <c r="H893" s="8"/>
      <c r="I893" s="8"/>
      <c r="J893" s="1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9"/>
      <c r="V893" s="9"/>
    </row>
    <row r="894">
      <c r="A894" s="7"/>
      <c r="B894" s="7"/>
      <c r="C894" s="8"/>
      <c r="D894" s="12"/>
      <c r="E894" s="8"/>
      <c r="F894" s="8"/>
      <c r="G894" s="9"/>
      <c r="H894" s="8"/>
      <c r="I894" s="8"/>
      <c r="J894" s="1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9"/>
      <c r="V894" s="9"/>
    </row>
    <row r="895">
      <c r="A895" s="7"/>
      <c r="B895" s="7"/>
      <c r="C895" s="8"/>
      <c r="D895" s="12"/>
      <c r="E895" s="8"/>
      <c r="F895" s="8"/>
      <c r="G895" s="9"/>
      <c r="H895" s="8"/>
      <c r="I895" s="8"/>
      <c r="J895" s="1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9"/>
      <c r="V895" s="9"/>
    </row>
    <row r="896">
      <c r="A896" s="7"/>
      <c r="B896" s="7"/>
      <c r="C896" s="8"/>
      <c r="D896" s="12"/>
      <c r="E896" s="8"/>
      <c r="F896" s="8"/>
      <c r="G896" s="9"/>
      <c r="H896" s="8"/>
      <c r="I896" s="8"/>
      <c r="J896" s="1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9"/>
      <c r="V896" s="9"/>
    </row>
    <row r="897">
      <c r="A897" s="7"/>
      <c r="B897" s="7"/>
      <c r="C897" s="8"/>
      <c r="D897" s="12"/>
      <c r="E897" s="8"/>
      <c r="F897" s="8"/>
      <c r="G897" s="9"/>
      <c r="H897" s="8"/>
      <c r="I897" s="8"/>
      <c r="J897" s="1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9"/>
      <c r="V897" s="9"/>
    </row>
    <row r="898">
      <c r="A898" s="7"/>
      <c r="B898" s="7"/>
      <c r="C898" s="8"/>
      <c r="D898" s="12"/>
      <c r="E898" s="8"/>
      <c r="F898" s="8"/>
      <c r="G898" s="9"/>
      <c r="H898" s="8"/>
      <c r="I898" s="8"/>
      <c r="J898" s="1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9"/>
      <c r="V898" s="9"/>
    </row>
    <row r="899">
      <c r="A899" s="7"/>
      <c r="B899" s="7"/>
      <c r="C899" s="8"/>
      <c r="D899" s="12"/>
      <c r="E899" s="8"/>
      <c r="F899" s="8"/>
      <c r="G899" s="9"/>
      <c r="H899" s="8"/>
      <c r="I899" s="8"/>
      <c r="J899" s="1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9"/>
      <c r="V899" s="9"/>
    </row>
    <row r="900">
      <c r="A900" s="7"/>
      <c r="B900" s="7"/>
      <c r="C900" s="8"/>
      <c r="D900" s="12"/>
      <c r="E900" s="8"/>
      <c r="F900" s="8"/>
      <c r="G900" s="9"/>
      <c r="H900" s="8"/>
      <c r="I900" s="8"/>
      <c r="J900" s="1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9"/>
      <c r="V900" s="9"/>
    </row>
    <row r="901">
      <c r="A901" s="7"/>
      <c r="B901" s="7"/>
      <c r="C901" s="8"/>
      <c r="D901" s="12"/>
      <c r="E901" s="8"/>
      <c r="F901" s="8"/>
      <c r="G901" s="9"/>
      <c r="H901" s="8"/>
      <c r="I901" s="8"/>
      <c r="J901" s="1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9"/>
      <c r="V901" s="9"/>
    </row>
    <row r="902">
      <c r="A902" s="7"/>
      <c r="B902" s="7"/>
      <c r="C902" s="8"/>
      <c r="D902" s="12"/>
      <c r="E902" s="8"/>
      <c r="F902" s="8"/>
      <c r="G902" s="9"/>
      <c r="H902" s="8"/>
      <c r="I902" s="8"/>
      <c r="J902" s="1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9"/>
      <c r="V902" s="9"/>
    </row>
    <row r="903">
      <c r="A903" s="7"/>
      <c r="B903" s="7"/>
      <c r="C903" s="8"/>
      <c r="D903" s="12"/>
      <c r="E903" s="8"/>
      <c r="F903" s="8"/>
      <c r="G903" s="9"/>
      <c r="H903" s="8"/>
      <c r="I903" s="8"/>
      <c r="J903" s="1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9"/>
      <c r="V903" s="9"/>
    </row>
    <row r="904">
      <c r="A904" s="7"/>
      <c r="B904" s="7"/>
      <c r="C904" s="8"/>
      <c r="D904" s="12"/>
      <c r="E904" s="8"/>
      <c r="F904" s="8"/>
      <c r="G904" s="9"/>
      <c r="H904" s="8"/>
      <c r="I904" s="8"/>
      <c r="J904" s="1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9"/>
      <c r="V904" s="9"/>
    </row>
    <row r="905">
      <c r="A905" s="7"/>
      <c r="B905" s="7"/>
      <c r="C905" s="8"/>
      <c r="D905" s="12"/>
      <c r="E905" s="8"/>
      <c r="F905" s="8"/>
      <c r="G905" s="9"/>
      <c r="H905" s="8"/>
      <c r="I905" s="8"/>
      <c r="J905" s="1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9"/>
      <c r="V905" s="9"/>
    </row>
    <row r="906">
      <c r="A906" s="7"/>
      <c r="B906" s="7"/>
      <c r="C906" s="8"/>
      <c r="D906" s="12"/>
      <c r="E906" s="8"/>
      <c r="F906" s="8"/>
      <c r="G906" s="9"/>
      <c r="H906" s="8"/>
      <c r="I906" s="8"/>
      <c r="J906" s="1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9"/>
      <c r="V906" s="9"/>
    </row>
    <row r="907">
      <c r="A907" s="7"/>
      <c r="B907" s="7"/>
      <c r="C907" s="8"/>
      <c r="D907" s="12"/>
      <c r="E907" s="8"/>
      <c r="F907" s="8"/>
      <c r="G907" s="9"/>
      <c r="H907" s="8"/>
      <c r="I907" s="8"/>
      <c r="J907" s="1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9"/>
      <c r="V907" s="9"/>
    </row>
    <row r="908">
      <c r="A908" s="7"/>
      <c r="B908" s="7"/>
      <c r="C908" s="8"/>
      <c r="D908" s="12"/>
      <c r="E908" s="8"/>
      <c r="F908" s="8"/>
      <c r="G908" s="9"/>
      <c r="H908" s="8"/>
      <c r="I908" s="8"/>
      <c r="J908" s="1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9"/>
      <c r="V908" s="9"/>
    </row>
    <row r="909">
      <c r="A909" s="7"/>
      <c r="B909" s="7"/>
      <c r="C909" s="8"/>
      <c r="D909" s="12"/>
      <c r="E909" s="8"/>
      <c r="F909" s="8"/>
      <c r="G909" s="9"/>
      <c r="H909" s="8"/>
      <c r="I909" s="8"/>
      <c r="J909" s="1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9"/>
      <c r="V909" s="9"/>
    </row>
    <row r="910">
      <c r="A910" s="7"/>
      <c r="B910" s="7"/>
      <c r="C910" s="8"/>
      <c r="D910" s="12"/>
      <c r="E910" s="8"/>
      <c r="F910" s="8"/>
      <c r="G910" s="9"/>
      <c r="H910" s="8"/>
      <c r="I910" s="8"/>
      <c r="J910" s="1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9"/>
      <c r="V910" s="9"/>
    </row>
    <row r="911">
      <c r="A911" s="7"/>
      <c r="B911" s="7"/>
      <c r="C911" s="8"/>
      <c r="D911" s="12"/>
      <c r="E911" s="8"/>
      <c r="F911" s="8"/>
      <c r="G911" s="9"/>
      <c r="H911" s="8"/>
      <c r="I911" s="8"/>
      <c r="J911" s="1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9"/>
      <c r="V911" s="9"/>
    </row>
    <row r="912">
      <c r="A912" s="7"/>
      <c r="B912" s="7"/>
      <c r="C912" s="8"/>
      <c r="D912" s="12"/>
      <c r="E912" s="8"/>
      <c r="F912" s="8"/>
      <c r="G912" s="9"/>
      <c r="H912" s="8"/>
      <c r="I912" s="8"/>
      <c r="J912" s="1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9"/>
      <c r="V912" s="9"/>
    </row>
    <row r="913">
      <c r="A913" s="7"/>
      <c r="B913" s="7"/>
      <c r="C913" s="8"/>
      <c r="D913" s="12"/>
      <c r="E913" s="8"/>
      <c r="F913" s="8"/>
      <c r="G913" s="9"/>
      <c r="H913" s="8"/>
      <c r="I913" s="8"/>
      <c r="J913" s="1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9"/>
      <c r="V913" s="9"/>
    </row>
    <row r="914">
      <c r="A914" s="7"/>
      <c r="B914" s="7"/>
      <c r="C914" s="8"/>
      <c r="D914" s="12"/>
      <c r="E914" s="8"/>
      <c r="F914" s="8"/>
      <c r="G914" s="9"/>
      <c r="H914" s="8"/>
      <c r="I914" s="8"/>
      <c r="J914" s="1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9"/>
      <c r="V914" s="9"/>
    </row>
    <row r="915">
      <c r="A915" s="7"/>
      <c r="B915" s="7"/>
      <c r="C915" s="8"/>
      <c r="D915" s="12"/>
      <c r="E915" s="8"/>
      <c r="F915" s="8"/>
      <c r="G915" s="9"/>
      <c r="H915" s="8"/>
      <c r="I915" s="8"/>
      <c r="J915" s="1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9"/>
      <c r="V915" s="9"/>
    </row>
    <row r="916">
      <c r="A916" s="7"/>
      <c r="B916" s="7"/>
      <c r="C916" s="8"/>
      <c r="D916" s="12"/>
      <c r="E916" s="8"/>
      <c r="F916" s="8"/>
      <c r="G916" s="9"/>
      <c r="H916" s="8"/>
      <c r="I916" s="8"/>
      <c r="J916" s="1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9"/>
      <c r="V916" s="9"/>
    </row>
    <row r="917">
      <c r="A917" s="7"/>
      <c r="B917" s="7"/>
      <c r="C917" s="8"/>
      <c r="D917" s="12"/>
      <c r="E917" s="8"/>
      <c r="F917" s="8"/>
      <c r="G917" s="9"/>
      <c r="H917" s="8"/>
      <c r="I917" s="8"/>
      <c r="J917" s="1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9"/>
      <c r="V917" s="9"/>
    </row>
    <row r="918">
      <c r="A918" s="7"/>
      <c r="B918" s="7"/>
      <c r="C918" s="8"/>
      <c r="D918" s="12"/>
      <c r="E918" s="8"/>
      <c r="F918" s="8"/>
      <c r="G918" s="9"/>
      <c r="H918" s="8"/>
      <c r="I918" s="8"/>
      <c r="J918" s="1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9"/>
      <c r="V918" s="9"/>
    </row>
    <row r="919">
      <c r="A919" s="7"/>
      <c r="B919" s="7"/>
      <c r="C919" s="8"/>
      <c r="D919" s="12"/>
      <c r="E919" s="8"/>
      <c r="F919" s="8"/>
      <c r="G919" s="9"/>
      <c r="H919" s="8"/>
      <c r="I919" s="8"/>
      <c r="J919" s="1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9"/>
      <c r="V919" s="9"/>
    </row>
    <row r="920">
      <c r="A920" s="7"/>
      <c r="B920" s="7"/>
      <c r="C920" s="8"/>
      <c r="D920" s="12"/>
      <c r="E920" s="8"/>
      <c r="F920" s="8"/>
      <c r="G920" s="9"/>
      <c r="H920" s="8"/>
      <c r="I920" s="8"/>
      <c r="J920" s="1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9"/>
      <c r="V920" s="9"/>
    </row>
    <row r="921">
      <c r="A921" s="7"/>
      <c r="B921" s="7"/>
      <c r="C921" s="8"/>
      <c r="D921" s="12"/>
      <c r="E921" s="8"/>
      <c r="F921" s="8"/>
      <c r="G921" s="9"/>
      <c r="H921" s="8"/>
      <c r="I921" s="8"/>
      <c r="J921" s="1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9"/>
      <c r="V921" s="9"/>
    </row>
    <row r="922">
      <c r="A922" s="7"/>
      <c r="B922" s="7"/>
      <c r="C922" s="8"/>
      <c r="D922" s="12"/>
      <c r="E922" s="8"/>
      <c r="F922" s="8"/>
      <c r="G922" s="9"/>
      <c r="H922" s="8"/>
      <c r="I922" s="8"/>
      <c r="J922" s="1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9"/>
      <c r="V922" s="9"/>
    </row>
    <row r="923">
      <c r="A923" s="7"/>
      <c r="B923" s="7"/>
      <c r="C923" s="8"/>
      <c r="D923" s="12"/>
      <c r="E923" s="8"/>
      <c r="F923" s="8"/>
      <c r="G923" s="9"/>
      <c r="H923" s="8"/>
      <c r="I923" s="8"/>
      <c r="J923" s="1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9"/>
      <c r="V923" s="9"/>
    </row>
    <row r="924">
      <c r="A924" s="7"/>
      <c r="B924" s="7"/>
      <c r="C924" s="8"/>
      <c r="D924" s="12"/>
      <c r="E924" s="8"/>
      <c r="F924" s="8"/>
      <c r="G924" s="9"/>
      <c r="H924" s="8"/>
      <c r="I924" s="8"/>
      <c r="J924" s="1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9"/>
      <c r="V924" s="9"/>
    </row>
    <row r="925">
      <c r="A925" s="7"/>
      <c r="B925" s="7"/>
      <c r="C925" s="8"/>
      <c r="D925" s="12"/>
      <c r="E925" s="8"/>
      <c r="F925" s="8"/>
      <c r="G925" s="9"/>
      <c r="H925" s="8"/>
      <c r="I925" s="8"/>
      <c r="J925" s="1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9"/>
      <c r="V925" s="9"/>
    </row>
    <row r="926">
      <c r="A926" s="7"/>
      <c r="B926" s="7"/>
      <c r="C926" s="8"/>
      <c r="D926" s="12"/>
      <c r="E926" s="8"/>
      <c r="F926" s="8"/>
      <c r="G926" s="9"/>
      <c r="H926" s="8"/>
      <c r="I926" s="8"/>
      <c r="J926" s="1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9"/>
      <c r="V926" s="9"/>
    </row>
    <row r="927">
      <c r="A927" s="7"/>
      <c r="B927" s="7"/>
      <c r="C927" s="8"/>
      <c r="D927" s="12"/>
      <c r="E927" s="8"/>
      <c r="F927" s="8"/>
      <c r="G927" s="9"/>
      <c r="H927" s="8"/>
      <c r="I927" s="8"/>
      <c r="J927" s="1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9"/>
      <c r="V927" s="9"/>
    </row>
    <row r="928">
      <c r="A928" s="7"/>
      <c r="B928" s="7"/>
      <c r="C928" s="8"/>
      <c r="D928" s="12"/>
      <c r="E928" s="8"/>
      <c r="F928" s="8"/>
      <c r="G928" s="9"/>
      <c r="H928" s="8"/>
      <c r="I928" s="8"/>
      <c r="J928" s="1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9"/>
      <c r="V928" s="9"/>
    </row>
    <row r="929">
      <c r="A929" s="7"/>
      <c r="B929" s="7"/>
      <c r="C929" s="8"/>
      <c r="D929" s="12"/>
      <c r="E929" s="8"/>
      <c r="F929" s="8"/>
      <c r="G929" s="9"/>
      <c r="H929" s="8"/>
      <c r="I929" s="8"/>
      <c r="J929" s="1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9"/>
      <c r="V929" s="9"/>
    </row>
    <row r="930">
      <c r="A930" s="7"/>
      <c r="B930" s="7"/>
      <c r="C930" s="8"/>
      <c r="D930" s="12"/>
      <c r="E930" s="8"/>
      <c r="F930" s="8"/>
      <c r="G930" s="9"/>
      <c r="H930" s="8"/>
      <c r="I930" s="8"/>
      <c r="J930" s="1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9"/>
      <c r="V930" s="9"/>
    </row>
    <row r="931">
      <c r="A931" s="7"/>
      <c r="B931" s="7"/>
      <c r="C931" s="8"/>
      <c r="D931" s="12"/>
      <c r="E931" s="8"/>
      <c r="F931" s="8"/>
      <c r="G931" s="9"/>
      <c r="H931" s="8"/>
      <c r="I931" s="8"/>
      <c r="J931" s="1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9"/>
      <c r="V931" s="9"/>
    </row>
    <row r="932">
      <c r="A932" s="7"/>
      <c r="B932" s="7"/>
      <c r="C932" s="8"/>
      <c r="D932" s="12"/>
      <c r="E932" s="8"/>
      <c r="F932" s="8"/>
      <c r="G932" s="9"/>
      <c r="H932" s="8"/>
      <c r="I932" s="8"/>
      <c r="J932" s="1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9"/>
      <c r="V932" s="9"/>
    </row>
    <row r="933">
      <c r="A933" s="7"/>
      <c r="B933" s="7"/>
      <c r="C933" s="8"/>
      <c r="D933" s="12"/>
      <c r="E933" s="8"/>
      <c r="F933" s="8"/>
      <c r="G933" s="9"/>
      <c r="H933" s="8"/>
      <c r="I933" s="8"/>
      <c r="J933" s="1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9"/>
      <c r="V933" s="9"/>
    </row>
    <row r="934">
      <c r="A934" s="7"/>
      <c r="B934" s="7"/>
      <c r="C934" s="8"/>
      <c r="D934" s="12"/>
      <c r="E934" s="8"/>
      <c r="F934" s="8"/>
      <c r="G934" s="9"/>
      <c r="H934" s="8"/>
      <c r="I934" s="8"/>
      <c r="J934" s="1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9"/>
      <c r="V934" s="9"/>
    </row>
    <row r="935">
      <c r="A935" s="7"/>
      <c r="B935" s="7"/>
      <c r="C935" s="8"/>
      <c r="D935" s="12"/>
      <c r="E935" s="8"/>
      <c r="F935" s="8"/>
      <c r="G935" s="9"/>
      <c r="H935" s="8"/>
      <c r="I935" s="8"/>
      <c r="J935" s="1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9"/>
      <c r="V935" s="9"/>
    </row>
    <row r="936">
      <c r="A936" s="7"/>
      <c r="B936" s="7"/>
      <c r="C936" s="8"/>
      <c r="D936" s="12"/>
      <c r="E936" s="8"/>
      <c r="F936" s="8"/>
      <c r="G936" s="9"/>
      <c r="H936" s="8"/>
      <c r="I936" s="8"/>
      <c r="J936" s="1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9"/>
      <c r="V936" s="9"/>
    </row>
    <row r="937">
      <c r="A937" s="7"/>
      <c r="B937" s="7"/>
      <c r="C937" s="8"/>
      <c r="D937" s="12"/>
      <c r="E937" s="8"/>
      <c r="F937" s="8"/>
      <c r="G937" s="9"/>
      <c r="H937" s="8"/>
      <c r="I937" s="8"/>
      <c r="J937" s="1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9"/>
      <c r="V937" s="9"/>
    </row>
    <row r="938">
      <c r="A938" s="7"/>
      <c r="B938" s="7"/>
      <c r="C938" s="8"/>
      <c r="D938" s="12"/>
      <c r="E938" s="8"/>
      <c r="F938" s="8"/>
      <c r="G938" s="9"/>
      <c r="H938" s="8"/>
      <c r="I938" s="8"/>
      <c r="J938" s="1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9"/>
      <c r="V938" s="9"/>
    </row>
    <row r="939">
      <c r="A939" s="7"/>
      <c r="B939" s="7"/>
      <c r="C939" s="8"/>
      <c r="D939" s="12"/>
      <c r="E939" s="8"/>
      <c r="F939" s="8"/>
      <c r="G939" s="9"/>
      <c r="H939" s="8"/>
      <c r="I939" s="8"/>
      <c r="J939" s="1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9"/>
      <c r="V939" s="9"/>
    </row>
    <row r="940">
      <c r="A940" s="7"/>
      <c r="B940" s="7"/>
      <c r="C940" s="8"/>
      <c r="D940" s="12"/>
      <c r="E940" s="8"/>
      <c r="F940" s="8"/>
      <c r="G940" s="9"/>
      <c r="H940" s="8"/>
      <c r="I940" s="8"/>
      <c r="J940" s="1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9"/>
      <c r="V940" s="9"/>
    </row>
    <row r="941">
      <c r="A941" s="7"/>
      <c r="B941" s="7"/>
      <c r="C941" s="8"/>
      <c r="D941" s="12"/>
      <c r="E941" s="8"/>
      <c r="F941" s="8"/>
      <c r="G941" s="9"/>
      <c r="H941" s="8"/>
      <c r="I941" s="8"/>
      <c r="J941" s="1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9"/>
      <c r="V941" s="9"/>
    </row>
    <row r="942">
      <c r="A942" s="7"/>
      <c r="B942" s="7"/>
      <c r="C942" s="8"/>
      <c r="D942" s="12"/>
      <c r="E942" s="8"/>
      <c r="F942" s="8"/>
      <c r="G942" s="9"/>
      <c r="H942" s="8"/>
      <c r="I942" s="8"/>
      <c r="J942" s="1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9"/>
      <c r="V942" s="9"/>
    </row>
    <row r="943">
      <c r="A943" s="7"/>
      <c r="B943" s="7"/>
      <c r="C943" s="8"/>
      <c r="D943" s="12"/>
      <c r="E943" s="8"/>
      <c r="F943" s="8"/>
      <c r="G943" s="9"/>
      <c r="H943" s="8"/>
      <c r="I943" s="8"/>
      <c r="J943" s="1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9"/>
      <c r="V943" s="9"/>
    </row>
    <row r="944">
      <c r="A944" s="7"/>
      <c r="B944" s="7"/>
      <c r="C944" s="8"/>
      <c r="D944" s="12"/>
      <c r="E944" s="8"/>
      <c r="F944" s="8"/>
      <c r="G944" s="9"/>
      <c r="H944" s="8"/>
      <c r="I944" s="8"/>
      <c r="J944" s="1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9"/>
      <c r="V944" s="9"/>
    </row>
    <row r="945">
      <c r="A945" s="7"/>
      <c r="B945" s="7"/>
      <c r="C945" s="8"/>
      <c r="D945" s="12"/>
      <c r="E945" s="8"/>
      <c r="F945" s="8"/>
      <c r="G945" s="9"/>
      <c r="H945" s="8"/>
      <c r="I945" s="8"/>
      <c r="J945" s="1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9"/>
      <c r="V945" s="9"/>
    </row>
    <row r="946">
      <c r="A946" s="7"/>
      <c r="B946" s="7"/>
      <c r="C946" s="8"/>
      <c r="D946" s="12"/>
      <c r="E946" s="8"/>
      <c r="F946" s="8"/>
      <c r="G946" s="9"/>
      <c r="H946" s="8"/>
      <c r="I946" s="8"/>
      <c r="J946" s="1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9"/>
      <c r="V946" s="9"/>
    </row>
    <row r="947">
      <c r="A947" s="7"/>
      <c r="B947" s="7"/>
      <c r="C947" s="8"/>
      <c r="D947" s="12"/>
      <c r="E947" s="8"/>
      <c r="F947" s="8"/>
      <c r="G947" s="9"/>
      <c r="H947" s="8"/>
      <c r="I947" s="8"/>
      <c r="J947" s="1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9"/>
      <c r="V947" s="9"/>
    </row>
    <row r="948">
      <c r="A948" s="7"/>
      <c r="B948" s="7"/>
      <c r="C948" s="8"/>
      <c r="D948" s="12"/>
      <c r="E948" s="8"/>
      <c r="F948" s="8"/>
      <c r="G948" s="9"/>
      <c r="H948" s="8"/>
      <c r="I948" s="8"/>
      <c r="J948" s="1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9"/>
      <c r="V948" s="9"/>
    </row>
    <row r="949">
      <c r="A949" s="7"/>
      <c r="B949" s="7"/>
      <c r="C949" s="8"/>
      <c r="D949" s="12"/>
      <c r="E949" s="8"/>
      <c r="F949" s="8"/>
      <c r="G949" s="9"/>
      <c r="H949" s="8"/>
      <c r="I949" s="8"/>
      <c r="J949" s="1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9"/>
      <c r="V949" s="9"/>
    </row>
    <row r="950">
      <c r="A950" s="7"/>
      <c r="B950" s="7"/>
      <c r="C950" s="8"/>
      <c r="D950" s="12"/>
      <c r="E950" s="8"/>
      <c r="F950" s="8"/>
      <c r="G950" s="9"/>
      <c r="H950" s="8"/>
      <c r="I950" s="8"/>
      <c r="J950" s="1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9"/>
      <c r="V950" s="9"/>
    </row>
    <row r="951">
      <c r="A951" s="7"/>
      <c r="B951" s="7"/>
      <c r="C951" s="8"/>
      <c r="D951" s="12"/>
      <c r="E951" s="8"/>
      <c r="F951" s="8"/>
      <c r="G951" s="9"/>
      <c r="H951" s="8"/>
      <c r="I951" s="8"/>
      <c r="J951" s="1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9"/>
      <c r="V951" s="9"/>
    </row>
    <row r="952">
      <c r="A952" s="7"/>
      <c r="B952" s="7"/>
      <c r="C952" s="8"/>
      <c r="D952" s="12"/>
      <c r="E952" s="8"/>
      <c r="F952" s="8"/>
      <c r="G952" s="9"/>
      <c r="H952" s="8"/>
      <c r="I952" s="8"/>
      <c r="J952" s="1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9"/>
      <c r="V952" s="9"/>
    </row>
    <row r="953">
      <c r="A953" s="7"/>
      <c r="B953" s="7"/>
      <c r="C953" s="8"/>
      <c r="D953" s="12"/>
      <c r="E953" s="8"/>
      <c r="F953" s="8"/>
      <c r="G953" s="9"/>
      <c r="H953" s="8"/>
      <c r="I953" s="8"/>
      <c r="J953" s="1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9"/>
      <c r="V953" s="9"/>
    </row>
    <row r="954">
      <c r="A954" s="7"/>
      <c r="B954" s="7"/>
      <c r="C954" s="8"/>
      <c r="D954" s="12"/>
      <c r="E954" s="8"/>
      <c r="F954" s="8"/>
      <c r="G954" s="9"/>
      <c r="H954" s="8"/>
      <c r="I954" s="8"/>
      <c r="J954" s="1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9"/>
      <c r="V954" s="9"/>
    </row>
    <row r="955">
      <c r="A955" s="7"/>
      <c r="B955" s="7"/>
      <c r="C955" s="8"/>
      <c r="D955" s="12"/>
      <c r="E955" s="8"/>
      <c r="F955" s="8"/>
      <c r="G955" s="9"/>
      <c r="H955" s="8"/>
      <c r="I955" s="8"/>
      <c r="J955" s="1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9"/>
      <c r="V955" s="9"/>
    </row>
    <row r="956">
      <c r="A956" s="7"/>
      <c r="B956" s="7"/>
      <c r="C956" s="8"/>
      <c r="D956" s="12"/>
      <c r="E956" s="8"/>
      <c r="F956" s="8"/>
      <c r="G956" s="9"/>
      <c r="H956" s="8"/>
      <c r="I956" s="8"/>
      <c r="J956" s="1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9"/>
      <c r="V956" s="9"/>
    </row>
    <row r="957">
      <c r="A957" s="7"/>
      <c r="B957" s="7"/>
      <c r="C957" s="8"/>
      <c r="D957" s="12"/>
      <c r="E957" s="8"/>
      <c r="F957" s="8"/>
      <c r="G957" s="9"/>
      <c r="H957" s="8"/>
      <c r="I957" s="8"/>
      <c r="J957" s="1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9"/>
      <c r="V957" s="9"/>
    </row>
    <row r="958">
      <c r="A958" s="7"/>
      <c r="B958" s="7"/>
      <c r="C958" s="8"/>
      <c r="D958" s="12"/>
      <c r="E958" s="8"/>
      <c r="F958" s="8"/>
      <c r="G958" s="9"/>
      <c r="H958" s="8"/>
      <c r="I958" s="8"/>
      <c r="J958" s="1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9"/>
      <c r="V958" s="9"/>
    </row>
    <row r="959">
      <c r="A959" s="7"/>
      <c r="B959" s="7"/>
      <c r="C959" s="8"/>
      <c r="D959" s="12"/>
      <c r="E959" s="8"/>
      <c r="F959" s="8"/>
      <c r="G959" s="9"/>
      <c r="H959" s="8"/>
      <c r="I959" s="8"/>
      <c r="J959" s="1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9"/>
      <c r="V959" s="9"/>
    </row>
    <row r="960">
      <c r="A960" s="7"/>
      <c r="B960" s="7"/>
      <c r="C960" s="8"/>
      <c r="D960" s="12"/>
      <c r="E960" s="8"/>
      <c r="F960" s="8"/>
      <c r="G960" s="9"/>
      <c r="H960" s="8"/>
      <c r="I960" s="8"/>
      <c r="J960" s="1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9"/>
      <c r="V960" s="9"/>
    </row>
    <row r="961">
      <c r="A961" s="7"/>
      <c r="B961" s="7"/>
      <c r="C961" s="8"/>
      <c r="D961" s="12"/>
      <c r="E961" s="8"/>
      <c r="F961" s="8"/>
      <c r="G961" s="9"/>
      <c r="H961" s="8"/>
      <c r="I961" s="8"/>
      <c r="J961" s="1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9"/>
      <c r="V961" s="9"/>
    </row>
    <row r="962">
      <c r="A962" s="7"/>
      <c r="B962" s="7"/>
      <c r="C962" s="8"/>
      <c r="D962" s="12"/>
      <c r="E962" s="8"/>
      <c r="F962" s="8"/>
      <c r="G962" s="9"/>
      <c r="H962" s="8"/>
      <c r="I962" s="8"/>
      <c r="J962" s="1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9"/>
      <c r="V962" s="9"/>
    </row>
    <row r="963">
      <c r="A963" s="7"/>
      <c r="B963" s="7"/>
      <c r="C963" s="8"/>
      <c r="D963" s="12"/>
      <c r="E963" s="8"/>
      <c r="F963" s="8"/>
      <c r="G963" s="9"/>
      <c r="H963" s="8"/>
      <c r="I963" s="8"/>
      <c r="J963" s="1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9"/>
      <c r="V963" s="9"/>
    </row>
    <row r="964">
      <c r="A964" s="7"/>
      <c r="B964" s="7"/>
      <c r="C964" s="8"/>
      <c r="D964" s="12"/>
      <c r="E964" s="8"/>
      <c r="F964" s="8"/>
      <c r="G964" s="9"/>
      <c r="H964" s="8"/>
      <c r="I964" s="8"/>
      <c r="J964" s="1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9"/>
      <c r="V964" s="9"/>
    </row>
    <row r="965">
      <c r="A965" s="7"/>
      <c r="B965" s="7"/>
      <c r="C965" s="8"/>
      <c r="D965" s="12"/>
      <c r="E965" s="8"/>
      <c r="F965" s="8"/>
      <c r="G965" s="9"/>
      <c r="H965" s="8"/>
      <c r="I965" s="8"/>
      <c r="J965" s="1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9"/>
      <c r="V965" s="9"/>
    </row>
    <row r="966">
      <c r="A966" s="7"/>
      <c r="B966" s="7"/>
      <c r="C966" s="8"/>
      <c r="D966" s="12"/>
      <c r="E966" s="8"/>
      <c r="F966" s="8"/>
      <c r="G966" s="9"/>
      <c r="H966" s="8"/>
      <c r="I966" s="8"/>
      <c r="J966" s="1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9"/>
      <c r="V966" s="9"/>
    </row>
    <row r="967">
      <c r="A967" s="7"/>
      <c r="B967" s="7"/>
      <c r="C967" s="8"/>
      <c r="D967" s="12"/>
      <c r="E967" s="8"/>
      <c r="F967" s="8"/>
      <c r="G967" s="9"/>
      <c r="H967" s="8"/>
      <c r="I967" s="8"/>
      <c r="J967" s="13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9"/>
      <c r="V967" s="9"/>
    </row>
    <row r="968">
      <c r="A968" s="7"/>
      <c r="B968" s="7"/>
      <c r="C968" s="8"/>
      <c r="D968" s="12"/>
      <c r="E968" s="8"/>
      <c r="F968" s="8"/>
      <c r="G968" s="9"/>
      <c r="H968" s="8"/>
      <c r="I968" s="8"/>
      <c r="J968" s="13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9"/>
      <c r="V968" s="9"/>
    </row>
    <row r="969">
      <c r="A969" s="7"/>
      <c r="B969" s="7"/>
      <c r="C969" s="8"/>
      <c r="D969" s="12"/>
      <c r="E969" s="8"/>
      <c r="F969" s="8"/>
      <c r="G969" s="9"/>
      <c r="H969" s="8"/>
      <c r="I969" s="8"/>
      <c r="J969" s="13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9"/>
      <c r="V969" s="9"/>
    </row>
    <row r="970">
      <c r="A970" s="7"/>
      <c r="B970" s="7"/>
      <c r="C970" s="8"/>
      <c r="D970" s="12"/>
      <c r="E970" s="8"/>
      <c r="F970" s="8"/>
      <c r="G970" s="9"/>
      <c r="H970" s="8"/>
      <c r="I970" s="8"/>
      <c r="J970" s="1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9"/>
      <c r="V970" s="9"/>
    </row>
    <row r="971">
      <c r="A971" s="7"/>
      <c r="B971" s="7"/>
      <c r="C971" s="8"/>
      <c r="D971" s="12"/>
      <c r="E971" s="8"/>
      <c r="F971" s="8"/>
      <c r="G971" s="9"/>
      <c r="H971" s="8"/>
      <c r="I971" s="8"/>
      <c r="J971" s="13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9"/>
      <c r="V971" s="9"/>
    </row>
    <row r="972">
      <c r="A972" s="7"/>
      <c r="B972" s="7"/>
      <c r="C972" s="8"/>
      <c r="D972" s="12"/>
      <c r="E972" s="8"/>
      <c r="F972" s="8"/>
      <c r="G972" s="9"/>
      <c r="H972" s="8"/>
      <c r="I972" s="8"/>
      <c r="J972" s="13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9"/>
      <c r="V972" s="9"/>
    </row>
    <row r="973">
      <c r="A973" s="7"/>
      <c r="B973" s="7"/>
      <c r="C973" s="8"/>
      <c r="D973" s="12"/>
      <c r="E973" s="8"/>
      <c r="F973" s="8"/>
      <c r="G973" s="9"/>
      <c r="H973" s="8"/>
      <c r="I973" s="8"/>
      <c r="J973" s="13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9"/>
      <c r="V973" s="9"/>
    </row>
    <row r="974">
      <c r="A974" s="7"/>
      <c r="B974" s="7"/>
      <c r="C974" s="8"/>
      <c r="D974" s="12"/>
      <c r="E974" s="8"/>
      <c r="F974" s="8"/>
      <c r="G974" s="9"/>
      <c r="H974" s="8"/>
      <c r="I974" s="8"/>
      <c r="J974" s="13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9"/>
      <c r="V974" s="9"/>
    </row>
    <row r="975">
      <c r="A975" s="7"/>
      <c r="B975" s="7"/>
      <c r="C975" s="8"/>
      <c r="D975" s="12"/>
      <c r="E975" s="8"/>
      <c r="F975" s="8"/>
      <c r="G975" s="9"/>
      <c r="H975" s="8"/>
      <c r="I975" s="8"/>
      <c r="J975" s="13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9"/>
      <c r="V975" s="9"/>
    </row>
    <row r="976">
      <c r="A976" s="7"/>
      <c r="B976" s="7"/>
      <c r="C976" s="8"/>
      <c r="D976" s="12"/>
      <c r="E976" s="8"/>
      <c r="F976" s="8"/>
      <c r="G976" s="9"/>
      <c r="H976" s="8"/>
      <c r="I976" s="8"/>
      <c r="J976" s="13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9"/>
      <c r="V976" s="9"/>
    </row>
    <row r="977">
      <c r="A977" s="7"/>
      <c r="B977" s="7"/>
      <c r="C977" s="8"/>
      <c r="D977" s="12"/>
      <c r="E977" s="8"/>
      <c r="F977" s="8"/>
      <c r="G977" s="9"/>
      <c r="H977" s="8"/>
      <c r="I977" s="8"/>
      <c r="J977" s="13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9"/>
      <c r="V977" s="9"/>
    </row>
    <row r="978">
      <c r="A978" s="7"/>
      <c r="B978" s="7"/>
      <c r="C978" s="8"/>
      <c r="D978" s="12"/>
      <c r="E978" s="8"/>
      <c r="F978" s="8"/>
      <c r="G978" s="9"/>
      <c r="H978" s="8"/>
      <c r="I978" s="8"/>
      <c r="J978" s="13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9"/>
      <c r="V978" s="9"/>
    </row>
    <row r="979">
      <c r="A979" s="7"/>
      <c r="B979" s="7"/>
      <c r="C979" s="8"/>
      <c r="D979" s="12"/>
      <c r="E979" s="8"/>
      <c r="F979" s="8"/>
      <c r="G979" s="9"/>
      <c r="H979" s="8"/>
      <c r="I979" s="8"/>
      <c r="J979" s="13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9"/>
      <c r="V979" s="9"/>
    </row>
    <row r="980">
      <c r="A980" s="7"/>
      <c r="B980" s="7"/>
      <c r="C980" s="8"/>
      <c r="D980" s="12"/>
      <c r="E980" s="8"/>
      <c r="F980" s="8"/>
      <c r="G980" s="9"/>
      <c r="H980" s="8"/>
      <c r="I980" s="8"/>
      <c r="J980" s="13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9"/>
      <c r="V980" s="9"/>
    </row>
    <row r="981">
      <c r="A981" s="7"/>
      <c r="B981" s="7"/>
      <c r="C981" s="8"/>
      <c r="D981" s="12"/>
      <c r="E981" s="8"/>
      <c r="F981" s="8"/>
      <c r="G981" s="9"/>
      <c r="H981" s="8"/>
      <c r="I981" s="8"/>
      <c r="J981" s="13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9"/>
      <c r="V981" s="9"/>
    </row>
    <row r="982">
      <c r="A982" s="7"/>
      <c r="B982" s="7"/>
      <c r="C982" s="8"/>
      <c r="D982" s="12"/>
      <c r="E982" s="8"/>
      <c r="F982" s="8"/>
      <c r="G982" s="9"/>
      <c r="H982" s="8"/>
      <c r="I982" s="8"/>
      <c r="J982" s="13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9"/>
      <c r="V982" s="9"/>
    </row>
    <row r="983">
      <c r="A983" s="7"/>
      <c r="B983" s="7"/>
      <c r="C983" s="8"/>
      <c r="D983" s="12"/>
      <c r="E983" s="8"/>
      <c r="F983" s="8"/>
      <c r="G983" s="9"/>
      <c r="H983" s="8"/>
      <c r="I983" s="8"/>
      <c r="J983" s="13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9"/>
      <c r="V983" s="9"/>
    </row>
    <row r="984">
      <c r="A984" s="7"/>
      <c r="B984" s="7"/>
      <c r="C984" s="8"/>
      <c r="D984" s="12"/>
      <c r="E984" s="8"/>
      <c r="F984" s="8"/>
      <c r="G984" s="9"/>
      <c r="H984" s="8"/>
      <c r="I984" s="8"/>
      <c r="J984" s="13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9"/>
      <c r="V984" s="9"/>
    </row>
    <row r="985">
      <c r="A985" s="7"/>
      <c r="B985" s="7"/>
      <c r="C985" s="8"/>
      <c r="D985" s="12"/>
      <c r="E985" s="8"/>
      <c r="F985" s="8"/>
      <c r="G985" s="9"/>
      <c r="H985" s="8"/>
      <c r="I985" s="8"/>
      <c r="J985" s="13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9"/>
      <c r="V985" s="9"/>
    </row>
    <row r="986">
      <c r="A986" s="7"/>
      <c r="B986" s="7"/>
      <c r="C986" s="8"/>
      <c r="D986" s="12"/>
      <c r="E986" s="8"/>
      <c r="F986" s="8"/>
      <c r="G986" s="9"/>
      <c r="H986" s="8"/>
      <c r="I986" s="8"/>
      <c r="J986" s="13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9"/>
      <c r="V986" s="9"/>
    </row>
    <row r="987">
      <c r="A987" s="7"/>
      <c r="B987" s="7"/>
      <c r="C987" s="8"/>
      <c r="D987" s="12"/>
      <c r="E987" s="8"/>
      <c r="F987" s="8"/>
      <c r="G987" s="9"/>
      <c r="H987" s="8"/>
      <c r="I987" s="8"/>
      <c r="J987" s="13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9"/>
      <c r="V987" s="9"/>
    </row>
    <row r="988">
      <c r="A988" s="7"/>
      <c r="B988" s="7"/>
      <c r="C988" s="8"/>
      <c r="D988" s="12"/>
      <c r="E988" s="8"/>
      <c r="F988" s="8"/>
      <c r="G988" s="9"/>
      <c r="H988" s="8"/>
      <c r="I988" s="8"/>
      <c r="J988" s="13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9"/>
      <c r="V988" s="9"/>
    </row>
    <row r="989">
      <c r="A989" s="7"/>
      <c r="B989" s="7"/>
      <c r="C989" s="8"/>
      <c r="D989" s="12"/>
      <c r="E989" s="8"/>
      <c r="F989" s="8"/>
      <c r="G989" s="9"/>
      <c r="H989" s="8"/>
      <c r="I989" s="8"/>
      <c r="J989" s="13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9"/>
      <c r="V989" s="9"/>
    </row>
    <row r="990">
      <c r="A990" s="7"/>
      <c r="B990" s="7"/>
      <c r="C990" s="8"/>
      <c r="D990" s="12"/>
      <c r="E990" s="8"/>
      <c r="F990" s="8"/>
      <c r="G990" s="9"/>
      <c r="H990" s="8"/>
      <c r="I990" s="8"/>
      <c r="J990" s="13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9"/>
      <c r="V990" s="9"/>
    </row>
    <row r="991">
      <c r="A991" s="7"/>
      <c r="B991" s="7"/>
      <c r="C991" s="8"/>
      <c r="D991" s="12"/>
      <c r="E991" s="8"/>
      <c r="F991" s="8"/>
      <c r="G991" s="9"/>
      <c r="H991" s="8"/>
      <c r="I991" s="8"/>
      <c r="J991" s="13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9"/>
      <c r="V991" s="9"/>
    </row>
    <row r="992">
      <c r="A992" s="7"/>
      <c r="B992" s="7"/>
      <c r="C992" s="8"/>
      <c r="D992" s="12"/>
      <c r="E992" s="8"/>
      <c r="F992" s="8"/>
      <c r="G992" s="9"/>
      <c r="H992" s="8"/>
      <c r="I992" s="8"/>
      <c r="J992" s="13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9"/>
      <c r="V992" s="9"/>
    </row>
    <row r="993">
      <c r="A993" s="7"/>
      <c r="B993" s="7"/>
      <c r="C993" s="8"/>
      <c r="D993" s="12"/>
      <c r="E993" s="8"/>
      <c r="F993" s="8"/>
      <c r="G993" s="9"/>
      <c r="H993" s="8"/>
      <c r="I993" s="8"/>
      <c r="J993" s="13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9"/>
      <c r="V993" s="9"/>
    </row>
    <row r="994">
      <c r="A994" s="7"/>
      <c r="B994" s="7"/>
      <c r="C994" s="8"/>
      <c r="D994" s="12"/>
      <c r="E994" s="8"/>
      <c r="F994" s="8"/>
      <c r="G994" s="9"/>
      <c r="H994" s="8"/>
      <c r="I994" s="8"/>
      <c r="J994" s="13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9"/>
      <c r="V994" s="9"/>
    </row>
    <row r="995">
      <c r="A995" s="7"/>
      <c r="B995" s="7"/>
      <c r="C995" s="8"/>
      <c r="D995" s="12"/>
      <c r="E995" s="8"/>
      <c r="F995" s="8"/>
      <c r="G995" s="9"/>
      <c r="H995" s="8"/>
      <c r="I995" s="8"/>
      <c r="J995" s="13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9"/>
      <c r="V995" s="9"/>
    </row>
    <row r="996">
      <c r="A996" s="7"/>
      <c r="B996" s="7"/>
      <c r="C996" s="8"/>
      <c r="D996" s="12"/>
      <c r="E996" s="8"/>
      <c r="F996" s="8"/>
      <c r="G996" s="9"/>
      <c r="H996" s="8"/>
      <c r="I996" s="8"/>
      <c r="J996" s="13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9"/>
      <c r="V996" s="9"/>
    </row>
    <row r="997">
      <c r="A997" s="7"/>
      <c r="B997" s="7"/>
      <c r="C997" s="8"/>
      <c r="D997" s="12"/>
      <c r="E997" s="8"/>
      <c r="F997" s="8"/>
      <c r="G997" s="9"/>
      <c r="H997" s="8"/>
      <c r="I997" s="8"/>
      <c r="J997" s="13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9"/>
      <c r="V997" s="9"/>
    </row>
    <row r="998">
      <c r="A998" s="7"/>
      <c r="B998" s="7"/>
      <c r="C998" s="8"/>
      <c r="D998" s="12"/>
      <c r="E998" s="8"/>
      <c r="F998" s="8"/>
      <c r="G998" s="9"/>
      <c r="H998" s="8"/>
      <c r="I998" s="8"/>
      <c r="J998" s="13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9"/>
      <c r="V998" s="9"/>
    </row>
    <row r="999">
      <c r="A999" s="7"/>
      <c r="B999" s="7"/>
      <c r="C999" s="8"/>
      <c r="D999" s="12"/>
      <c r="E999" s="8"/>
      <c r="F999" s="8"/>
      <c r="G999" s="9"/>
      <c r="H999" s="8"/>
      <c r="I999" s="8"/>
      <c r="J999" s="13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9"/>
      <c r="V999" s="9"/>
    </row>
    <row r="1000">
      <c r="A1000" s="7"/>
      <c r="B1000" s="7"/>
      <c r="C1000" s="8"/>
      <c r="D1000" s="12"/>
      <c r="E1000" s="8"/>
      <c r="F1000" s="8"/>
      <c r="G1000" s="9"/>
      <c r="H1000" s="8"/>
      <c r="I1000" s="8"/>
      <c r="J1000" s="13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9"/>
      <c r="V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75"/>
    <col customWidth="1" min="3" max="3" width="15.88"/>
    <col customWidth="1" min="4" max="4" width="19.25"/>
    <col customWidth="1" min="5" max="5" width="18.75"/>
    <col customWidth="1" min="6" max="6" width="21.13"/>
    <col customWidth="1" min="7" max="7" width="18.88"/>
  </cols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10" max="10" width="15.13"/>
  </cols>
  <sheetData>
    <row r="1">
      <c r="A1" s="9"/>
      <c r="B1" s="9"/>
      <c r="C1" s="9"/>
      <c r="D1" s="9"/>
      <c r="E1" s="9"/>
      <c r="F1" s="14"/>
    </row>
    <row r="2">
      <c r="A2" s="9"/>
      <c r="B2" s="9"/>
      <c r="C2" s="9"/>
      <c r="D2" s="9"/>
      <c r="E2" s="9"/>
      <c r="F2" s="14"/>
      <c r="G2" s="14"/>
    </row>
    <row r="3">
      <c r="A3" s="3" t="s">
        <v>251</v>
      </c>
      <c r="B3" s="15" t="s">
        <v>252</v>
      </c>
      <c r="C3" s="3" t="s">
        <v>2</v>
      </c>
      <c r="D3" s="3" t="s">
        <v>240</v>
      </c>
      <c r="E3" s="3" t="s">
        <v>253</v>
      </c>
      <c r="F3" s="3" t="s">
        <v>254</v>
      </c>
      <c r="G3" s="3" t="s">
        <v>255</v>
      </c>
      <c r="H3" s="3" t="s">
        <v>256</v>
      </c>
      <c r="I3" s="16"/>
      <c r="J3" s="16"/>
    </row>
    <row r="4">
      <c r="A4" s="3">
        <v>7821000.0</v>
      </c>
      <c r="B4" s="15">
        <f>A4*55/100</f>
        <v>4301550</v>
      </c>
      <c r="C4" s="9">
        <f>SUM('Estimates-on-the-use-of-water-('!C:C)</f>
        <v>7786695.108</v>
      </c>
      <c r="D4" s="9">
        <f>SUM('Copy of Estimates-on-the-use-of'!G:G)</f>
        <v>4375308.463</v>
      </c>
      <c r="E4" s="9">
        <f>D4/C4*100</f>
        <v>56.18954386</v>
      </c>
      <c r="F4" s="9">
        <f>100-E4</f>
        <v>43.81045614</v>
      </c>
      <c r="G4" s="9">
        <f>(A4-C4)/((A4+C4)/2)*100</f>
        <v>0.4395894719</v>
      </c>
      <c r="H4" s="9">
        <f>ABS(B4-D4)/((B4+D4)/2)*100</f>
        <v>1.700119067</v>
      </c>
      <c r="I4" s="9"/>
      <c r="J4" s="9"/>
    </row>
    <row r="5">
      <c r="A5" s="9"/>
      <c r="B5" s="9"/>
      <c r="C5" s="9"/>
      <c r="D5" s="9"/>
      <c r="E5" s="9"/>
    </row>
    <row r="6">
      <c r="A6" s="9"/>
      <c r="B6" s="9"/>
      <c r="C6" s="9"/>
      <c r="D6" s="9"/>
      <c r="E6" s="9"/>
      <c r="J6" s="14"/>
    </row>
    <row r="7">
      <c r="B7" s="17" t="s">
        <v>4</v>
      </c>
      <c r="C7" s="16" t="s">
        <v>5</v>
      </c>
      <c r="D7" s="16" t="s">
        <v>6</v>
      </c>
      <c r="E7" s="18" t="s">
        <v>7</v>
      </c>
      <c r="F7" s="19" t="s">
        <v>12</v>
      </c>
      <c r="G7" s="4" t="s">
        <v>13</v>
      </c>
      <c r="H7" s="4" t="s">
        <v>14</v>
      </c>
      <c r="I7" s="3" t="s">
        <v>15</v>
      </c>
      <c r="J7" s="19" t="s">
        <v>8</v>
      </c>
      <c r="K7" s="4" t="s">
        <v>9</v>
      </c>
      <c r="L7" s="4" t="s">
        <v>10</v>
      </c>
      <c r="M7" s="3" t="s">
        <v>11</v>
      </c>
    </row>
    <row r="8">
      <c r="A8" s="4" t="s">
        <v>257</v>
      </c>
      <c r="B8" s="14">
        <f>MIN('Copy of Estimates-on-the-use-of'!J:J)</f>
        <v>37.20240205</v>
      </c>
      <c r="C8" s="8">
        <f>MIN('Copy of Estimates-on-the-use-of'!L:L)</f>
        <v>0</v>
      </c>
      <c r="D8" s="8">
        <f>MIN('Copy of Estimates-on-the-use-of'!M:M)</f>
        <v>0</v>
      </c>
      <c r="E8" s="9">
        <f>MIN('Copy of Estimates-on-the-use-of'!N:N)</f>
        <v>0</v>
      </c>
      <c r="F8" s="14">
        <v>49.66166495</v>
      </c>
      <c r="G8" s="8">
        <v>0.0</v>
      </c>
      <c r="H8" s="9">
        <v>0.0</v>
      </c>
      <c r="I8" s="9">
        <v>0.0</v>
      </c>
      <c r="J8" s="14">
        <v>21.98279234</v>
      </c>
      <c r="K8" s="8">
        <v>0.0</v>
      </c>
      <c r="L8" s="8">
        <v>0.0</v>
      </c>
      <c r="M8" s="9">
        <v>0.0</v>
      </c>
    </row>
    <row r="9">
      <c r="A9" s="4" t="s">
        <v>258</v>
      </c>
      <c r="B9" s="14">
        <f>MAX('Copy of Estimates-on-the-use-of'!K:K)</f>
        <v>100</v>
      </c>
      <c r="C9" s="8">
        <f>MAX('Copy of Estimates-on-the-use-of'!L:L)</f>
        <v>37.42696287</v>
      </c>
      <c r="D9" s="8">
        <f>max('Copy of Estimates-on-the-use-of'!M:M)</f>
        <v>33.53911377</v>
      </c>
      <c r="E9" s="9">
        <f>MAX('Copy of Estimates-on-the-use-of'!N:N)</f>
        <v>30.36979308</v>
      </c>
      <c r="F9" s="14">
        <v>100.0</v>
      </c>
      <c r="G9" s="8">
        <v>34.27978009</v>
      </c>
      <c r="H9" s="9">
        <v>19.83580681</v>
      </c>
      <c r="I9" s="9">
        <v>6.362160532</v>
      </c>
      <c r="J9" s="14">
        <v>100.0</v>
      </c>
      <c r="K9" s="8">
        <v>42.16438068</v>
      </c>
      <c r="L9" s="8">
        <v>51.21598167</v>
      </c>
      <c r="M9" s="9">
        <v>40.51813242</v>
      </c>
    </row>
    <row r="10">
      <c r="A10" s="19" t="s">
        <v>259</v>
      </c>
      <c r="B10" s="14">
        <f>AVERAGE('Copy of Estimates-on-the-use-of'!K:K)</f>
        <v>89.86478244</v>
      </c>
      <c r="C10" s="8">
        <f>AVERAGE('Copy of Estimates-on-the-use-of'!L:L)</f>
        <v>3.865265345</v>
      </c>
      <c r="D10" s="8">
        <f>AVERAGE('Copy of Estimates-on-the-use-of'!M:M)</f>
        <v>4.418010654</v>
      </c>
      <c r="E10" s="9">
        <f>AVERAGE('Copy of Estimates-on-the-use-of'!N:N)</f>
        <v>1.915488584</v>
      </c>
      <c r="F10" s="14">
        <v>94.689839748</v>
      </c>
      <c r="G10" s="8">
        <v>3.281838653755258</v>
      </c>
      <c r="H10" s="9">
        <v>1.7187852095175633</v>
      </c>
      <c r="I10" s="9">
        <v>0.3131148442765607</v>
      </c>
      <c r="J10" s="14">
        <v>81.43971185198757</v>
      </c>
      <c r="K10" s="8">
        <v>5.836562547955012</v>
      </c>
      <c r="L10" s="8">
        <v>8.732261484443907</v>
      </c>
      <c r="M10" s="9">
        <v>4.224039637676414</v>
      </c>
    </row>
    <row r="11">
      <c r="A11" s="19" t="s">
        <v>260</v>
      </c>
      <c r="B11" s="14">
        <f>MODE('Copy of Estimates-on-the-use-of'!K:K)</f>
        <v>100</v>
      </c>
      <c r="C11" s="14">
        <f>MODE('Copy of Estimates-on-the-use-of'!L:L)</f>
        <v>0</v>
      </c>
      <c r="D11" s="14">
        <f>MODE('Copy of Estimates-on-the-use-of'!M:M)</f>
        <v>0</v>
      </c>
      <c r="E11" s="5">
        <f>MODE('Copy of Estimates-on-the-use-of'!N:N)</f>
        <v>0</v>
      </c>
      <c r="F11" s="14">
        <v>100.0</v>
      </c>
      <c r="G11" s="14">
        <v>0.0</v>
      </c>
      <c r="H11" s="14">
        <v>0.0</v>
      </c>
      <c r="I11" s="5">
        <v>0.0</v>
      </c>
      <c r="J11" s="14">
        <v>100.0</v>
      </c>
      <c r="K11" s="14">
        <v>0.0</v>
      </c>
      <c r="L11" s="14">
        <v>0.0</v>
      </c>
      <c r="M11" s="5">
        <v>0.0</v>
      </c>
    </row>
    <row r="12">
      <c r="A12" s="19" t="s">
        <v>261</v>
      </c>
      <c r="B12" s="14">
        <f>MEDIAN('Copy of Estimates-on-the-use-of'!K:K)</f>
        <v>97.3481397</v>
      </c>
      <c r="C12" s="14">
        <f>MEDIAN('Copy of Estimates-on-the-use-of'!L:L)</f>
        <v>0.4707829181</v>
      </c>
      <c r="D12" s="14">
        <f>MEDIAN('Copy of Estimates-on-the-use-of'!M:M)</f>
        <v>0.8536474704</v>
      </c>
      <c r="E12" s="8">
        <f>MEDIAN('Copy of Estimates-on-the-use-of'!N:N)</f>
        <v>0</v>
      </c>
      <c r="F12" s="14">
        <v>98.10662849</v>
      </c>
      <c r="G12" s="14">
        <v>0.5</v>
      </c>
      <c r="H12" s="14">
        <v>0.3498740029</v>
      </c>
      <c r="I12" s="9">
        <v>0.0</v>
      </c>
      <c r="J12" s="14">
        <v>90.92579795</v>
      </c>
      <c r="K12" s="14">
        <v>1.8123308345</v>
      </c>
      <c r="L12" s="14">
        <v>3.2297497130000004</v>
      </c>
      <c r="M12" s="8">
        <v>0.2196897375</v>
      </c>
    </row>
    <row r="13">
      <c r="A13" s="3" t="s">
        <v>262</v>
      </c>
      <c r="B13" s="9">
        <f>STDEV('Copy of Estimates-on-the-use-of'!K:K)</f>
        <v>15.08742684</v>
      </c>
      <c r="C13" s="9">
        <f>STDEV('Copy of Estimates-on-the-use-of'!L:L)</f>
        <v>6.960846633</v>
      </c>
      <c r="D13" s="9">
        <f>STDEV('Copy of Estimates-on-the-use-of'!M:M)</f>
        <v>7.174477036</v>
      </c>
      <c r="E13" s="9">
        <f>STDEV('Copy of Estimates-on-the-use-of'!N:N)</f>
        <v>3.923973987</v>
      </c>
      <c r="F13" s="9">
        <v>8.03886161041585</v>
      </c>
      <c r="G13" s="9">
        <v>5.6350670497119655</v>
      </c>
      <c r="H13" s="9">
        <v>3.2345703199817875</v>
      </c>
      <c r="I13" s="9">
        <v>0.8696316426267342</v>
      </c>
      <c r="J13" s="9">
        <v>21.564091199075133</v>
      </c>
      <c r="K13" s="9">
        <v>8.704765846439118</v>
      </c>
      <c r="L13" s="9">
        <v>11.828494341592378</v>
      </c>
      <c r="M13" s="9">
        <v>6.8479513949824815</v>
      </c>
    </row>
    <row r="14">
      <c r="A14" s="3" t="s">
        <v>263</v>
      </c>
      <c r="B14" s="9">
        <f>QUARTILE('Copy of Estimates-on-the-use-of'!K:K,3)</f>
        <v>99.88752524</v>
      </c>
      <c r="C14" s="9">
        <f>QUARTILE('Copy of Estimates-on-the-use-of'!L:L,3)</f>
        <v>4.851219157</v>
      </c>
      <c r="D14" s="9">
        <f>QUARTILE('Copy of Estimates-on-the-use-of'!M:M,3)</f>
        <v>5.279309922</v>
      </c>
      <c r="E14" s="9">
        <f>QUARTILE('Copy of Estimates-on-the-use-of'!N:N,3)</f>
        <v>1.878301993</v>
      </c>
      <c r="F14" s="9">
        <v>99.94941803</v>
      </c>
      <c r="G14" s="9">
        <v>3.9663471835</v>
      </c>
      <c r="H14" s="9">
        <v>2.0590013015</v>
      </c>
      <c r="I14" s="9">
        <v>0.1597056849</v>
      </c>
      <c r="J14" s="9">
        <v>99.14328736</v>
      </c>
      <c r="K14" s="9">
        <v>8.5531751255</v>
      </c>
      <c r="L14" s="9">
        <v>13.2663392975</v>
      </c>
      <c r="M14" s="9">
        <v>6.157471481</v>
      </c>
    </row>
    <row r="15">
      <c r="A15" s="3" t="s">
        <v>264</v>
      </c>
      <c r="B15" s="9">
        <f>QUARTILE('Copy of Estimates-on-the-use-of'!K:K,1)</f>
        <v>85.64331096</v>
      </c>
      <c r="C15" s="9">
        <f>QUARTILE('Copy of Estimates-on-the-use-of'!L:L,1)</f>
        <v>0</v>
      </c>
      <c r="D15" s="9">
        <f>QUARTILE('Copy of Estimates-on-the-use-of'!M:M,1)</f>
        <v>0.03390622265</v>
      </c>
      <c r="E15" s="9">
        <f>QUARTILE('Copy of Estimates-on-the-use-of'!N:N,1)</f>
        <v>0</v>
      </c>
      <c r="F15" s="9">
        <v>92.56287752</v>
      </c>
      <c r="G15" s="9">
        <v>0.0</v>
      </c>
      <c r="H15" s="9">
        <v>0.0</v>
      </c>
      <c r="I15" s="9">
        <v>0.0</v>
      </c>
      <c r="J15" s="9">
        <v>65.06715583</v>
      </c>
      <c r="K15" s="9">
        <v>0.0</v>
      </c>
      <c r="L15" s="9">
        <v>0.158410916925</v>
      </c>
      <c r="M15" s="9">
        <v>0.0</v>
      </c>
    </row>
    <row r="16">
      <c r="A16" s="3" t="s">
        <v>265</v>
      </c>
      <c r="B16" s="9">
        <f t="shared" ref="B16:E16" si="1">B$14-B$15</f>
        <v>14.24421428</v>
      </c>
      <c r="C16" s="9">
        <f t="shared" si="1"/>
        <v>4.851219157</v>
      </c>
      <c r="D16" s="9">
        <f t="shared" si="1"/>
        <v>5.245403699</v>
      </c>
      <c r="E16" s="9">
        <f t="shared" si="1"/>
        <v>1.878301993</v>
      </c>
      <c r="F16" s="9">
        <v>7.386540510000003</v>
      </c>
      <c r="G16" s="9">
        <v>3.9663471835</v>
      </c>
      <c r="H16" s="9">
        <v>2.0590013015</v>
      </c>
      <c r="I16" s="9">
        <v>0.1597056849</v>
      </c>
      <c r="J16" s="9">
        <v>34.07613153</v>
      </c>
      <c r="K16" s="9">
        <v>8.5531751255</v>
      </c>
      <c r="L16" s="9">
        <v>13.107928380575</v>
      </c>
      <c r="M16" s="9">
        <v>6.157471481</v>
      </c>
    </row>
    <row r="17">
      <c r="A17" s="9"/>
      <c r="B17" s="9"/>
      <c r="C17" s="9"/>
      <c r="D17" s="9"/>
      <c r="E17" s="9"/>
      <c r="F17" s="14"/>
    </row>
    <row r="18">
      <c r="A18" s="9"/>
      <c r="B18" s="9"/>
      <c r="C18" s="9"/>
      <c r="D18" s="9"/>
      <c r="E18" s="9"/>
      <c r="F18" s="14"/>
    </row>
    <row r="19">
      <c r="B19" s="17" t="s">
        <v>12</v>
      </c>
      <c r="C19" s="16" t="s">
        <v>13</v>
      </c>
      <c r="D19" s="16" t="s">
        <v>14</v>
      </c>
      <c r="E19" s="18" t="s">
        <v>15</v>
      </c>
      <c r="F19" s="14"/>
    </row>
    <row r="20">
      <c r="A20" s="4" t="s">
        <v>257</v>
      </c>
      <c r="B20" s="14">
        <f>MIN('Copy of Estimates-on-the-use-of'!S:S)</f>
        <v>49.66166495</v>
      </c>
      <c r="C20" s="8">
        <f>MIN('Copy of Estimates-on-the-use-of'!T:T)</f>
        <v>0</v>
      </c>
      <c r="D20" s="9">
        <f>MIN('Copy of Estimates-on-the-use-of'!U:U)</f>
        <v>0</v>
      </c>
      <c r="E20" s="9">
        <f>MIN('Copy of Estimates-on-the-use-of'!V:V)</f>
        <v>0</v>
      </c>
      <c r="F20" s="14"/>
    </row>
    <row r="21">
      <c r="A21" s="4" t="s">
        <v>258</v>
      </c>
      <c r="B21" s="14">
        <f>MAX('Copy of Estimates-on-the-use-of'!S:S)</f>
        <v>100</v>
      </c>
      <c r="C21" s="8">
        <f>MAX('Copy of Estimates-on-the-use-of'!T:T)</f>
        <v>34.27978009</v>
      </c>
      <c r="D21" s="9">
        <f>max('Copy of Estimates-on-the-use-of'!U:U)</f>
        <v>19.83580681</v>
      </c>
      <c r="E21" s="9">
        <f>MAX('Copy of Estimates-on-the-use-of'!V:V)</f>
        <v>6.362160532</v>
      </c>
      <c r="F21" s="14"/>
    </row>
    <row r="22">
      <c r="A22" s="19" t="s">
        <v>259</v>
      </c>
      <c r="B22" s="14">
        <f>AVERAGE('Copy of Estimates-on-the-use-of'!S:S)</f>
        <v>94.68983975</v>
      </c>
      <c r="C22" s="8">
        <f>AVERAGE('Copy of Estimates-on-the-use-of'!T:T)</f>
        <v>3.281838654</v>
      </c>
      <c r="D22" s="9">
        <f>AVERAGE('Copy of Estimates-on-the-use-of'!U:U)</f>
        <v>1.71878521</v>
      </c>
      <c r="E22" s="9">
        <f>AVERAGE('Copy of Estimates-on-the-use-of'!V:V)</f>
        <v>0.3131148443</v>
      </c>
      <c r="F22" s="14"/>
    </row>
    <row r="23">
      <c r="A23" s="19" t="s">
        <v>260</v>
      </c>
      <c r="B23" s="14">
        <f>MODE('Copy of Estimates-on-the-use-of'!S:S)</f>
        <v>100</v>
      </c>
      <c r="C23" s="14">
        <f>MODE('Copy of Estimates-on-the-use-of'!T:T)</f>
        <v>0</v>
      </c>
      <c r="D23" s="14">
        <f>MODE('Copy of Estimates-on-the-use-of'!U:U)</f>
        <v>0</v>
      </c>
      <c r="E23" s="5">
        <f>MODE('Copy of Estimates-on-the-use-of'!V:V)</f>
        <v>0</v>
      </c>
      <c r="F23" s="14"/>
    </row>
    <row r="24">
      <c r="A24" s="19" t="s">
        <v>261</v>
      </c>
      <c r="B24" s="14">
        <f>MEDIAN('Copy of Estimates-on-the-use-of'!S:S)</f>
        <v>98.10662849</v>
      </c>
      <c r="C24" s="14">
        <f>MEDIAN('Copy of Estimates-on-the-use-of'!T:T)</f>
        <v>0.5</v>
      </c>
      <c r="D24" s="14">
        <f>MEDIAN('Copy of Estimates-on-the-use-of'!U:U)</f>
        <v>0.3498740029</v>
      </c>
      <c r="E24" s="9">
        <f>MEDIAN('Copy of Estimates-on-the-use-of'!V:V)</f>
        <v>0</v>
      </c>
      <c r="F24" s="14"/>
    </row>
    <row r="25">
      <c r="A25" s="3" t="s">
        <v>262</v>
      </c>
      <c r="B25" s="9">
        <f>STDEV('Copy of Estimates-on-the-use-of'!S:S)</f>
        <v>8.03886161</v>
      </c>
      <c r="C25" s="9">
        <f>STDEV('Copy of Estimates-on-the-use-of'!T:T)</f>
        <v>5.63506705</v>
      </c>
      <c r="D25" s="9">
        <f>STDEV('Copy of Estimates-on-the-use-of'!U:U)</f>
        <v>3.23457032</v>
      </c>
      <c r="E25" s="9">
        <f>STDEV('Copy of Estimates-on-the-use-of'!V:V)</f>
        <v>0.8696316426</v>
      </c>
      <c r="F25" s="14"/>
    </row>
    <row r="26">
      <c r="A26" s="3" t="s">
        <v>263</v>
      </c>
      <c r="B26" s="9">
        <f>QUARTILE('Copy of Estimates-on-the-use-of'!S:S,3)</f>
        <v>99.94941803</v>
      </c>
      <c r="C26" s="9">
        <f>QUARTILE('Copy of Estimates-on-the-use-of'!T:T,3)</f>
        <v>3.966347184</v>
      </c>
      <c r="D26" s="9">
        <f>QUARTILE('Copy of Estimates-on-the-use-of'!U:U,3)</f>
        <v>2.059001302</v>
      </c>
      <c r="E26" s="9">
        <f>QUARTILE('Copy of Estimates-on-the-use-of'!V:V,3)</f>
        <v>0.1597056849</v>
      </c>
      <c r="F26" s="14"/>
    </row>
    <row r="27">
      <c r="A27" s="3" t="s">
        <v>264</v>
      </c>
      <c r="B27" s="9">
        <f>QUARTILE('Copy of Estimates-on-the-use-of'!S:S,1)</f>
        <v>92.56287752</v>
      </c>
      <c r="C27" s="9">
        <f>QUARTILE('Copy of Estimates-on-the-use-of'!T:T,1)</f>
        <v>0</v>
      </c>
      <c r="D27" s="9">
        <f>QUARTILE('Copy of Estimates-on-the-use-of'!U:U,1)</f>
        <v>0</v>
      </c>
      <c r="E27" s="9">
        <f>QUARTILE('Copy of Estimates-on-the-use-of'!V:V,1)</f>
        <v>0</v>
      </c>
      <c r="F27" s="14"/>
    </row>
    <row r="28">
      <c r="A28" s="3" t="s">
        <v>265</v>
      </c>
      <c r="B28" s="9">
        <f t="shared" ref="B28:E28" si="2">B$26-B$27</f>
        <v>7.38654051</v>
      </c>
      <c r="C28" s="9">
        <f t="shared" si="2"/>
        <v>3.966347184</v>
      </c>
      <c r="D28" s="9">
        <f t="shared" si="2"/>
        <v>2.059001302</v>
      </c>
      <c r="E28" s="9">
        <f t="shared" si="2"/>
        <v>0.1597056849</v>
      </c>
      <c r="F28" s="14"/>
    </row>
    <row r="29">
      <c r="A29" s="9"/>
      <c r="B29" s="9"/>
      <c r="C29" s="9"/>
      <c r="D29" s="9"/>
      <c r="E29" s="9"/>
      <c r="F29" s="14"/>
    </row>
    <row r="30">
      <c r="A30" s="9"/>
      <c r="B30" s="9"/>
      <c r="C30" s="9"/>
      <c r="D30" s="9"/>
      <c r="E30" s="9"/>
      <c r="F30" s="14"/>
    </row>
    <row r="31">
      <c r="A31" s="9"/>
      <c r="B31" s="9"/>
      <c r="C31" s="9"/>
      <c r="D31" s="9"/>
      <c r="E31" s="9"/>
      <c r="F31" s="14"/>
    </row>
    <row r="32">
      <c r="B32" s="17" t="s">
        <v>8</v>
      </c>
      <c r="C32" s="16" t="s">
        <v>9</v>
      </c>
      <c r="D32" s="16" t="s">
        <v>10</v>
      </c>
      <c r="E32" s="18" t="s">
        <v>11</v>
      </c>
      <c r="F32" s="14"/>
    </row>
    <row r="33">
      <c r="A33" s="4" t="s">
        <v>257</v>
      </c>
      <c r="B33" s="14">
        <f>MIN('Copy of Estimates-on-the-use-of'!O:O)</f>
        <v>21.98279234</v>
      </c>
      <c r="C33" s="8">
        <f>MIN('Copy of Estimates-on-the-use-of'!P:P)</f>
        <v>0</v>
      </c>
      <c r="D33" s="8">
        <f>MIN('Copy of Estimates-on-the-use-of'!Q:Q)</f>
        <v>0</v>
      </c>
      <c r="E33" s="9">
        <f>MIN('Copy of Estimates-on-the-use-of'!R:R)</f>
        <v>0</v>
      </c>
      <c r="F33" s="14"/>
    </row>
    <row r="34">
      <c r="A34" s="4" t="s">
        <v>258</v>
      </c>
      <c r="B34" s="14">
        <f>MAX('Copy of Estimates-on-the-use-of'!O:O)</f>
        <v>100</v>
      </c>
      <c r="C34" s="8">
        <f>MAX('Copy of Estimates-on-the-use-of'!P:P)</f>
        <v>42.16438068</v>
      </c>
      <c r="D34" s="8">
        <f>max('Copy of Estimates-on-the-use-of'!Q:Q)</f>
        <v>51.21598167</v>
      </c>
      <c r="E34" s="9">
        <f>MAX('Copy of Estimates-on-the-use-of'!R:R)</f>
        <v>40.51813242</v>
      </c>
      <c r="F34" s="14"/>
    </row>
    <row r="35">
      <c r="A35" s="19" t="s">
        <v>259</v>
      </c>
      <c r="B35" s="14">
        <f>AVERAGE('Copy of Estimates-on-the-use-of'!O:O)</f>
        <v>81.43971185</v>
      </c>
      <c r="C35" s="8">
        <f>AVERAGE('Copy of Estimates-on-the-use-of'!P:P)</f>
        <v>5.836562548</v>
      </c>
      <c r="D35" s="8">
        <f>AVERAGE('Copy of Estimates-on-the-use-of'!Q:Q)</f>
        <v>8.732261484</v>
      </c>
      <c r="E35" s="9">
        <f>AVERAGE('Copy of Estimates-on-the-use-of'!R:R)</f>
        <v>4.224039638</v>
      </c>
      <c r="F35" s="14"/>
    </row>
    <row r="36">
      <c r="A36" s="19" t="s">
        <v>260</v>
      </c>
      <c r="B36" s="14">
        <f>MODE('Copy of Estimates-on-the-use-of'!O:O)</f>
        <v>100</v>
      </c>
      <c r="C36" s="14">
        <f>MODE('Copy of Estimates-on-the-use-of'!P:P)</f>
        <v>0</v>
      </c>
      <c r="D36" s="14">
        <f>MODE('Copy of Estimates-on-the-use-of'!Q:Q)</f>
        <v>0</v>
      </c>
      <c r="E36" s="5">
        <f>MODE('Copy of Estimates-on-the-use-of'!R:R)</f>
        <v>0</v>
      </c>
      <c r="F36" s="14"/>
    </row>
    <row r="37">
      <c r="A37" s="19" t="s">
        <v>261</v>
      </c>
      <c r="B37" s="14">
        <f>MEDIAN('Copy of Estimates-on-the-use-of'!O:O)</f>
        <v>90.92579795</v>
      </c>
      <c r="C37" s="14">
        <f>MEDIAN('Copy of Estimates-on-the-use-of'!P:P)</f>
        <v>1.812330835</v>
      </c>
      <c r="D37" s="14">
        <f>MEDIAN('Copy of Estimates-on-the-use-of'!Q:Q)</f>
        <v>3.229749713</v>
      </c>
      <c r="E37" s="8">
        <f>MEDIAN('Copy of Estimates-on-the-use-of'!R:R)</f>
        <v>0.2196897375</v>
      </c>
      <c r="F37" s="14"/>
    </row>
    <row r="38">
      <c r="A38" s="3" t="s">
        <v>262</v>
      </c>
      <c r="B38" s="9">
        <f>STDEV('Copy of Estimates-on-the-use-of'!O:O)</f>
        <v>21.5640912</v>
      </c>
      <c r="C38" s="9">
        <f>STDEV('Copy of Estimates-on-the-use-of'!P:P)</f>
        <v>8.704765846</v>
      </c>
      <c r="D38" s="9">
        <f>STDEV('Copy of Estimates-on-the-use-of'!Q:Q)</f>
        <v>11.82849434</v>
      </c>
      <c r="E38" s="9">
        <f>STDEV('Copy of Estimates-on-the-use-of'!R:R)</f>
        <v>6.847951395</v>
      </c>
      <c r="F38" s="14"/>
    </row>
    <row r="39">
      <c r="A39" s="3" t="s">
        <v>263</v>
      </c>
      <c r="B39" s="9">
        <f>QUARTILE('Copy of Estimates-on-the-use-of'!O:O,3)</f>
        <v>99.14328736</v>
      </c>
      <c r="C39" s="9">
        <f>QUARTILE('Copy of Estimates-on-the-use-of'!P:P,3)</f>
        <v>8.553175126</v>
      </c>
      <c r="D39" s="9">
        <f>QUARTILE('Copy of Estimates-on-the-use-of'!Q:Q,3)</f>
        <v>13.2663393</v>
      </c>
      <c r="E39" s="9">
        <f>QUARTILE('Copy of Estimates-on-the-use-of'!R:R,3)</f>
        <v>6.157471481</v>
      </c>
      <c r="F39" s="14"/>
    </row>
    <row r="40">
      <c r="A40" s="3" t="s">
        <v>264</v>
      </c>
      <c r="B40" s="9">
        <f>QUARTILE('Copy of Estimates-on-the-use-of'!O:O,1)</f>
        <v>65.06715583</v>
      </c>
      <c r="C40" s="9">
        <f>QUARTILE('Copy of Estimates-on-the-use-of'!P:P,1)</f>
        <v>0</v>
      </c>
      <c r="D40" s="9">
        <f>QUARTILE('Copy of Estimates-on-the-use-of'!Q:Q,1)</f>
        <v>0.1584109169</v>
      </c>
      <c r="E40" s="9">
        <f>QUARTILE('Copy of Estimates-on-the-use-of'!R:R,1)</f>
        <v>0</v>
      </c>
      <c r="F40" s="14"/>
    </row>
    <row r="41">
      <c r="A41" s="3" t="s">
        <v>265</v>
      </c>
      <c r="B41" s="9">
        <f t="shared" ref="B41:E41" si="3">B$39-B$40</f>
        <v>34.07613153</v>
      </c>
      <c r="C41" s="9">
        <f t="shared" si="3"/>
        <v>8.553175126</v>
      </c>
      <c r="D41" s="9">
        <f t="shared" si="3"/>
        <v>13.10792838</v>
      </c>
      <c r="E41" s="9">
        <f t="shared" si="3"/>
        <v>6.157471481</v>
      </c>
      <c r="F41" s="14"/>
    </row>
    <row r="42">
      <c r="A42" s="9"/>
      <c r="B42" s="9"/>
      <c r="C42" s="9"/>
      <c r="D42" s="9"/>
      <c r="E42" s="9"/>
      <c r="F42" s="14"/>
    </row>
    <row r="43">
      <c r="A43" s="9"/>
      <c r="B43" s="9"/>
      <c r="C43" s="9"/>
      <c r="D43" s="9"/>
      <c r="E43" s="9"/>
      <c r="F43" s="14"/>
    </row>
    <row r="44">
      <c r="A44" s="9"/>
      <c r="B44" s="9"/>
      <c r="C44" s="9"/>
      <c r="D44" s="9"/>
      <c r="E44" s="9"/>
      <c r="F44" s="14"/>
    </row>
    <row r="45">
      <c r="B45" s="19" t="s">
        <v>4</v>
      </c>
      <c r="C45" s="4" t="s">
        <v>5</v>
      </c>
      <c r="D45" s="4" t="s">
        <v>6</v>
      </c>
      <c r="E45" s="3" t="s">
        <v>7</v>
      </c>
      <c r="F45" s="19" t="s">
        <v>12</v>
      </c>
      <c r="G45" s="4" t="s">
        <v>13</v>
      </c>
      <c r="H45" s="4" t="s">
        <v>14</v>
      </c>
      <c r="I45" s="3" t="s">
        <v>15</v>
      </c>
      <c r="J45" s="19" t="s">
        <v>8</v>
      </c>
      <c r="K45" s="4" t="s">
        <v>9</v>
      </c>
      <c r="L45" s="4" t="s">
        <v>10</v>
      </c>
      <c r="M45" s="3" t="s">
        <v>11</v>
      </c>
    </row>
    <row r="46">
      <c r="A46" s="4" t="s">
        <v>257</v>
      </c>
      <c r="B46" s="14">
        <v>37.20240205</v>
      </c>
      <c r="C46" s="8">
        <v>0.0</v>
      </c>
      <c r="D46" s="8">
        <v>0.0</v>
      </c>
      <c r="E46" s="9">
        <v>0.0</v>
      </c>
      <c r="F46" s="14">
        <v>49.66166495</v>
      </c>
      <c r="G46" s="8">
        <v>0.0</v>
      </c>
      <c r="H46" s="9">
        <v>0.0</v>
      </c>
      <c r="I46" s="9">
        <v>0.0</v>
      </c>
      <c r="J46" s="14">
        <v>21.98279234</v>
      </c>
      <c r="K46" s="8">
        <v>0.0</v>
      </c>
      <c r="L46" s="8">
        <v>0.0</v>
      </c>
      <c r="M46" s="9">
        <v>0.0</v>
      </c>
    </row>
    <row r="47">
      <c r="A47" s="4" t="s">
        <v>258</v>
      </c>
      <c r="B47" s="14">
        <v>100.0</v>
      </c>
      <c r="C47" s="8">
        <v>37.42696287</v>
      </c>
      <c r="D47" s="8">
        <v>33.53911377</v>
      </c>
      <c r="E47" s="9">
        <v>30.36979308</v>
      </c>
      <c r="F47" s="14">
        <v>100.0</v>
      </c>
      <c r="G47" s="8">
        <v>34.27978009</v>
      </c>
      <c r="H47" s="9">
        <v>19.83580681</v>
      </c>
      <c r="I47" s="9">
        <v>6.362160532</v>
      </c>
      <c r="J47" s="14">
        <v>100.0</v>
      </c>
      <c r="K47" s="8">
        <v>42.16438068</v>
      </c>
      <c r="L47" s="8">
        <v>51.21598167</v>
      </c>
      <c r="M47" s="9">
        <v>40.51813242</v>
      </c>
    </row>
    <row r="48">
      <c r="A48" s="19" t="s">
        <v>259</v>
      </c>
      <c r="B48" s="14">
        <v>89.86478244189576</v>
      </c>
      <c r="C48" s="8">
        <v>3.8652653448826966</v>
      </c>
      <c r="D48" s="8">
        <v>4.418010653720136</v>
      </c>
      <c r="E48" s="9">
        <v>1.9154885837974702</v>
      </c>
      <c r="F48" s="14">
        <v>94.689839748</v>
      </c>
      <c r="G48" s="8">
        <v>3.281838653755258</v>
      </c>
      <c r="H48" s="9">
        <v>1.7187852095175633</v>
      </c>
      <c r="I48" s="9">
        <v>0.3131148442765607</v>
      </c>
      <c r="J48" s="14">
        <v>81.43971185198757</v>
      </c>
      <c r="K48" s="8">
        <v>5.836562547955012</v>
      </c>
      <c r="L48" s="8">
        <v>8.732261484443907</v>
      </c>
      <c r="M48" s="9">
        <v>4.224039637676414</v>
      </c>
    </row>
    <row r="49">
      <c r="A49" s="19" t="s">
        <v>260</v>
      </c>
      <c r="B49" s="14">
        <v>100.0</v>
      </c>
      <c r="C49" s="14">
        <v>0.0</v>
      </c>
      <c r="D49" s="14">
        <v>0.0</v>
      </c>
      <c r="E49" s="5">
        <v>0.0</v>
      </c>
      <c r="F49" s="14">
        <v>100.0</v>
      </c>
      <c r="G49" s="14">
        <v>0.0</v>
      </c>
      <c r="H49" s="14">
        <v>0.0</v>
      </c>
      <c r="I49" s="5">
        <v>0.0</v>
      </c>
      <c r="J49" s="14">
        <v>100.0</v>
      </c>
      <c r="K49" s="14">
        <v>0.0</v>
      </c>
      <c r="L49" s="14">
        <v>0.0</v>
      </c>
      <c r="M49" s="5">
        <v>0.0</v>
      </c>
    </row>
    <row r="50">
      <c r="A50" s="19" t="s">
        <v>261</v>
      </c>
      <c r="B50" s="14">
        <v>97.3481397</v>
      </c>
      <c r="C50" s="14">
        <v>0.4707829181</v>
      </c>
      <c r="D50" s="14">
        <v>0.8536474704</v>
      </c>
      <c r="E50" s="8">
        <v>0.0</v>
      </c>
      <c r="F50" s="14">
        <v>98.10662849</v>
      </c>
      <c r="G50" s="14">
        <v>0.5</v>
      </c>
      <c r="H50" s="14">
        <v>0.3498740029</v>
      </c>
      <c r="I50" s="9">
        <v>0.0</v>
      </c>
      <c r="J50" s="14">
        <v>90.92579795</v>
      </c>
      <c r="K50" s="14">
        <v>1.8123308345</v>
      </c>
      <c r="L50" s="14">
        <v>3.2297497130000004</v>
      </c>
      <c r="M50" s="8">
        <v>0.2196897375</v>
      </c>
    </row>
    <row r="51">
      <c r="A51" s="3" t="s">
        <v>262</v>
      </c>
      <c r="B51" s="9">
        <v>15.087426838546762</v>
      </c>
      <c r="C51" s="9">
        <v>6.960846633041214</v>
      </c>
      <c r="D51" s="9">
        <v>7.174477036184262</v>
      </c>
      <c r="E51" s="9">
        <v>3.9239739866849064</v>
      </c>
      <c r="F51" s="9">
        <v>8.03886161041585</v>
      </c>
      <c r="G51" s="9">
        <v>5.6350670497119655</v>
      </c>
      <c r="H51" s="9">
        <v>3.2345703199817875</v>
      </c>
      <c r="I51" s="9">
        <v>0.8696316426267342</v>
      </c>
      <c r="J51" s="9">
        <v>21.564091199075133</v>
      </c>
      <c r="K51" s="9">
        <v>8.704765846439118</v>
      </c>
      <c r="L51" s="9">
        <v>11.828494341592378</v>
      </c>
      <c r="M51" s="9">
        <v>6.8479513949824815</v>
      </c>
    </row>
    <row r="52">
      <c r="A52" s="3" t="s">
        <v>263</v>
      </c>
      <c r="B52" s="9">
        <v>99.88752524</v>
      </c>
      <c r="C52" s="9">
        <v>4.8512191565</v>
      </c>
      <c r="D52" s="9">
        <v>5.2793099219999995</v>
      </c>
      <c r="E52" s="9">
        <v>1.87830199325</v>
      </c>
      <c r="F52" s="9">
        <v>99.94941803</v>
      </c>
      <c r="G52" s="9">
        <v>3.9663471835</v>
      </c>
      <c r="H52" s="9">
        <v>2.0590013015</v>
      </c>
      <c r="I52" s="9">
        <v>0.1597056849</v>
      </c>
      <c r="J52" s="9">
        <v>99.14328736</v>
      </c>
      <c r="K52" s="9">
        <v>8.5531751255</v>
      </c>
      <c r="L52" s="9">
        <v>13.2663392975</v>
      </c>
      <c r="M52" s="9">
        <v>6.157471481</v>
      </c>
    </row>
    <row r="53">
      <c r="A53" s="3" t="s">
        <v>264</v>
      </c>
      <c r="B53" s="9">
        <v>85.64331096000001</v>
      </c>
      <c r="C53" s="9">
        <v>0.0</v>
      </c>
      <c r="D53" s="9">
        <v>0.033906222645</v>
      </c>
      <c r="E53" s="9">
        <v>0.0</v>
      </c>
      <c r="F53" s="9">
        <v>92.56287752</v>
      </c>
      <c r="G53" s="9">
        <v>0.0</v>
      </c>
      <c r="H53" s="9">
        <v>0.0</v>
      </c>
      <c r="I53" s="9">
        <v>0.0</v>
      </c>
      <c r="J53" s="9">
        <v>65.06715583</v>
      </c>
      <c r="K53" s="9">
        <v>0.0</v>
      </c>
      <c r="L53" s="9">
        <v>0.158410916925</v>
      </c>
      <c r="M53" s="9">
        <v>0.0</v>
      </c>
    </row>
    <row r="54">
      <c r="A54" s="3" t="s">
        <v>265</v>
      </c>
      <c r="B54" s="9">
        <v>14.244214279999994</v>
      </c>
      <c r="C54" s="9">
        <v>4.8512191565</v>
      </c>
      <c r="D54" s="9">
        <v>5.245403699354999</v>
      </c>
      <c r="E54" s="9">
        <v>1.87830199325</v>
      </c>
      <c r="F54" s="9">
        <v>7.386540510000003</v>
      </c>
      <c r="G54" s="9">
        <v>3.9663471835</v>
      </c>
      <c r="H54" s="9">
        <v>2.0590013015</v>
      </c>
      <c r="I54" s="9">
        <v>0.1597056849</v>
      </c>
      <c r="J54" s="9">
        <v>34.07613153</v>
      </c>
      <c r="K54" s="9">
        <v>8.5531751255</v>
      </c>
      <c r="L54" s="9">
        <v>13.107928380575</v>
      </c>
      <c r="M54" s="9">
        <v>6.157471481</v>
      </c>
    </row>
    <row r="55">
      <c r="A55" s="9"/>
      <c r="B55" s="9"/>
      <c r="C55" s="9"/>
      <c r="D55" s="9"/>
      <c r="E55" s="9"/>
      <c r="F55" s="14"/>
    </row>
    <row r="56">
      <c r="A56" s="9"/>
      <c r="B56" s="9"/>
      <c r="C56" s="9"/>
      <c r="D56" s="9"/>
      <c r="E56" s="9"/>
      <c r="F56" s="14"/>
    </row>
    <row r="57">
      <c r="A57" s="9"/>
      <c r="B57" s="9"/>
      <c r="C57" s="9"/>
      <c r="D57" s="9"/>
      <c r="E57" s="9"/>
      <c r="F57" s="14"/>
    </row>
    <row r="58">
      <c r="B58" s="4" t="s">
        <v>257</v>
      </c>
      <c r="C58" s="4" t="s">
        <v>258</v>
      </c>
      <c r="D58" s="19" t="s">
        <v>259</v>
      </c>
      <c r="E58" s="19" t="s">
        <v>260</v>
      </c>
      <c r="F58" s="19" t="s">
        <v>261</v>
      </c>
      <c r="G58" s="3" t="s">
        <v>262</v>
      </c>
      <c r="H58" s="3" t="s">
        <v>263</v>
      </c>
      <c r="I58" s="3" t="s">
        <v>264</v>
      </c>
      <c r="J58" s="3" t="s">
        <v>265</v>
      </c>
    </row>
    <row r="59">
      <c r="A59" s="19" t="s">
        <v>4</v>
      </c>
      <c r="B59" s="14">
        <v>37.20240205</v>
      </c>
      <c r="C59" s="14">
        <v>100.0</v>
      </c>
      <c r="D59" s="14">
        <v>89.86478244189576</v>
      </c>
      <c r="E59" s="14">
        <v>100.0</v>
      </c>
      <c r="F59" s="14">
        <v>97.3481397</v>
      </c>
      <c r="G59" s="9">
        <v>15.087426838546762</v>
      </c>
      <c r="H59" s="9">
        <v>99.88752524</v>
      </c>
      <c r="I59" s="9">
        <v>85.64331096000001</v>
      </c>
      <c r="J59" s="9">
        <v>14.244214279999994</v>
      </c>
    </row>
    <row r="60">
      <c r="A60" s="4" t="s">
        <v>5</v>
      </c>
      <c r="B60" s="8">
        <v>0.0</v>
      </c>
      <c r="C60" s="8">
        <v>37.42696287</v>
      </c>
      <c r="D60" s="8">
        <v>3.8652653448826966</v>
      </c>
      <c r="E60" s="14">
        <v>0.0</v>
      </c>
      <c r="F60" s="14">
        <v>0.4707829181</v>
      </c>
      <c r="G60" s="9">
        <v>6.960846633041214</v>
      </c>
      <c r="H60" s="9">
        <v>4.8512191565</v>
      </c>
      <c r="I60" s="9">
        <v>0.0</v>
      </c>
      <c r="J60" s="9">
        <v>4.8512191565</v>
      </c>
    </row>
    <row r="61">
      <c r="A61" s="4" t="s">
        <v>6</v>
      </c>
      <c r="B61" s="8">
        <v>0.0</v>
      </c>
      <c r="C61" s="8">
        <v>33.53911377</v>
      </c>
      <c r="D61" s="8">
        <v>4.418010653720136</v>
      </c>
      <c r="E61" s="14">
        <v>0.0</v>
      </c>
      <c r="F61" s="14">
        <v>0.8536474704</v>
      </c>
      <c r="G61" s="9">
        <v>7.174477036184262</v>
      </c>
      <c r="H61" s="9">
        <v>5.2793099219999995</v>
      </c>
      <c r="I61" s="9">
        <v>0.033906222645</v>
      </c>
      <c r="J61" s="9">
        <v>5.245403699354999</v>
      </c>
    </row>
    <row r="62">
      <c r="A62" s="3" t="s">
        <v>7</v>
      </c>
      <c r="B62" s="9">
        <v>0.0</v>
      </c>
      <c r="C62" s="9">
        <v>30.36979308</v>
      </c>
      <c r="D62" s="9">
        <v>1.9154885837974702</v>
      </c>
      <c r="E62" s="5">
        <v>0.0</v>
      </c>
      <c r="F62" s="8">
        <v>0.0</v>
      </c>
      <c r="G62" s="9">
        <v>3.9239739866849064</v>
      </c>
      <c r="H62" s="9">
        <v>1.87830199325</v>
      </c>
      <c r="I62" s="9">
        <v>0.0</v>
      </c>
      <c r="J62" s="9">
        <v>1.87830199325</v>
      </c>
    </row>
    <row r="63">
      <c r="A63" s="19" t="s">
        <v>8</v>
      </c>
      <c r="B63" s="14">
        <v>21.98279234</v>
      </c>
      <c r="C63" s="14">
        <v>100.0</v>
      </c>
      <c r="D63" s="14">
        <v>81.43971185198757</v>
      </c>
      <c r="E63" s="14">
        <v>100.0</v>
      </c>
      <c r="F63" s="14">
        <v>90.92579795</v>
      </c>
      <c r="G63" s="9">
        <v>21.564091199075133</v>
      </c>
      <c r="H63" s="9">
        <v>99.14328736</v>
      </c>
      <c r="I63" s="9">
        <v>65.06715583</v>
      </c>
      <c r="J63" s="9">
        <v>34.07613153</v>
      </c>
    </row>
    <row r="64">
      <c r="A64" s="4" t="s">
        <v>9</v>
      </c>
      <c r="B64" s="8">
        <v>0.0</v>
      </c>
      <c r="C64" s="8">
        <v>42.16438068</v>
      </c>
      <c r="D64" s="8">
        <v>5.836562547955012</v>
      </c>
      <c r="E64" s="14">
        <v>0.0</v>
      </c>
      <c r="F64" s="14">
        <v>1.8123308345</v>
      </c>
      <c r="G64" s="9">
        <v>8.704765846439118</v>
      </c>
      <c r="H64" s="9">
        <v>8.5531751255</v>
      </c>
      <c r="I64" s="9">
        <v>0.0</v>
      </c>
      <c r="J64" s="9">
        <v>8.5531751255</v>
      </c>
    </row>
    <row r="65">
      <c r="A65" s="4" t="s">
        <v>10</v>
      </c>
      <c r="B65" s="8">
        <v>0.0</v>
      </c>
      <c r="C65" s="8">
        <v>51.21598167</v>
      </c>
      <c r="D65" s="8">
        <v>8.732261484443907</v>
      </c>
      <c r="E65" s="14">
        <v>0.0</v>
      </c>
      <c r="F65" s="14">
        <v>3.2297497130000004</v>
      </c>
      <c r="G65" s="9">
        <v>11.828494341592378</v>
      </c>
      <c r="H65" s="9">
        <v>13.2663392975</v>
      </c>
      <c r="I65" s="9">
        <v>0.158410916925</v>
      </c>
      <c r="J65" s="9">
        <v>13.107928380575</v>
      </c>
    </row>
    <row r="66">
      <c r="A66" s="3" t="s">
        <v>11</v>
      </c>
      <c r="B66" s="9">
        <v>0.0</v>
      </c>
      <c r="C66" s="9">
        <v>40.51813242</v>
      </c>
      <c r="D66" s="9">
        <v>4.224039637676414</v>
      </c>
      <c r="E66" s="5">
        <v>0.0</v>
      </c>
      <c r="F66" s="8">
        <v>0.2196897375</v>
      </c>
      <c r="G66" s="9">
        <v>6.8479513949824815</v>
      </c>
      <c r="H66" s="9">
        <v>6.157471481</v>
      </c>
      <c r="I66" s="9">
        <v>0.0</v>
      </c>
      <c r="J66" s="9">
        <v>6.157471481</v>
      </c>
    </row>
    <row r="67">
      <c r="A67" s="19" t="s">
        <v>12</v>
      </c>
      <c r="B67" s="14">
        <v>49.66166495</v>
      </c>
      <c r="C67" s="14">
        <v>100.0</v>
      </c>
      <c r="D67" s="14">
        <v>94.689839748</v>
      </c>
      <c r="E67" s="14">
        <v>100.0</v>
      </c>
      <c r="F67" s="14">
        <v>98.10662849</v>
      </c>
      <c r="G67" s="9">
        <v>8.03886161041585</v>
      </c>
      <c r="H67" s="9">
        <v>99.94941803</v>
      </c>
      <c r="I67" s="9">
        <v>92.56287752</v>
      </c>
      <c r="J67" s="9">
        <v>7.386540510000003</v>
      </c>
    </row>
    <row r="68">
      <c r="A68" s="4" t="s">
        <v>13</v>
      </c>
      <c r="B68" s="8">
        <v>0.0</v>
      </c>
      <c r="C68" s="8">
        <v>34.27978009</v>
      </c>
      <c r="D68" s="8">
        <v>3.281838653755258</v>
      </c>
      <c r="E68" s="14">
        <v>0.0</v>
      </c>
      <c r="F68" s="14">
        <v>0.5</v>
      </c>
      <c r="G68" s="9">
        <v>5.6350670497119655</v>
      </c>
      <c r="H68" s="9">
        <v>3.9663471835</v>
      </c>
      <c r="I68" s="9">
        <v>0.0</v>
      </c>
      <c r="J68" s="9">
        <v>3.9663471835</v>
      </c>
    </row>
    <row r="69">
      <c r="A69" s="4" t="s">
        <v>14</v>
      </c>
      <c r="B69" s="9">
        <v>0.0</v>
      </c>
      <c r="C69" s="9">
        <v>19.83580681</v>
      </c>
      <c r="D69" s="9">
        <v>1.7187852095175633</v>
      </c>
      <c r="E69" s="14">
        <v>0.0</v>
      </c>
      <c r="F69" s="14">
        <v>0.3498740029</v>
      </c>
      <c r="G69" s="9">
        <v>3.2345703199817875</v>
      </c>
      <c r="H69" s="9">
        <v>2.0590013015</v>
      </c>
      <c r="I69" s="9">
        <v>0.0</v>
      </c>
      <c r="J69" s="9">
        <v>2.0590013015</v>
      </c>
    </row>
    <row r="70">
      <c r="A70" s="3" t="s">
        <v>15</v>
      </c>
      <c r="B70" s="9">
        <v>0.0</v>
      </c>
      <c r="C70" s="9">
        <v>6.362160532</v>
      </c>
      <c r="D70" s="9">
        <v>0.3131148442765607</v>
      </c>
      <c r="E70" s="5">
        <v>0.0</v>
      </c>
      <c r="F70" s="9">
        <v>0.0</v>
      </c>
      <c r="G70" s="9">
        <v>0.8696316426267342</v>
      </c>
      <c r="H70" s="9">
        <v>0.1597056849</v>
      </c>
      <c r="I70" s="9">
        <v>0.0</v>
      </c>
      <c r="J70" s="9">
        <v>0.1597056849</v>
      </c>
    </row>
    <row r="75">
      <c r="A75" s="9"/>
      <c r="B75" s="9"/>
      <c r="C75" s="9"/>
      <c r="D75" s="9"/>
      <c r="E75" s="9"/>
      <c r="F75" s="14"/>
    </row>
    <row r="76">
      <c r="A76" s="9"/>
      <c r="B76" s="9"/>
      <c r="C76" s="9"/>
      <c r="D76" s="9"/>
      <c r="E76" s="9"/>
      <c r="F76" s="14"/>
    </row>
    <row r="77">
      <c r="A77" s="9"/>
      <c r="B77" s="9"/>
      <c r="C77" s="9"/>
      <c r="D77" s="9"/>
      <c r="E77" s="9"/>
      <c r="F77" s="14"/>
    </row>
    <row r="78">
      <c r="A78" s="9"/>
      <c r="B78" s="9"/>
      <c r="C78" s="9"/>
      <c r="D78" s="9"/>
      <c r="E78" s="9"/>
      <c r="F78" s="14"/>
    </row>
    <row r="79">
      <c r="A79" s="9"/>
      <c r="B79" s="9"/>
      <c r="C79" s="9"/>
      <c r="D79" s="9"/>
      <c r="E79" s="9"/>
      <c r="F79" s="14"/>
    </row>
    <row r="80">
      <c r="A80" s="9"/>
      <c r="B80" s="9"/>
      <c r="C80" s="9"/>
      <c r="D80" s="9"/>
      <c r="E80" s="9"/>
      <c r="F80" s="14"/>
    </row>
    <row r="81">
      <c r="A81" s="9"/>
      <c r="B81" s="9"/>
      <c r="C81" s="9"/>
      <c r="D81" s="9"/>
      <c r="E81" s="9"/>
      <c r="F81" s="14"/>
    </row>
    <row r="82">
      <c r="A82" s="9"/>
      <c r="B82" s="9"/>
      <c r="C82" s="9"/>
      <c r="D82" s="9"/>
      <c r="E82" s="9"/>
      <c r="F82" s="14"/>
    </row>
    <row r="83">
      <c r="A83" s="9"/>
      <c r="B83" s="9"/>
      <c r="C83" s="9"/>
      <c r="D83" s="9"/>
      <c r="E83" s="9"/>
      <c r="F83" s="14"/>
    </row>
    <row r="84">
      <c r="A84" s="9"/>
      <c r="B84" s="9"/>
      <c r="C84" s="9"/>
      <c r="D84" s="9"/>
      <c r="E84" s="9"/>
      <c r="F84" s="14"/>
    </row>
    <row r="85">
      <c r="A85" s="9"/>
      <c r="B85" s="9"/>
      <c r="C85" s="9"/>
      <c r="D85" s="9"/>
      <c r="E85" s="9"/>
      <c r="F85" s="14"/>
    </row>
    <row r="86">
      <c r="A86" s="9"/>
      <c r="B86" s="9"/>
      <c r="C86" s="9"/>
      <c r="D86" s="9"/>
      <c r="E86" s="9"/>
      <c r="F86" s="14"/>
    </row>
    <row r="87">
      <c r="A87" s="9"/>
      <c r="B87" s="9"/>
      <c r="C87" s="9"/>
      <c r="D87" s="9"/>
      <c r="E87" s="9"/>
      <c r="F87" s="14"/>
    </row>
    <row r="88">
      <c r="A88" s="9"/>
      <c r="B88" s="9"/>
      <c r="C88" s="9"/>
      <c r="D88" s="9"/>
      <c r="E88" s="9"/>
      <c r="F88" s="14"/>
    </row>
    <row r="89">
      <c r="A89" s="9"/>
      <c r="B89" s="9"/>
      <c r="C89" s="9"/>
      <c r="D89" s="9"/>
      <c r="E89" s="9"/>
      <c r="F89" s="14"/>
    </row>
    <row r="90">
      <c r="A90" s="9"/>
      <c r="B90" s="9"/>
      <c r="C90" s="9"/>
      <c r="D90" s="9"/>
      <c r="E90" s="9"/>
      <c r="F90" s="14"/>
    </row>
    <row r="91">
      <c r="A91" s="9"/>
      <c r="B91" s="9"/>
      <c r="C91" s="9"/>
      <c r="D91" s="9"/>
      <c r="E91" s="9"/>
      <c r="F91" s="14"/>
    </row>
    <row r="92">
      <c r="A92" s="9"/>
      <c r="B92" s="9"/>
      <c r="C92" s="9"/>
      <c r="D92" s="9"/>
      <c r="E92" s="9"/>
      <c r="F92" s="14"/>
    </row>
    <row r="93">
      <c r="A93" s="9"/>
      <c r="B93" s="9"/>
      <c r="C93" s="9"/>
      <c r="D93" s="9"/>
      <c r="E93" s="9"/>
      <c r="F93" s="14"/>
    </row>
    <row r="94">
      <c r="A94" s="9"/>
      <c r="B94" s="9"/>
      <c r="C94" s="9"/>
      <c r="D94" s="9"/>
      <c r="E94" s="9"/>
      <c r="F94" s="14"/>
    </row>
    <row r="95">
      <c r="A95" s="9"/>
      <c r="B95" s="9"/>
      <c r="C95" s="9"/>
      <c r="D95" s="9"/>
      <c r="E95" s="9"/>
      <c r="F95" s="14"/>
    </row>
    <row r="96">
      <c r="A96" s="9"/>
      <c r="B96" s="9"/>
      <c r="C96" s="9"/>
      <c r="D96" s="9"/>
      <c r="E96" s="9"/>
      <c r="F96" s="14"/>
    </row>
    <row r="97">
      <c r="A97" s="9"/>
      <c r="B97" s="9"/>
      <c r="C97" s="9"/>
      <c r="D97" s="9"/>
      <c r="E97" s="9"/>
      <c r="F97" s="14"/>
    </row>
    <row r="98">
      <c r="A98" s="9"/>
      <c r="B98" s="9"/>
      <c r="C98" s="9"/>
      <c r="D98" s="9"/>
      <c r="E98" s="9"/>
      <c r="F98" s="14"/>
    </row>
    <row r="99">
      <c r="A99" s="9"/>
      <c r="B99" s="9"/>
      <c r="C99" s="9"/>
      <c r="D99" s="9"/>
      <c r="E99" s="9"/>
      <c r="F99" s="14"/>
    </row>
    <row r="100">
      <c r="A100" s="9"/>
      <c r="B100" s="9"/>
      <c r="C100" s="9"/>
      <c r="D100" s="9"/>
      <c r="E100" s="9"/>
      <c r="F100" s="14"/>
    </row>
    <row r="101">
      <c r="A101" s="9"/>
      <c r="B101" s="9"/>
      <c r="C101" s="9"/>
      <c r="D101" s="9"/>
      <c r="E101" s="9"/>
      <c r="F101" s="14"/>
    </row>
    <row r="102">
      <c r="A102" s="9"/>
      <c r="B102" s="9"/>
      <c r="C102" s="9"/>
      <c r="D102" s="9"/>
      <c r="E102" s="9"/>
      <c r="F102" s="14"/>
    </row>
    <row r="103">
      <c r="A103" s="9"/>
      <c r="B103" s="9"/>
      <c r="C103" s="9"/>
      <c r="D103" s="9"/>
      <c r="E103" s="9"/>
      <c r="F103" s="14"/>
    </row>
    <row r="104">
      <c r="A104" s="9"/>
      <c r="B104" s="9"/>
      <c r="C104" s="9"/>
      <c r="D104" s="9"/>
      <c r="E104" s="9"/>
      <c r="F104" s="14"/>
    </row>
    <row r="105">
      <c r="A105" s="9"/>
      <c r="B105" s="9"/>
      <c r="C105" s="9"/>
      <c r="D105" s="9"/>
      <c r="E105" s="9"/>
      <c r="F105" s="14"/>
    </row>
    <row r="106">
      <c r="A106" s="9"/>
      <c r="B106" s="9"/>
      <c r="C106" s="9"/>
      <c r="D106" s="9"/>
      <c r="E106" s="9"/>
      <c r="F106" s="14"/>
    </row>
    <row r="107">
      <c r="A107" s="9"/>
      <c r="B107" s="9"/>
      <c r="C107" s="9"/>
      <c r="D107" s="9"/>
      <c r="E107" s="9"/>
      <c r="F107" s="14"/>
    </row>
    <row r="108">
      <c r="A108" s="9"/>
      <c r="B108" s="9"/>
      <c r="C108" s="9"/>
      <c r="D108" s="9"/>
      <c r="E108" s="9"/>
      <c r="F108" s="14"/>
    </row>
    <row r="109">
      <c r="A109" s="9"/>
      <c r="B109" s="9"/>
      <c r="C109" s="9"/>
      <c r="D109" s="9"/>
      <c r="E109" s="9"/>
      <c r="F109" s="14"/>
    </row>
    <row r="110">
      <c r="A110" s="9"/>
      <c r="B110" s="9"/>
      <c r="C110" s="9"/>
      <c r="D110" s="9"/>
      <c r="E110" s="9"/>
      <c r="F110" s="14"/>
    </row>
    <row r="111">
      <c r="A111" s="9"/>
      <c r="B111" s="9"/>
      <c r="C111" s="9"/>
      <c r="D111" s="9"/>
      <c r="E111" s="9"/>
      <c r="F111" s="14"/>
    </row>
    <row r="112">
      <c r="A112" s="9"/>
      <c r="B112" s="9"/>
      <c r="C112" s="9"/>
      <c r="D112" s="9"/>
      <c r="E112" s="9"/>
      <c r="F112" s="14"/>
    </row>
    <row r="113">
      <c r="A113" s="9"/>
      <c r="B113" s="9"/>
      <c r="C113" s="9"/>
      <c r="D113" s="9"/>
      <c r="E113" s="9"/>
      <c r="F113" s="14"/>
    </row>
    <row r="114">
      <c r="A114" s="9"/>
      <c r="B114" s="9"/>
      <c r="C114" s="9"/>
      <c r="D114" s="9"/>
      <c r="E114" s="9"/>
      <c r="F114" s="14"/>
    </row>
    <row r="115">
      <c r="A115" s="9"/>
      <c r="B115" s="9"/>
      <c r="C115" s="9"/>
      <c r="D115" s="9"/>
      <c r="E115" s="9"/>
      <c r="F115" s="14"/>
    </row>
    <row r="116">
      <c r="A116" s="9"/>
      <c r="B116" s="9"/>
      <c r="C116" s="9"/>
      <c r="D116" s="9"/>
      <c r="E116" s="9"/>
      <c r="F116" s="14"/>
    </row>
    <row r="117">
      <c r="A117" s="9"/>
      <c r="B117" s="9"/>
      <c r="C117" s="9"/>
      <c r="D117" s="9"/>
      <c r="E117" s="9"/>
      <c r="F117" s="14"/>
    </row>
    <row r="118">
      <c r="A118" s="9"/>
      <c r="B118" s="9"/>
      <c r="C118" s="9"/>
      <c r="D118" s="9"/>
      <c r="E118" s="9"/>
      <c r="F118" s="14"/>
    </row>
    <row r="119">
      <c r="A119" s="9"/>
      <c r="B119" s="9"/>
      <c r="C119" s="9"/>
      <c r="D119" s="9"/>
      <c r="E119" s="9"/>
      <c r="F119" s="14"/>
    </row>
    <row r="120">
      <c r="A120" s="9"/>
      <c r="B120" s="9"/>
      <c r="C120" s="9"/>
      <c r="D120" s="9"/>
      <c r="E120" s="9"/>
      <c r="F120" s="14"/>
    </row>
    <row r="121">
      <c r="A121" s="9"/>
      <c r="B121" s="9"/>
      <c r="C121" s="9"/>
      <c r="D121" s="9"/>
      <c r="E121" s="9"/>
      <c r="F121" s="14"/>
    </row>
    <row r="122">
      <c r="A122" s="9"/>
      <c r="B122" s="9"/>
      <c r="C122" s="9"/>
      <c r="D122" s="9"/>
      <c r="E122" s="9"/>
      <c r="F122" s="14"/>
    </row>
    <row r="123">
      <c r="A123" s="9"/>
      <c r="B123" s="9"/>
      <c r="C123" s="9"/>
      <c r="D123" s="9"/>
      <c r="E123" s="9"/>
      <c r="F123" s="14"/>
    </row>
    <row r="124">
      <c r="A124" s="9"/>
      <c r="B124" s="9"/>
      <c r="C124" s="9"/>
      <c r="D124" s="9"/>
      <c r="E124" s="9"/>
      <c r="F124" s="14"/>
    </row>
    <row r="125">
      <c r="A125" s="9"/>
      <c r="B125" s="9"/>
      <c r="C125" s="9"/>
      <c r="D125" s="9"/>
      <c r="E125" s="9"/>
      <c r="F125" s="14"/>
    </row>
    <row r="126">
      <c r="A126" s="9"/>
      <c r="B126" s="9"/>
      <c r="C126" s="9"/>
      <c r="D126" s="9"/>
      <c r="E126" s="9"/>
      <c r="F126" s="14"/>
    </row>
    <row r="127">
      <c r="A127" s="9"/>
      <c r="B127" s="9"/>
      <c r="C127" s="9"/>
      <c r="D127" s="9"/>
      <c r="E127" s="9"/>
      <c r="F127" s="14"/>
    </row>
    <row r="128">
      <c r="A128" s="9"/>
      <c r="B128" s="9"/>
      <c r="C128" s="9"/>
      <c r="D128" s="9"/>
      <c r="E128" s="9"/>
      <c r="F128" s="14"/>
    </row>
    <row r="129">
      <c r="A129" s="9"/>
      <c r="B129" s="9"/>
      <c r="C129" s="9"/>
      <c r="D129" s="9"/>
      <c r="E129" s="9"/>
      <c r="F129" s="14"/>
    </row>
    <row r="130">
      <c r="A130" s="9"/>
      <c r="B130" s="9"/>
      <c r="C130" s="9"/>
      <c r="D130" s="9"/>
      <c r="E130" s="9"/>
      <c r="F130" s="14"/>
    </row>
    <row r="131">
      <c r="A131" s="9"/>
      <c r="B131" s="9"/>
      <c r="C131" s="9"/>
      <c r="D131" s="9"/>
      <c r="E131" s="9"/>
      <c r="F131" s="14"/>
    </row>
    <row r="132">
      <c r="A132" s="9"/>
      <c r="B132" s="9"/>
      <c r="C132" s="9"/>
      <c r="D132" s="9"/>
      <c r="E132" s="9"/>
      <c r="F132" s="14"/>
    </row>
    <row r="133">
      <c r="A133" s="9"/>
      <c r="B133" s="9"/>
      <c r="C133" s="9"/>
      <c r="D133" s="9"/>
      <c r="E133" s="9"/>
      <c r="F133" s="14"/>
    </row>
    <row r="134">
      <c r="A134" s="9"/>
      <c r="B134" s="9"/>
      <c r="C134" s="9"/>
      <c r="D134" s="9"/>
      <c r="E134" s="9"/>
      <c r="F134" s="14"/>
    </row>
    <row r="135">
      <c r="A135" s="9"/>
      <c r="B135" s="9"/>
      <c r="C135" s="9"/>
      <c r="D135" s="9"/>
      <c r="E135" s="9"/>
      <c r="F135" s="14"/>
    </row>
    <row r="136">
      <c r="A136" s="9"/>
      <c r="B136" s="9"/>
      <c r="C136" s="9"/>
      <c r="D136" s="9"/>
      <c r="E136" s="9"/>
      <c r="F136" s="14"/>
    </row>
    <row r="137">
      <c r="A137" s="9"/>
      <c r="B137" s="9"/>
      <c r="C137" s="9"/>
      <c r="D137" s="9"/>
      <c r="E137" s="9"/>
      <c r="F137" s="14"/>
    </row>
    <row r="138">
      <c r="A138" s="9"/>
      <c r="B138" s="9"/>
      <c r="C138" s="9"/>
      <c r="D138" s="9"/>
      <c r="E138" s="9"/>
      <c r="F138" s="14"/>
    </row>
    <row r="139">
      <c r="A139" s="9"/>
      <c r="B139" s="9"/>
      <c r="C139" s="9"/>
      <c r="D139" s="9"/>
      <c r="E139" s="9"/>
      <c r="F139" s="14"/>
    </row>
    <row r="140">
      <c r="A140" s="9"/>
      <c r="B140" s="9"/>
      <c r="C140" s="9"/>
      <c r="D140" s="9"/>
      <c r="E140" s="9"/>
      <c r="F140" s="14"/>
    </row>
    <row r="141">
      <c r="A141" s="9"/>
      <c r="B141" s="9"/>
      <c r="C141" s="9"/>
      <c r="D141" s="9"/>
      <c r="E141" s="9"/>
      <c r="F141" s="14"/>
    </row>
    <row r="142">
      <c r="A142" s="9"/>
      <c r="B142" s="9"/>
      <c r="C142" s="9"/>
      <c r="D142" s="9"/>
      <c r="E142" s="9"/>
      <c r="F142" s="14"/>
    </row>
    <row r="143">
      <c r="A143" s="9"/>
      <c r="B143" s="9"/>
      <c r="C143" s="9"/>
      <c r="D143" s="9"/>
      <c r="E143" s="9"/>
      <c r="F143" s="14"/>
    </row>
    <row r="144">
      <c r="A144" s="9"/>
      <c r="B144" s="9"/>
      <c r="C144" s="9"/>
      <c r="D144" s="9"/>
      <c r="E144" s="9"/>
      <c r="F144" s="14"/>
    </row>
    <row r="145">
      <c r="A145" s="9"/>
      <c r="B145" s="9"/>
      <c r="C145" s="9"/>
      <c r="D145" s="9"/>
      <c r="E145" s="9"/>
      <c r="F145" s="14"/>
    </row>
    <row r="146">
      <c r="A146" s="9"/>
      <c r="B146" s="9"/>
      <c r="C146" s="9"/>
      <c r="D146" s="9"/>
      <c r="E146" s="9"/>
      <c r="F146" s="14"/>
    </row>
    <row r="147">
      <c r="A147" s="9"/>
      <c r="B147" s="9"/>
      <c r="C147" s="9"/>
      <c r="D147" s="9"/>
      <c r="E147" s="9"/>
      <c r="F147" s="14"/>
    </row>
    <row r="148">
      <c r="A148" s="9"/>
      <c r="B148" s="9"/>
      <c r="C148" s="9"/>
      <c r="D148" s="9"/>
      <c r="E148" s="9"/>
      <c r="F148" s="14"/>
    </row>
    <row r="149">
      <c r="A149" s="9"/>
      <c r="B149" s="9"/>
      <c r="C149" s="9"/>
      <c r="D149" s="9"/>
      <c r="E149" s="9"/>
      <c r="F149" s="14"/>
    </row>
    <row r="150">
      <c r="A150" s="9"/>
      <c r="B150" s="9"/>
      <c r="C150" s="9"/>
      <c r="D150" s="9"/>
      <c r="E150" s="9"/>
      <c r="F150" s="14"/>
    </row>
    <row r="151">
      <c r="A151" s="9"/>
      <c r="B151" s="9"/>
      <c r="C151" s="9"/>
      <c r="D151" s="9"/>
      <c r="E151" s="9"/>
      <c r="F151" s="14"/>
    </row>
    <row r="152">
      <c r="A152" s="9"/>
      <c r="B152" s="9"/>
      <c r="C152" s="9"/>
      <c r="D152" s="9"/>
      <c r="E152" s="9"/>
      <c r="F152" s="14"/>
    </row>
    <row r="153">
      <c r="A153" s="9"/>
      <c r="B153" s="9"/>
      <c r="C153" s="9"/>
      <c r="D153" s="9"/>
      <c r="E153" s="9"/>
      <c r="F153" s="14"/>
    </row>
    <row r="154">
      <c r="A154" s="9"/>
      <c r="B154" s="9"/>
      <c r="C154" s="9"/>
      <c r="D154" s="9"/>
      <c r="E154" s="9"/>
      <c r="F154" s="14"/>
    </row>
    <row r="155">
      <c r="A155" s="9"/>
      <c r="B155" s="9"/>
      <c r="C155" s="9"/>
      <c r="D155" s="9"/>
      <c r="E155" s="9"/>
      <c r="F155" s="14"/>
    </row>
    <row r="156">
      <c r="A156" s="9"/>
      <c r="B156" s="9"/>
      <c r="C156" s="9"/>
      <c r="D156" s="9"/>
      <c r="E156" s="9"/>
      <c r="F156" s="14"/>
    </row>
    <row r="157">
      <c r="A157" s="9"/>
      <c r="B157" s="9"/>
      <c r="C157" s="9"/>
      <c r="D157" s="9"/>
      <c r="E157" s="9"/>
      <c r="F157" s="14"/>
    </row>
    <row r="158">
      <c r="A158" s="9"/>
      <c r="B158" s="9"/>
      <c r="C158" s="9"/>
      <c r="D158" s="9"/>
      <c r="E158" s="9"/>
      <c r="F158" s="14"/>
    </row>
    <row r="159">
      <c r="A159" s="9"/>
      <c r="B159" s="9"/>
      <c r="C159" s="9"/>
      <c r="D159" s="9"/>
      <c r="E159" s="9"/>
      <c r="F159" s="14"/>
    </row>
    <row r="160">
      <c r="A160" s="9"/>
      <c r="B160" s="9"/>
      <c r="C160" s="9"/>
      <c r="D160" s="9"/>
      <c r="E160" s="9"/>
      <c r="F160" s="14"/>
    </row>
    <row r="161">
      <c r="A161" s="9"/>
      <c r="B161" s="9"/>
      <c r="C161" s="9"/>
      <c r="D161" s="9"/>
      <c r="E161" s="9"/>
      <c r="F161" s="14"/>
    </row>
    <row r="162">
      <c r="A162" s="9"/>
      <c r="B162" s="9"/>
      <c r="C162" s="9"/>
      <c r="D162" s="9"/>
      <c r="E162" s="9"/>
      <c r="F162" s="14"/>
    </row>
    <row r="163">
      <c r="A163" s="9"/>
      <c r="B163" s="9"/>
      <c r="C163" s="9"/>
      <c r="D163" s="9"/>
      <c r="E163" s="9"/>
      <c r="F163" s="14"/>
    </row>
    <row r="164">
      <c r="A164" s="9"/>
      <c r="B164" s="9"/>
      <c r="C164" s="9"/>
      <c r="D164" s="9"/>
      <c r="E164" s="9"/>
      <c r="F164" s="14"/>
    </row>
    <row r="165">
      <c r="A165" s="9"/>
      <c r="B165" s="9"/>
      <c r="C165" s="9"/>
      <c r="D165" s="9"/>
      <c r="E165" s="9"/>
      <c r="F165" s="14"/>
    </row>
    <row r="166">
      <c r="A166" s="9"/>
      <c r="B166" s="9"/>
      <c r="C166" s="9"/>
      <c r="D166" s="9"/>
      <c r="E166" s="9"/>
      <c r="F166" s="14"/>
    </row>
    <row r="167">
      <c r="A167" s="9"/>
      <c r="B167" s="9"/>
      <c r="C167" s="9"/>
      <c r="D167" s="9"/>
      <c r="E167" s="9"/>
      <c r="F167" s="14"/>
    </row>
    <row r="168">
      <c r="A168" s="9"/>
      <c r="B168" s="9"/>
      <c r="C168" s="9"/>
      <c r="D168" s="9"/>
      <c r="E168" s="9"/>
      <c r="F168" s="14"/>
    </row>
    <row r="169">
      <c r="A169" s="9"/>
      <c r="B169" s="9"/>
      <c r="C169" s="9"/>
      <c r="D169" s="9"/>
      <c r="E169" s="9"/>
      <c r="F169" s="14"/>
    </row>
    <row r="170">
      <c r="A170" s="9"/>
      <c r="B170" s="9"/>
      <c r="C170" s="9"/>
      <c r="D170" s="9"/>
      <c r="E170" s="9"/>
      <c r="F170" s="14"/>
    </row>
    <row r="171">
      <c r="A171" s="9"/>
      <c r="B171" s="9"/>
      <c r="C171" s="9"/>
      <c r="D171" s="9"/>
      <c r="E171" s="9"/>
      <c r="F171" s="14"/>
    </row>
    <row r="172">
      <c r="A172" s="9"/>
      <c r="B172" s="9"/>
      <c r="C172" s="9"/>
      <c r="D172" s="9"/>
      <c r="E172" s="9"/>
      <c r="F172" s="14"/>
    </row>
    <row r="173">
      <c r="A173" s="9"/>
      <c r="B173" s="9"/>
      <c r="C173" s="9"/>
      <c r="D173" s="9"/>
      <c r="E173" s="9"/>
      <c r="F173" s="14"/>
    </row>
    <row r="174">
      <c r="A174" s="9"/>
      <c r="B174" s="9"/>
      <c r="C174" s="9"/>
      <c r="D174" s="9"/>
      <c r="E174" s="9"/>
      <c r="F174" s="14"/>
    </row>
    <row r="175">
      <c r="A175" s="9"/>
      <c r="B175" s="9"/>
      <c r="C175" s="9"/>
      <c r="D175" s="9"/>
      <c r="E175" s="9"/>
      <c r="F175" s="14"/>
    </row>
    <row r="176">
      <c r="A176" s="9"/>
      <c r="B176" s="9"/>
      <c r="C176" s="9"/>
      <c r="D176" s="9"/>
      <c r="E176" s="9"/>
      <c r="F176" s="14"/>
    </row>
    <row r="177">
      <c r="A177" s="9"/>
      <c r="B177" s="9"/>
      <c r="C177" s="9"/>
      <c r="D177" s="9"/>
      <c r="E177" s="9"/>
      <c r="F177" s="14"/>
    </row>
    <row r="178">
      <c r="A178" s="9"/>
      <c r="B178" s="9"/>
      <c r="C178" s="9"/>
      <c r="D178" s="9"/>
      <c r="E178" s="9"/>
      <c r="F178" s="14"/>
    </row>
    <row r="179">
      <c r="A179" s="9"/>
      <c r="B179" s="9"/>
      <c r="C179" s="9"/>
      <c r="D179" s="9"/>
      <c r="E179" s="9"/>
      <c r="F179" s="14"/>
    </row>
    <row r="180">
      <c r="A180" s="9"/>
      <c r="B180" s="9"/>
      <c r="C180" s="9"/>
      <c r="D180" s="9"/>
      <c r="E180" s="9"/>
      <c r="F180" s="14"/>
    </row>
    <row r="181">
      <c r="A181" s="9"/>
      <c r="B181" s="9"/>
      <c r="C181" s="9"/>
      <c r="D181" s="9"/>
      <c r="E181" s="9"/>
      <c r="F181" s="14"/>
    </row>
    <row r="182">
      <c r="A182" s="9"/>
      <c r="B182" s="9"/>
      <c r="C182" s="9"/>
      <c r="D182" s="9"/>
      <c r="E182" s="9"/>
      <c r="F182" s="14"/>
    </row>
    <row r="183">
      <c r="A183" s="9"/>
      <c r="B183" s="9"/>
      <c r="C183" s="9"/>
      <c r="D183" s="9"/>
      <c r="E183" s="9"/>
      <c r="F183" s="14"/>
    </row>
    <row r="184">
      <c r="A184" s="9"/>
      <c r="B184" s="9"/>
      <c r="C184" s="9"/>
      <c r="D184" s="9"/>
      <c r="E184" s="9"/>
      <c r="F184" s="14"/>
    </row>
    <row r="185">
      <c r="A185" s="9"/>
      <c r="B185" s="9"/>
      <c r="C185" s="9"/>
      <c r="D185" s="9"/>
      <c r="E185" s="9"/>
      <c r="F185" s="14"/>
    </row>
    <row r="186">
      <c r="A186" s="9"/>
      <c r="B186" s="9"/>
      <c r="C186" s="9"/>
      <c r="D186" s="9"/>
      <c r="E186" s="9"/>
      <c r="F186" s="14"/>
    </row>
    <row r="187">
      <c r="A187" s="9"/>
      <c r="B187" s="9"/>
      <c r="C187" s="9"/>
      <c r="D187" s="9"/>
      <c r="E187" s="9"/>
      <c r="F187" s="14"/>
    </row>
    <row r="188">
      <c r="A188" s="9"/>
      <c r="B188" s="9"/>
      <c r="C188" s="9"/>
      <c r="D188" s="9"/>
      <c r="E188" s="9"/>
      <c r="F188" s="14"/>
    </row>
    <row r="189">
      <c r="A189" s="9"/>
      <c r="B189" s="9"/>
      <c r="C189" s="9"/>
      <c r="D189" s="9"/>
      <c r="E189" s="9"/>
      <c r="F189" s="14"/>
    </row>
    <row r="190">
      <c r="A190" s="9"/>
      <c r="B190" s="9"/>
      <c r="C190" s="9"/>
      <c r="D190" s="9"/>
      <c r="E190" s="9"/>
      <c r="F190" s="14"/>
    </row>
    <row r="191">
      <c r="A191" s="9"/>
      <c r="B191" s="9"/>
      <c r="C191" s="9"/>
      <c r="D191" s="9"/>
      <c r="E191" s="9"/>
      <c r="F191" s="14"/>
    </row>
    <row r="192">
      <c r="A192" s="9"/>
      <c r="B192" s="9"/>
      <c r="C192" s="9"/>
      <c r="D192" s="9"/>
      <c r="E192" s="9"/>
      <c r="F192" s="14"/>
    </row>
    <row r="193">
      <c r="A193" s="9"/>
      <c r="B193" s="9"/>
      <c r="C193" s="9"/>
      <c r="D193" s="9"/>
      <c r="E193" s="9"/>
      <c r="F193" s="14"/>
    </row>
    <row r="194">
      <c r="A194" s="9"/>
      <c r="B194" s="9"/>
      <c r="C194" s="9"/>
      <c r="D194" s="9"/>
      <c r="E194" s="9"/>
      <c r="F194" s="14"/>
    </row>
    <row r="195">
      <c r="A195" s="9"/>
      <c r="B195" s="9"/>
      <c r="C195" s="9"/>
      <c r="D195" s="9"/>
      <c r="E195" s="9"/>
      <c r="F195" s="14"/>
    </row>
    <row r="196">
      <c r="A196" s="9"/>
      <c r="B196" s="9"/>
      <c r="C196" s="9"/>
      <c r="D196" s="9"/>
      <c r="E196" s="9"/>
      <c r="F196" s="14"/>
    </row>
    <row r="197">
      <c r="A197" s="9"/>
      <c r="B197" s="9"/>
      <c r="C197" s="9"/>
      <c r="D197" s="9"/>
      <c r="E197" s="9"/>
      <c r="F197" s="14"/>
    </row>
    <row r="198">
      <c r="A198" s="9"/>
      <c r="B198" s="9"/>
      <c r="C198" s="9"/>
      <c r="D198" s="9"/>
      <c r="E198" s="9"/>
      <c r="F198" s="14"/>
    </row>
    <row r="199">
      <c r="A199" s="9"/>
      <c r="B199" s="9"/>
      <c r="C199" s="9"/>
      <c r="D199" s="9"/>
      <c r="E199" s="9"/>
      <c r="F199" s="14"/>
    </row>
    <row r="200">
      <c r="A200" s="9"/>
      <c r="B200" s="9"/>
      <c r="C200" s="9"/>
      <c r="D200" s="9"/>
      <c r="E200" s="9"/>
      <c r="F200" s="14"/>
    </row>
    <row r="201">
      <c r="A201" s="9"/>
      <c r="B201" s="9"/>
      <c r="C201" s="9"/>
      <c r="D201" s="9"/>
      <c r="E201" s="9"/>
      <c r="F201" s="14"/>
    </row>
    <row r="202">
      <c r="A202" s="9"/>
      <c r="B202" s="9"/>
      <c r="C202" s="9"/>
      <c r="D202" s="9"/>
      <c r="E202" s="9"/>
      <c r="F202" s="14"/>
    </row>
    <row r="203">
      <c r="A203" s="9"/>
      <c r="B203" s="9"/>
      <c r="C203" s="9"/>
      <c r="D203" s="9"/>
      <c r="E203" s="9"/>
      <c r="F203" s="14"/>
    </row>
    <row r="204">
      <c r="A204" s="9"/>
      <c r="B204" s="9"/>
      <c r="C204" s="9"/>
      <c r="D204" s="9"/>
      <c r="E204" s="9"/>
      <c r="F204" s="14"/>
    </row>
    <row r="205">
      <c r="A205" s="9"/>
      <c r="B205" s="9"/>
      <c r="C205" s="9"/>
      <c r="D205" s="9"/>
      <c r="E205" s="9"/>
      <c r="F205" s="14"/>
    </row>
    <row r="206">
      <c r="A206" s="9"/>
      <c r="B206" s="9"/>
      <c r="C206" s="9"/>
      <c r="D206" s="9"/>
      <c r="E206" s="9"/>
      <c r="F206" s="14"/>
    </row>
    <row r="207">
      <c r="A207" s="9"/>
      <c r="B207" s="9"/>
      <c r="C207" s="9"/>
      <c r="D207" s="9"/>
      <c r="E207" s="9"/>
      <c r="F207" s="14"/>
    </row>
    <row r="208">
      <c r="A208" s="9"/>
      <c r="B208" s="9"/>
      <c r="C208" s="9"/>
      <c r="D208" s="9"/>
      <c r="E208" s="9"/>
      <c r="F208" s="14"/>
    </row>
    <row r="209">
      <c r="A209" s="9"/>
      <c r="B209" s="9"/>
      <c r="C209" s="9"/>
      <c r="D209" s="9"/>
      <c r="E209" s="9"/>
      <c r="F209" s="14"/>
    </row>
    <row r="210">
      <c r="A210" s="9"/>
      <c r="B210" s="9"/>
      <c r="C210" s="9"/>
      <c r="D210" s="9"/>
      <c r="E210" s="9"/>
      <c r="F210" s="14"/>
    </row>
    <row r="211">
      <c r="A211" s="9"/>
      <c r="B211" s="9"/>
      <c r="C211" s="9"/>
      <c r="D211" s="9"/>
      <c r="E211" s="9"/>
      <c r="F211" s="14"/>
    </row>
    <row r="212">
      <c r="A212" s="9"/>
      <c r="B212" s="9"/>
      <c r="C212" s="9"/>
      <c r="D212" s="9"/>
      <c r="E212" s="9"/>
      <c r="F212" s="14"/>
    </row>
    <row r="213">
      <c r="A213" s="9"/>
      <c r="B213" s="9"/>
      <c r="C213" s="9"/>
      <c r="D213" s="9"/>
      <c r="E213" s="9"/>
      <c r="F213" s="14"/>
    </row>
    <row r="214">
      <c r="A214" s="9"/>
      <c r="B214" s="9"/>
      <c r="C214" s="9"/>
      <c r="D214" s="9"/>
      <c r="E214" s="9"/>
      <c r="F214" s="14"/>
    </row>
    <row r="215">
      <c r="A215" s="9"/>
      <c r="B215" s="9"/>
      <c r="C215" s="9"/>
      <c r="D215" s="9"/>
      <c r="E215" s="9"/>
      <c r="F215" s="14"/>
    </row>
    <row r="216">
      <c r="A216" s="9"/>
      <c r="B216" s="9"/>
      <c r="C216" s="9"/>
      <c r="D216" s="9"/>
      <c r="E216" s="9"/>
      <c r="F216" s="14"/>
    </row>
    <row r="217">
      <c r="A217" s="9"/>
      <c r="B217" s="9"/>
      <c r="C217" s="9"/>
      <c r="D217" s="9"/>
      <c r="E217" s="9"/>
      <c r="F217" s="14"/>
    </row>
    <row r="218">
      <c r="A218" s="9"/>
      <c r="B218" s="9"/>
      <c r="C218" s="9"/>
      <c r="D218" s="9"/>
      <c r="E218" s="9"/>
      <c r="F218" s="14"/>
    </row>
    <row r="219">
      <c r="A219" s="9"/>
      <c r="B219" s="9"/>
      <c r="C219" s="9"/>
      <c r="D219" s="9"/>
      <c r="E219" s="9"/>
      <c r="F219" s="14"/>
    </row>
    <row r="220">
      <c r="A220" s="9"/>
      <c r="B220" s="9"/>
      <c r="C220" s="9"/>
      <c r="D220" s="9"/>
      <c r="E220" s="9"/>
      <c r="F220" s="14"/>
    </row>
    <row r="221">
      <c r="A221" s="9"/>
      <c r="B221" s="9"/>
      <c r="C221" s="9"/>
      <c r="D221" s="9"/>
      <c r="E221" s="9"/>
      <c r="F221" s="14"/>
    </row>
    <row r="222">
      <c r="A222" s="9"/>
      <c r="B222" s="9"/>
      <c r="C222" s="9"/>
      <c r="D222" s="9"/>
      <c r="E222" s="9"/>
      <c r="F222" s="14"/>
    </row>
    <row r="223">
      <c r="A223" s="9"/>
      <c r="B223" s="9"/>
      <c r="C223" s="9"/>
      <c r="D223" s="9"/>
      <c r="E223" s="9"/>
      <c r="F223" s="14"/>
    </row>
    <row r="224">
      <c r="A224" s="9"/>
      <c r="B224" s="9"/>
      <c r="C224" s="9"/>
      <c r="D224" s="9"/>
      <c r="E224" s="9"/>
      <c r="F224" s="14"/>
    </row>
    <row r="225">
      <c r="A225" s="9"/>
      <c r="B225" s="9"/>
      <c r="C225" s="9"/>
      <c r="D225" s="9"/>
      <c r="E225" s="9"/>
      <c r="F225" s="14"/>
    </row>
    <row r="226">
      <c r="A226" s="9"/>
      <c r="B226" s="9"/>
      <c r="C226" s="9"/>
      <c r="D226" s="9"/>
      <c r="E226" s="9"/>
      <c r="F226" s="14"/>
    </row>
    <row r="227">
      <c r="A227" s="9"/>
      <c r="B227" s="9"/>
      <c r="C227" s="9"/>
      <c r="D227" s="9"/>
      <c r="E227" s="9"/>
      <c r="F227" s="14"/>
    </row>
    <row r="228">
      <c r="A228" s="9"/>
      <c r="B228" s="9"/>
      <c r="C228" s="9"/>
      <c r="D228" s="9"/>
      <c r="E228" s="9"/>
      <c r="F228" s="14"/>
    </row>
    <row r="229">
      <c r="A229" s="9"/>
      <c r="B229" s="9"/>
      <c r="C229" s="9"/>
      <c r="D229" s="9"/>
      <c r="E229" s="9"/>
      <c r="F229" s="14"/>
    </row>
    <row r="230">
      <c r="A230" s="9"/>
      <c r="B230" s="9"/>
      <c r="C230" s="9"/>
      <c r="D230" s="9"/>
      <c r="E230" s="9"/>
      <c r="F230" s="14"/>
    </row>
    <row r="231">
      <c r="A231" s="9"/>
      <c r="B231" s="9"/>
      <c r="C231" s="9"/>
      <c r="D231" s="9"/>
      <c r="E231" s="9"/>
      <c r="F231" s="14"/>
    </row>
    <row r="232">
      <c r="A232" s="9"/>
      <c r="B232" s="9"/>
      <c r="C232" s="9"/>
      <c r="D232" s="9"/>
      <c r="E232" s="9"/>
      <c r="F232" s="14"/>
    </row>
    <row r="233">
      <c r="A233" s="9"/>
      <c r="B233" s="9"/>
      <c r="C233" s="9"/>
      <c r="D233" s="9"/>
      <c r="E233" s="9"/>
      <c r="F233" s="14"/>
    </row>
    <row r="234">
      <c r="A234" s="9"/>
      <c r="B234" s="9"/>
      <c r="C234" s="9"/>
      <c r="D234" s="9"/>
      <c r="E234" s="9"/>
      <c r="F234" s="14"/>
    </row>
    <row r="235">
      <c r="A235" s="9"/>
      <c r="B235" s="9"/>
      <c r="C235" s="9"/>
      <c r="D235" s="9"/>
      <c r="E235" s="9"/>
      <c r="F235" s="14"/>
    </row>
    <row r="236">
      <c r="A236" s="9"/>
      <c r="B236" s="9"/>
      <c r="C236" s="9"/>
      <c r="D236" s="9"/>
      <c r="E236" s="9"/>
      <c r="F236" s="14"/>
    </row>
    <row r="237">
      <c r="A237" s="9"/>
      <c r="B237" s="9"/>
      <c r="C237" s="9"/>
      <c r="D237" s="9"/>
      <c r="E237" s="9"/>
      <c r="F237" s="14"/>
    </row>
    <row r="238">
      <c r="A238" s="9"/>
      <c r="B238" s="9"/>
      <c r="C238" s="9"/>
      <c r="D238" s="9"/>
      <c r="E238" s="9"/>
      <c r="F238" s="14"/>
    </row>
    <row r="239">
      <c r="A239" s="9"/>
      <c r="B239" s="9"/>
      <c r="C239" s="9"/>
      <c r="D239" s="9"/>
      <c r="E239" s="9"/>
      <c r="F239" s="14"/>
    </row>
    <row r="240">
      <c r="A240" s="9"/>
      <c r="B240" s="9"/>
      <c r="C240" s="9"/>
      <c r="D240" s="9"/>
      <c r="E240" s="9"/>
      <c r="F240" s="14"/>
    </row>
    <row r="241">
      <c r="A241" s="9"/>
      <c r="B241" s="9"/>
      <c r="C241" s="9"/>
      <c r="D241" s="9"/>
      <c r="E241" s="9"/>
      <c r="F241" s="14"/>
    </row>
    <row r="242">
      <c r="A242" s="9"/>
      <c r="B242" s="9"/>
      <c r="C242" s="9"/>
      <c r="D242" s="9"/>
      <c r="E242" s="9"/>
      <c r="F242" s="14"/>
    </row>
    <row r="243">
      <c r="A243" s="9"/>
      <c r="B243" s="9"/>
      <c r="C243" s="9"/>
      <c r="D243" s="9"/>
      <c r="E243" s="9"/>
      <c r="F243" s="14"/>
    </row>
    <row r="244">
      <c r="A244" s="9"/>
      <c r="B244" s="9"/>
      <c r="C244" s="9"/>
      <c r="D244" s="9"/>
      <c r="E244" s="9"/>
      <c r="F244" s="14"/>
    </row>
    <row r="245">
      <c r="A245" s="9"/>
      <c r="B245" s="9"/>
      <c r="C245" s="9"/>
      <c r="D245" s="9"/>
      <c r="E245" s="9"/>
      <c r="F245" s="14"/>
    </row>
    <row r="246">
      <c r="A246" s="9"/>
      <c r="B246" s="9"/>
      <c r="C246" s="9"/>
      <c r="D246" s="9"/>
      <c r="E246" s="9"/>
      <c r="F246" s="14"/>
    </row>
    <row r="247">
      <c r="A247" s="9"/>
      <c r="B247" s="9"/>
      <c r="C247" s="9"/>
      <c r="D247" s="9"/>
      <c r="E247" s="9"/>
      <c r="F247" s="14"/>
    </row>
    <row r="248">
      <c r="A248" s="9"/>
      <c r="B248" s="9"/>
      <c r="C248" s="9"/>
      <c r="D248" s="9"/>
      <c r="E248" s="9"/>
      <c r="F248" s="14"/>
    </row>
    <row r="249">
      <c r="A249" s="9"/>
      <c r="B249" s="9"/>
      <c r="C249" s="9"/>
      <c r="D249" s="9"/>
      <c r="E249" s="9"/>
      <c r="F249" s="14"/>
    </row>
    <row r="250">
      <c r="A250" s="9"/>
      <c r="B250" s="9"/>
      <c r="C250" s="9"/>
      <c r="D250" s="9"/>
      <c r="E250" s="9"/>
      <c r="F250" s="14"/>
    </row>
    <row r="251">
      <c r="A251" s="9"/>
      <c r="B251" s="9"/>
      <c r="C251" s="9"/>
      <c r="D251" s="9"/>
      <c r="E251" s="9"/>
      <c r="F251" s="14"/>
    </row>
    <row r="252">
      <c r="A252" s="9"/>
      <c r="B252" s="9"/>
      <c r="C252" s="9"/>
      <c r="D252" s="9"/>
      <c r="E252" s="9"/>
      <c r="F252" s="14"/>
    </row>
    <row r="253">
      <c r="A253" s="9"/>
      <c r="B253" s="9"/>
      <c r="C253" s="9"/>
      <c r="D253" s="9"/>
      <c r="E253" s="9"/>
      <c r="F253" s="14"/>
    </row>
    <row r="254">
      <c r="A254" s="9"/>
      <c r="B254" s="9"/>
      <c r="C254" s="9"/>
      <c r="D254" s="9"/>
      <c r="E254" s="9"/>
      <c r="F254" s="14"/>
    </row>
    <row r="255">
      <c r="A255" s="9"/>
      <c r="B255" s="9"/>
      <c r="C255" s="9"/>
      <c r="D255" s="9"/>
      <c r="E255" s="9"/>
      <c r="F255" s="14"/>
    </row>
    <row r="256">
      <c r="A256" s="9"/>
      <c r="B256" s="9"/>
      <c r="C256" s="9"/>
      <c r="D256" s="9"/>
      <c r="E256" s="9"/>
      <c r="F256" s="14"/>
    </row>
    <row r="257">
      <c r="A257" s="9"/>
      <c r="B257" s="9"/>
      <c r="C257" s="9"/>
      <c r="D257" s="9"/>
      <c r="E257" s="9"/>
      <c r="F257" s="14"/>
    </row>
    <row r="258">
      <c r="A258" s="9"/>
      <c r="B258" s="9"/>
      <c r="C258" s="9"/>
      <c r="D258" s="9"/>
      <c r="E258" s="9"/>
      <c r="F258" s="14"/>
    </row>
    <row r="259">
      <c r="A259" s="9"/>
      <c r="B259" s="9"/>
      <c r="C259" s="9"/>
      <c r="D259" s="9"/>
      <c r="E259" s="9"/>
      <c r="F259" s="14"/>
    </row>
    <row r="260">
      <c r="A260" s="9"/>
      <c r="B260" s="9"/>
      <c r="C260" s="9"/>
      <c r="D260" s="9"/>
      <c r="E260" s="9"/>
      <c r="F260" s="14"/>
    </row>
    <row r="261">
      <c r="A261" s="9"/>
      <c r="B261" s="9"/>
      <c r="C261" s="9"/>
      <c r="D261" s="9"/>
      <c r="E261" s="9"/>
      <c r="F261" s="14"/>
    </row>
    <row r="262">
      <c r="A262" s="9"/>
      <c r="B262" s="9"/>
      <c r="C262" s="9"/>
      <c r="D262" s="9"/>
      <c r="E262" s="9"/>
      <c r="F262" s="14"/>
    </row>
    <row r="263">
      <c r="A263" s="9"/>
      <c r="B263" s="9"/>
      <c r="C263" s="9"/>
      <c r="D263" s="9"/>
      <c r="E263" s="9"/>
      <c r="F263" s="14"/>
    </row>
    <row r="264">
      <c r="A264" s="9"/>
      <c r="B264" s="9"/>
      <c r="C264" s="9"/>
      <c r="D264" s="9"/>
      <c r="E264" s="9"/>
      <c r="F264" s="14"/>
    </row>
    <row r="265">
      <c r="A265" s="9"/>
      <c r="B265" s="9"/>
      <c r="C265" s="9"/>
      <c r="D265" s="9"/>
      <c r="E265" s="9"/>
      <c r="F265" s="14"/>
    </row>
    <row r="266">
      <c r="A266" s="9"/>
      <c r="B266" s="9"/>
      <c r="C266" s="9"/>
      <c r="D266" s="9"/>
      <c r="E266" s="9"/>
      <c r="F266" s="14"/>
    </row>
    <row r="267">
      <c r="A267" s="9"/>
      <c r="B267" s="9"/>
      <c r="C267" s="9"/>
      <c r="D267" s="9"/>
      <c r="E267" s="9"/>
      <c r="F267" s="14"/>
    </row>
    <row r="268">
      <c r="A268" s="9"/>
      <c r="B268" s="9"/>
      <c r="C268" s="9"/>
      <c r="D268" s="9"/>
      <c r="E268" s="9"/>
      <c r="F268" s="14"/>
    </row>
    <row r="269">
      <c r="A269" s="9"/>
      <c r="B269" s="9"/>
      <c r="C269" s="9"/>
      <c r="D269" s="9"/>
      <c r="E269" s="9"/>
      <c r="F269" s="14"/>
    </row>
    <row r="270">
      <c r="A270" s="9"/>
      <c r="B270" s="9"/>
      <c r="C270" s="9"/>
      <c r="D270" s="9"/>
      <c r="E270" s="9"/>
      <c r="F270" s="14"/>
    </row>
    <row r="271">
      <c r="A271" s="9"/>
      <c r="B271" s="9"/>
      <c r="C271" s="9"/>
      <c r="D271" s="9"/>
      <c r="E271" s="9"/>
      <c r="F271" s="14"/>
    </row>
    <row r="272">
      <c r="A272" s="9"/>
      <c r="B272" s="9"/>
      <c r="C272" s="9"/>
      <c r="D272" s="9"/>
      <c r="E272" s="9"/>
      <c r="F272" s="14"/>
    </row>
    <row r="273">
      <c r="A273" s="9"/>
      <c r="B273" s="9"/>
      <c r="C273" s="9"/>
      <c r="D273" s="9"/>
      <c r="E273" s="9"/>
      <c r="F273" s="14"/>
    </row>
    <row r="274">
      <c r="A274" s="9"/>
      <c r="B274" s="9"/>
      <c r="C274" s="9"/>
      <c r="D274" s="9"/>
      <c r="E274" s="9"/>
      <c r="F274" s="14"/>
    </row>
    <row r="275">
      <c r="A275" s="9"/>
      <c r="B275" s="9"/>
      <c r="C275" s="9"/>
      <c r="D275" s="9"/>
      <c r="E275" s="9"/>
      <c r="F275" s="14"/>
    </row>
    <row r="276">
      <c r="A276" s="9"/>
      <c r="B276" s="9"/>
      <c r="C276" s="9"/>
      <c r="D276" s="9"/>
      <c r="E276" s="9"/>
      <c r="F276" s="14"/>
    </row>
    <row r="277">
      <c r="A277" s="9"/>
      <c r="B277" s="9"/>
      <c r="C277" s="9"/>
      <c r="D277" s="9"/>
      <c r="E277" s="9"/>
      <c r="F277" s="14"/>
    </row>
    <row r="278">
      <c r="A278" s="9"/>
      <c r="B278" s="9"/>
      <c r="C278" s="9"/>
      <c r="D278" s="9"/>
      <c r="E278" s="9"/>
      <c r="F278" s="14"/>
    </row>
    <row r="279">
      <c r="A279" s="9"/>
      <c r="B279" s="9"/>
      <c r="C279" s="9"/>
      <c r="D279" s="9"/>
      <c r="E279" s="9"/>
      <c r="F279" s="14"/>
    </row>
    <row r="280">
      <c r="A280" s="9"/>
      <c r="B280" s="9"/>
      <c r="C280" s="9"/>
      <c r="D280" s="9"/>
      <c r="E280" s="9"/>
      <c r="F280" s="14"/>
    </row>
    <row r="281">
      <c r="A281" s="9"/>
      <c r="B281" s="9"/>
      <c r="C281" s="9"/>
      <c r="D281" s="9"/>
      <c r="E281" s="9"/>
      <c r="F281" s="14"/>
    </row>
    <row r="282">
      <c r="A282" s="9"/>
      <c r="B282" s="9"/>
      <c r="C282" s="9"/>
      <c r="D282" s="9"/>
      <c r="E282" s="9"/>
      <c r="F282" s="14"/>
    </row>
    <row r="283">
      <c r="A283" s="9"/>
      <c r="B283" s="9"/>
      <c r="C283" s="9"/>
      <c r="D283" s="9"/>
      <c r="E283" s="9"/>
      <c r="F283" s="14"/>
    </row>
    <row r="284">
      <c r="A284" s="9"/>
      <c r="B284" s="9"/>
      <c r="C284" s="9"/>
      <c r="D284" s="9"/>
      <c r="E284" s="9"/>
      <c r="F284" s="14"/>
    </row>
    <row r="285">
      <c r="A285" s="9"/>
      <c r="B285" s="9"/>
      <c r="C285" s="9"/>
      <c r="D285" s="9"/>
      <c r="E285" s="9"/>
      <c r="F285" s="14"/>
    </row>
    <row r="286">
      <c r="A286" s="9"/>
      <c r="B286" s="9"/>
      <c r="C286" s="9"/>
      <c r="D286" s="9"/>
      <c r="E286" s="9"/>
      <c r="F286" s="14"/>
    </row>
    <row r="287">
      <c r="A287" s="9"/>
      <c r="B287" s="9"/>
      <c r="C287" s="9"/>
      <c r="D287" s="9"/>
      <c r="E287" s="9"/>
      <c r="F287" s="14"/>
    </row>
    <row r="288">
      <c r="A288" s="9"/>
      <c r="B288" s="9"/>
      <c r="C288" s="9"/>
      <c r="D288" s="9"/>
      <c r="E288" s="9"/>
      <c r="F288" s="14"/>
    </row>
    <row r="289">
      <c r="A289" s="9"/>
      <c r="B289" s="9"/>
      <c r="C289" s="9"/>
      <c r="D289" s="9"/>
      <c r="E289" s="9"/>
      <c r="F289" s="14"/>
    </row>
    <row r="290">
      <c r="A290" s="9"/>
      <c r="B290" s="9"/>
      <c r="C290" s="9"/>
      <c r="D290" s="9"/>
      <c r="E290" s="9"/>
      <c r="F290" s="14"/>
    </row>
    <row r="291">
      <c r="A291" s="9"/>
      <c r="B291" s="9"/>
      <c r="C291" s="9"/>
      <c r="D291" s="9"/>
      <c r="E291" s="9"/>
      <c r="F291" s="14"/>
    </row>
    <row r="292">
      <c r="A292" s="9"/>
      <c r="B292" s="9"/>
      <c r="C292" s="9"/>
      <c r="D292" s="9"/>
      <c r="E292" s="9"/>
      <c r="F292" s="14"/>
    </row>
    <row r="293">
      <c r="A293" s="9"/>
      <c r="B293" s="9"/>
      <c r="C293" s="9"/>
      <c r="D293" s="9"/>
      <c r="E293" s="9"/>
      <c r="F293" s="14"/>
    </row>
    <row r="294">
      <c r="A294" s="9"/>
      <c r="B294" s="9"/>
      <c r="C294" s="9"/>
      <c r="D294" s="9"/>
      <c r="E294" s="9"/>
      <c r="F294" s="14"/>
    </row>
    <row r="295">
      <c r="A295" s="9"/>
      <c r="B295" s="9"/>
      <c r="C295" s="9"/>
      <c r="D295" s="9"/>
      <c r="E295" s="9"/>
      <c r="F295" s="14"/>
    </row>
    <row r="296">
      <c r="A296" s="9"/>
      <c r="B296" s="9"/>
      <c r="C296" s="9"/>
      <c r="D296" s="9"/>
      <c r="E296" s="9"/>
      <c r="F296" s="14"/>
    </row>
    <row r="297">
      <c r="A297" s="9"/>
      <c r="B297" s="9"/>
      <c r="C297" s="9"/>
      <c r="D297" s="9"/>
      <c r="E297" s="9"/>
      <c r="F297" s="14"/>
    </row>
    <row r="298">
      <c r="A298" s="9"/>
      <c r="B298" s="9"/>
      <c r="C298" s="9"/>
      <c r="D298" s="9"/>
      <c r="E298" s="9"/>
      <c r="F298" s="14"/>
    </row>
    <row r="299">
      <c r="A299" s="9"/>
      <c r="B299" s="9"/>
      <c r="C299" s="9"/>
      <c r="D299" s="9"/>
      <c r="E299" s="9"/>
      <c r="F299" s="14"/>
    </row>
    <row r="300">
      <c r="A300" s="9"/>
      <c r="B300" s="9"/>
      <c r="C300" s="9"/>
      <c r="D300" s="9"/>
      <c r="E300" s="9"/>
      <c r="F300" s="14"/>
    </row>
    <row r="301">
      <c r="A301" s="9"/>
      <c r="B301" s="9"/>
      <c r="C301" s="9"/>
      <c r="D301" s="9"/>
      <c r="E301" s="9"/>
      <c r="F301" s="14"/>
    </row>
    <row r="302">
      <c r="A302" s="9"/>
      <c r="B302" s="9"/>
      <c r="C302" s="9"/>
      <c r="D302" s="9"/>
      <c r="E302" s="9"/>
      <c r="F302" s="14"/>
    </row>
    <row r="303">
      <c r="A303" s="9"/>
      <c r="B303" s="9"/>
      <c r="C303" s="9"/>
      <c r="D303" s="9"/>
      <c r="E303" s="9"/>
      <c r="F303" s="14"/>
    </row>
    <row r="304">
      <c r="A304" s="9"/>
      <c r="B304" s="9"/>
      <c r="C304" s="9"/>
      <c r="D304" s="9"/>
      <c r="E304" s="9"/>
      <c r="F304" s="14"/>
    </row>
    <row r="305">
      <c r="A305" s="9"/>
      <c r="B305" s="9"/>
      <c r="C305" s="9"/>
      <c r="D305" s="9"/>
      <c r="E305" s="9"/>
      <c r="F305" s="14"/>
    </row>
    <row r="306">
      <c r="A306" s="9"/>
      <c r="B306" s="9"/>
      <c r="C306" s="9"/>
      <c r="D306" s="9"/>
      <c r="E306" s="9"/>
      <c r="F306" s="14"/>
    </row>
    <row r="307">
      <c r="A307" s="9"/>
      <c r="B307" s="9"/>
      <c r="C307" s="9"/>
      <c r="D307" s="9"/>
      <c r="E307" s="9"/>
      <c r="F307" s="14"/>
    </row>
    <row r="308">
      <c r="A308" s="9"/>
      <c r="B308" s="9"/>
      <c r="C308" s="9"/>
      <c r="D308" s="9"/>
      <c r="E308" s="9"/>
      <c r="F308" s="14"/>
    </row>
    <row r="309">
      <c r="A309" s="9"/>
      <c r="B309" s="9"/>
      <c r="C309" s="9"/>
      <c r="D309" s="9"/>
      <c r="E309" s="9"/>
      <c r="F309" s="14"/>
    </row>
    <row r="310">
      <c r="A310" s="9"/>
      <c r="B310" s="9"/>
      <c r="C310" s="9"/>
      <c r="D310" s="9"/>
      <c r="E310" s="9"/>
      <c r="F310" s="14"/>
    </row>
    <row r="311">
      <c r="A311" s="9"/>
      <c r="B311" s="9"/>
      <c r="C311" s="9"/>
      <c r="D311" s="9"/>
      <c r="E311" s="9"/>
      <c r="F311" s="14"/>
    </row>
    <row r="312">
      <c r="A312" s="9"/>
      <c r="B312" s="9"/>
      <c r="C312" s="9"/>
      <c r="D312" s="9"/>
      <c r="E312" s="9"/>
      <c r="F312" s="14"/>
    </row>
    <row r="313">
      <c r="A313" s="9"/>
      <c r="B313" s="9"/>
      <c r="C313" s="9"/>
      <c r="D313" s="9"/>
      <c r="E313" s="9"/>
      <c r="F313" s="14"/>
    </row>
    <row r="314">
      <c r="A314" s="9"/>
      <c r="B314" s="9"/>
      <c r="C314" s="9"/>
      <c r="D314" s="9"/>
      <c r="E314" s="9"/>
      <c r="F314" s="14"/>
    </row>
    <row r="315">
      <c r="A315" s="9"/>
      <c r="B315" s="9"/>
      <c r="C315" s="9"/>
      <c r="D315" s="9"/>
      <c r="E315" s="9"/>
      <c r="F315" s="14"/>
    </row>
    <row r="316">
      <c r="A316" s="9"/>
      <c r="B316" s="9"/>
      <c r="C316" s="9"/>
      <c r="D316" s="9"/>
      <c r="E316" s="9"/>
      <c r="F316" s="14"/>
    </row>
    <row r="317">
      <c r="A317" s="9"/>
      <c r="B317" s="9"/>
      <c r="C317" s="9"/>
      <c r="D317" s="9"/>
      <c r="E317" s="9"/>
      <c r="F317" s="14"/>
    </row>
    <row r="318">
      <c r="A318" s="9"/>
      <c r="B318" s="9"/>
      <c r="C318" s="9"/>
      <c r="D318" s="9"/>
      <c r="E318" s="9"/>
      <c r="F318" s="14"/>
    </row>
    <row r="319">
      <c r="A319" s="9"/>
      <c r="B319" s="9"/>
      <c r="C319" s="9"/>
      <c r="D319" s="9"/>
      <c r="E319" s="9"/>
      <c r="F319" s="14"/>
    </row>
    <row r="320">
      <c r="A320" s="9"/>
      <c r="B320" s="9"/>
      <c r="C320" s="9"/>
      <c r="D320" s="9"/>
      <c r="E320" s="9"/>
      <c r="F320" s="14"/>
    </row>
    <row r="321">
      <c r="A321" s="9"/>
      <c r="B321" s="9"/>
      <c r="C321" s="9"/>
      <c r="D321" s="9"/>
      <c r="E321" s="9"/>
      <c r="F321" s="14"/>
    </row>
    <row r="322">
      <c r="A322" s="9"/>
      <c r="B322" s="9"/>
      <c r="C322" s="9"/>
      <c r="D322" s="9"/>
      <c r="E322" s="9"/>
      <c r="F322" s="14"/>
    </row>
    <row r="323">
      <c r="A323" s="9"/>
      <c r="B323" s="9"/>
      <c r="C323" s="9"/>
      <c r="D323" s="9"/>
      <c r="E323" s="9"/>
      <c r="F323" s="14"/>
    </row>
    <row r="324">
      <c r="A324" s="9"/>
      <c r="B324" s="9"/>
      <c r="C324" s="9"/>
      <c r="D324" s="9"/>
      <c r="E324" s="9"/>
      <c r="F324" s="14"/>
    </row>
    <row r="325">
      <c r="A325" s="9"/>
      <c r="B325" s="9"/>
      <c r="C325" s="9"/>
      <c r="D325" s="9"/>
      <c r="E325" s="9"/>
      <c r="F325" s="14"/>
    </row>
    <row r="326">
      <c r="A326" s="9"/>
      <c r="B326" s="9"/>
      <c r="C326" s="9"/>
      <c r="D326" s="9"/>
      <c r="E326" s="9"/>
      <c r="F326" s="14"/>
    </row>
    <row r="327">
      <c r="A327" s="9"/>
      <c r="B327" s="9"/>
      <c r="C327" s="9"/>
      <c r="D327" s="9"/>
      <c r="E327" s="9"/>
      <c r="F327" s="14"/>
    </row>
    <row r="328">
      <c r="A328" s="9"/>
      <c r="B328" s="9"/>
      <c r="C328" s="9"/>
      <c r="D328" s="9"/>
      <c r="E328" s="9"/>
      <c r="F328" s="14"/>
    </row>
    <row r="329">
      <c r="A329" s="9"/>
      <c r="B329" s="9"/>
      <c r="C329" s="9"/>
      <c r="D329" s="9"/>
      <c r="E329" s="9"/>
      <c r="F329" s="14"/>
    </row>
    <row r="330">
      <c r="A330" s="9"/>
      <c r="B330" s="9"/>
      <c r="C330" s="9"/>
      <c r="D330" s="9"/>
      <c r="E330" s="9"/>
      <c r="F330" s="14"/>
    </row>
    <row r="331">
      <c r="A331" s="9"/>
      <c r="B331" s="9"/>
      <c r="C331" s="9"/>
      <c r="D331" s="9"/>
      <c r="E331" s="9"/>
      <c r="F331" s="14"/>
    </row>
    <row r="332">
      <c r="A332" s="9"/>
      <c r="B332" s="9"/>
      <c r="C332" s="9"/>
      <c r="D332" s="9"/>
      <c r="E332" s="9"/>
      <c r="F332" s="14"/>
    </row>
    <row r="333">
      <c r="A333" s="9"/>
      <c r="B333" s="9"/>
      <c r="C333" s="9"/>
      <c r="D333" s="9"/>
      <c r="E333" s="9"/>
      <c r="F333" s="14"/>
    </row>
    <row r="334">
      <c r="A334" s="9"/>
      <c r="B334" s="9"/>
      <c r="C334" s="9"/>
      <c r="D334" s="9"/>
      <c r="E334" s="9"/>
      <c r="F334" s="14"/>
    </row>
    <row r="335">
      <c r="A335" s="9"/>
      <c r="B335" s="9"/>
      <c r="C335" s="9"/>
      <c r="D335" s="9"/>
      <c r="E335" s="9"/>
      <c r="F335" s="14"/>
    </row>
    <row r="336">
      <c r="A336" s="9"/>
      <c r="B336" s="9"/>
      <c r="C336" s="9"/>
      <c r="D336" s="9"/>
      <c r="E336" s="9"/>
      <c r="F336" s="14"/>
    </row>
    <row r="337">
      <c r="A337" s="9"/>
      <c r="B337" s="9"/>
      <c r="C337" s="9"/>
      <c r="D337" s="9"/>
      <c r="E337" s="9"/>
      <c r="F337" s="14"/>
    </row>
    <row r="338">
      <c r="A338" s="9"/>
      <c r="B338" s="9"/>
      <c r="C338" s="9"/>
      <c r="D338" s="9"/>
      <c r="E338" s="9"/>
      <c r="F338" s="14"/>
    </row>
    <row r="339">
      <c r="A339" s="9"/>
      <c r="B339" s="9"/>
      <c r="C339" s="9"/>
      <c r="D339" s="9"/>
      <c r="E339" s="9"/>
      <c r="F339" s="14"/>
    </row>
    <row r="340">
      <c r="A340" s="9"/>
      <c r="B340" s="9"/>
      <c r="C340" s="9"/>
      <c r="D340" s="9"/>
      <c r="E340" s="9"/>
      <c r="F340" s="14"/>
    </row>
    <row r="341">
      <c r="A341" s="9"/>
      <c r="B341" s="9"/>
      <c r="C341" s="9"/>
      <c r="D341" s="9"/>
      <c r="E341" s="9"/>
      <c r="F341" s="14"/>
    </row>
    <row r="342">
      <c r="A342" s="9"/>
      <c r="B342" s="9"/>
      <c r="C342" s="9"/>
      <c r="D342" s="9"/>
      <c r="E342" s="9"/>
      <c r="F342" s="14"/>
    </row>
    <row r="343">
      <c r="A343" s="9"/>
      <c r="B343" s="9"/>
      <c r="C343" s="9"/>
      <c r="D343" s="9"/>
      <c r="E343" s="9"/>
      <c r="F343" s="14"/>
    </row>
    <row r="344">
      <c r="A344" s="9"/>
      <c r="B344" s="9"/>
      <c r="C344" s="9"/>
      <c r="D344" s="9"/>
      <c r="E344" s="9"/>
      <c r="F344" s="14"/>
    </row>
    <row r="345">
      <c r="A345" s="9"/>
      <c r="B345" s="9"/>
      <c r="C345" s="9"/>
      <c r="D345" s="9"/>
      <c r="E345" s="9"/>
      <c r="F345" s="14"/>
    </row>
    <row r="346">
      <c r="A346" s="9"/>
      <c r="B346" s="9"/>
      <c r="C346" s="9"/>
      <c r="D346" s="9"/>
      <c r="E346" s="9"/>
      <c r="F346" s="14"/>
    </row>
    <row r="347">
      <c r="A347" s="9"/>
      <c r="B347" s="9"/>
      <c r="C347" s="9"/>
      <c r="D347" s="9"/>
      <c r="E347" s="9"/>
      <c r="F347" s="14"/>
    </row>
    <row r="348">
      <c r="A348" s="9"/>
      <c r="B348" s="9"/>
      <c r="C348" s="9"/>
      <c r="D348" s="9"/>
      <c r="E348" s="9"/>
      <c r="F348" s="14"/>
    </row>
    <row r="349">
      <c r="A349" s="9"/>
      <c r="B349" s="9"/>
      <c r="C349" s="9"/>
      <c r="D349" s="9"/>
      <c r="E349" s="9"/>
      <c r="F349" s="14"/>
    </row>
    <row r="350">
      <c r="A350" s="9"/>
      <c r="B350" s="9"/>
      <c r="C350" s="9"/>
      <c r="D350" s="9"/>
      <c r="E350" s="9"/>
      <c r="F350" s="14"/>
    </row>
    <row r="351">
      <c r="A351" s="9"/>
      <c r="B351" s="9"/>
      <c r="C351" s="9"/>
      <c r="D351" s="9"/>
      <c r="E351" s="9"/>
      <c r="F351" s="14"/>
    </row>
    <row r="352">
      <c r="A352" s="9"/>
      <c r="B352" s="9"/>
      <c r="C352" s="9"/>
      <c r="D352" s="9"/>
      <c r="E352" s="9"/>
      <c r="F352" s="14"/>
    </row>
    <row r="353">
      <c r="A353" s="9"/>
      <c r="B353" s="9"/>
      <c r="C353" s="9"/>
      <c r="D353" s="9"/>
      <c r="E353" s="9"/>
      <c r="F353" s="14"/>
    </row>
    <row r="354">
      <c r="A354" s="9"/>
      <c r="B354" s="9"/>
      <c r="C354" s="9"/>
      <c r="D354" s="9"/>
      <c r="E354" s="9"/>
      <c r="F354" s="14"/>
    </row>
    <row r="355">
      <c r="A355" s="9"/>
      <c r="B355" s="9"/>
      <c r="C355" s="9"/>
      <c r="D355" s="9"/>
      <c r="E355" s="9"/>
      <c r="F355" s="14"/>
    </row>
    <row r="356">
      <c r="A356" s="9"/>
      <c r="B356" s="9"/>
      <c r="C356" s="9"/>
      <c r="D356" s="9"/>
      <c r="E356" s="9"/>
      <c r="F356" s="14"/>
    </row>
    <row r="357">
      <c r="A357" s="9"/>
      <c r="B357" s="9"/>
      <c r="C357" s="9"/>
      <c r="D357" s="9"/>
      <c r="E357" s="9"/>
      <c r="F357" s="14"/>
    </row>
    <row r="358">
      <c r="A358" s="9"/>
      <c r="B358" s="9"/>
      <c r="C358" s="9"/>
      <c r="D358" s="9"/>
      <c r="E358" s="9"/>
      <c r="F358" s="14"/>
    </row>
    <row r="359">
      <c r="A359" s="9"/>
      <c r="B359" s="9"/>
      <c r="C359" s="9"/>
      <c r="D359" s="9"/>
      <c r="E359" s="9"/>
      <c r="F359" s="14"/>
    </row>
    <row r="360">
      <c r="A360" s="9"/>
      <c r="B360" s="9"/>
      <c r="C360" s="9"/>
      <c r="D360" s="9"/>
      <c r="E360" s="9"/>
      <c r="F360" s="14"/>
    </row>
    <row r="361">
      <c r="A361" s="9"/>
      <c r="B361" s="9"/>
      <c r="C361" s="9"/>
      <c r="D361" s="9"/>
      <c r="E361" s="9"/>
      <c r="F361" s="14"/>
    </row>
    <row r="362">
      <c r="A362" s="9"/>
      <c r="B362" s="9"/>
      <c r="C362" s="9"/>
      <c r="D362" s="9"/>
      <c r="E362" s="9"/>
      <c r="F362" s="14"/>
    </row>
    <row r="363">
      <c r="A363" s="9"/>
      <c r="B363" s="9"/>
      <c r="C363" s="9"/>
      <c r="D363" s="9"/>
      <c r="E363" s="9"/>
      <c r="F363" s="14"/>
    </row>
    <row r="364">
      <c r="A364" s="9"/>
      <c r="B364" s="9"/>
      <c r="C364" s="9"/>
      <c r="D364" s="9"/>
      <c r="E364" s="9"/>
      <c r="F364" s="14"/>
    </row>
    <row r="365">
      <c r="A365" s="9"/>
      <c r="B365" s="9"/>
      <c r="C365" s="9"/>
      <c r="D365" s="9"/>
      <c r="E365" s="9"/>
      <c r="F365" s="14"/>
    </row>
    <row r="366">
      <c r="A366" s="9"/>
      <c r="B366" s="9"/>
      <c r="C366" s="9"/>
      <c r="D366" s="9"/>
      <c r="E366" s="9"/>
      <c r="F366" s="14"/>
    </row>
    <row r="367">
      <c r="A367" s="9"/>
      <c r="B367" s="9"/>
      <c r="C367" s="9"/>
      <c r="D367" s="9"/>
      <c r="E367" s="9"/>
      <c r="F367" s="14"/>
    </row>
    <row r="368">
      <c r="A368" s="9"/>
      <c r="B368" s="9"/>
      <c r="C368" s="9"/>
      <c r="D368" s="9"/>
      <c r="E368" s="9"/>
      <c r="F368" s="14"/>
    </row>
    <row r="369">
      <c r="A369" s="9"/>
      <c r="B369" s="9"/>
      <c r="C369" s="9"/>
      <c r="D369" s="9"/>
      <c r="E369" s="9"/>
      <c r="F369" s="14"/>
    </row>
    <row r="370">
      <c r="A370" s="9"/>
      <c r="B370" s="9"/>
      <c r="C370" s="9"/>
      <c r="D370" s="9"/>
      <c r="E370" s="9"/>
      <c r="F370" s="14"/>
    </row>
    <row r="371">
      <c r="A371" s="9"/>
      <c r="B371" s="9"/>
      <c r="C371" s="9"/>
      <c r="D371" s="9"/>
      <c r="E371" s="9"/>
      <c r="F371" s="14"/>
    </row>
    <row r="372">
      <c r="A372" s="9"/>
      <c r="B372" s="9"/>
      <c r="C372" s="9"/>
      <c r="D372" s="9"/>
      <c r="E372" s="9"/>
      <c r="F372" s="14"/>
    </row>
    <row r="373">
      <c r="A373" s="9"/>
      <c r="B373" s="9"/>
      <c r="C373" s="9"/>
      <c r="D373" s="9"/>
      <c r="E373" s="9"/>
      <c r="F373" s="14"/>
    </row>
    <row r="374">
      <c r="A374" s="9"/>
      <c r="B374" s="9"/>
      <c r="C374" s="9"/>
      <c r="D374" s="9"/>
      <c r="E374" s="9"/>
      <c r="F374" s="14"/>
    </row>
    <row r="375">
      <c r="A375" s="9"/>
      <c r="B375" s="9"/>
      <c r="C375" s="9"/>
      <c r="D375" s="9"/>
      <c r="E375" s="9"/>
      <c r="F375" s="14"/>
    </row>
    <row r="376">
      <c r="A376" s="9"/>
      <c r="B376" s="9"/>
      <c r="C376" s="9"/>
      <c r="D376" s="9"/>
      <c r="E376" s="9"/>
      <c r="F376" s="14"/>
    </row>
    <row r="377">
      <c r="A377" s="9"/>
      <c r="B377" s="9"/>
      <c r="C377" s="9"/>
      <c r="D377" s="9"/>
      <c r="E377" s="9"/>
      <c r="F377" s="14"/>
    </row>
    <row r="378">
      <c r="A378" s="9"/>
      <c r="B378" s="9"/>
      <c r="C378" s="9"/>
      <c r="D378" s="9"/>
      <c r="E378" s="9"/>
      <c r="F378" s="14"/>
    </row>
    <row r="379">
      <c r="A379" s="9"/>
      <c r="B379" s="9"/>
      <c r="C379" s="9"/>
      <c r="D379" s="9"/>
      <c r="E379" s="9"/>
      <c r="F379" s="14"/>
    </row>
    <row r="380">
      <c r="A380" s="9"/>
      <c r="B380" s="9"/>
      <c r="C380" s="9"/>
      <c r="D380" s="9"/>
      <c r="E380" s="9"/>
      <c r="F380" s="14"/>
    </row>
    <row r="381">
      <c r="A381" s="9"/>
      <c r="B381" s="9"/>
      <c r="C381" s="9"/>
      <c r="D381" s="9"/>
      <c r="E381" s="9"/>
      <c r="F381" s="14"/>
    </row>
    <row r="382">
      <c r="A382" s="9"/>
      <c r="B382" s="9"/>
      <c r="C382" s="9"/>
      <c r="D382" s="9"/>
      <c r="E382" s="9"/>
      <c r="F382" s="14"/>
    </row>
    <row r="383">
      <c r="A383" s="9"/>
      <c r="B383" s="9"/>
      <c r="C383" s="9"/>
      <c r="D383" s="9"/>
      <c r="E383" s="9"/>
      <c r="F383" s="14"/>
    </row>
    <row r="384">
      <c r="A384" s="9"/>
      <c r="B384" s="9"/>
      <c r="C384" s="9"/>
      <c r="D384" s="9"/>
      <c r="E384" s="9"/>
      <c r="F384" s="14"/>
    </row>
    <row r="385">
      <c r="A385" s="9"/>
      <c r="B385" s="9"/>
      <c r="C385" s="9"/>
      <c r="D385" s="9"/>
      <c r="E385" s="9"/>
      <c r="F385" s="14"/>
    </row>
    <row r="386">
      <c r="A386" s="9"/>
      <c r="B386" s="9"/>
      <c r="C386" s="9"/>
      <c r="D386" s="9"/>
      <c r="E386" s="9"/>
      <c r="F386" s="14"/>
    </row>
    <row r="387">
      <c r="A387" s="9"/>
      <c r="B387" s="9"/>
      <c r="C387" s="9"/>
      <c r="D387" s="9"/>
      <c r="E387" s="9"/>
      <c r="F387" s="14"/>
    </row>
    <row r="388">
      <c r="A388" s="9"/>
      <c r="B388" s="9"/>
      <c r="C388" s="9"/>
      <c r="D388" s="9"/>
      <c r="E388" s="9"/>
      <c r="F388" s="14"/>
    </row>
    <row r="389">
      <c r="A389" s="9"/>
      <c r="B389" s="9"/>
      <c r="C389" s="9"/>
      <c r="D389" s="9"/>
      <c r="E389" s="9"/>
      <c r="F389" s="14"/>
    </row>
    <row r="390">
      <c r="A390" s="9"/>
      <c r="B390" s="9"/>
      <c r="C390" s="9"/>
      <c r="D390" s="9"/>
      <c r="E390" s="9"/>
      <c r="F390" s="14"/>
    </row>
    <row r="391">
      <c r="A391" s="9"/>
      <c r="B391" s="9"/>
      <c r="C391" s="9"/>
      <c r="D391" s="9"/>
      <c r="E391" s="9"/>
      <c r="F391" s="14"/>
    </row>
    <row r="392">
      <c r="A392" s="9"/>
      <c r="B392" s="9"/>
      <c r="C392" s="9"/>
      <c r="D392" s="9"/>
      <c r="E392" s="9"/>
      <c r="F392" s="14"/>
    </row>
    <row r="393">
      <c r="A393" s="9"/>
      <c r="B393" s="9"/>
      <c r="C393" s="9"/>
      <c r="D393" s="9"/>
      <c r="E393" s="9"/>
      <c r="F393" s="14"/>
    </row>
    <row r="394">
      <c r="A394" s="9"/>
      <c r="B394" s="9"/>
      <c r="C394" s="9"/>
      <c r="D394" s="9"/>
      <c r="E394" s="9"/>
      <c r="F394" s="14"/>
    </row>
    <row r="395">
      <c r="A395" s="9"/>
      <c r="B395" s="9"/>
      <c r="C395" s="9"/>
      <c r="D395" s="9"/>
      <c r="E395" s="9"/>
      <c r="F395" s="14"/>
    </row>
    <row r="396">
      <c r="A396" s="9"/>
      <c r="B396" s="9"/>
      <c r="C396" s="9"/>
      <c r="D396" s="9"/>
      <c r="E396" s="9"/>
      <c r="F396" s="14"/>
    </row>
    <row r="397">
      <c r="A397" s="9"/>
      <c r="B397" s="9"/>
      <c r="C397" s="9"/>
      <c r="D397" s="9"/>
      <c r="E397" s="9"/>
      <c r="F397" s="14"/>
    </row>
    <row r="398">
      <c r="A398" s="9"/>
      <c r="B398" s="9"/>
      <c r="C398" s="9"/>
      <c r="D398" s="9"/>
      <c r="E398" s="9"/>
      <c r="F398" s="14"/>
    </row>
    <row r="399">
      <c r="A399" s="9"/>
      <c r="B399" s="9"/>
      <c r="C399" s="9"/>
      <c r="D399" s="9"/>
      <c r="E399" s="9"/>
      <c r="F399" s="14"/>
    </row>
    <row r="400">
      <c r="A400" s="9"/>
      <c r="B400" s="9"/>
      <c r="C400" s="9"/>
      <c r="D400" s="9"/>
      <c r="E400" s="9"/>
      <c r="F400" s="14"/>
    </row>
    <row r="401">
      <c r="A401" s="9"/>
      <c r="B401" s="9"/>
      <c r="C401" s="9"/>
      <c r="D401" s="9"/>
      <c r="E401" s="9"/>
      <c r="F401" s="14"/>
    </row>
    <row r="402">
      <c r="A402" s="9"/>
      <c r="B402" s="9"/>
      <c r="C402" s="9"/>
      <c r="D402" s="9"/>
      <c r="E402" s="9"/>
      <c r="F402" s="14"/>
    </row>
    <row r="403">
      <c r="A403" s="9"/>
      <c r="B403" s="9"/>
      <c r="C403" s="9"/>
      <c r="D403" s="9"/>
      <c r="E403" s="9"/>
      <c r="F403" s="14"/>
    </row>
    <row r="404">
      <c r="A404" s="9"/>
      <c r="B404" s="9"/>
      <c r="C404" s="9"/>
      <c r="D404" s="9"/>
      <c r="E404" s="9"/>
      <c r="F404" s="14"/>
    </row>
    <row r="405">
      <c r="A405" s="9"/>
      <c r="B405" s="9"/>
      <c r="C405" s="9"/>
      <c r="D405" s="9"/>
      <c r="E405" s="9"/>
      <c r="F405" s="14"/>
    </row>
    <row r="406">
      <c r="A406" s="9"/>
      <c r="B406" s="9"/>
      <c r="C406" s="9"/>
      <c r="D406" s="9"/>
      <c r="E406" s="9"/>
      <c r="F406" s="14"/>
    </row>
    <row r="407">
      <c r="A407" s="9"/>
      <c r="B407" s="9"/>
      <c r="C407" s="9"/>
      <c r="D407" s="9"/>
      <c r="E407" s="9"/>
      <c r="F407" s="14"/>
    </row>
    <row r="408">
      <c r="A408" s="9"/>
      <c r="B408" s="9"/>
      <c r="C408" s="9"/>
      <c r="D408" s="9"/>
      <c r="E408" s="9"/>
      <c r="F408" s="14"/>
    </row>
    <row r="409">
      <c r="A409" s="9"/>
      <c r="B409" s="9"/>
      <c r="C409" s="9"/>
      <c r="D409" s="9"/>
      <c r="E409" s="9"/>
      <c r="F409" s="14"/>
    </row>
    <row r="410">
      <c r="A410" s="9"/>
      <c r="B410" s="9"/>
      <c r="C410" s="9"/>
      <c r="D410" s="9"/>
      <c r="E410" s="9"/>
      <c r="F410" s="14"/>
    </row>
    <row r="411">
      <c r="A411" s="9"/>
      <c r="B411" s="9"/>
      <c r="C411" s="9"/>
      <c r="D411" s="9"/>
      <c r="E411" s="9"/>
      <c r="F411" s="14"/>
    </row>
    <row r="412">
      <c r="A412" s="9"/>
      <c r="B412" s="9"/>
      <c r="C412" s="9"/>
      <c r="D412" s="9"/>
      <c r="E412" s="9"/>
      <c r="F412" s="14"/>
    </row>
    <row r="413">
      <c r="A413" s="9"/>
      <c r="B413" s="9"/>
      <c r="C413" s="9"/>
      <c r="D413" s="9"/>
      <c r="E413" s="9"/>
      <c r="F413" s="14"/>
    </row>
    <row r="414">
      <c r="A414" s="9"/>
      <c r="B414" s="9"/>
      <c r="C414" s="9"/>
      <c r="D414" s="9"/>
      <c r="E414" s="9"/>
      <c r="F414" s="14"/>
    </row>
    <row r="415">
      <c r="A415" s="9"/>
      <c r="B415" s="9"/>
      <c r="C415" s="9"/>
      <c r="D415" s="9"/>
      <c r="E415" s="9"/>
      <c r="F415" s="14"/>
    </row>
    <row r="416">
      <c r="A416" s="9"/>
      <c r="B416" s="9"/>
      <c r="C416" s="9"/>
      <c r="D416" s="9"/>
      <c r="E416" s="9"/>
      <c r="F416" s="14"/>
    </row>
    <row r="417">
      <c r="A417" s="9"/>
      <c r="B417" s="9"/>
      <c r="C417" s="9"/>
      <c r="D417" s="9"/>
      <c r="E417" s="9"/>
      <c r="F417" s="14"/>
    </row>
    <row r="418">
      <c r="A418" s="9"/>
      <c r="B418" s="9"/>
      <c r="C418" s="9"/>
      <c r="D418" s="9"/>
      <c r="E418" s="9"/>
      <c r="F418" s="14"/>
    </row>
    <row r="419">
      <c r="A419" s="9"/>
      <c r="B419" s="9"/>
      <c r="C419" s="9"/>
      <c r="D419" s="9"/>
      <c r="E419" s="9"/>
      <c r="F419" s="14"/>
    </row>
    <row r="420">
      <c r="A420" s="9"/>
      <c r="B420" s="9"/>
      <c r="C420" s="9"/>
      <c r="D420" s="9"/>
      <c r="E420" s="9"/>
      <c r="F420" s="14"/>
    </row>
    <row r="421">
      <c r="A421" s="9"/>
      <c r="B421" s="9"/>
      <c r="C421" s="9"/>
      <c r="D421" s="9"/>
      <c r="E421" s="9"/>
      <c r="F421" s="14"/>
    </row>
    <row r="422">
      <c r="A422" s="9"/>
      <c r="B422" s="9"/>
      <c r="C422" s="9"/>
      <c r="D422" s="9"/>
      <c r="E422" s="9"/>
      <c r="F422" s="14"/>
    </row>
    <row r="423">
      <c r="A423" s="9"/>
      <c r="B423" s="9"/>
      <c r="C423" s="9"/>
      <c r="D423" s="9"/>
      <c r="E423" s="9"/>
      <c r="F423" s="14"/>
    </row>
    <row r="424">
      <c r="A424" s="9"/>
      <c r="B424" s="9"/>
      <c r="C424" s="9"/>
      <c r="D424" s="9"/>
      <c r="E424" s="9"/>
      <c r="F424" s="14"/>
    </row>
    <row r="425">
      <c r="A425" s="9"/>
      <c r="B425" s="9"/>
      <c r="C425" s="9"/>
      <c r="D425" s="9"/>
      <c r="E425" s="9"/>
      <c r="F425" s="14"/>
    </row>
    <row r="426">
      <c r="A426" s="9"/>
      <c r="B426" s="9"/>
      <c r="C426" s="9"/>
      <c r="D426" s="9"/>
      <c r="E426" s="9"/>
      <c r="F426" s="14"/>
    </row>
    <row r="427">
      <c r="A427" s="9"/>
      <c r="B427" s="9"/>
      <c r="C427" s="9"/>
      <c r="D427" s="9"/>
      <c r="E427" s="9"/>
      <c r="F427" s="14"/>
    </row>
    <row r="428">
      <c r="A428" s="9"/>
      <c r="B428" s="9"/>
      <c r="C428" s="9"/>
      <c r="D428" s="9"/>
      <c r="E428" s="9"/>
      <c r="F428" s="14"/>
    </row>
    <row r="429">
      <c r="A429" s="9"/>
      <c r="B429" s="9"/>
      <c r="C429" s="9"/>
      <c r="D429" s="9"/>
      <c r="E429" s="9"/>
      <c r="F429" s="14"/>
    </row>
    <row r="430">
      <c r="A430" s="9"/>
      <c r="B430" s="9"/>
      <c r="C430" s="9"/>
      <c r="D430" s="9"/>
      <c r="E430" s="9"/>
      <c r="F430" s="14"/>
    </row>
    <row r="431">
      <c r="A431" s="9"/>
      <c r="B431" s="9"/>
      <c r="C431" s="9"/>
      <c r="D431" s="9"/>
      <c r="E431" s="9"/>
      <c r="F431" s="14"/>
    </row>
    <row r="432">
      <c r="A432" s="9"/>
      <c r="B432" s="9"/>
      <c r="C432" s="9"/>
      <c r="D432" s="9"/>
      <c r="E432" s="9"/>
      <c r="F432" s="14"/>
    </row>
    <row r="433">
      <c r="A433" s="9"/>
      <c r="B433" s="9"/>
      <c r="C433" s="9"/>
      <c r="D433" s="9"/>
      <c r="E433" s="9"/>
      <c r="F433" s="14"/>
    </row>
    <row r="434">
      <c r="A434" s="9"/>
      <c r="B434" s="9"/>
      <c r="C434" s="9"/>
      <c r="D434" s="9"/>
      <c r="E434" s="9"/>
      <c r="F434" s="14"/>
    </row>
    <row r="435">
      <c r="A435" s="9"/>
      <c r="B435" s="9"/>
      <c r="C435" s="9"/>
      <c r="D435" s="9"/>
      <c r="E435" s="9"/>
      <c r="F435" s="14"/>
    </row>
    <row r="436">
      <c r="A436" s="9"/>
      <c r="B436" s="9"/>
      <c r="C436" s="9"/>
      <c r="D436" s="9"/>
      <c r="E436" s="9"/>
      <c r="F436" s="14"/>
    </row>
    <row r="437">
      <c r="A437" s="9"/>
      <c r="B437" s="9"/>
      <c r="C437" s="9"/>
      <c r="D437" s="9"/>
      <c r="E437" s="9"/>
      <c r="F437" s="14"/>
    </row>
    <row r="438">
      <c r="A438" s="9"/>
      <c r="B438" s="9"/>
      <c r="C438" s="9"/>
      <c r="D438" s="9"/>
      <c r="E438" s="9"/>
      <c r="F438" s="14"/>
    </row>
    <row r="439">
      <c r="A439" s="9"/>
      <c r="B439" s="9"/>
      <c r="C439" s="9"/>
      <c r="D439" s="9"/>
      <c r="E439" s="9"/>
      <c r="F439" s="14"/>
    </row>
    <row r="440">
      <c r="A440" s="9"/>
      <c r="B440" s="9"/>
      <c r="C440" s="9"/>
      <c r="D440" s="9"/>
      <c r="E440" s="9"/>
      <c r="F440" s="14"/>
    </row>
    <row r="441">
      <c r="A441" s="9"/>
      <c r="B441" s="9"/>
      <c r="C441" s="9"/>
      <c r="D441" s="9"/>
      <c r="E441" s="9"/>
      <c r="F441" s="14"/>
    </row>
    <row r="442">
      <c r="A442" s="9"/>
      <c r="B442" s="9"/>
      <c r="C442" s="9"/>
      <c r="D442" s="9"/>
      <c r="E442" s="9"/>
      <c r="F442" s="14"/>
    </row>
    <row r="443">
      <c r="A443" s="9"/>
      <c r="B443" s="9"/>
      <c r="C443" s="9"/>
      <c r="D443" s="9"/>
      <c r="E443" s="9"/>
      <c r="F443" s="14"/>
    </row>
    <row r="444">
      <c r="A444" s="9"/>
      <c r="B444" s="9"/>
      <c r="C444" s="9"/>
      <c r="D444" s="9"/>
      <c r="E444" s="9"/>
      <c r="F444" s="14"/>
    </row>
    <row r="445">
      <c r="A445" s="9"/>
      <c r="B445" s="9"/>
      <c r="C445" s="9"/>
      <c r="D445" s="9"/>
      <c r="E445" s="9"/>
      <c r="F445" s="14"/>
    </row>
    <row r="446">
      <c r="A446" s="9"/>
      <c r="B446" s="9"/>
      <c r="C446" s="9"/>
      <c r="D446" s="9"/>
      <c r="E446" s="9"/>
      <c r="F446" s="14"/>
    </row>
    <row r="447">
      <c r="A447" s="9"/>
      <c r="B447" s="9"/>
      <c r="C447" s="9"/>
      <c r="D447" s="9"/>
      <c r="E447" s="9"/>
      <c r="F447" s="14"/>
    </row>
    <row r="448">
      <c r="A448" s="9"/>
      <c r="B448" s="9"/>
      <c r="C448" s="9"/>
      <c r="D448" s="9"/>
      <c r="E448" s="9"/>
      <c r="F448" s="14"/>
    </row>
    <row r="449">
      <c r="A449" s="9"/>
      <c r="B449" s="9"/>
      <c r="C449" s="9"/>
      <c r="D449" s="9"/>
      <c r="E449" s="9"/>
      <c r="F449" s="14"/>
    </row>
    <row r="450">
      <c r="A450" s="9"/>
      <c r="B450" s="9"/>
      <c r="C450" s="9"/>
      <c r="D450" s="9"/>
      <c r="E450" s="9"/>
      <c r="F450" s="14"/>
    </row>
    <row r="451">
      <c r="A451" s="9"/>
      <c r="B451" s="9"/>
      <c r="C451" s="9"/>
      <c r="D451" s="9"/>
      <c r="E451" s="9"/>
      <c r="F451" s="14"/>
    </row>
    <row r="452">
      <c r="A452" s="9"/>
      <c r="B452" s="9"/>
      <c r="C452" s="9"/>
      <c r="D452" s="9"/>
      <c r="E452" s="9"/>
      <c r="F452" s="14"/>
    </row>
    <row r="453">
      <c r="A453" s="9"/>
      <c r="B453" s="9"/>
      <c r="C453" s="9"/>
      <c r="D453" s="9"/>
      <c r="E453" s="9"/>
      <c r="F453" s="14"/>
    </row>
    <row r="454">
      <c r="A454" s="9"/>
      <c r="B454" s="9"/>
      <c r="C454" s="9"/>
      <c r="D454" s="9"/>
      <c r="E454" s="9"/>
      <c r="F454" s="14"/>
    </row>
    <row r="455">
      <c r="A455" s="9"/>
      <c r="B455" s="9"/>
      <c r="C455" s="9"/>
      <c r="D455" s="9"/>
      <c r="E455" s="9"/>
      <c r="F455" s="14"/>
    </row>
    <row r="456">
      <c r="A456" s="9"/>
      <c r="B456" s="9"/>
      <c r="C456" s="9"/>
      <c r="D456" s="9"/>
      <c r="E456" s="9"/>
      <c r="F456" s="14"/>
    </row>
    <row r="457">
      <c r="A457" s="9"/>
      <c r="B457" s="9"/>
      <c r="C457" s="9"/>
      <c r="D457" s="9"/>
      <c r="E457" s="9"/>
      <c r="F457" s="14"/>
    </row>
    <row r="458">
      <c r="A458" s="9"/>
      <c r="B458" s="9"/>
      <c r="C458" s="9"/>
      <c r="D458" s="9"/>
      <c r="E458" s="9"/>
      <c r="F458" s="14"/>
    </row>
    <row r="459">
      <c r="A459" s="9"/>
      <c r="B459" s="9"/>
      <c r="C459" s="9"/>
      <c r="D459" s="9"/>
      <c r="E459" s="9"/>
      <c r="F459" s="14"/>
    </row>
    <row r="460">
      <c r="A460" s="9"/>
      <c r="B460" s="9"/>
      <c r="C460" s="9"/>
      <c r="D460" s="9"/>
      <c r="E460" s="9"/>
      <c r="F460" s="14"/>
    </row>
    <row r="461">
      <c r="A461" s="9"/>
      <c r="B461" s="9"/>
      <c r="C461" s="9"/>
      <c r="D461" s="9"/>
      <c r="E461" s="9"/>
      <c r="F461" s="14"/>
    </row>
    <row r="462">
      <c r="A462" s="9"/>
      <c r="B462" s="9"/>
      <c r="C462" s="9"/>
      <c r="D462" s="9"/>
      <c r="E462" s="9"/>
      <c r="F462" s="14"/>
    </row>
    <row r="463">
      <c r="A463" s="9"/>
      <c r="B463" s="9"/>
      <c r="C463" s="9"/>
      <c r="D463" s="9"/>
      <c r="E463" s="9"/>
      <c r="F463" s="14"/>
    </row>
    <row r="464">
      <c r="A464" s="9"/>
      <c r="B464" s="9"/>
      <c r="C464" s="9"/>
      <c r="D464" s="9"/>
      <c r="E464" s="9"/>
      <c r="F464" s="14"/>
    </row>
    <row r="465">
      <c r="A465" s="9"/>
      <c r="B465" s="9"/>
      <c r="C465" s="9"/>
      <c r="D465" s="9"/>
      <c r="E465" s="9"/>
      <c r="F465" s="14"/>
    </row>
    <row r="466">
      <c r="A466" s="9"/>
      <c r="B466" s="9"/>
      <c r="C466" s="9"/>
      <c r="D466" s="9"/>
      <c r="E466" s="9"/>
      <c r="F466" s="14"/>
    </row>
    <row r="467">
      <c r="A467" s="9"/>
      <c r="B467" s="9"/>
      <c r="C467" s="9"/>
      <c r="D467" s="9"/>
      <c r="E467" s="9"/>
      <c r="F467" s="14"/>
    </row>
    <row r="468">
      <c r="A468" s="9"/>
      <c r="B468" s="9"/>
      <c r="C468" s="9"/>
      <c r="D468" s="9"/>
      <c r="E468" s="9"/>
      <c r="F468" s="14"/>
    </row>
    <row r="469">
      <c r="A469" s="9"/>
      <c r="B469" s="9"/>
      <c r="C469" s="9"/>
      <c r="D469" s="9"/>
      <c r="E469" s="9"/>
      <c r="F469" s="14"/>
    </row>
    <row r="470">
      <c r="A470" s="9"/>
      <c r="B470" s="9"/>
      <c r="C470" s="9"/>
      <c r="D470" s="9"/>
      <c r="E470" s="9"/>
      <c r="F470" s="14"/>
    </row>
    <row r="471">
      <c r="A471" s="9"/>
      <c r="B471" s="9"/>
      <c r="C471" s="9"/>
      <c r="D471" s="9"/>
      <c r="E471" s="9"/>
      <c r="F471" s="14"/>
    </row>
    <row r="472">
      <c r="A472" s="9"/>
      <c r="B472" s="9"/>
      <c r="C472" s="9"/>
      <c r="D472" s="9"/>
      <c r="E472" s="9"/>
      <c r="F472" s="14"/>
    </row>
    <row r="473">
      <c r="A473" s="9"/>
      <c r="B473" s="9"/>
      <c r="C473" s="9"/>
      <c r="D473" s="9"/>
      <c r="E473" s="9"/>
      <c r="F473" s="14"/>
    </row>
    <row r="474">
      <c r="A474" s="9"/>
      <c r="B474" s="9"/>
      <c r="C474" s="9"/>
      <c r="D474" s="9"/>
      <c r="E474" s="9"/>
      <c r="F474" s="14"/>
    </row>
    <row r="475">
      <c r="A475" s="9"/>
      <c r="B475" s="9"/>
      <c r="C475" s="9"/>
      <c r="D475" s="9"/>
      <c r="E475" s="9"/>
      <c r="F475" s="14"/>
    </row>
    <row r="476">
      <c r="A476" s="9"/>
      <c r="B476" s="9"/>
      <c r="C476" s="9"/>
      <c r="D476" s="9"/>
      <c r="E476" s="9"/>
      <c r="F476" s="14"/>
    </row>
    <row r="477">
      <c r="A477" s="9"/>
      <c r="B477" s="9"/>
      <c r="C477" s="9"/>
      <c r="D477" s="9"/>
      <c r="E477" s="9"/>
      <c r="F477" s="14"/>
    </row>
    <row r="478">
      <c r="A478" s="9"/>
      <c r="B478" s="9"/>
      <c r="C478" s="9"/>
      <c r="D478" s="9"/>
      <c r="E478" s="9"/>
      <c r="F478" s="14"/>
    </row>
    <row r="479">
      <c r="A479" s="9"/>
      <c r="B479" s="9"/>
      <c r="C479" s="9"/>
      <c r="D479" s="9"/>
      <c r="E479" s="9"/>
      <c r="F479" s="14"/>
    </row>
    <row r="480">
      <c r="A480" s="9"/>
      <c r="B480" s="9"/>
      <c r="C480" s="9"/>
      <c r="D480" s="9"/>
      <c r="E480" s="9"/>
      <c r="F480" s="14"/>
    </row>
    <row r="481">
      <c r="A481" s="9"/>
      <c r="B481" s="9"/>
      <c r="C481" s="9"/>
      <c r="D481" s="9"/>
      <c r="E481" s="9"/>
      <c r="F481" s="14"/>
    </row>
    <row r="482">
      <c r="A482" s="9"/>
      <c r="B482" s="9"/>
      <c r="C482" s="9"/>
      <c r="D482" s="9"/>
      <c r="E482" s="9"/>
      <c r="F482" s="14"/>
    </row>
    <row r="483">
      <c r="A483" s="9"/>
      <c r="B483" s="9"/>
      <c r="C483" s="9"/>
      <c r="D483" s="9"/>
      <c r="E483" s="9"/>
      <c r="F483" s="14"/>
    </row>
    <row r="484">
      <c r="A484" s="9"/>
      <c r="B484" s="9"/>
      <c r="C484" s="9"/>
      <c r="D484" s="9"/>
      <c r="E484" s="9"/>
      <c r="F484" s="14"/>
    </row>
    <row r="485">
      <c r="A485" s="9"/>
      <c r="B485" s="9"/>
      <c r="C485" s="9"/>
      <c r="D485" s="9"/>
      <c r="E485" s="9"/>
      <c r="F485" s="14"/>
    </row>
    <row r="486">
      <c r="A486" s="9"/>
      <c r="B486" s="9"/>
      <c r="C486" s="9"/>
      <c r="D486" s="9"/>
      <c r="E486" s="9"/>
      <c r="F486" s="14"/>
    </row>
    <row r="487">
      <c r="A487" s="9"/>
      <c r="B487" s="9"/>
      <c r="C487" s="9"/>
      <c r="D487" s="9"/>
      <c r="E487" s="9"/>
      <c r="F487" s="14"/>
    </row>
    <row r="488">
      <c r="A488" s="9"/>
      <c r="B488" s="9"/>
      <c r="C488" s="9"/>
      <c r="D488" s="9"/>
      <c r="E488" s="9"/>
      <c r="F488" s="14"/>
    </row>
    <row r="489">
      <c r="A489" s="9"/>
      <c r="B489" s="9"/>
      <c r="C489" s="9"/>
      <c r="D489" s="9"/>
      <c r="E489" s="9"/>
      <c r="F489" s="14"/>
    </row>
    <row r="490">
      <c r="A490" s="9"/>
      <c r="B490" s="9"/>
      <c r="C490" s="9"/>
      <c r="D490" s="9"/>
      <c r="E490" s="9"/>
      <c r="F490" s="14"/>
    </row>
    <row r="491">
      <c r="A491" s="9"/>
      <c r="B491" s="9"/>
      <c r="C491" s="9"/>
      <c r="D491" s="9"/>
      <c r="E491" s="9"/>
      <c r="F491" s="14"/>
    </row>
    <row r="492">
      <c r="A492" s="9"/>
      <c r="B492" s="9"/>
      <c r="C492" s="9"/>
      <c r="D492" s="9"/>
      <c r="E492" s="9"/>
      <c r="F492" s="14"/>
    </row>
    <row r="493">
      <c r="A493" s="9"/>
      <c r="B493" s="9"/>
      <c r="C493" s="9"/>
      <c r="D493" s="9"/>
      <c r="E493" s="9"/>
      <c r="F493" s="14"/>
    </row>
    <row r="494">
      <c r="A494" s="9"/>
      <c r="B494" s="9"/>
      <c r="C494" s="9"/>
      <c r="D494" s="9"/>
      <c r="E494" s="9"/>
      <c r="F494" s="14"/>
    </row>
    <row r="495">
      <c r="A495" s="9"/>
      <c r="B495" s="9"/>
      <c r="C495" s="9"/>
      <c r="D495" s="9"/>
      <c r="E495" s="9"/>
      <c r="F495" s="14"/>
    </row>
    <row r="496">
      <c r="A496" s="9"/>
      <c r="B496" s="9"/>
      <c r="C496" s="9"/>
      <c r="D496" s="9"/>
      <c r="E496" s="9"/>
      <c r="F496" s="14"/>
    </row>
    <row r="497">
      <c r="A497" s="9"/>
      <c r="B497" s="9"/>
      <c r="C497" s="9"/>
      <c r="D497" s="9"/>
      <c r="E497" s="9"/>
      <c r="F497" s="14"/>
    </row>
    <row r="498">
      <c r="A498" s="9"/>
      <c r="B498" s="9"/>
      <c r="C498" s="9"/>
      <c r="D498" s="9"/>
      <c r="E498" s="9"/>
      <c r="F498" s="14"/>
    </row>
    <row r="499">
      <c r="A499" s="9"/>
      <c r="B499" s="9"/>
      <c r="C499" s="9"/>
      <c r="D499" s="9"/>
      <c r="E499" s="9"/>
      <c r="F499" s="14"/>
    </row>
    <row r="500">
      <c r="A500" s="9"/>
      <c r="B500" s="9"/>
      <c r="C500" s="9"/>
      <c r="D500" s="9"/>
      <c r="E500" s="9"/>
      <c r="F500" s="14"/>
    </row>
    <row r="501">
      <c r="A501" s="9"/>
      <c r="B501" s="9"/>
      <c r="C501" s="9"/>
      <c r="D501" s="9"/>
      <c r="E501" s="9"/>
      <c r="F501" s="14"/>
    </row>
    <row r="502">
      <c r="A502" s="9"/>
      <c r="B502" s="9"/>
      <c r="C502" s="9"/>
      <c r="D502" s="9"/>
      <c r="E502" s="9"/>
      <c r="F502" s="14"/>
    </row>
    <row r="503">
      <c r="A503" s="9"/>
      <c r="B503" s="9"/>
      <c r="C503" s="9"/>
      <c r="D503" s="9"/>
      <c r="E503" s="9"/>
      <c r="F503" s="14"/>
    </row>
    <row r="504">
      <c r="A504" s="9"/>
      <c r="B504" s="9"/>
      <c r="C504" s="9"/>
      <c r="D504" s="9"/>
      <c r="E504" s="9"/>
      <c r="F504" s="14"/>
    </row>
    <row r="505">
      <c r="A505" s="9"/>
      <c r="B505" s="9"/>
      <c r="C505" s="9"/>
      <c r="D505" s="9"/>
      <c r="E505" s="9"/>
      <c r="F505" s="14"/>
    </row>
    <row r="506">
      <c r="A506" s="9"/>
      <c r="B506" s="9"/>
      <c r="C506" s="9"/>
      <c r="D506" s="9"/>
      <c r="E506" s="9"/>
      <c r="F506" s="14"/>
    </row>
    <row r="507">
      <c r="A507" s="9"/>
      <c r="B507" s="9"/>
      <c r="C507" s="9"/>
      <c r="D507" s="9"/>
      <c r="E507" s="9"/>
      <c r="F507" s="14"/>
    </row>
    <row r="508">
      <c r="A508" s="9"/>
      <c r="B508" s="9"/>
      <c r="C508" s="9"/>
      <c r="D508" s="9"/>
      <c r="E508" s="9"/>
      <c r="F508" s="14"/>
    </row>
    <row r="509">
      <c r="A509" s="9"/>
      <c r="B509" s="9"/>
      <c r="C509" s="9"/>
      <c r="D509" s="9"/>
      <c r="E509" s="9"/>
      <c r="F509" s="14"/>
    </row>
    <row r="510">
      <c r="A510" s="9"/>
      <c r="B510" s="9"/>
      <c r="C510" s="9"/>
      <c r="D510" s="9"/>
      <c r="E510" s="9"/>
      <c r="F510" s="14"/>
    </row>
    <row r="511">
      <c r="A511" s="9"/>
      <c r="B511" s="9"/>
      <c r="C511" s="9"/>
      <c r="D511" s="9"/>
      <c r="E511" s="9"/>
      <c r="F511" s="14"/>
    </row>
    <row r="512">
      <c r="A512" s="9"/>
      <c r="B512" s="9"/>
      <c r="C512" s="9"/>
      <c r="D512" s="9"/>
      <c r="E512" s="9"/>
      <c r="F512" s="14"/>
    </row>
    <row r="513">
      <c r="A513" s="9"/>
      <c r="B513" s="9"/>
      <c r="C513" s="9"/>
      <c r="D513" s="9"/>
      <c r="E513" s="9"/>
      <c r="F513" s="14"/>
    </row>
    <row r="514">
      <c r="A514" s="9"/>
      <c r="B514" s="9"/>
      <c r="C514" s="9"/>
      <c r="D514" s="9"/>
      <c r="E514" s="9"/>
      <c r="F514" s="14"/>
    </row>
    <row r="515">
      <c r="A515" s="9"/>
      <c r="B515" s="9"/>
      <c r="C515" s="9"/>
      <c r="D515" s="9"/>
      <c r="E515" s="9"/>
      <c r="F515" s="14"/>
    </row>
    <row r="516">
      <c r="A516" s="9"/>
      <c r="B516" s="9"/>
      <c r="C516" s="9"/>
      <c r="D516" s="9"/>
      <c r="E516" s="9"/>
      <c r="F516" s="14"/>
    </row>
    <row r="517">
      <c r="A517" s="9"/>
      <c r="B517" s="9"/>
      <c r="C517" s="9"/>
      <c r="D517" s="9"/>
      <c r="E517" s="9"/>
      <c r="F517" s="14"/>
    </row>
    <row r="518">
      <c r="A518" s="9"/>
      <c r="B518" s="9"/>
      <c r="C518" s="9"/>
      <c r="D518" s="9"/>
      <c r="E518" s="9"/>
      <c r="F518" s="14"/>
    </row>
    <row r="519">
      <c r="A519" s="9"/>
      <c r="B519" s="9"/>
      <c r="C519" s="9"/>
      <c r="D519" s="9"/>
      <c r="E519" s="9"/>
      <c r="F519" s="14"/>
    </row>
    <row r="520">
      <c r="A520" s="9"/>
      <c r="B520" s="9"/>
      <c r="C520" s="9"/>
      <c r="D520" s="9"/>
      <c r="E520" s="9"/>
      <c r="F520" s="14"/>
    </row>
    <row r="521">
      <c r="A521" s="9"/>
      <c r="B521" s="9"/>
      <c r="C521" s="9"/>
      <c r="D521" s="9"/>
      <c r="E521" s="9"/>
      <c r="F521" s="14"/>
    </row>
    <row r="522">
      <c r="A522" s="9"/>
      <c r="B522" s="9"/>
      <c r="C522" s="9"/>
      <c r="D522" s="9"/>
      <c r="E522" s="9"/>
      <c r="F522" s="14"/>
    </row>
    <row r="523">
      <c r="A523" s="9"/>
      <c r="B523" s="9"/>
      <c r="C523" s="9"/>
      <c r="D523" s="9"/>
      <c r="E523" s="9"/>
      <c r="F523" s="14"/>
    </row>
    <row r="524">
      <c r="A524" s="9"/>
      <c r="B524" s="9"/>
      <c r="C524" s="9"/>
      <c r="D524" s="9"/>
      <c r="E524" s="9"/>
      <c r="F524" s="14"/>
    </row>
    <row r="525">
      <c r="A525" s="9"/>
      <c r="B525" s="9"/>
      <c r="C525" s="9"/>
      <c r="D525" s="9"/>
      <c r="E525" s="9"/>
      <c r="F525" s="14"/>
    </row>
    <row r="526">
      <c r="A526" s="9"/>
      <c r="B526" s="9"/>
      <c r="C526" s="9"/>
      <c r="D526" s="9"/>
      <c r="E526" s="9"/>
      <c r="F526" s="14"/>
    </row>
    <row r="527">
      <c r="A527" s="9"/>
      <c r="B527" s="9"/>
      <c r="C527" s="9"/>
      <c r="D527" s="9"/>
      <c r="E527" s="9"/>
      <c r="F527" s="14"/>
    </row>
    <row r="528">
      <c r="A528" s="9"/>
      <c r="B528" s="9"/>
      <c r="C528" s="9"/>
      <c r="D528" s="9"/>
      <c r="E528" s="9"/>
      <c r="F528" s="14"/>
    </row>
    <row r="529">
      <c r="A529" s="9"/>
      <c r="B529" s="9"/>
      <c r="C529" s="9"/>
      <c r="D529" s="9"/>
      <c r="E529" s="9"/>
      <c r="F529" s="14"/>
    </row>
    <row r="530">
      <c r="A530" s="9"/>
      <c r="B530" s="9"/>
      <c r="C530" s="9"/>
      <c r="D530" s="9"/>
      <c r="E530" s="9"/>
      <c r="F530" s="14"/>
    </row>
    <row r="531">
      <c r="A531" s="9"/>
      <c r="B531" s="9"/>
      <c r="C531" s="9"/>
      <c r="D531" s="9"/>
      <c r="E531" s="9"/>
      <c r="F531" s="14"/>
    </row>
    <row r="532">
      <c r="A532" s="9"/>
      <c r="B532" s="9"/>
      <c r="C532" s="9"/>
      <c r="D532" s="9"/>
      <c r="E532" s="9"/>
      <c r="F532" s="14"/>
    </row>
    <row r="533">
      <c r="A533" s="9"/>
      <c r="B533" s="9"/>
      <c r="C533" s="9"/>
      <c r="D533" s="9"/>
      <c r="E533" s="9"/>
      <c r="F533" s="14"/>
    </row>
    <row r="534">
      <c r="A534" s="9"/>
      <c r="B534" s="9"/>
      <c r="C534" s="9"/>
      <c r="D534" s="9"/>
      <c r="E534" s="9"/>
      <c r="F534" s="14"/>
    </row>
    <row r="535">
      <c r="A535" s="9"/>
      <c r="B535" s="9"/>
      <c r="C535" s="9"/>
      <c r="D535" s="9"/>
      <c r="E535" s="9"/>
      <c r="F535" s="14"/>
    </row>
    <row r="536">
      <c r="A536" s="9"/>
      <c r="B536" s="9"/>
      <c r="C536" s="9"/>
      <c r="D536" s="9"/>
      <c r="E536" s="9"/>
      <c r="F536" s="14"/>
    </row>
    <row r="537">
      <c r="A537" s="9"/>
      <c r="B537" s="9"/>
      <c r="C537" s="9"/>
      <c r="D537" s="9"/>
      <c r="E537" s="9"/>
      <c r="F537" s="14"/>
    </row>
    <row r="538">
      <c r="A538" s="9"/>
      <c r="B538" s="9"/>
      <c r="C538" s="9"/>
      <c r="D538" s="9"/>
      <c r="E538" s="9"/>
      <c r="F538" s="14"/>
    </row>
    <row r="539">
      <c r="A539" s="9"/>
      <c r="B539" s="9"/>
      <c r="C539" s="9"/>
      <c r="D539" s="9"/>
      <c r="E539" s="9"/>
      <c r="F539" s="14"/>
    </row>
    <row r="540">
      <c r="A540" s="9"/>
      <c r="B540" s="9"/>
      <c r="C540" s="9"/>
      <c r="D540" s="9"/>
      <c r="E540" s="9"/>
      <c r="F540" s="14"/>
    </row>
    <row r="541">
      <c r="A541" s="9"/>
      <c r="B541" s="9"/>
      <c r="C541" s="9"/>
      <c r="D541" s="9"/>
      <c r="E541" s="9"/>
      <c r="F541" s="14"/>
    </row>
    <row r="542">
      <c r="A542" s="9"/>
      <c r="B542" s="9"/>
      <c r="C542" s="9"/>
      <c r="D542" s="9"/>
      <c r="E542" s="9"/>
      <c r="F542" s="14"/>
    </row>
    <row r="543">
      <c r="A543" s="9"/>
      <c r="B543" s="9"/>
      <c r="C543" s="9"/>
      <c r="D543" s="9"/>
      <c r="E543" s="9"/>
      <c r="F543" s="14"/>
    </row>
    <row r="544">
      <c r="A544" s="9"/>
      <c r="B544" s="9"/>
      <c r="C544" s="9"/>
      <c r="D544" s="9"/>
      <c r="E544" s="9"/>
      <c r="F544" s="14"/>
    </row>
    <row r="545">
      <c r="A545" s="9"/>
      <c r="B545" s="9"/>
      <c r="C545" s="9"/>
      <c r="D545" s="9"/>
      <c r="E545" s="9"/>
      <c r="F545" s="14"/>
    </row>
    <row r="546">
      <c r="A546" s="9"/>
      <c r="B546" s="9"/>
      <c r="C546" s="9"/>
      <c r="D546" s="9"/>
      <c r="E546" s="9"/>
      <c r="F546" s="14"/>
    </row>
    <row r="547">
      <c r="A547" s="9"/>
      <c r="B547" s="9"/>
      <c r="C547" s="9"/>
      <c r="D547" s="9"/>
      <c r="E547" s="9"/>
      <c r="F547" s="14"/>
    </row>
    <row r="548">
      <c r="A548" s="9"/>
      <c r="B548" s="9"/>
      <c r="C548" s="9"/>
      <c r="D548" s="9"/>
      <c r="E548" s="9"/>
      <c r="F548" s="14"/>
    </row>
    <row r="549">
      <c r="A549" s="9"/>
      <c r="B549" s="9"/>
      <c r="C549" s="9"/>
      <c r="D549" s="9"/>
      <c r="E549" s="9"/>
      <c r="F549" s="14"/>
    </row>
    <row r="550">
      <c r="A550" s="9"/>
      <c r="B550" s="9"/>
      <c r="C550" s="9"/>
      <c r="D550" s="9"/>
      <c r="E550" s="9"/>
      <c r="F550" s="14"/>
    </row>
    <row r="551">
      <c r="A551" s="9"/>
      <c r="B551" s="9"/>
      <c r="C551" s="9"/>
      <c r="D551" s="9"/>
      <c r="E551" s="9"/>
      <c r="F551" s="14"/>
    </row>
    <row r="552">
      <c r="A552" s="9"/>
      <c r="B552" s="9"/>
      <c r="C552" s="9"/>
      <c r="D552" s="9"/>
      <c r="E552" s="9"/>
      <c r="F552" s="14"/>
    </row>
    <row r="553">
      <c r="A553" s="9"/>
      <c r="B553" s="9"/>
      <c r="C553" s="9"/>
      <c r="D553" s="9"/>
      <c r="E553" s="9"/>
      <c r="F553" s="14"/>
    </row>
    <row r="554">
      <c r="A554" s="9"/>
      <c r="B554" s="9"/>
      <c r="C554" s="9"/>
      <c r="D554" s="9"/>
      <c r="E554" s="9"/>
      <c r="F554" s="14"/>
    </row>
    <row r="555">
      <c r="A555" s="9"/>
      <c r="B555" s="9"/>
      <c r="C555" s="9"/>
      <c r="D555" s="9"/>
      <c r="E555" s="9"/>
      <c r="F555" s="14"/>
    </row>
    <row r="556">
      <c r="A556" s="9"/>
      <c r="B556" s="9"/>
      <c r="C556" s="9"/>
      <c r="D556" s="9"/>
      <c r="E556" s="9"/>
      <c r="F556" s="14"/>
    </row>
    <row r="557">
      <c r="A557" s="9"/>
      <c r="B557" s="9"/>
      <c r="C557" s="9"/>
      <c r="D557" s="9"/>
      <c r="E557" s="9"/>
      <c r="F557" s="14"/>
    </row>
    <row r="558">
      <c r="A558" s="9"/>
      <c r="B558" s="9"/>
      <c r="C558" s="9"/>
      <c r="D558" s="9"/>
      <c r="E558" s="9"/>
      <c r="F558" s="14"/>
    </row>
    <row r="559">
      <c r="A559" s="9"/>
      <c r="B559" s="9"/>
      <c r="C559" s="9"/>
      <c r="D559" s="9"/>
      <c r="E559" s="9"/>
      <c r="F559" s="14"/>
    </row>
    <row r="560">
      <c r="A560" s="9"/>
      <c r="B560" s="9"/>
      <c r="C560" s="9"/>
      <c r="D560" s="9"/>
      <c r="E560" s="9"/>
      <c r="F560" s="14"/>
    </row>
    <row r="561">
      <c r="A561" s="9"/>
      <c r="B561" s="9"/>
      <c r="C561" s="9"/>
      <c r="D561" s="9"/>
      <c r="E561" s="9"/>
      <c r="F561" s="14"/>
    </row>
    <row r="562">
      <c r="A562" s="9"/>
      <c r="B562" s="9"/>
      <c r="C562" s="9"/>
      <c r="D562" s="9"/>
      <c r="E562" s="9"/>
      <c r="F562" s="14"/>
    </row>
    <row r="563">
      <c r="A563" s="9"/>
      <c r="B563" s="9"/>
      <c r="C563" s="9"/>
      <c r="D563" s="9"/>
      <c r="E563" s="9"/>
      <c r="F563" s="14"/>
    </row>
    <row r="564">
      <c r="A564" s="9"/>
      <c r="B564" s="9"/>
      <c r="C564" s="9"/>
      <c r="D564" s="9"/>
      <c r="E564" s="9"/>
      <c r="F564" s="14"/>
    </row>
    <row r="565">
      <c r="A565" s="9"/>
      <c r="B565" s="9"/>
      <c r="C565" s="9"/>
      <c r="D565" s="9"/>
      <c r="E565" s="9"/>
      <c r="F565" s="14"/>
    </row>
    <row r="566">
      <c r="A566" s="9"/>
      <c r="B566" s="9"/>
      <c r="C566" s="9"/>
      <c r="D566" s="9"/>
      <c r="E566" s="9"/>
      <c r="F566" s="14"/>
    </row>
    <row r="567">
      <c r="A567" s="9"/>
      <c r="B567" s="9"/>
      <c r="C567" s="9"/>
      <c r="D567" s="9"/>
      <c r="E567" s="9"/>
      <c r="F567" s="14"/>
    </row>
    <row r="568">
      <c r="A568" s="9"/>
      <c r="B568" s="9"/>
      <c r="C568" s="9"/>
      <c r="D568" s="9"/>
      <c r="E568" s="9"/>
      <c r="F568" s="14"/>
    </row>
    <row r="569">
      <c r="A569" s="9"/>
      <c r="B569" s="9"/>
      <c r="C569" s="9"/>
      <c r="D569" s="9"/>
      <c r="E569" s="9"/>
      <c r="F569" s="14"/>
    </row>
    <row r="570">
      <c r="A570" s="9"/>
      <c r="B570" s="9"/>
      <c r="C570" s="9"/>
      <c r="D570" s="9"/>
      <c r="E570" s="9"/>
      <c r="F570" s="14"/>
    </row>
    <row r="571">
      <c r="A571" s="9"/>
      <c r="B571" s="9"/>
      <c r="C571" s="9"/>
      <c r="D571" s="9"/>
      <c r="E571" s="9"/>
      <c r="F571" s="14"/>
    </row>
    <row r="572">
      <c r="A572" s="9"/>
      <c r="B572" s="9"/>
      <c r="C572" s="9"/>
      <c r="D572" s="9"/>
      <c r="E572" s="9"/>
      <c r="F572" s="14"/>
    </row>
    <row r="573">
      <c r="A573" s="9"/>
      <c r="B573" s="9"/>
      <c r="C573" s="9"/>
      <c r="D573" s="9"/>
      <c r="E573" s="9"/>
      <c r="F573" s="14"/>
    </row>
    <row r="574">
      <c r="A574" s="9"/>
      <c r="B574" s="9"/>
      <c r="C574" s="9"/>
      <c r="D574" s="9"/>
      <c r="E574" s="9"/>
      <c r="F574" s="14"/>
    </row>
    <row r="575">
      <c r="A575" s="9"/>
      <c r="B575" s="9"/>
      <c r="C575" s="9"/>
      <c r="D575" s="9"/>
      <c r="E575" s="9"/>
      <c r="F575" s="14"/>
    </row>
    <row r="576">
      <c r="A576" s="9"/>
      <c r="B576" s="9"/>
      <c r="C576" s="9"/>
      <c r="D576" s="9"/>
      <c r="E576" s="9"/>
      <c r="F576" s="14"/>
    </row>
    <row r="577">
      <c r="A577" s="9"/>
      <c r="B577" s="9"/>
      <c r="C577" s="9"/>
      <c r="D577" s="9"/>
      <c r="E577" s="9"/>
      <c r="F577" s="14"/>
    </row>
    <row r="578">
      <c r="A578" s="9"/>
      <c r="B578" s="9"/>
      <c r="C578" s="9"/>
      <c r="D578" s="9"/>
      <c r="E578" s="9"/>
      <c r="F578" s="14"/>
    </row>
    <row r="579">
      <c r="A579" s="9"/>
      <c r="B579" s="9"/>
      <c r="C579" s="9"/>
      <c r="D579" s="9"/>
      <c r="E579" s="9"/>
      <c r="F579" s="14"/>
    </row>
    <row r="580">
      <c r="A580" s="9"/>
      <c r="B580" s="9"/>
      <c r="C580" s="9"/>
      <c r="D580" s="9"/>
      <c r="E580" s="9"/>
      <c r="F580" s="14"/>
    </row>
    <row r="581">
      <c r="A581" s="9"/>
      <c r="B581" s="9"/>
      <c r="C581" s="9"/>
      <c r="D581" s="9"/>
      <c r="E581" s="9"/>
      <c r="F581" s="14"/>
    </row>
    <row r="582">
      <c r="A582" s="9"/>
      <c r="B582" s="9"/>
      <c r="C582" s="9"/>
      <c r="D582" s="9"/>
      <c r="E582" s="9"/>
      <c r="F582" s="14"/>
    </row>
    <row r="583">
      <c r="A583" s="9"/>
      <c r="B583" s="9"/>
      <c r="C583" s="9"/>
      <c r="D583" s="9"/>
      <c r="E583" s="9"/>
      <c r="F583" s="14"/>
    </row>
    <row r="584">
      <c r="A584" s="9"/>
      <c r="B584" s="9"/>
      <c r="C584" s="9"/>
      <c r="D584" s="9"/>
      <c r="E584" s="9"/>
      <c r="F584" s="14"/>
    </row>
    <row r="585">
      <c r="A585" s="9"/>
      <c r="B585" s="9"/>
      <c r="C585" s="9"/>
      <c r="D585" s="9"/>
      <c r="E585" s="9"/>
      <c r="F585" s="14"/>
    </row>
    <row r="586">
      <c r="A586" s="9"/>
      <c r="B586" s="9"/>
      <c r="C586" s="9"/>
      <c r="D586" s="9"/>
      <c r="E586" s="9"/>
      <c r="F586" s="14"/>
    </row>
    <row r="587">
      <c r="A587" s="9"/>
      <c r="B587" s="9"/>
      <c r="C587" s="9"/>
      <c r="D587" s="9"/>
      <c r="E587" s="9"/>
      <c r="F587" s="14"/>
    </row>
    <row r="588">
      <c r="A588" s="9"/>
      <c r="B588" s="9"/>
      <c r="C588" s="9"/>
      <c r="D588" s="9"/>
      <c r="E588" s="9"/>
      <c r="F588" s="14"/>
    </row>
    <row r="589">
      <c r="A589" s="9"/>
      <c r="B589" s="9"/>
      <c r="C589" s="9"/>
      <c r="D589" s="9"/>
      <c r="E589" s="9"/>
      <c r="F589" s="14"/>
    </row>
    <row r="590">
      <c r="A590" s="9"/>
      <c r="B590" s="9"/>
      <c r="C590" s="9"/>
      <c r="D590" s="9"/>
      <c r="E590" s="9"/>
      <c r="F590" s="14"/>
    </row>
    <row r="591">
      <c r="A591" s="9"/>
      <c r="B591" s="9"/>
      <c r="C591" s="9"/>
      <c r="D591" s="9"/>
      <c r="E591" s="9"/>
      <c r="F591" s="14"/>
    </row>
    <row r="592">
      <c r="A592" s="9"/>
      <c r="B592" s="9"/>
      <c r="C592" s="9"/>
      <c r="D592" s="9"/>
      <c r="E592" s="9"/>
      <c r="F592" s="14"/>
    </row>
    <row r="593">
      <c r="A593" s="9"/>
      <c r="B593" s="9"/>
      <c r="C593" s="9"/>
      <c r="D593" s="9"/>
      <c r="E593" s="9"/>
      <c r="F593" s="14"/>
    </row>
    <row r="594">
      <c r="A594" s="9"/>
      <c r="B594" s="9"/>
      <c r="C594" s="9"/>
      <c r="D594" s="9"/>
      <c r="E594" s="9"/>
      <c r="F594" s="14"/>
    </row>
    <row r="595">
      <c r="A595" s="9"/>
      <c r="B595" s="9"/>
      <c r="C595" s="9"/>
      <c r="D595" s="9"/>
      <c r="E595" s="9"/>
      <c r="F595" s="14"/>
    </row>
    <row r="596">
      <c r="A596" s="9"/>
      <c r="B596" s="9"/>
      <c r="C596" s="9"/>
      <c r="D596" s="9"/>
      <c r="E596" s="9"/>
      <c r="F596" s="14"/>
    </row>
    <row r="597">
      <c r="A597" s="9"/>
      <c r="B597" s="9"/>
      <c r="C597" s="9"/>
      <c r="D597" s="9"/>
      <c r="E597" s="9"/>
      <c r="F597" s="14"/>
    </row>
    <row r="598">
      <c r="A598" s="9"/>
      <c r="B598" s="9"/>
      <c r="C598" s="9"/>
      <c r="D598" s="9"/>
      <c r="E598" s="9"/>
      <c r="F598" s="14"/>
    </row>
    <row r="599">
      <c r="A599" s="9"/>
      <c r="B599" s="9"/>
      <c r="C599" s="9"/>
      <c r="D599" s="9"/>
      <c r="E599" s="9"/>
      <c r="F599" s="14"/>
    </row>
    <row r="600">
      <c r="A600" s="9"/>
      <c r="B600" s="9"/>
      <c r="C600" s="9"/>
      <c r="D600" s="9"/>
      <c r="E600" s="9"/>
      <c r="F600" s="14"/>
    </row>
    <row r="601">
      <c r="A601" s="9"/>
      <c r="B601" s="9"/>
      <c r="C601" s="9"/>
      <c r="D601" s="9"/>
      <c r="E601" s="9"/>
      <c r="F601" s="14"/>
    </row>
    <row r="602">
      <c r="A602" s="9"/>
      <c r="B602" s="9"/>
      <c r="C602" s="9"/>
      <c r="D602" s="9"/>
      <c r="E602" s="9"/>
      <c r="F602" s="14"/>
    </row>
    <row r="603">
      <c r="A603" s="9"/>
      <c r="B603" s="9"/>
      <c r="C603" s="9"/>
      <c r="D603" s="9"/>
      <c r="E603" s="9"/>
      <c r="F603" s="14"/>
    </row>
    <row r="604">
      <c r="A604" s="9"/>
      <c r="B604" s="9"/>
      <c r="C604" s="9"/>
      <c r="D604" s="9"/>
      <c r="E604" s="9"/>
      <c r="F604" s="14"/>
    </row>
    <row r="605">
      <c r="A605" s="9"/>
      <c r="B605" s="9"/>
      <c r="C605" s="9"/>
      <c r="D605" s="9"/>
      <c r="E605" s="9"/>
      <c r="F605" s="14"/>
    </row>
    <row r="606">
      <c r="A606" s="9"/>
      <c r="B606" s="9"/>
      <c r="C606" s="9"/>
      <c r="D606" s="9"/>
      <c r="E606" s="9"/>
      <c r="F606" s="14"/>
    </row>
    <row r="607">
      <c r="A607" s="9"/>
      <c r="B607" s="9"/>
      <c r="C607" s="9"/>
      <c r="D607" s="9"/>
      <c r="E607" s="9"/>
      <c r="F607" s="14"/>
    </row>
    <row r="608">
      <c r="A608" s="9"/>
      <c r="B608" s="9"/>
      <c r="C608" s="9"/>
      <c r="D608" s="9"/>
      <c r="E608" s="9"/>
      <c r="F608" s="14"/>
    </row>
    <row r="609">
      <c r="A609" s="9"/>
      <c r="B609" s="9"/>
      <c r="C609" s="9"/>
      <c r="D609" s="9"/>
      <c r="E609" s="9"/>
      <c r="F609" s="14"/>
    </row>
    <row r="610">
      <c r="A610" s="9"/>
      <c r="B610" s="9"/>
      <c r="C610" s="9"/>
      <c r="D610" s="9"/>
      <c r="E610" s="9"/>
      <c r="F610" s="14"/>
    </row>
    <row r="611">
      <c r="A611" s="9"/>
      <c r="B611" s="9"/>
      <c r="C611" s="9"/>
      <c r="D611" s="9"/>
      <c r="E611" s="9"/>
      <c r="F611" s="14"/>
    </row>
    <row r="612">
      <c r="A612" s="9"/>
      <c r="B612" s="9"/>
      <c r="C612" s="9"/>
      <c r="D612" s="9"/>
      <c r="E612" s="9"/>
      <c r="F612" s="14"/>
    </row>
    <row r="613">
      <c r="A613" s="9"/>
      <c r="B613" s="9"/>
      <c r="C613" s="9"/>
      <c r="D613" s="9"/>
      <c r="E613" s="9"/>
      <c r="F613" s="14"/>
    </row>
    <row r="614">
      <c r="A614" s="9"/>
      <c r="B614" s="9"/>
      <c r="C614" s="9"/>
      <c r="D614" s="9"/>
      <c r="E614" s="9"/>
      <c r="F614" s="14"/>
    </row>
    <row r="615">
      <c r="A615" s="9"/>
      <c r="B615" s="9"/>
      <c r="C615" s="9"/>
      <c r="D615" s="9"/>
      <c r="E615" s="9"/>
      <c r="F615" s="14"/>
    </row>
    <row r="616">
      <c r="A616" s="9"/>
      <c r="B616" s="9"/>
      <c r="C616" s="9"/>
      <c r="D616" s="9"/>
      <c r="E616" s="9"/>
      <c r="F616" s="14"/>
    </row>
    <row r="617">
      <c r="A617" s="9"/>
      <c r="B617" s="9"/>
      <c r="C617" s="9"/>
      <c r="D617" s="9"/>
      <c r="E617" s="9"/>
      <c r="F617" s="14"/>
    </row>
    <row r="618">
      <c r="A618" s="9"/>
      <c r="B618" s="9"/>
      <c r="C618" s="9"/>
      <c r="D618" s="9"/>
      <c r="E618" s="9"/>
      <c r="F618" s="14"/>
    </row>
    <row r="619">
      <c r="A619" s="9"/>
      <c r="B619" s="9"/>
      <c r="C619" s="9"/>
      <c r="D619" s="9"/>
      <c r="E619" s="9"/>
      <c r="F619" s="14"/>
    </row>
    <row r="620">
      <c r="A620" s="9"/>
      <c r="B620" s="9"/>
      <c r="C620" s="9"/>
      <c r="D620" s="9"/>
      <c r="E620" s="9"/>
      <c r="F620" s="14"/>
    </row>
    <row r="621">
      <c r="A621" s="9"/>
      <c r="B621" s="9"/>
      <c r="C621" s="9"/>
      <c r="D621" s="9"/>
      <c r="E621" s="9"/>
      <c r="F621" s="14"/>
    </row>
    <row r="622">
      <c r="A622" s="9"/>
      <c r="B622" s="9"/>
      <c r="C622" s="9"/>
      <c r="D622" s="9"/>
      <c r="E622" s="9"/>
      <c r="F622" s="14"/>
    </row>
    <row r="623">
      <c r="A623" s="9"/>
      <c r="B623" s="9"/>
      <c r="C623" s="9"/>
      <c r="D623" s="9"/>
      <c r="E623" s="9"/>
      <c r="F623" s="14"/>
    </row>
    <row r="624">
      <c r="A624" s="9"/>
      <c r="B624" s="9"/>
      <c r="C624" s="9"/>
      <c r="D624" s="9"/>
      <c r="E624" s="9"/>
      <c r="F624" s="14"/>
    </row>
    <row r="625">
      <c r="A625" s="9"/>
      <c r="B625" s="9"/>
      <c r="C625" s="9"/>
      <c r="D625" s="9"/>
      <c r="E625" s="9"/>
      <c r="F625" s="14"/>
    </row>
    <row r="626">
      <c r="A626" s="9"/>
      <c r="B626" s="9"/>
      <c r="C626" s="9"/>
      <c r="D626" s="9"/>
      <c r="E626" s="9"/>
      <c r="F626" s="14"/>
    </row>
    <row r="627">
      <c r="A627" s="9"/>
      <c r="B627" s="9"/>
      <c r="C627" s="9"/>
      <c r="D627" s="9"/>
      <c r="E627" s="9"/>
      <c r="F627" s="14"/>
    </row>
    <row r="628">
      <c r="A628" s="9"/>
      <c r="B628" s="9"/>
      <c r="C628" s="9"/>
      <c r="D628" s="9"/>
      <c r="E628" s="9"/>
      <c r="F628" s="14"/>
    </row>
    <row r="629">
      <c r="A629" s="9"/>
      <c r="B629" s="9"/>
      <c r="C629" s="9"/>
      <c r="D629" s="9"/>
      <c r="E629" s="9"/>
      <c r="F629" s="14"/>
    </row>
    <row r="630">
      <c r="A630" s="9"/>
      <c r="B630" s="9"/>
      <c r="C630" s="9"/>
      <c r="D630" s="9"/>
      <c r="E630" s="9"/>
      <c r="F630" s="14"/>
    </row>
    <row r="631">
      <c r="A631" s="9"/>
      <c r="B631" s="9"/>
      <c r="C631" s="9"/>
      <c r="D631" s="9"/>
      <c r="E631" s="9"/>
      <c r="F631" s="14"/>
    </row>
    <row r="632">
      <c r="A632" s="9"/>
      <c r="B632" s="9"/>
      <c r="C632" s="9"/>
      <c r="D632" s="9"/>
      <c r="E632" s="9"/>
      <c r="F632" s="14"/>
    </row>
    <row r="633">
      <c r="A633" s="9"/>
      <c r="B633" s="9"/>
      <c r="C633" s="9"/>
      <c r="D633" s="9"/>
      <c r="E633" s="9"/>
      <c r="F633" s="14"/>
    </row>
    <row r="634">
      <c r="A634" s="9"/>
      <c r="B634" s="9"/>
      <c r="C634" s="9"/>
      <c r="D634" s="9"/>
      <c r="E634" s="9"/>
      <c r="F634" s="14"/>
    </row>
    <row r="635">
      <c r="A635" s="9"/>
      <c r="B635" s="9"/>
      <c r="C635" s="9"/>
      <c r="D635" s="9"/>
      <c r="E635" s="9"/>
      <c r="F635" s="14"/>
    </row>
    <row r="636">
      <c r="A636" s="9"/>
      <c r="B636" s="9"/>
      <c r="C636" s="9"/>
      <c r="D636" s="9"/>
      <c r="E636" s="9"/>
      <c r="F636" s="14"/>
    </row>
    <row r="637">
      <c r="A637" s="9"/>
      <c r="B637" s="9"/>
      <c r="C637" s="9"/>
      <c r="D637" s="9"/>
      <c r="E637" s="9"/>
      <c r="F637" s="14"/>
    </row>
    <row r="638">
      <c r="A638" s="9"/>
      <c r="B638" s="9"/>
      <c r="C638" s="9"/>
      <c r="D638" s="9"/>
      <c r="E638" s="9"/>
      <c r="F638" s="14"/>
    </row>
    <row r="639">
      <c r="A639" s="9"/>
      <c r="B639" s="9"/>
      <c r="C639" s="9"/>
      <c r="D639" s="9"/>
      <c r="E639" s="9"/>
      <c r="F639" s="14"/>
    </row>
    <row r="640">
      <c r="A640" s="9"/>
      <c r="B640" s="9"/>
      <c r="C640" s="9"/>
      <c r="D640" s="9"/>
      <c r="E640" s="9"/>
      <c r="F640" s="14"/>
    </row>
    <row r="641">
      <c r="A641" s="9"/>
      <c r="B641" s="9"/>
      <c r="C641" s="9"/>
      <c r="D641" s="9"/>
      <c r="E641" s="9"/>
      <c r="F641" s="14"/>
    </row>
    <row r="642">
      <c r="A642" s="9"/>
      <c r="B642" s="9"/>
      <c r="C642" s="9"/>
      <c r="D642" s="9"/>
      <c r="E642" s="9"/>
      <c r="F642" s="14"/>
    </row>
    <row r="643">
      <c r="A643" s="9"/>
      <c r="B643" s="9"/>
      <c r="C643" s="9"/>
      <c r="D643" s="9"/>
      <c r="E643" s="9"/>
      <c r="F643" s="14"/>
    </row>
    <row r="644">
      <c r="A644" s="9"/>
      <c r="B644" s="9"/>
      <c r="C644" s="9"/>
      <c r="D644" s="9"/>
      <c r="E644" s="9"/>
      <c r="F644" s="14"/>
    </row>
    <row r="645">
      <c r="A645" s="9"/>
      <c r="B645" s="9"/>
      <c r="C645" s="9"/>
      <c r="D645" s="9"/>
      <c r="E645" s="9"/>
      <c r="F645" s="14"/>
    </row>
    <row r="646">
      <c r="A646" s="9"/>
      <c r="B646" s="9"/>
      <c r="C646" s="9"/>
      <c r="D646" s="9"/>
      <c r="E646" s="9"/>
      <c r="F646" s="14"/>
    </row>
    <row r="647">
      <c r="A647" s="9"/>
      <c r="B647" s="9"/>
      <c r="C647" s="9"/>
      <c r="D647" s="9"/>
      <c r="E647" s="9"/>
      <c r="F647" s="14"/>
    </row>
    <row r="648">
      <c r="A648" s="9"/>
      <c r="B648" s="9"/>
      <c r="C648" s="9"/>
      <c r="D648" s="9"/>
      <c r="E648" s="9"/>
      <c r="F648" s="14"/>
    </row>
    <row r="649">
      <c r="A649" s="9"/>
      <c r="B649" s="9"/>
      <c r="C649" s="9"/>
      <c r="D649" s="9"/>
      <c r="E649" s="9"/>
      <c r="F649" s="14"/>
    </row>
    <row r="650">
      <c r="A650" s="9"/>
      <c r="B650" s="9"/>
      <c r="C650" s="9"/>
      <c r="D650" s="9"/>
      <c r="E650" s="9"/>
      <c r="F650" s="14"/>
    </row>
    <row r="651">
      <c r="A651" s="9"/>
      <c r="B651" s="9"/>
      <c r="C651" s="9"/>
      <c r="D651" s="9"/>
      <c r="E651" s="9"/>
      <c r="F651" s="14"/>
    </row>
    <row r="652">
      <c r="A652" s="9"/>
      <c r="B652" s="9"/>
      <c r="C652" s="9"/>
      <c r="D652" s="9"/>
      <c r="E652" s="9"/>
      <c r="F652" s="14"/>
    </row>
    <row r="653">
      <c r="A653" s="9"/>
      <c r="B653" s="9"/>
      <c r="C653" s="9"/>
      <c r="D653" s="9"/>
      <c r="E653" s="9"/>
      <c r="F653" s="14"/>
    </row>
    <row r="654">
      <c r="A654" s="9"/>
      <c r="B654" s="9"/>
      <c r="C654" s="9"/>
      <c r="D654" s="9"/>
      <c r="E654" s="9"/>
      <c r="F654" s="14"/>
    </row>
    <row r="655">
      <c r="A655" s="9"/>
      <c r="B655" s="9"/>
      <c r="C655" s="9"/>
      <c r="D655" s="9"/>
      <c r="E655" s="9"/>
      <c r="F655" s="14"/>
    </row>
    <row r="656">
      <c r="A656" s="9"/>
      <c r="B656" s="9"/>
      <c r="C656" s="9"/>
      <c r="D656" s="9"/>
      <c r="E656" s="9"/>
      <c r="F656" s="14"/>
    </row>
    <row r="657">
      <c r="A657" s="9"/>
      <c r="B657" s="9"/>
      <c r="C657" s="9"/>
      <c r="D657" s="9"/>
      <c r="E657" s="9"/>
      <c r="F657" s="14"/>
    </row>
    <row r="658">
      <c r="A658" s="9"/>
      <c r="B658" s="9"/>
      <c r="C658" s="9"/>
      <c r="D658" s="9"/>
      <c r="E658" s="9"/>
      <c r="F658" s="14"/>
    </row>
    <row r="659">
      <c r="A659" s="9"/>
      <c r="B659" s="9"/>
      <c r="C659" s="9"/>
      <c r="D659" s="9"/>
      <c r="E659" s="9"/>
      <c r="F659" s="14"/>
    </row>
    <row r="660">
      <c r="A660" s="9"/>
      <c r="B660" s="9"/>
      <c r="C660" s="9"/>
      <c r="D660" s="9"/>
      <c r="E660" s="9"/>
      <c r="F660" s="14"/>
    </row>
    <row r="661">
      <c r="A661" s="9"/>
      <c r="B661" s="9"/>
      <c r="C661" s="9"/>
      <c r="D661" s="9"/>
      <c r="E661" s="9"/>
      <c r="F661" s="14"/>
    </row>
    <row r="662">
      <c r="A662" s="9"/>
      <c r="B662" s="9"/>
      <c r="C662" s="9"/>
      <c r="D662" s="9"/>
      <c r="E662" s="9"/>
      <c r="F662" s="14"/>
    </row>
    <row r="663">
      <c r="A663" s="9"/>
      <c r="B663" s="9"/>
      <c r="C663" s="9"/>
      <c r="D663" s="9"/>
      <c r="E663" s="9"/>
      <c r="F663" s="14"/>
    </row>
    <row r="664">
      <c r="A664" s="9"/>
      <c r="B664" s="9"/>
      <c r="C664" s="9"/>
      <c r="D664" s="9"/>
      <c r="E664" s="9"/>
      <c r="F664" s="14"/>
    </row>
    <row r="665">
      <c r="A665" s="9"/>
      <c r="B665" s="9"/>
      <c r="C665" s="9"/>
      <c r="D665" s="9"/>
      <c r="E665" s="9"/>
      <c r="F665" s="14"/>
    </row>
    <row r="666">
      <c r="A666" s="9"/>
      <c r="B666" s="9"/>
      <c r="C666" s="9"/>
      <c r="D666" s="9"/>
      <c r="E666" s="9"/>
      <c r="F666" s="14"/>
    </row>
    <row r="667">
      <c r="A667" s="9"/>
      <c r="B667" s="9"/>
      <c r="C667" s="9"/>
      <c r="D667" s="9"/>
      <c r="E667" s="9"/>
      <c r="F667" s="14"/>
    </row>
    <row r="668">
      <c r="A668" s="9"/>
      <c r="B668" s="9"/>
      <c r="C668" s="9"/>
      <c r="D668" s="9"/>
      <c r="E668" s="9"/>
      <c r="F668" s="14"/>
    </row>
    <row r="669">
      <c r="A669" s="9"/>
      <c r="B669" s="9"/>
      <c r="C669" s="9"/>
      <c r="D669" s="9"/>
      <c r="E669" s="9"/>
      <c r="F669" s="14"/>
    </row>
    <row r="670">
      <c r="A670" s="9"/>
      <c r="B670" s="9"/>
      <c r="C670" s="9"/>
      <c r="D670" s="9"/>
      <c r="E670" s="9"/>
      <c r="F670" s="14"/>
    </row>
    <row r="671">
      <c r="A671" s="9"/>
      <c r="B671" s="9"/>
      <c r="C671" s="9"/>
      <c r="D671" s="9"/>
      <c r="E671" s="9"/>
      <c r="F671" s="14"/>
    </row>
    <row r="672">
      <c r="A672" s="9"/>
      <c r="B672" s="9"/>
      <c r="C672" s="9"/>
      <c r="D672" s="9"/>
      <c r="E672" s="9"/>
      <c r="F672" s="14"/>
    </row>
    <row r="673">
      <c r="A673" s="9"/>
      <c r="B673" s="9"/>
      <c r="C673" s="9"/>
      <c r="D673" s="9"/>
      <c r="E673" s="9"/>
      <c r="F673" s="14"/>
    </row>
    <row r="674">
      <c r="A674" s="9"/>
      <c r="B674" s="9"/>
      <c r="C674" s="9"/>
      <c r="D674" s="9"/>
      <c r="E674" s="9"/>
      <c r="F674" s="14"/>
    </row>
    <row r="675">
      <c r="A675" s="9"/>
      <c r="B675" s="9"/>
      <c r="C675" s="9"/>
      <c r="D675" s="9"/>
      <c r="E675" s="9"/>
      <c r="F675" s="14"/>
    </row>
    <row r="676">
      <c r="A676" s="9"/>
      <c r="B676" s="9"/>
      <c r="C676" s="9"/>
      <c r="D676" s="9"/>
      <c r="E676" s="9"/>
      <c r="F676" s="14"/>
    </row>
    <row r="677">
      <c r="A677" s="9"/>
      <c r="B677" s="9"/>
      <c r="C677" s="9"/>
      <c r="D677" s="9"/>
      <c r="E677" s="9"/>
      <c r="F677" s="14"/>
    </row>
    <row r="678">
      <c r="A678" s="9"/>
      <c r="B678" s="9"/>
      <c r="C678" s="9"/>
      <c r="D678" s="9"/>
      <c r="E678" s="9"/>
      <c r="F678" s="14"/>
    </row>
    <row r="679">
      <c r="A679" s="9"/>
      <c r="B679" s="9"/>
      <c r="C679" s="9"/>
      <c r="D679" s="9"/>
      <c r="E679" s="9"/>
      <c r="F679" s="14"/>
    </row>
    <row r="680">
      <c r="A680" s="9"/>
      <c r="B680" s="9"/>
      <c r="C680" s="9"/>
      <c r="D680" s="9"/>
      <c r="E680" s="9"/>
      <c r="F680" s="14"/>
    </row>
    <row r="681">
      <c r="A681" s="9"/>
      <c r="B681" s="9"/>
      <c r="C681" s="9"/>
      <c r="D681" s="9"/>
      <c r="E681" s="9"/>
      <c r="F681" s="14"/>
    </row>
    <row r="682">
      <c r="A682" s="9"/>
      <c r="B682" s="9"/>
      <c r="C682" s="9"/>
      <c r="D682" s="9"/>
      <c r="E682" s="9"/>
      <c r="F682" s="14"/>
    </row>
    <row r="683">
      <c r="A683" s="9"/>
      <c r="B683" s="9"/>
      <c r="C683" s="9"/>
      <c r="D683" s="9"/>
      <c r="E683" s="9"/>
      <c r="F683" s="14"/>
    </row>
    <row r="684">
      <c r="A684" s="9"/>
      <c r="B684" s="9"/>
      <c r="C684" s="9"/>
      <c r="D684" s="9"/>
      <c r="E684" s="9"/>
      <c r="F684" s="14"/>
    </row>
    <row r="685">
      <c r="A685" s="9"/>
      <c r="B685" s="9"/>
      <c r="C685" s="9"/>
      <c r="D685" s="9"/>
      <c r="E685" s="9"/>
      <c r="F685" s="14"/>
    </row>
    <row r="686">
      <c r="A686" s="9"/>
      <c r="B686" s="9"/>
      <c r="C686" s="9"/>
      <c r="D686" s="9"/>
      <c r="E686" s="9"/>
      <c r="F686" s="14"/>
    </row>
    <row r="687">
      <c r="A687" s="9"/>
      <c r="B687" s="9"/>
      <c r="C687" s="9"/>
      <c r="D687" s="9"/>
      <c r="E687" s="9"/>
      <c r="F687" s="14"/>
    </row>
    <row r="688">
      <c r="A688" s="9"/>
      <c r="B688" s="9"/>
      <c r="C688" s="9"/>
      <c r="D688" s="9"/>
      <c r="E688" s="9"/>
      <c r="F688" s="14"/>
    </row>
    <row r="689">
      <c r="A689" s="9"/>
      <c r="B689" s="9"/>
      <c r="C689" s="9"/>
      <c r="D689" s="9"/>
      <c r="E689" s="9"/>
      <c r="F689" s="14"/>
    </row>
    <row r="690">
      <c r="A690" s="9"/>
      <c r="B690" s="9"/>
      <c r="C690" s="9"/>
      <c r="D690" s="9"/>
      <c r="E690" s="9"/>
      <c r="F690" s="14"/>
    </row>
    <row r="691">
      <c r="A691" s="9"/>
      <c r="B691" s="9"/>
      <c r="C691" s="9"/>
      <c r="D691" s="9"/>
      <c r="E691" s="9"/>
      <c r="F691" s="14"/>
    </row>
    <row r="692">
      <c r="A692" s="9"/>
      <c r="B692" s="9"/>
      <c r="C692" s="9"/>
      <c r="D692" s="9"/>
      <c r="E692" s="9"/>
      <c r="F692" s="14"/>
    </row>
    <row r="693">
      <c r="A693" s="9"/>
      <c r="B693" s="9"/>
      <c r="C693" s="9"/>
      <c r="D693" s="9"/>
      <c r="E693" s="9"/>
      <c r="F693" s="14"/>
    </row>
    <row r="694">
      <c r="A694" s="9"/>
      <c r="B694" s="9"/>
      <c r="C694" s="9"/>
      <c r="D694" s="9"/>
      <c r="E694" s="9"/>
      <c r="F694" s="14"/>
    </row>
    <row r="695">
      <c r="A695" s="9"/>
      <c r="B695" s="9"/>
      <c r="C695" s="9"/>
      <c r="D695" s="9"/>
      <c r="E695" s="9"/>
      <c r="F695" s="14"/>
    </row>
    <row r="696">
      <c r="A696" s="9"/>
      <c r="B696" s="9"/>
      <c r="C696" s="9"/>
      <c r="D696" s="9"/>
      <c r="E696" s="9"/>
      <c r="F696" s="14"/>
    </row>
    <row r="697">
      <c r="A697" s="9"/>
      <c r="B697" s="9"/>
      <c r="C697" s="9"/>
      <c r="D697" s="9"/>
      <c r="E697" s="9"/>
      <c r="F697" s="14"/>
    </row>
    <row r="698">
      <c r="A698" s="9"/>
      <c r="B698" s="9"/>
      <c r="C698" s="9"/>
      <c r="D698" s="9"/>
      <c r="E698" s="9"/>
      <c r="F698" s="14"/>
    </row>
    <row r="699">
      <c r="A699" s="9"/>
      <c r="B699" s="9"/>
      <c r="C699" s="9"/>
      <c r="D699" s="9"/>
      <c r="E699" s="9"/>
      <c r="F699" s="14"/>
    </row>
    <row r="700">
      <c r="A700" s="9"/>
      <c r="B700" s="9"/>
      <c r="C700" s="9"/>
      <c r="D700" s="9"/>
      <c r="E700" s="9"/>
      <c r="F700" s="14"/>
    </row>
    <row r="701">
      <c r="A701" s="9"/>
      <c r="B701" s="9"/>
      <c r="C701" s="9"/>
      <c r="D701" s="9"/>
      <c r="E701" s="9"/>
      <c r="F701" s="14"/>
    </row>
    <row r="702">
      <c r="A702" s="9"/>
      <c r="B702" s="9"/>
      <c r="C702" s="9"/>
      <c r="D702" s="9"/>
      <c r="E702" s="9"/>
      <c r="F702" s="14"/>
    </row>
    <row r="703">
      <c r="A703" s="9"/>
      <c r="B703" s="9"/>
      <c r="C703" s="9"/>
      <c r="D703" s="9"/>
      <c r="E703" s="9"/>
      <c r="F703" s="14"/>
    </row>
    <row r="704">
      <c r="A704" s="9"/>
      <c r="B704" s="9"/>
      <c r="C704" s="9"/>
      <c r="D704" s="9"/>
      <c r="E704" s="9"/>
      <c r="F704" s="14"/>
    </row>
    <row r="705">
      <c r="A705" s="9"/>
      <c r="B705" s="9"/>
      <c r="C705" s="9"/>
      <c r="D705" s="9"/>
      <c r="E705" s="9"/>
      <c r="F705" s="14"/>
    </row>
    <row r="706">
      <c r="A706" s="9"/>
      <c r="B706" s="9"/>
      <c r="C706" s="9"/>
      <c r="D706" s="9"/>
      <c r="E706" s="9"/>
      <c r="F706" s="14"/>
    </row>
    <row r="707">
      <c r="A707" s="9"/>
      <c r="B707" s="9"/>
      <c r="C707" s="9"/>
      <c r="D707" s="9"/>
      <c r="E707" s="9"/>
      <c r="F707" s="14"/>
    </row>
    <row r="708">
      <c r="A708" s="9"/>
      <c r="B708" s="9"/>
      <c r="C708" s="9"/>
      <c r="D708" s="9"/>
      <c r="E708" s="9"/>
      <c r="F708" s="14"/>
    </row>
    <row r="709">
      <c r="A709" s="9"/>
      <c r="B709" s="9"/>
      <c r="C709" s="9"/>
      <c r="D709" s="9"/>
      <c r="E709" s="9"/>
      <c r="F709" s="14"/>
    </row>
    <row r="710">
      <c r="A710" s="9"/>
      <c r="B710" s="9"/>
      <c r="C710" s="9"/>
      <c r="D710" s="9"/>
      <c r="E710" s="9"/>
      <c r="F710" s="14"/>
    </row>
    <row r="711">
      <c r="A711" s="9"/>
      <c r="B711" s="9"/>
      <c r="C711" s="9"/>
      <c r="D711" s="9"/>
      <c r="E711" s="9"/>
      <c r="F711" s="14"/>
    </row>
    <row r="712">
      <c r="A712" s="9"/>
      <c r="B712" s="9"/>
      <c r="C712" s="9"/>
      <c r="D712" s="9"/>
      <c r="E712" s="9"/>
      <c r="F712" s="14"/>
    </row>
    <row r="713">
      <c r="A713" s="9"/>
      <c r="B713" s="9"/>
      <c r="C713" s="9"/>
      <c r="D713" s="9"/>
      <c r="E713" s="9"/>
      <c r="F713" s="14"/>
    </row>
    <row r="714">
      <c r="A714" s="9"/>
      <c r="B714" s="9"/>
      <c r="C714" s="9"/>
      <c r="D714" s="9"/>
      <c r="E714" s="9"/>
      <c r="F714" s="14"/>
    </row>
    <row r="715">
      <c r="A715" s="9"/>
      <c r="B715" s="9"/>
      <c r="C715" s="9"/>
      <c r="D715" s="9"/>
      <c r="E715" s="9"/>
      <c r="F715" s="14"/>
    </row>
    <row r="716">
      <c r="A716" s="9"/>
      <c r="B716" s="9"/>
      <c r="C716" s="9"/>
      <c r="D716" s="9"/>
      <c r="E716" s="9"/>
      <c r="F716" s="14"/>
    </row>
    <row r="717">
      <c r="A717" s="9"/>
      <c r="B717" s="9"/>
      <c r="C717" s="9"/>
      <c r="D717" s="9"/>
      <c r="E717" s="9"/>
      <c r="F717" s="14"/>
    </row>
    <row r="718">
      <c r="A718" s="9"/>
      <c r="B718" s="9"/>
      <c r="C718" s="9"/>
      <c r="D718" s="9"/>
      <c r="E718" s="9"/>
      <c r="F718" s="14"/>
    </row>
    <row r="719">
      <c r="A719" s="9"/>
      <c r="B719" s="9"/>
      <c r="C719" s="9"/>
      <c r="D719" s="9"/>
      <c r="E719" s="9"/>
      <c r="F719" s="14"/>
    </row>
    <row r="720">
      <c r="A720" s="9"/>
      <c r="B720" s="9"/>
      <c r="C720" s="9"/>
      <c r="D720" s="9"/>
      <c r="E720" s="9"/>
      <c r="F720" s="14"/>
    </row>
    <row r="721">
      <c r="A721" s="9"/>
      <c r="B721" s="9"/>
      <c r="C721" s="9"/>
      <c r="D721" s="9"/>
      <c r="E721" s="9"/>
      <c r="F721" s="14"/>
    </row>
    <row r="722">
      <c r="A722" s="9"/>
      <c r="B722" s="9"/>
      <c r="C722" s="9"/>
      <c r="D722" s="9"/>
      <c r="E722" s="9"/>
      <c r="F722" s="14"/>
    </row>
    <row r="723">
      <c r="A723" s="9"/>
      <c r="B723" s="9"/>
      <c r="C723" s="9"/>
      <c r="D723" s="9"/>
      <c r="E723" s="9"/>
      <c r="F723" s="14"/>
    </row>
    <row r="724">
      <c r="A724" s="9"/>
      <c r="B724" s="9"/>
      <c r="C724" s="9"/>
      <c r="D724" s="9"/>
      <c r="E724" s="9"/>
      <c r="F724" s="14"/>
    </row>
    <row r="725">
      <c r="A725" s="9"/>
      <c r="B725" s="9"/>
      <c r="C725" s="9"/>
      <c r="D725" s="9"/>
      <c r="E725" s="9"/>
      <c r="F725" s="14"/>
    </row>
    <row r="726">
      <c r="A726" s="9"/>
      <c r="B726" s="9"/>
      <c r="C726" s="9"/>
      <c r="D726" s="9"/>
      <c r="E726" s="9"/>
      <c r="F726" s="14"/>
    </row>
    <row r="727">
      <c r="A727" s="9"/>
      <c r="B727" s="9"/>
      <c r="C727" s="9"/>
      <c r="D727" s="9"/>
      <c r="E727" s="9"/>
      <c r="F727" s="14"/>
    </row>
    <row r="728">
      <c r="A728" s="9"/>
      <c r="B728" s="9"/>
      <c r="C728" s="9"/>
      <c r="D728" s="9"/>
      <c r="E728" s="9"/>
      <c r="F728" s="14"/>
    </row>
    <row r="729">
      <c r="A729" s="9"/>
      <c r="B729" s="9"/>
      <c r="C729" s="9"/>
      <c r="D729" s="9"/>
      <c r="E729" s="9"/>
      <c r="F729" s="14"/>
    </row>
    <row r="730">
      <c r="A730" s="9"/>
      <c r="B730" s="9"/>
      <c r="C730" s="9"/>
      <c r="D730" s="9"/>
      <c r="E730" s="9"/>
      <c r="F730" s="14"/>
    </row>
    <row r="731">
      <c r="A731" s="9"/>
      <c r="B731" s="9"/>
      <c r="C731" s="9"/>
      <c r="D731" s="9"/>
      <c r="E731" s="9"/>
      <c r="F731" s="14"/>
    </row>
    <row r="732">
      <c r="A732" s="9"/>
      <c r="B732" s="9"/>
      <c r="C732" s="9"/>
      <c r="D732" s="9"/>
      <c r="E732" s="9"/>
      <c r="F732" s="14"/>
    </row>
    <row r="733">
      <c r="A733" s="9"/>
      <c r="B733" s="9"/>
      <c r="C733" s="9"/>
      <c r="D733" s="9"/>
      <c r="E733" s="9"/>
      <c r="F733" s="14"/>
    </row>
    <row r="734">
      <c r="A734" s="9"/>
      <c r="B734" s="9"/>
      <c r="C734" s="9"/>
      <c r="D734" s="9"/>
      <c r="E734" s="9"/>
      <c r="F734" s="14"/>
    </row>
    <row r="735">
      <c r="A735" s="9"/>
      <c r="B735" s="9"/>
      <c r="C735" s="9"/>
      <c r="D735" s="9"/>
      <c r="E735" s="9"/>
      <c r="F735" s="14"/>
    </row>
    <row r="736">
      <c r="A736" s="9"/>
      <c r="B736" s="9"/>
      <c r="C736" s="9"/>
      <c r="D736" s="9"/>
      <c r="E736" s="9"/>
      <c r="F736" s="14"/>
    </row>
    <row r="737">
      <c r="A737" s="9"/>
      <c r="B737" s="9"/>
      <c r="C737" s="9"/>
      <c r="D737" s="9"/>
      <c r="E737" s="9"/>
      <c r="F737" s="14"/>
    </row>
    <row r="738">
      <c r="A738" s="9"/>
      <c r="B738" s="9"/>
      <c r="C738" s="9"/>
      <c r="D738" s="9"/>
      <c r="E738" s="9"/>
      <c r="F738" s="14"/>
    </row>
    <row r="739">
      <c r="A739" s="9"/>
      <c r="B739" s="9"/>
      <c r="C739" s="9"/>
      <c r="D739" s="9"/>
      <c r="E739" s="9"/>
      <c r="F739" s="14"/>
    </row>
    <row r="740">
      <c r="A740" s="9"/>
      <c r="B740" s="9"/>
      <c r="C740" s="9"/>
      <c r="D740" s="9"/>
      <c r="E740" s="9"/>
      <c r="F740" s="14"/>
    </row>
    <row r="741">
      <c r="A741" s="9"/>
      <c r="B741" s="9"/>
      <c r="C741" s="9"/>
      <c r="D741" s="9"/>
      <c r="E741" s="9"/>
      <c r="F741" s="14"/>
    </row>
    <row r="742">
      <c r="A742" s="9"/>
      <c r="B742" s="9"/>
      <c r="C742" s="9"/>
      <c r="D742" s="9"/>
      <c r="E742" s="9"/>
      <c r="F742" s="14"/>
    </row>
    <row r="743">
      <c r="A743" s="9"/>
      <c r="B743" s="9"/>
      <c r="C743" s="9"/>
      <c r="D743" s="9"/>
      <c r="E743" s="9"/>
      <c r="F743" s="14"/>
    </row>
    <row r="744">
      <c r="A744" s="9"/>
      <c r="B744" s="9"/>
      <c r="C744" s="9"/>
      <c r="D744" s="9"/>
      <c r="E744" s="9"/>
      <c r="F744" s="14"/>
    </row>
    <row r="745">
      <c r="A745" s="9"/>
      <c r="B745" s="9"/>
      <c r="C745" s="9"/>
      <c r="D745" s="9"/>
      <c r="E745" s="9"/>
      <c r="F745" s="14"/>
    </row>
    <row r="746">
      <c r="A746" s="9"/>
      <c r="B746" s="9"/>
      <c r="C746" s="9"/>
      <c r="D746" s="9"/>
      <c r="E746" s="9"/>
      <c r="F746" s="14"/>
    </row>
    <row r="747">
      <c r="A747" s="9"/>
      <c r="B747" s="9"/>
      <c r="C747" s="9"/>
      <c r="D747" s="9"/>
      <c r="E747" s="9"/>
      <c r="F747" s="14"/>
    </row>
    <row r="748">
      <c r="A748" s="9"/>
      <c r="B748" s="9"/>
      <c r="C748" s="9"/>
      <c r="D748" s="9"/>
      <c r="E748" s="9"/>
      <c r="F748" s="14"/>
    </row>
    <row r="749">
      <c r="A749" s="9"/>
      <c r="B749" s="9"/>
      <c r="C749" s="9"/>
      <c r="D749" s="9"/>
      <c r="E749" s="9"/>
      <c r="F749" s="14"/>
    </row>
    <row r="750">
      <c r="A750" s="9"/>
      <c r="B750" s="9"/>
      <c r="C750" s="9"/>
      <c r="D750" s="9"/>
      <c r="E750" s="9"/>
      <c r="F750" s="14"/>
    </row>
    <row r="751">
      <c r="A751" s="9"/>
      <c r="B751" s="9"/>
      <c r="C751" s="9"/>
      <c r="D751" s="9"/>
      <c r="E751" s="9"/>
      <c r="F751" s="14"/>
    </row>
    <row r="752">
      <c r="A752" s="9"/>
      <c r="B752" s="9"/>
      <c r="C752" s="9"/>
      <c r="D752" s="9"/>
      <c r="E752" s="9"/>
      <c r="F752" s="14"/>
    </row>
    <row r="753">
      <c r="A753" s="9"/>
      <c r="B753" s="9"/>
      <c r="C753" s="9"/>
      <c r="D753" s="9"/>
      <c r="E753" s="9"/>
      <c r="F753" s="14"/>
    </row>
    <row r="754">
      <c r="A754" s="9"/>
      <c r="B754" s="9"/>
      <c r="C754" s="9"/>
      <c r="D754" s="9"/>
      <c r="E754" s="9"/>
      <c r="F754" s="14"/>
    </row>
    <row r="755">
      <c r="A755" s="9"/>
      <c r="B755" s="9"/>
      <c r="C755" s="9"/>
      <c r="D755" s="9"/>
      <c r="E755" s="9"/>
      <c r="F755" s="14"/>
    </row>
    <row r="756">
      <c r="A756" s="9"/>
      <c r="B756" s="9"/>
      <c r="C756" s="9"/>
      <c r="D756" s="9"/>
      <c r="E756" s="9"/>
      <c r="F756" s="14"/>
    </row>
    <row r="757">
      <c r="A757" s="9"/>
      <c r="B757" s="9"/>
      <c r="C757" s="9"/>
      <c r="D757" s="9"/>
      <c r="E757" s="9"/>
      <c r="F757" s="14"/>
    </row>
    <row r="758">
      <c r="A758" s="9"/>
      <c r="B758" s="9"/>
      <c r="C758" s="9"/>
      <c r="D758" s="9"/>
      <c r="E758" s="9"/>
      <c r="F758" s="14"/>
    </row>
    <row r="759">
      <c r="A759" s="9"/>
      <c r="B759" s="9"/>
      <c r="C759" s="9"/>
      <c r="D759" s="9"/>
      <c r="E759" s="9"/>
      <c r="F759" s="14"/>
    </row>
    <row r="760">
      <c r="A760" s="9"/>
      <c r="B760" s="9"/>
      <c r="C760" s="9"/>
      <c r="D760" s="9"/>
      <c r="E760" s="9"/>
      <c r="F760" s="14"/>
    </row>
    <row r="761">
      <c r="A761" s="9"/>
      <c r="B761" s="9"/>
      <c r="C761" s="9"/>
      <c r="D761" s="9"/>
      <c r="E761" s="9"/>
      <c r="F761" s="14"/>
    </row>
    <row r="762">
      <c r="A762" s="9"/>
      <c r="B762" s="9"/>
      <c r="C762" s="9"/>
      <c r="D762" s="9"/>
      <c r="E762" s="9"/>
      <c r="F762" s="14"/>
    </row>
    <row r="763">
      <c r="A763" s="9"/>
      <c r="B763" s="9"/>
      <c r="C763" s="9"/>
      <c r="D763" s="9"/>
      <c r="E763" s="9"/>
      <c r="F763" s="14"/>
    </row>
    <row r="764">
      <c r="A764" s="9"/>
      <c r="B764" s="9"/>
      <c r="C764" s="9"/>
      <c r="D764" s="9"/>
      <c r="E764" s="9"/>
      <c r="F764" s="14"/>
    </row>
    <row r="765">
      <c r="A765" s="9"/>
      <c r="B765" s="9"/>
      <c r="C765" s="9"/>
      <c r="D765" s="9"/>
      <c r="E765" s="9"/>
      <c r="F765" s="14"/>
    </row>
    <row r="766">
      <c r="A766" s="9"/>
      <c r="B766" s="9"/>
      <c r="C766" s="9"/>
      <c r="D766" s="9"/>
      <c r="E766" s="9"/>
      <c r="F766" s="14"/>
    </row>
    <row r="767">
      <c r="A767" s="9"/>
      <c r="B767" s="9"/>
      <c r="C767" s="9"/>
      <c r="D767" s="9"/>
      <c r="E767" s="9"/>
      <c r="F767" s="14"/>
    </row>
    <row r="768">
      <c r="A768" s="9"/>
      <c r="B768" s="9"/>
      <c r="C768" s="9"/>
      <c r="D768" s="9"/>
      <c r="E768" s="9"/>
      <c r="F768" s="14"/>
    </row>
    <row r="769">
      <c r="A769" s="9"/>
      <c r="B769" s="9"/>
      <c r="C769" s="9"/>
      <c r="D769" s="9"/>
      <c r="E769" s="9"/>
      <c r="F769" s="14"/>
    </row>
    <row r="770">
      <c r="A770" s="9"/>
      <c r="B770" s="9"/>
      <c r="C770" s="9"/>
      <c r="D770" s="9"/>
      <c r="E770" s="9"/>
      <c r="F770" s="14"/>
    </row>
    <row r="771">
      <c r="A771" s="9"/>
      <c r="B771" s="9"/>
      <c r="C771" s="9"/>
      <c r="D771" s="9"/>
      <c r="E771" s="9"/>
      <c r="F771" s="14"/>
    </row>
    <row r="772">
      <c r="A772" s="9"/>
      <c r="B772" s="9"/>
      <c r="C772" s="9"/>
      <c r="D772" s="9"/>
      <c r="E772" s="9"/>
      <c r="F772" s="14"/>
    </row>
    <row r="773">
      <c r="A773" s="9"/>
      <c r="B773" s="9"/>
      <c r="C773" s="9"/>
      <c r="D773" s="9"/>
      <c r="E773" s="9"/>
      <c r="F773" s="14"/>
    </row>
    <row r="774">
      <c r="A774" s="9"/>
      <c r="B774" s="9"/>
      <c r="C774" s="9"/>
      <c r="D774" s="9"/>
      <c r="E774" s="9"/>
      <c r="F774" s="14"/>
    </row>
    <row r="775">
      <c r="A775" s="9"/>
      <c r="B775" s="9"/>
      <c r="C775" s="9"/>
      <c r="D775" s="9"/>
      <c r="E775" s="9"/>
      <c r="F775" s="14"/>
    </row>
    <row r="776">
      <c r="A776" s="9"/>
      <c r="B776" s="9"/>
      <c r="C776" s="9"/>
      <c r="D776" s="9"/>
      <c r="E776" s="9"/>
      <c r="F776" s="14"/>
    </row>
    <row r="777">
      <c r="A777" s="9"/>
      <c r="B777" s="9"/>
      <c r="C777" s="9"/>
      <c r="D777" s="9"/>
      <c r="E777" s="9"/>
      <c r="F777" s="14"/>
    </row>
    <row r="778">
      <c r="A778" s="9"/>
      <c r="B778" s="9"/>
      <c r="C778" s="9"/>
      <c r="D778" s="9"/>
      <c r="E778" s="9"/>
      <c r="F778" s="14"/>
    </row>
    <row r="779">
      <c r="A779" s="9"/>
      <c r="B779" s="9"/>
      <c r="C779" s="9"/>
      <c r="D779" s="9"/>
      <c r="E779" s="9"/>
      <c r="F779" s="14"/>
    </row>
    <row r="780">
      <c r="A780" s="9"/>
      <c r="B780" s="9"/>
      <c r="C780" s="9"/>
      <c r="D780" s="9"/>
      <c r="E780" s="9"/>
      <c r="F780" s="14"/>
    </row>
    <row r="781">
      <c r="A781" s="9"/>
      <c r="B781" s="9"/>
      <c r="C781" s="9"/>
      <c r="D781" s="9"/>
      <c r="E781" s="9"/>
      <c r="F781" s="14"/>
    </row>
    <row r="782">
      <c r="A782" s="9"/>
      <c r="B782" s="9"/>
      <c r="C782" s="9"/>
      <c r="D782" s="9"/>
      <c r="E782" s="9"/>
      <c r="F782" s="14"/>
    </row>
    <row r="783">
      <c r="A783" s="9"/>
      <c r="B783" s="9"/>
      <c r="C783" s="9"/>
      <c r="D783" s="9"/>
      <c r="E783" s="9"/>
      <c r="F783" s="14"/>
    </row>
    <row r="784">
      <c r="A784" s="9"/>
      <c r="B784" s="9"/>
      <c r="C784" s="9"/>
      <c r="D784" s="9"/>
      <c r="E784" s="9"/>
      <c r="F784" s="14"/>
    </row>
    <row r="785">
      <c r="A785" s="9"/>
      <c r="B785" s="9"/>
      <c r="C785" s="9"/>
      <c r="D785" s="9"/>
      <c r="E785" s="9"/>
      <c r="F785" s="14"/>
    </row>
    <row r="786">
      <c r="A786" s="9"/>
      <c r="B786" s="9"/>
      <c r="C786" s="9"/>
      <c r="D786" s="9"/>
      <c r="E786" s="9"/>
      <c r="F786" s="14"/>
    </row>
    <row r="787">
      <c r="A787" s="9"/>
      <c r="B787" s="9"/>
      <c r="C787" s="9"/>
      <c r="D787" s="9"/>
      <c r="E787" s="9"/>
      <c r="F787" s="14"/>
    </row>
    <row r="788">
      <c r="A788" s="9"/>
      <c r="B788" s="9"/>
      <c r="C788" s="9"/>
      <c r="D788" s="9"/>
      <c r="E788" s="9"/>
      <c r="F788" s="14"/>
    </row>
    <row r="789">
      <c r="A789" s="9"/>
      <c r="B789" s="9"/>
      <c r="C789" s="9"/>
      <c r="D789" s="9"/>
      <c r="E789" s="9"/>
      <c r="F789" s="14"/>
    </row>
    <row r="790">
      <c r="A790" s="9"/>
      <c r="B790" s="9"/>
      <c r="C790" s="9"/>
      <c r="D790" s="9"/>
      <c r="E790" s="9"/>
      <c r="F790" s="14"/>
    </row>
    <row r="791">
      <c r="A791" s="9"/>
      <c r="B791" s="9"/>
      <c r="C791" s="9"/>
      <c r="D791" s="9"/>
      <c r="E791" s="9"/>
      <c r="F791" s="14"/>
    </row>
    <row r="792">
      <c r="A792" s="9"/>
      <c r="B792" s="9"/>
      <c r="C792" s="9"/>
      <c r="D792" s="9"/>
      <c r="E792" s="9"/>
      <c r="F792" s="14"/>
    </row>
    <row r="793">
      <c r="A793" s="9"/>
      <c r="B793" s="9"/>
      <c r="C793" s="9"/>
      <c r="D793" s="9"/>
      <c r="E793" s="9"/>
      <c r="F793" s="14"/>
    </row>
    <row r="794">
      <c r="A794" s="9"/>
      <c r="B794" s="9"/>
      <c r="C794" s="9"/>
      <c r="D794" s="9"/>
      <c r="E794" s="9"/>
      <c r="F794" s="14"/>
    </row>
    <row r="795">
      <c r="A795" s="9"/>
      <c r="B795" s="9"/>
      <c r="C795" s="9"/>
      <c r="D795" s="9"/>
      <c r="E795" s="9"/>
      <c r="F795" s="14"/>
    </row>
    <row r="796">
      <c r="A796" s="9"/>
      <c r="B796" s="9"/>
      <c r="C796" s="9"/>
      <c r="D796" s="9"/>
      <c r="E796" s="9"/>
      <c r="F796" s="14"/>
    </row>
    <row r="797">
      <c r="A797" s="9"/>
      <c r="B797" s="9"/>
      <c r="C797" s="9"/>
      <c r="D797" s="9"/>
      <c r="E797" s="9"/>
      <c r="F797" s="14"/>
    </row>
    <row r="798">
      <c r="A798" s="9"/>
      <c r="B798" s="9"/>
      <c r="C798" s="9"/>
      <c r="D798" s="9"/>
      <c r="E798" s="9"/>
      <c r="F798" s="14"/>
    </row>
    <row r="799">
      <c r="A799" s="9"/>
      <c r="B799" s="9"/>
      <c r="C799" s="9"/>
      <c r="D799" s="9"/>
      <c r="E799" s="9"/>
      <c r="F799" s="14"/>
    </row>
    <row r="800">
      <c r="A800" s="9"/>
      <c r="B800" s="9"/>
      <c r="C800" s="9"/>
      <c r="D800" s="9"/>
      <c r="E800" s="9"/>
      <c r="F800" s="14"/>
    </row>
    <row r="801">
      <c r="A801" s="9"/>
      <c r="B801" s="9"/>
      <c r="C801" s="9"/>
      <c r="D801" s="9"/>
      <c r="E801" s="9"/>
      <c r="F801" s="14"/>
    </row>
    <row r="802">
      <c r="A802" s="9"/>
      <c r="B802" s="9"/>
      <c r="C802" s="9"/>
      <c r="D802" s="9"/>
      <c r="E802" s="9"/>
      <c r="F802" s="14"/>
    </row>
    <row r="803">
      <c r="A803" s="9"/>
      <c r="B803" s="9"/>
      <c r="C803" s="9"/>
      <c r="D803" s="9"/>
      <c r="E803" s="9"/>
      <c r="F803" s="14"/>
    </row>
    <row r="804">
      <c r="A804" s="9"/>
      <c r="B804" s="9"/>
      <c r="C804" s="9"/>
      <c r="D804" s="9"/>
      <c r="E804" s="9"/>
      <c r="F804" s="14"/>
    </row>
    <row r="805">
      <c r="A805" s="9"/>
      <c r="B805" s="9"/>
      <c r="C805" s="9"/>
      <c r="D805" s="9"/>
      <c r="E805" s="9"/>
      <c r="F805" s="14"/>
    </row>
    <row r="806">
      <c r="A806" s="9"/>
      <c r="B806" s="9"/>
      <c r="C806" s="9"/>
      <c r="D806" s="9"/>
      <c r="E806" s="9"/>
      <c r="F806" s="14"/>
    </row>
    <row r="807">
      <c r="A807" s="9"/>
      <c r="B807" s="9"/>
      <c r="C807" s="9"/>
      <c r="D807" s="9"/>
      <c r="E807" s="9"/>
      <c r="F807" s="14"/>
    </row>
    <row r="808">
      <c r="A808" s="9"/>
      <c r="B808" s="9"/>
      <c r="C808" s="9"/>
      <c r="D808" s="9"/>
      <c r="E808" s="9"/>
      <c r="F808" s="14"/>
    </row>
    <row r="809">
      <c r="A809" s="9"/>
      <c r="B809" s="9"/>
      <c r="C809" s="9"/>
      <c r="D809" s="9"/>
      <c r="E809" s="9"/>
      <c r="F809" s="14"/>
    </row>
    <row r="810">
      <c r="A810" s="9"/>
      <c r="B810" s="9"/>
      <c r="C810" s="9"/>
      <c r="D810" s="9"/>
      <c r="E810" s="9"/>
      <c r="F810" s="14"/>
    </row>
    <row r="811">
      <c r="A811" s="9"/>
      <c r="B811" s="9"/>
      <c r="C811" s="9"/>
      <c r="D811" s="9"/>
      <c r="E811" s="9"/>
      <c r="F811" s="14"/>
    </row>
    <row r="812">
      <c r="A812" s="9"/>
      <c r="B812" s="9"/>
      <c r="C812" s="9"/>
      <c r="D812" s="9"/>
      <c r="E812" s="9"/>
      <c r="F812" s="14"/>
    </row>
    <row r="813">
      <c r="A813" s="9"/>
      <c r="B813" s="9"/>
      <c r="C813" s="9"/>
      <c r="D813" s="9"/>
      <c r="E813" s="9"/>
      <c r="F813" s="14"/>
    </row>
    <row r="814">
      <c r="A814" s="9"/>
      <c r="B814" s="9"/>
      <c r="C814" s="9"/>
      <c r="D814" s="9"/>
      <c r="E814" s="9"/>
      <c r="F814" s="14"/>
    </row>
    <row r="815">
      <c r="A815" s="9"/>
      <c r="B815" s="9"/>
      <c r="C815" s="9"/>
      <c r="D815" s="9"/>
      <c r="E815" s="9"/>
      <c r="F815" s="14"/>
    </row>
    <row r="816">
      <c r="A816" s="9"/>
      <c r="B816" s="9"/>
      <c r="C816" s="9"/>
      <c r="D816" s="9"/>
      <c r="E816" s="9"/>
      <c r="F816" s="14"/>
    </row>
    <row r="817">
      <c r="A817" s="9"/>
      <c r="B817" s="9"/>
      <c r="C817" s="9"/>
      <c r="D817" s="9"/>
      <c r="E817" s="9"/>
      <c r="F817" s="14"/>
    </row>
    <row r="818">
      <c r="A818" s="9"/>
      <c r="B818" s="9"/>
      <c r="C818" s="9"/>
      <c r="D818" s="9"/>
      <c r="E818" s="9"/>
      <c r="F818" s="14"/>
    </row>
    <row r="819">
      <c r="A819" s="9"/>
      <c r="B819" s="9"/>
      <c r="C819" s="9"/>
      <c r="D819" s="9"/>
      <c r="E819" s="9"/>
      <c r="F819" s="14"/>
    </row>
    <row r="820">
      <c r="A820" s="9"/>
      <c r="B820" s="9"/>
      <c r="C820" s="9"/>
      <c r="D820" s="9"/>
      <c r="E820" s="9"/>
      <c r="F820" s="14"/>
    </row>
    <row r="821">
      <c r="A821" s="9"/>
      <c r="B821" s="9"/>
      <c r="C821" s="9"/>
      <c r="D821" s="9"/>
      <c r="E821" s="9"/>
      <c r="F821" s="14"/>
    </row>
    <row r="822">
      <c r="A822" s="9"/>
      <c r="B822" s="9"/>
      <c r="C822" s="9"/>
      <c r="D822" s="9"/>
      <c r="E822" s="9"/>
      <c r="F822" s="14"/>
    </row>
    <row r="823">
      <c r="A823" s="9"/>
      <c r="B823" s="9"/>
      <c r="C823" s="9"/>
      <c r="D823" s="9"/>
      <c r="E823" s="9"/>
      <c r="F823" s="14"/>
    </row>
    <row r="824">
      <c r="A824" s="9"/>
      <c r="B824" s="9"/>
      <c r="C824" s="9"/>
      <c r="D824" s="9"/>
      <c r="E824" s="9"/>
      <c r="F824" s="14"/>
    </row>
    <row r="825">
      <c r="A825" s="9"/>
      <c r="B825" s="9"/>
      <c r="C825" s="9"/>
      <c r="D825" s="9"/>
      <c r="E825" s="9"/>
      <c r="F825" s="14"/>
    </row>
    <row r="826">
      <c r="A826" s="9"/>
      <c r="B826" s="9"/>
      <c r="C826" s="9"/>
      <c r="D826" s="9"/>
      <c r="E826" s="9"/>
      <c r="F826" s="14"/>
    </row>
    <row r="827">
      <c r="A827" s="9"/>
      <c r="B827" s="9"/>
      <c r="C827" s="9"/>
      <c r="D827" s="9"/>
      <c r="E827" s="9"/>
      <c r="F827" s="14"/>
    </row>
    <row r="828">
      <c r="A828" s="9"/>
      <c r="B828" s="9"/>
      <c r="C828" s="9"/>
      <c r="D828" s="9"/>
      <c r="E828" s="9"/>
      <c r="F828" s="14"/>
    </row>
    <row r="829">
      <c r="A829" s="9"/>
      <c r="B829" s="9"/>
      <c r="C829" s="9"/>
      <c r="D829" s="9"/>
      <c r="E829" s="9"/>
      <c r="F829" s="14"/>
    </row>
    <row r="830">
      <c r="A830" s="9"/>
      <c r="B830" s="9"/>
      <c r="C830" s="9"/>
      <c r="D830" s="9"/>
      <c r="E830" s="9"/>
      <c r="F830" s="14"/>
    </row>
    <row r="831">
      <c r="A831" s="9"/>
      <c r="B831" s="9"/>
      <c r="C831" s="9"/>
      <c r="D831" s="9"/>
      <c r="E831" s="9"/>
      <c r="F831" s="14"/>
    </row>
    <row r="832">
      <c r="A832" s="9"/>
      <c r="B832" s="9"/>
      <c r="C832" s="9"/>
      <c r="D832" s="9"/>
      <c r="E832" s="9"/>
      <c r="F832" s="14"/>
    </row>
    <row r="833">
      <c r="A833" s="9"/>
      <c r="B833" s="9"/>
      <c r="C833" s="9"/>
      <c r="D833" s="9"/>
      <c r="E833" s="9"/>
      <c r="F833" s="14"/>
    </row>
    <row r="834">
      <c r="A834" s="9"/>
      <c r="B834" s="9"/>
      <c r="C834" s="9"/>
      <c r="D834" s="9"/>
      <c r="E834" s="9"/>
      <c r="F834" s="14"/>
    </row>
    <row r="835">
      <c r="A835" s="9"/>
      <c r="B835" s="9"/>
      <c r="C835" s="9"/>
      <c r="D835" s="9"/>
      <c r="E835" s="9"/>
      <c r="F835" s="14"/>
    </row>
    <row r="836">
      <c r="A836" s="9"/>
      <c r="B836" s="9"/>
      <c r="C836" s="9"/>
      <c r="D836" s="9"/>
      <c r="E836" s="9"/>
      <c r="F836" s="14"/>
    </row>
    <row r="837">
      <c r="A837" s="9"/>
      <c r="B837" s="9"/>
      <c r="C837" s="9"/>
      <c r="D837" s="9"/>
      <c r="E837" s="9"/>
      <c r="F837" s="14"/>
    </row>
    <row r="838">
      <c r="A838" s="9"/>
      <c r="B838" s="9"/>
      <c r="C838" s="9"/>
      <c r="D838" s="9"/>
      <c r="E838" s="9"/>
      <c r="F838" s="14"/>
    </row>
    <row r="839">
      <c r="A839" s="9"/>
      <c r="B839" s="9"/>
      <c r="C839" s="9"/>
      <c r="D839" s="9"/>
      <c r="E839" s="9"/>
      <c r="F839" s="14"/>
    </row>
    <row r="840">
      <c r="A840" s="9"/>
      <c r="B840" s="9"/>
      <c r="C840" s="9"/>
      <c r="D840" s="9"/>
      <c r="E840" s="9"/>
      <c r="F840" s="14"/>
    </row>
    <row r="841">
      <c r="A841" s="9"/>
      <c r="B841" s="9"/>
      <c r="C841" s="9"/>
      <c r="D841" s="9"/>
      <c r="E841" s="9"/>
      <c r="F841" s="14"/>
    </row>
    <row r="842">
      <c r="A842" s="9"/>
      <c r="B842" s="9"/>
      <c r="C842" s="9"/>
      <c r="D842" s="9"/>
      <c r="E842" s="9"/>
      <c r="F842" s="14"/>
    </row>
    <row r="843">
      <c r="A843" s="9"/>
      <c r="B843" s="9"/>
      <c r="C843" s="9"/>
      <c r="D843" s="9"/>
      <c r="E843" s="9"/>
      <c r="F843" s="14"/>
    </row>
    <row r="844">
      <c r="A844" s="9"/>
      <c r="B844" s="9"/>
      <c r="C844" s="9"/>
      <c r="D844" s="9"/>
      <c r="E844" s="9"/>
      <c r="F844" s="14"/>
    </row>
    <row r="845">
      <c r="A845" s="9"/>
      <c r="B845" s="9"/>
      <c r="C845" s="9"/>
      <c r="D845" s="9"/>
      <c r="E845" s="9"/>
      <c r="F845" s="14"/>
    </row>
    <row r="846">
      <c r="A846" s="9"/>
      <c r="B846" s="9"/>
      <c r="C846" s="9"/>
      <c r="D846" s="9"/>
      <c r="E846" s="9"/>
      <c r="F846" s="14"/>
    </row>
    <row r="847">
      <c r="A847" s="9"/>
      <c r="B847" s="9"/>
      <c r="C847" s="9"/>
      <c r="D847" s="9"/>
      <c r="E847" s="9"/>
      <c r="F847" s="14"/>
    </row>
    <row r="848">
      <c r="A848" s="9"/>
      <c r="B848" s="9"/>
      <c r="C848" s="9"/>
      <c r="D848" s="9"/>
      <c r="E848" s="9"/>
      <c r="F848" s="14"/>
    </row>
    <row r="849">
      <c r="A849" s="9"/>
      <c r="B849" s="9"/>
      <c r="C849" s="9"/>
      <c r="D849" s="9"/>
      <c r="E849" s="9"/>
      <c r="F849" s="14"/>
    </row>
    <row r="850">
      <c r="A850" s="9"/>
      <c r="B850" s="9"/>
      <c r="C850" s="9"/>
      <c r="D850" s="9"/>
      <c r="E850" s="9"/>
      <c r="F850" s="14"/>
    </row>
    <row r="851">
      <c r="A851" s="9"/>
      <c r="B851" s="9"/>
      <c r="C851" s="9"/>
      <c r="D851" s="9"/>
      <c r="E851" s="9"/>
      <c r="F851" s="14"/>
    </row>
    <row r="852">
      <c r="A852" s="9"/>
      <c r="B852" s="9"/>
      <c r="C852" s="9"/>
      <c r="D852" s="9"/>
      <c r="E852" s="9"/>
      <c r="F852" s="14"/>
    </row>
    <row r="853">
      <c r="A853" s="9"/>
      <c r="B853" s="9"/>
      <c r="C853" s="9"/>
      <c r="D853" s="9"/>
      <c r="E853" s="9"/>
      <c r="F853" s="14"/>
    </row>
    <row r="854">
      <c r="A854" s="9"/>
      <c r="B854" s="9"/>
      <c r="C854" s="9"/>
      <c r="D854" s="9"/>
      <c r="E854" s="9"/>
      <c r="F854" s="14"/>
    </row>
    <row r="855">
      <c r="A855" s="9"/>
      <c r="B855" s="9"/>
      <c r="C855" s="9"/>
      <c r="D855" s="9"/>
      <c r="E855" s="9"/>
      <c r="F855" s="14"/>
    </row>
    <row r="856">
      <c r="A856" s="9"/>
      <c r="B856" s="9"/>
      <c r="C856" s="9"/>
      <c r="D856" s="9"/>
      <c r="E856" s="9"/>
      <c r="F856" s="14"/>
    </row>
    <row r="857">
      <c r="A857" s="9"/>
      <c r="B857" s="9"/>
      <c r="C857" s="9"/>
      <c r="D857" s="9"/>
      <c r="E857" s="9"/>
      <c r="F857" s="14"/>
    </row>
    <row r="858">
      <c r="A858" s="9"/>
      <c r="B858" s="9"/>
      <c r="C858" s="9"/>
      <c r="D858" s="9"/>
      <c r="E858" s="9"/>
      <c r="F858" s="14"/>
    </row>
    <row r="859">
      <c r="A859" s="9"/>
      <c r="B859" s="9"/>
      <c r="C859" s="9"/>
      <c r="D859" s="9"/>
      <c r="E859" s="9"/>
      <c r="F859" s="14"/>
    </row>
    <row r="860">
      <c r="A860" s="9"/>
      <c r="B860" s="9"/>
      <c r="C860" s="9"/>
      <c r="D860" s="9"/>
      <c r="E860" s="9"/>
      <c r="F860" s="14"/>
    </row>
    <row r="861">
      <c r="A861" s="9"/>
      <c r="B861" s="9"/>
      <c r="C861" s="9"/>
      <c r="D861" s="9"/>
      <c r="E861" s="9"/>
      <c r="F861" s="14"/>
    </row>
    <row r="862">
      <c r="A862" s="9"/>
      <c r="B862" s="9"/>
      <c r="C862" s="9"/>
      <c r="D862" s="9"/>
      <c r="E862" s="9"/>
      <c r="F862" s="14"/>
    </row>
    <row r="863">
      <c r="A863" s="9"/>
      <c r="B863" s="9"/>
      <c r="C863" s="9"/>
      <c r="D863" s="9"/>
      <c r="E863" s="9"/>
      <c r="F863" s="14"/>
    </row>
    <row r="864">
      <c r="A864" s="9"/>
      <c r="B864" s="9"/>
      <c r="C864" s="9"/>
      <c r="D864" s="9"/>
      <c r="E864" s="9"/>
      <c r="F864" s="14"/>
    </row>
    <row r="865">
      <c r="A865" s="9"/>
      <c r="B865" s="9"/>
      <c r="C865" s="9"/>
      <c r="D865" s="9"/>
      <c r="E865" s="9"/>
      <c r="F865" s="14"/>
    </row>
    <row r="866">
      <c r="A866" s="9"/>
      <c r="B866" s="9"/>
      <c r="C866" s="9"/>
      <c r="D866" s="9"/>
      <c r="E866" s="9"/>
      <c r="F866" s="14"/>
    </row>
    <row r="867">
      <c r="A867" s="9"/>
      <c r="B867" s="9"/>
      <c r="C867" s="9"/>
      <c r="D867" s="9"/>
      <c r="E867" s="9"/>
      <c r="F867" s="14"/>
    </row>
    <row r="868">
      <c r="A868" s="9"/>
      <c r="B868" s="9"/>
      <c r="C868" s="9"/>
      <c r="D868" s="9"/>
      <c r="E868" s="9"/>
      <c r="F868" s="14"/>
    </row>
    <row r="869">
      <c r="A869" s="9"/>
      <c r="B869" s="9"/>
      <c r="C869" s="9"/>
      <c r="D869" s="9"/>
      <c r="E869" s="9"/>
      <c r="F869" s="14"/>
    </row>
    <row r="870">
      <c r="A870" s="9"/>
      <c r="B870" s="9"/>
      <c r="C870" s="9"/>
      <c r="D870" s="9"/>
      <c r="E870" s="9"/>
      <c r="F870" s="14"/>
    </row>
    <row r="871">
      <c r="A871" s="9"/>
      <c r="B871" s="9"/>
      <c r="C871" s="9"/>
      <c r="D871" s="9"/>
      <c r="E871" s="9"/>
      <c r="F871" s="14"/>
    </row>
    <row r="872">
      <c r="A872" s="9"/>
      <c r="B872" s="9"/>
      <c r="C872" s="9"/>
      <c r="D872" s="9"/>
      <c r="E872" s="9"/>
      <c r="F872" s="14"/>
    </row>
    <row r="873">
      <c r="A873" s="9"/>
      <c r="B873" s="9"/>
      <c r="C873" s="9"/>
      <c r="D873" s="9"/>
      <c r="E873" s="9"/>
      <c r="F873" s="14"/>
    </row>
    <row r="874">
      <c r="A874" s="9"/>
      <c r="B874" s="9"/>
      <c r="C874" s="9"/>
      <c r="D874" s="9"/>
      <c r="E874" s="9"/>
      <c r="F874" s="14"/>
    </row>
    <row r="875">
      <c r="A875" s="9"/>
      <c r="B875" s="9"/>
      <c r="C875" s="9"/>
      <c r="D875" s="9"/>
      <c r="E875" s="9"/>
      <c r="F875" s="14"/>
    </row>
    <row r="876">
      <c r="A876" s="9"/>
      <c r="B876" s="9"/>
      <c r="C876" s="9"/>
      <c r="D876" s="9"/>
      <c r="E876" s="9"/>
      <c r="F876" s="14"/>
    </row>
    <row r="877">
      <c r="A877" s="9"/>
      <c r="B877" s="9"/>
      <c r="C877" s="9"/>
      <c r="D877" s="9"/>
      <c r="E877" s="9"/>
      <c r="F877" s="14"/>
    </row>
    <row r="878">
      <c r="A878" s="9"/>
      <c r="B878" s="9"/>
      <c r="C878" s="9"/>
      <c r="D878" s="9"/>
      <c r="E878" s="9"/>
      <c r="F878" s="14"/>
    </row>
    <row r="879">
      <c r="A879" s="9"/>
      <c r="B879" s="9"/>
      <c r="C879" s="9"/>
      <c r="D879" s="9"/>
      <c r="E879" s="9"/>
      <c r="F879" s="14"/>
    </row>
    <row r="880">
      <c r="A880" s="9"/>
      <c r="B880" s="9"/>
      <c r="C880" s="9"/>
      <c r="D880" s="9"/>
      <c r="E880" s="9"/>
      <c r="F880" s="14"/>
    </row>
    <row r="881">
      <c r="A881" s="9"/>
      <c r="B881" s="9"/>
      <c r="C881" s="9"/>
      <c r="D881" s="9"/>
      <c r="E881" s="9"/>
      <c r="F881" s="14"/>
    </row>
    <row r="882">
      <c r="A882" s="9"/>
      <c r="B882" s="9"/>
      <c r="C882" s="9"/>
      <c r="D882" s="9"/>
      <c r="E882" s="9"/>
      <c r="F882" s="14"/>
    </row>
    <row r="883">
      <c r="A883" s="9"/>
      <c r="B883" s="9"/>
      <c r="C883" s="9"/>
      <c r="D883" s="9"/>
      <c r="E883" s="9"/>
      <c r="F883" s="14"/>
    </row>
    <row r="884">
      <c r="A884" s="9"/>
      <c r="B884" s="9"/>
      <c r="C884" s="9"/>
      <c r="D884" s="9"/>
      <c r="E884" s="9"/>
      <c r="F884" s="14"/>
    </row>
    <row r="885">
      <c r="A885" s="9"/>
      <c r="B885" s="9"/>
      <c r="C885" s="9"/>
      <c r="D885" s="9"/>
      <c r="E885" s="9"/>
      <c r="F885" s="14"/>
    </row>
    <row r="886">
      <c r="A886" s="9"/>
      <c r="B886" s="9"/>
      <c r="C886" s="9"/>
      <c r="D886" s="9"/>
      <c r="E886" s="9"/>
      <c r="F886" s="14"/>
    </row>
    <row r="887">
      <c r="A887" s="9"/>
      <c r="B887" s="9"/>
      <c r="C887" s="9"/>
      <c r="D887" s="9"/>
      <c r="E887" s="9"/>
      <c r="F887" s="14"/>
    </row>
    <row r="888">
      <c r="A888" s="9"/>
      <c r="B888" s="9"/>
      <c r="C888" s="9"/>
      <c r="D888" s="9"/>
      <c r="E888" s="9"/>
      <c r="F888" s="14"/>
    </row>
    <row r="889">
      <c r="A889" s="9"/>
      <c r="B889" s="9"/>
      <c r="C889" s="9"/>
      <c r="D889" s="9"/>
      <c r="E889" s="9"/>
      <c r="F889" s="14"/>
    </row>
    <row r="890">
      <c r="A890" s="9"/>
      <c r="B890" s="9"/>
      <c r="C890" s="9"/>
      <c r="D890" s="9"/>
      <c r="E890" s="9"/>
      <c r="F890" s="14"/>
    </row>
    <row r="891">
      <c r="A891" s="9"/>
      <c r="B891" s="9"/>
      <c r="C891" s="9"/>
      <c r="D891" s="9"/>
      <c r="E891" s="9"/>
      <c r="F891" s="14"/>
    </row>
    <row r="892">
      <c r="A892" s="9"/>
      <c r="B892" s="9"/>
      <c r="C892" s="9"/>
      <c r="D892" s="9"/>
      <c r="E892" s="9"/>
      <c r="F892" s="14"/>
    </row>
    <row r="893">
      <c r="A893" s="9"/>
      <c r="B893" s="9"/>
      <c r="C893" s="9"/>
      <c r="D893" s="9"/>
      <c r="E893" s="9"/>
      <c r="F893" s="14"/>
    </row>
    <row r="894">
      <c r="A894" s="9"/>
      <c r="B894" s="9"/>
      <c r="C894" s="9"/>
      <c r="D894" s="9"/>
      <c r="E894" s="9"/>
      <c r="F894" s="14"/>
    </row>
    <row r="895">
      <c r="A895" s="9"/>
      <c r="B895" s="9"/>
      <c r="C895" s="9"/>
      <c r="D895" s="9"/>
      <c r="E895" s="9"/>
      <c r="F895" s="14"/>
    </row>
    <row r="896">
      <c r="A896" s="9"/>
      <c r="B896" s="9"/>
      <c r="C896" s="9"/>
      <c r="D896" s="9"/>
      <c r="E896" s="9"/>
      <c r="F896" s="14"/>
    </row>
    <row r="897">
      <c r="A897" s="9"/>
      <c r="B897" s="9"/>
      <c r="C897" s="9"/>
      <c r="D897" s="9"/>
      <c r="E897" s="9"/>
      <c r="F897" s="14"/>
    </row>
    <row r="898">
      <c r="A898" s="9"/>
      <c r="B898" s="9"/>
      <c r="C898" s="9"/>
      <c r="D898" s="9"/>
      <c r="E898" s="9"/>
      <c r="F898" s="14"/>
    </row>
    <row r="899">
      <c r="A899" s="9"/>
      <c r="B899" s="9"/>
      <c r="C899" s="9"/>
      <c r="D899" s="9"/>
      <c r="E899" s="9"/>
      <c r="F899" s="14"/>
    </row>
    <row r="900">
      <c r="A900" s="9"/>
      <c r="B900" s="9"/>
      <c r="C900" s="9"/>
      <c r="D900" s="9"/>
      <c r="E900" s="9"/>
      <c r="F900" s="14"/>
    </row>
    <row r="901">
      <c r="A901" s="9"/>
      <c r="B901" s="9"/>
      <c r="C901" s="9"/>
      <c r="D901" s="9"/>
      <c r="E901" s="9"/>
      <c r="F901" s="14"/>
    </row>
    <row r="902">
      <c r="A902" s="9"/>
      <c r="B902" s="9"/>
      <c r="C902" s="9"/>
      <c r="D902" s="9"/>
      <c r="E902" s="9"/>
      <c r="F902" s="14"/>
    </row>
    <row r="903">
      <c r="A903" s="9"/>
      <c r="B903" s="9"/>
      <c r="C903" s="9"/>
      <c r="D903" s="9"/>
      <c r="E903" s="9"/>
      <c r="F903" s="14"/>
    </row>
    <row r="904">
      <c r="A904" s="9"/>
      <c r="B904" s="9"/>
      <c r="C904" s="9"/>
      <c r="D904" s="9"/>
      <c r="E904" s="9"/>
      <c r="F904" s="14"/>
    </row>
    <row r="905">
      <c r="A905" s="9"/>
      <c r="B905" s="9"/>
      <c r="C905" s="9"/>
      <c r="D905" s="9"/>
      <c r="E905" s="9"/>
      <c r="F905" s="14"/>
    </row>
    <row r="906">
      <c r="A906" s="9"/>
      <c r="B906" s="9"/>
      <c r="C906" s="9"/>
      <c r="D906" s="9"/>
      <c r="E906" s="9"/>
      <c r="F906" s="14"/>
    </row>
    <row r="907">
      <c r="A907" s="9"/>
      <c r="B907" s="9"/>
      <c r="C907" s="9"/>
      <c r="D907" s="9"/>
      <c r="E907" s="9"/>
      <c r="F907" s="14"/>
    </row>
    <row r="908">
      <c r="A908" s="9"/>
      <c r="B908" s="9"/>
      <c r="C908" s="9"/>
      <c r="D908" s="9"/>
      <c r="E908" s="9"/>
      <c r="F908" s="14"/>
    </row>
    <row r="909">
      <c r="A909" s="9"/>
      <c r="B909" s="9"/>
      <c r="C909" s="9"/>
      <c r="D909" s="9"/>
      <c r="E909" s="9"/>
      <c r="F909" s="14"/>
    </row>
    <row r="910">
      <c r="A910" s="9"/>
      <c r="B910" s="9"/>
      <c r="C910" s="9"/>
      <c r="D910" s="9"/>
      <c r="E910" s="9"/>
      <c r="F910" s="14"/>
    </row>
    <row r="911">
      <c r="A911" s="9"/>
      <c r="B911" s="9"/>
      <c r="C911" s="9"/>
      <c r="D911" s="9"/>
      <c r="E911" s="9"/>
      <c r="F911" s="14"/>
    </row>
    <row r="912">
      <c r="A912" s="9"/>
      <c r="B912" s="9"/>
      <c r="C912" s="9"/>
      <c r="D912" s="9"/>
      <c r="E912" s="9"/>
      <c r="F912" s="14"/>
    </row>
    <row r="913">
      <c r="A913" s="9"/>
      <c r="B913" s="9"/>
      <c r="C913" s="9"/>
      <c r="D913" s="9"/>
      <c r="E913" s="9"/>
      <c r="F913" s="14"/>
    </row>
    <row r="914">
      <c r="A914" s="9"/>
      <c r="B914" s="9"/>
      <c r="C914" s="9"/>
      <c r="D914" s="9"/>
      <c r="E914" s="9"/>
      <c r="F914" s="14"/>
    </row>
    <row r="915">
      <c r="A915" s="9"/>
      <c r="B915" s="9"/>
      <c r="C915" s="9"/>
      <c r="D915" s="9"/>
      <c r="E915" s="9"/>
      <c r="F915" s="14"/>
    </row>
    <row r="916">
      <c r="A916" s="9"/>
      <c r="B916" s="9"/>
      <c r="C916" s="9"/>
      <c r="D916" s="9"/>
      <c r="E916" s="9"/>
      <c r="F916" s="14"/>
    </row>
    <row r="917">
      <c r="A917" s="9"/>
      <c r="B917" s="9"/>
      <c r="C917" s="9"/>
      <c r="D917" s="9"/>
      <c r="E917" s="9"/>
      <c r="F917" s="14"/>
    </row>
    <row r="918">
      <c r="A918" s="9"/>
      <c r="B918" s="9"/>
      <c r="C918" s="9"/>
      <c r="D918" s="9"/>
      <c r="E918" s="9"/>
      <c r="F918" s="14"/>
    </row>
    <row r="919">
      <c r="A919" s="9"/>
      <c r="B919" s="9"/>
      <c r="C919" s="9"/>
      <c r="D919" s="9"/>
      <c r="E919" s="9"/>
      <c r="F919" s="14"/>
    </row>
    <row r="920">
      <c r="A920" s="9"/>
      <c r="B920" s="9"/>
      <c r="C920" s="9"/>
      <c r="D920" s="9"/>
      <c r="E920" s="9"/>
      <c r="F920" s="14"/>
    </row>
    <row r="921">
      <c r="A921" s="9"/>
      <c r="B921" s="9"/>
      <c r="C921" s="9"/>
      <c r="D921" s="9"/>
      <c r="E921" s="9"/>
      <c r="F921" s="14"/>
    </row>
    <row r="922">
      <c r="A922" s="9"/>
      <c r="B922" s="9"/>
      <c r="C922" s="9"/>
      <c r="D922" s="9"/>
      <c r="E922" s="9"/>
      <c r="F922" s="14"/>
    </row>
    <row r="923">
      <c r="A923" s="9"/>
      <c r="B923" s="9"/>
      <c r="C923" s="9"/>
      <c r="D923" s="9"/>
      <c r="E923" s="9"/>
      <c r="F923" s="14"/>
    </row>
    <row r="924">
      <c r="A924" s="9"/>
      <c r="B924" s="9"/>
      <c r="C924" s="9"/>
      <c r="D924" s="9"/>
      <c r="E924" s="9"/>
      <c r="F924" s="14"/>
    </row>
    <row r="925">
      <c r="A925" s="9"/>
      <c r="B925" s="9"/>
      <c r="C925" s="9"/>
      <c r="D925" s="9"/>
      <c r="E925" s="9"/>
      <c r="F925" s="14"/>
    </row>
    <row r="926">
      <c r="A926" s="9"/>
      <c r="B926" s="9"/>
      <c r="C926" s="9"/>
      <c r="D926" s="9"/>
      <c r="E926" s="9"/>
      <c r="F926" s="14"/>
    </row>
    <row r="927">
      <c r="A927" s="9"/>
      <c r="B927" s="9"/>
      <c r="C927" s="9"/>
      <c r="D927" s="9"/>
      <c r="E927" s="9"/>
      <c r="F927" s="14"/>
    </row>
    <row r="928">
      <c r="A928" s="9"/>
      <c r="B928" s="9"/>
      <c r="C928" s="9"/>
      <c r="D928" s="9"/>
      <c r="E928" s="9"/>
      <c r="F928" s="14"/>
    </row>
    <row r="929">
      <c r="A929" s="9"/>
      <c r="B929" s="9"/>
      <c r="C929" s="9"/>
      <c r="D929" s="9"/>
      <c r="E929" s="9"/>
      <c r="F929" s="14"/>
    </row>
    <row r="930">
      <c r="A930" s="9"/>
      <c r="B930" s="9"/>
      <c r="C930" s="9"/>
      <c r="D930" s="9"/>
      <c r="E930" s="9"/>
      <c r="F930" s="14"/>
    </row>
    <row r="931">
      <c r="A931" s="9"/>
      <c r="B931" s="9"/>
      <c r="C931" s="9"/>
      <c r="D931" s="9"/>
      <c r="E931" s="9"/>
      <c r="F931" s="14"/>
    </row>
    <row r="932">
      <c r="A932" s="9"/>
      <c r="B932" s="9"/>
      <c r="C932" s="9"/>
      <c r="D932" s="9"/>
      <c r="E932" s="9"/>
      <c r="F932" s="14"/>
    </row>
    <row r="933">
      <c r="A933" s="9"/>
      <c r="B933" s="9"/>
      <c r="C933" s="9"/>
      <c r="D933" s="9"/>
      <c r="E933" s="9"/>
      <c r="F933" s="14"/>
    </row>
    <row r="934">
      <c r="A934" s="9"/>
      <c r="B934" s="9"/>
      <c r="C934" s="9"/>
      <c r="D934" s="9"/>
      <c r="E934" s="9"/>
      <c r="F934" s="14"/>
    </row>
    <row r="935">
      <c r="A935" s="9"/>
      <c r="B935" s="9"/>
      <c r="C935" s="9"/>
      <c r="D935" s="9"/>
      <c r="E935" s="9"/>
      <c r="F935" s="14"/>
    </row>
    <row r="936">
      <c r="A936" s="9"/>
      <c r="B936" s="9"/>
      <c r="C936" s="9"/>
      <c r="D936" s="9"/>
      <c r="E936" s="9"/>
      <c r="F936" s="14"/>
    </row>
    <row r="937">
      <c r="A937" s="9"/>
      <c r="B937" s="9"/>
      <c r="C937" s="9"/>
      <c r="D937" s="9"/>
      <c r="E937" s="9"/>
      <c r="F937" s="14"/>
    </row>
    <row r="938">
      <c r="A938" s="9"/>
      <c r="B938" s="9"/>
      <c r="C938" s="9"/>
      <c r="D938" s="9"/>
      <c r="E938" s="9"/>
      <c r="F938" s="14"/>
    </row>
    <row r="939">
      <c r="A939" s="9"/>
      <c r="B939" s="9"/>
      <c r="C939" s="9"/>
      <c r="D939" s="9"/>
      <c r="E939" s="9"/>
      <c r="F939" s="14"/>
    </row>
    <row r="940">
      <c r="A940" s="9"/>
      <c r="B940" s="9"/>
      <c r="C940" s="9"/>
      <c r="D940" s="9"/>
      <c r="E940" s="9"/>
      <c r="F940" s="14"/>
    </row>
    <row r="941">
      <c r="A941" s="9"/>
      <c r="B941" s="9"/>
      <c r="C941" s="9"/>
      <c r="D941" s="9"/>
      <c r="E941" s="9"/>
      <c r="F941" s="14"/>
    </row>
    <row r="942">
      <c r="A942" s="9"/>
      <c r="B942" s="9"/>
      <c r="C942" s="9"/>
      <c r="D942" s="9"/>
      <c r="E942" s="9"/>
      <c r="F942" s="14"/>
    </row>
    <row r="943">
      <c r="A943" s="9"/>
      <c r="B943" s="9"/>
      <c r="C943" s="9"/>
      <c r="D943" s="9"/>
      <c r="E943" s="9"/>
      <c r="F943" s="14"/>
    </row>
    <row r="944">
      <c r="A944" s="9"/>
      <c r="B944" s="9"/>
      <c r="C944" s="9"/>
      <c r="D944" s="9"/>
      <c r="E944" s="9"/>
      <c r="F944" s="14"/>
    </row>
    <row r="945">
      <c r="A945" s="9"/>
      <c r="B945" s="9"/>
      <c r="C945" s="9"/>
      <c r="D945" s="9"/>
      <c r="E945" s="9"/>
      <c r="F945" s="14"/>
    </row>
    <row r="946">
      <c r="A946" s="9"/>
      <c r="B946" s="9"/>
      <c r="C946" s="9"/>
      <c r="D946" s="9"/>
      <c r="E946" s="9"/>
      <c r="F946" s="14"/>
    </row>
    <row r="947">
      <c r="A947" s="9"/>
      <c r="B947" s="9"/>
      <c r="C947" s="9"/>
      <c r="D947" s="9"/>
      <c r="E947" s="9"/>
      <c r="F947" s="14"/>
    </row>
    <row r="948">
      <c r="A948" s="9"/>
      <c r="B948" s="9"/>
      <c r="C948" s="9"/>
      <c r="D948" s="9"/>
      <c r="E948" s="9"/>
      <c r="F948" s="14"/>
    </row>
    <row r="949">
      <c r="A949" s="9"/>
      <c r="B949" s="9"/>
      <c r="C949" s="9"/>
      <c r="D949" s="9"/>
      <c r="E949" s="9"/>
      <c r="F949" s="14"/>
    </row>
    <row r="950">
      <c r="A950" s="9"/>
      <c r="B950" s="9"/>
      <c r="C950" s="9"/>
      <c r="D950" s="9"/>
      <c r="E950" s="9"/>
      <c r="F950" s="14"/>
    </row>
    <row r="951">
      <c r="A951" s="9"/>
      <c r="B951" s="9"/>
      <c r="C951" s="9"/>
      <c r="D951" s="9"/>
      <c r="E951" s="9"/>
      <c r="F951" s="14"/>
    </row>
    <row r="952">
      <c r="A952" s="9"/>
      <c r="B952" s="9"/>
      <c r="C952" s="9"/>
      <c r="D952" s="9"/>
      <c r="E952" s="9"/>
      <c r="F952" s="14"/>
    </row>
    <row r="953">
      <c r="A953" s="9"/>
      <c r="B953" s="9"/>
      <c r="C953" s="9"/>
      <c r="D953" s="9"/>
      <c r="E953" s="9"/>
      <c r="F953" s="14"/>
    </row>
    <row r="954">
      <c r="A954" s="9"/>
      <c r="B954" s="9"/>
      <c r="C954" s="9"/>
      <c r="D954" s="9"/>
      <c r="E954" s="9"/>
      <c r="F954" s="14"/>
    </row>
    <row r="955">
      <c r="A955" s="9"/>
      <c r="B955" s="9"/>
      <c r="C955" s="9"/>
      <c r="D955" s="9"/>
      <c r="E955" s="9"/>
      <c r="F955" s="14"/>
    </row>
    <row r="956">
      <c r="A956" s="9"/>
      <c r="B956" s="9"/>
      <c r="C956" s="9"/>
      <c r="D956" s="9"/>
      <c r="E956" s="9"/>
      <c r="F956" s="14"/>
    </row>
    <row r="957">
      <c r="A957" s="9"/>
      <c r="B957" s="9"/>
      <c r="C957" s="9"/>
      <c r="D957" s="9"/>
      <c r="E957" s="9"/>
      <c r="F957" s="14"/>
    </row>
    <row r="958">
      <c r="A958" s="9"/>
      <c r="B958" s="9"/>
      <c r="C958" s="9"/>
      <c r="D958" s="9"/>
      <c r="E958" s="9"/>
      <c r="F958" s="14"/>
    </row>
    <row r="959">
      <c r="A959" s="9"/>
      <c r="B959" s="9"/>
      <c r="C959" s="9"/>
      <c r="D959" s="9"/>
      <c r="E959" s="9"/>
      <c r="F959" s="14"/>
    </row>
    <row r="960">
      <c r="A960" s="9"/>
      <c r="B960" s="9"/>
      <c r="C960" s="9"/>
      <c r="D960" s="9"/>
      <c r="E960" s="9"/>
      <c r="F960" s="14"/>
    </row>
    <row r="961">
      <c r="A961" s="9"/>
      <c r="B961" s="9"/>
      <c r="C961" s="9"/>
      <c r="D961" s="9"/>
      <c r="E961" s="9"/>
      <c r="F961" s="14"/>
    </row>
    <row r="962">
      <c r="A962" s="9"/>
      <c r="B962" s="9"/>
      <c r="C962" s="9"/>
      <c r="D962" s="9"/>
      <c r="E962" s="9"/>
      <c r="F962" s="14"/>
    </row>
    <row r="963">
      <c r="A963" s="9"/>
      <c r="B963" s="9"/>
      <c r="C963" s="9"/>
      <c r="D963" s="9"/>
      <c r="E963" s="9"/>
      <c r="F963" s="14"/>
    </row>
    <row r="964">
      <c r="A964" s="9"/>
      <c r="B964" s="9"/>
      <c r="C964" s="9"/>
      <c r="D964" s="9"/>
      <c r="E964" s="9"/>
      <c r="F964" s="14"/>
    </row>
    <row r="965">
      <c r="A965" s="9"/>
      <c r="B965" s="9"/>
      <c r="C965" s="9"/>
      <c r="D965" s="9"/>
      <c r="E965" s="9"/>
      <c r="F965" s="14"/>
    </row>
    <row r="966">
      <c r="A966" s="9"/>
      <c r="B966" s="9"/>
      <c r="C966" s="9"/>
      <c r="D966" s="9"/>
      <c r="E966" s="9"/>
      <c r="F966" s="14"/>
    </row>
    <row r="967">
      <c r="A967" s="9"/>
      <c r="B967" s="9"/>
      <c r="C967" s="9"/>
      <c r="D967" s="9"/>
      <c r="E967" s="9"/>
      <c r="F967" s="14"/>
    </row>
    <row r="968">
      <c r="A968" s="9"/>
      <c r="B968" s="9"/>
      <c r="C968" s="9"/>
      <c r="D968" s="9"/>
      <c r="E968" s="9"/>
      <c r="F968" s="14"/>
    </row>
    <row r="969">
      <c r="A969" s="9"/>
      <c r="B969" s="9"/>
      <c r="C969" s="9"/>
      <c r="D969" s="9"/>
      <c r="E969" s="9"/>
      <c r="F969" s="14"/>
    </row>
    <row r="970">
      <c r="A970" s="9"/>
      <c r="B970" s="9"/>
      <c r="C970" s="9"/>
      <c r="D970" s="9"/>
      <c r="E970" s="9"/>
      <c r="F970" s="14"/>
    </row>
    <row r="971">
      <c r="A971" s="9"/>
      <c r="B971" s="9"/>
      <c r="C971" s="9"/>
      <c r="D971" s="9"/>
      <c r="E971" s="9"/>
      <c r="F971" s="14"/>
    </row>
    <row r="972">
      <c r="A972" s="9"/>
      <c r="B972" s="9"/>
      <c r="C972" s="9"/>
      <c r="D972" s="9"/>
      <c r="E972" s="9"/>
      <c r="F972" s="14"/>
    </row>
    <row r="973">
      <c r="A973" s="9"/>
      <c r="B973" s="9"/>
      <c r="C973" s="9"/>
      <c r="D973" s="9"/>
      <c r="E973" s="9"/>
      <c r="F973" s="14"/>
    </row>
    <row r="974">
      <c r="A974" s="9"/>
      <c r="B974" s="9"/>
      <c r="C974" s="9"/>
      <c r="D974" s="9"/>
      <c r="E974" s="9"/>
      <c r="F974" s="14"/>
    </row>
    <row r="975">
      <c r="A975" s="9"/>
      <c r="B975" s="9"/>
      <c r="C975" s="9"/>
      <c r="D975" s="9"/>
      <c r="E975" s="9"/>
      <c r="F975" s="14"/>
    </row>
    <row r="976">
      <c r="A976" s="9"/>
      <c r="B976" s="9"/>
      <c r="C976" s="9"/>
      <c r="D976" s="9"/>
      <c r="E976" s="9"/>
      <c r="F976" s="14"/>
    </row>
    <row r="977">
      <c r="A977" s="9"/>
      <c r="B977" s="9"/>
      <c r="C977" s="9"/>
      <c r="D977" s="9"/>
      <c r="E977" s="9"/>
      <c r="F977" s="14"/>
    </row>
    <row r="978">
      <c r="A978" s="9"/>
      <c r="B978" s="9"/>
      <c r="C978" s="9"/>
      <c r="D978" s="9"/>
      <c r="E978" s="9"/>
      <c r="F978" s="14"/>
    </row>
    <row r="979">
      <c r="A979" s="9"/>
      <c r="B979" s="9"/>
      <c r="C979" s="9"/>
      <c r="D979" s="9"/>
      <c r="E979" s="9"/>
      <c r="F979" s="14"/>
    </row>
    <row r="980">
      <c r="A980" s="9"/>
      <c r="B980" s="9"/>
      <c r="C980" s="9"/>
      <c r="D980" s="9"/>
      <c r="E980" s="9"/>
      <c r="F980" s="14"/>
    </row>
    <row r="981">
      <c r="A981" s="9"/>
      <c r="B981" s="9"/>
      <c r="C981" s="9"/>
      <c r="D981" s="9"/>
      <c r="E981" s="9"/>
      <c r="F981" s="14"/>
    </row>
    <row r="982">
      <c r="A982" s="9"/>
      <c r="B982" s="9"/>
      <c r="C982" s="9"/>
      <c r="D982" s="9"/>
      <c r="E982" s="9"/>
      <c r="F982" s="14"/>
    </row>
    <row r="983">
      <c r="A983" s="9"/>
      <c r="B983" s="9"/>
      <c r="C983" s="9"/>
      <c r="D983" s="9"/>
      <c r="E983" s="9"/>
      <c r="F983" s="14"/>
    </row>
    <row r="984">
      <c r="A984" s="9"/>
      <c r="B984" s="9"/>
      <c r="C984" s="9"/>
      <c r="D984" s="9"/>
      <c r="E984" s="9"/>
      <c r="F984" s="14"/>
    </row>
    <row r="985">
      <c r="A985" s="9"/>
      <c r="B985" s="9"/>
      <c r="C985" s="9"/>
      <c r="D985" s="9"/>
      <c r="E985" s="9"/>
      <c r="F985" s="14"/>
    </row>
    <row r="986">
      <c r="A986" s="9"/>
      <c r="B986" s="9"/>
      <c r="C986" s="9"/>
      <c r="D986" s="9"/>
      <c r="E986" s="9"/>
      <c r="F986" s="14"/>
    </row>
    <row r="987">
      <c r="A987" s="9"/>
      <c r="B987" s="9"/>
      <c r="C987" s="9"/>
      <c r="D987" s="9"/>
      <c r="E987" s="9"/>
      <c r="F987" s="14"/>
    </row>
    <row r="988">
      <c r="A988" s="9"/>
      <c r="B988" s="9"/>
      <c r="C988" s="9"/>
      <c r="D988" s="9"/>
      <c r="E988" s="9"/>
      <c r="F988" s="14"/>
    </row>
    <row r="989">
      <c r="A989" s="9"/>
      <c r="B989" s="9"/>
      <c r="C989" s="9"/>
      <c r="D989" s="9"/>
      <c r="E989" s="9"/>
      <c r="F989" s="14"/>
    </row>
    <row r="990">
      <c r="A990" s="9"/>
      <c r="B990" s="9"/>
      <c r="C990" s="9"/>
      <c r="D990" s="9"/>
      <c r="E990" s="9"/>
      <c r="F990" s="14"/>
    </row>
    <row r="991">
      <c r="A991" s="9"/>
      <c r="B991" s="9"/>
      <c r="C991" s="9"/>
      <c r="D991" s="9"/>
      <c r="E991" s="9"/>
      <c r="F991" s="14"/>
    </row>
    <row r="992">
      <c r="A992" s="9"/>
      <c r="B992" s="9"/>
      <c r="C992" s="9"/>
      <c r="D992" s="9"/>
      <c r="E992" s="9"/>
      <c r="F992" s="14"/>
    </row>
    <row r="993">
      <c r="A993" s="9"/>
      <c r="B993" s="9"/>
      <c r="C993" s="9"/>
      <c r="D993" s="9"/>
      <c r="E993" s="9"/>
      <c r="F993" s="14"/>
    </row>
    <row r="994">
      <c r="A994" s="9"/>
      <c r="B994" s="9"/>
      <c r="C994" s="9"/>
      <c r="D994" s="9"/>
      <c r="E994" s="9"/>
      <c r="F994" s="14"/>
    </row>
    <row r="995">
      <c r="A995" s="9"/>
      <c r="B995" s="9"/>
      <c r="C995" s="9"/>
      <c r="D995" s="9"/>
      <c r="E995" s="9"/>
      <c r="F995" s="14"/>
    </row>
    <row r="996">
      <c r="A996" s="9"/>
      <c r="B996" s="9"/>
      <c r="C996" s="9"/>
      <c r="D996" s="9"/>
      <c r="E996" s="9"/>
      <c r="F996" s="14"/>
    </row>
    <row r="997">
      <c r="A997" s="9"/>
      <c r="B997" s="9"/>
      <c r="C997" s="9"/>
      <c r="D997" s="9"/>
      <c r="E997" s="9"/>
      <c r="F997" s="14"/>
    </row>
    <row r="998">
      <c r="A998" s="9"/>
      <c r="B998" s="9"/>
      <c r="C998" s="9"/>
      <c r="D998" s="9"/>
      <c r="E998" s="9"/>
      <c r="F998" s="14"/>
    </row>
    <row r="999">
      <c r="A999" s="9"/>
      <c r="B999" s="9"/>
      <c r="C999" s="9"/>
      <c r="D999" s="9"/>
      <c r="E999" s="9"/>
      <c r="F999" s="14"/>
    </row>
    <row r="1000">
      <c r="A1000" s="9"/>
      <c r="B1000" s="9"/>
      <c r="C1000" s="9"/>
      <c r="D1000" s="9"/>
      <c r="E1000" s="9"/>
      <c r="F1000" s="14"/>
    </row>
  </sheetData>
  <drawing r:id="rId1"/>
</worksheet>
</file>