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4 BK004 May 25-26 HOANG MINH STONE TRADING COMPANY LIMITED  (Long Stone) Absolute Mix\"/>
    </mc:Choice>
  </mc:AlternateContent>
  <xr:revisionPtr revIDLastSave="0" documentId="13_ncr:1_{E3E0631A-9FAB-4BA4-B907-002775C3CC78}" xr6:coauthVersionLast="36" xr6:coauthVersionMax="36" xr10:uidLastSave="{00000000-0000-0000-0000-000000000000}"/>
  <bookViews>
    <workbookView xWindow="0" yWindow="0" windowWidth="20490" windowHeight="6945" activeTab="1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9" i="3" l="1"/>
  <c r="H28" i="3"/>
  <c r="F29" i="3"/>
  <c r="B29" i="3"/>
  <c r="B28" i="3"/>
  <c r="B30" i="4" l="1"/>
  <c r="I30" i="4"/>
  <c r="I29" i="3"/>
  <c r="D30" i="4"/>
  <c r="A12" i="4" l="1"/>
  <c r="A12" i="3"/>
  <c r="A15" i="3" l="1"/>
  <c r="B3" i="2" l="1"/>
  <c r="B5" i="2"/>
  <c r="G5" i="4" l="1"/>
  <c r="C37" i="5"/>
  <c r="H6" i="3"/>
  <c r="I29" i="4"/>
  <c r="I31" i="4" s="1"/>
  <c r="J19" i="5"/>
  <c r="C36" i="4"/>
  <c r="B29" i="4"/>
  <c r="G26" i="4"/>
  <c r="G22" i="4"/>
  <c r="A31" i="3"/>
  <c r="A34" i="4" s="1"/>
  <c r="D29" i="4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0" i="5" l="1"/>
  <c r="J21" i="5" s="1"/>
  <c r="J23" i="5" s="1"/>
  <c r="I28" i="3"/>
  <c r="I34" i="3" s="1"/>
</calcChain>
</file>

<file path=xl/sharedStrings.xml><?xml version="1.0" encoding="utf-8"?>
<sst xmlns="http://schemas.openxmlformats.org/spreadsheetml/2006/main" count="202" uniqueCount="166">
  <si>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</si>
  <si>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</si>
  <si>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</si>
  <si>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</si>
  <si>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</si>
  <si>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</si>
  <si>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</si>
  <si>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</si>
  <si>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</si>
  <si>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</si>
  <si>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</si>
  <si>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</si>
  <si>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</si>
  <si>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</si>
  <si>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</si>
  <si>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</si>
  <si>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</si>
  <si>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</si>
  <si>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</si>
  <si>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</si>
  <si>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</si>
  <si>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</si>
  <si>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</si>
  <si>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</si>
  <si>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</si>
  <si>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</si>
  <si>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</si>
  <si>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</si>
  <si>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</si>
  <si>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</si>
  <si>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</si>
  <si>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</si>
  <si>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</si>
  <si>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</si>
  <si>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</si>
  <si>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</si>
  <si>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</si>
  <si>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</si>
  <si>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</si>
  <si>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</si>
  <si>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</si>
  <si>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</si>
  <si>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</si>
  <si>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</si>
  <si>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</si>
  <si>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</si>
  <si>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</si>
  <si>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</si>
  <si>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</si>
  <si>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</si>
  <si>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</si>
  <si>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</si>
  <si>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</si>
  <si>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</si>
  <si>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</si>
  <si>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</si>
  <si>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</si>
  <si>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</si>
  <si>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</si>
  <si>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</si>
  <si>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</si>
  <si>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</si>
  <si>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</si>
  <si>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</si>
  <si>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</si>
  <si>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</si>
  <si>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</si>
  <si>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</si>
  <si>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</si>
  <si>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</si>
  <si>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</si>
  <si>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</si>
  <si>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</si>
  <si>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</si>
  <si>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</si>
  <si>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</si>
  <si>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</si>
  <si>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</si>
  <si>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</si>
  <si>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</si>
  <si>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</si>
  <si>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</si>
  <si>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</si>
  <si>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</si>
  <si>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</si>
  <si>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</si>
  <si>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</si>
  <si>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</si>
  <si>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</si>
  <si>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</si>
  <si>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</si>
  <si>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</si>
  <si>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</si>
  <si>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</si>
  <si>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</si>
  <si>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</si>
  <si>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</si>
  <si>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</si>
  <si>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</si>
  <si>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</si>
  <si>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</si>
  <si>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</si>
  <si>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</si>
  <si>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</si>
  <si>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</si>
  <si>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</si>
  <si>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</si>
  <si>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</si>
  <si>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</si>
  <si>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</si>
  <si>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</si>
  <si>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</si>
  <si>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</si>
  <si>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</si>
  <si>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</si>
  <si>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</si>
  <si>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</si>
  <si>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</si>
  <si>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</si>
  <si>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</si>
  <si>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</si>
  <si>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</si>
  <si>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</si>
  <si>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</si>
  <si>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</si>
  <si>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</si>
  <si>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</si>
  <si>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</si>
  <si>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</si>
  <si>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</si>
  <si>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</si>
  <si>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</si>
  <si>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</si>
  <si>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</si>
  <si>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</si>
  <si>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</si>
  <si>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</si>
  <si>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</si>
  <si>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</si>
  <si>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</si>
  <si>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</si>
  <si>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</si>
  <si>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</si>
  <si>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</si>
  <si>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</si>
  <si>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</si>
  <si>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</si>
  <si>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</si>
  <si>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04</t>
  </si>
  <si>
    <t>QUY NHON</t>
  </si>
  <si>
    <t>OOLU0110725</t>
  </si>
  <si>
    <t>PO005/25-26</t>
  </si>
  <si>
    <t xml:space="preserve">       described and that all particulars are true and correct.
</t>
  </si>
  <si>
    <t>HOANG MINH STONE TRADING COMPANY LIMITED
Lot 175 MBQH 6804 Phu Son Ward. Thanh Hoa City. Thanh Hoa province, Vietnam TAX:2803146553
Tel: 0392794691
 MAIL: hoangminh6868vn@gmail.com</t>
  </si>
  <si>
    <t xml:space="preserve">Total Slabs </t>
  </si>
  <si>
    <t>Product 1 : Quantity</t>
  </si>
  <si>
    <t>Product 1 : Rate</t>
  </si>
  <si>
    <t>Product 2: Quanity</t>
  </si>
  <si>
    <t>Product 2 : Rate</t>
  </si>
  <si>
    <t>Product 1 : Name</t>
  </si>
  <si>
    <t>Product 2 : Name</t>
  </si>
  <si>
    <t xml:space="preserve"> SY NO: 183/E/1, MUDIGONDA
 KHAMMAM, STATE: TELANGANA, CODE: 36
 GSTIN/UIN : 36ABKFS6852P1Z8
 EMAIL: rbnksai@gmail.com</t>
  </si>
  <si>
    <t xml:space="preserve"> SHAKTHI GRANITES</t>
  </si>
  <si>
    <t xml:space="preserve"> TO,</t>
  </si>
  <si>
    <t xml:space="preserve"> Dear Sir/ Madam,</t>
  </si>
  <si>
    <t>Four Thousand Five Hundred Sixty Nine Dollars and Eighty Six 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</si>
</sst>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5">
    <xf numFmtId="0" fontId="0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49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165" fontId="6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9" fillId="0" borderId="5" xfId="0" applyFont="1" applyBorder="1"/>
    <xf numFmtId="0" fontId="10" fillId="2" borderId="9" xfId="0" applyFont="1" applyFill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5" fillId="0" borderId="15" xfId="0" applyFont="1" applyBorder="1" applyAlignment="1"/>
    <xf numFmtId="166" fontId="6" fillId="0" borderId="15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7" xfId="0" applyFont="1" applyBorder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6" fillId="0" borderId="2" xfId="0" applyFont="1" applyBorder="1"/>
    <xf numFmtId="0" fontId="4" fillId="0" borderId="5" xfId="0" applyFont="1" applyBorder="1"/>
    <xf numFmtId="0" fontId="16" fillId="0" borderId="5" xfId="0" applyFont="1" applyBorder="1"/>
    <xf numFmtId="0" fontId="16" fillId="0" borderId="0" xfId="0" applyFont="1"/>
    <xf numFmtId="0" fontId="16" fillId="0" borderId="6" xfId="0" applyFont="1" applyBorder="1"/>
    <xf numFmtId="0" fontId="17" fillId="0" borderId="5" xfId="0" applyFont="1" applyBorder="1"/>
    <xf numFmtId="0" fontId="18" fillId="0" borderId="7" xfId="0" applyFont="1" applyBorder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27" xfId="0" applyFont="1" applyBorder="1"/>
    <xf numFmtId="0" fontId="2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6" fillId="0" borderId="0" xfId="0" applyNumberFormat="1" applyFont="1"/>
    <xf numFmtId="0" fontId="3" fillId="0" borderId="0" xfId="0" applyFont="1"/>
    <xf numFmtId="0" fontId="0" fillId="0" borderId="0" xfId="0" applyFont="1" applyAlignment="1"/>
    <xf numFmtId="167" fontId="6" fillId="0" borderId="0" xfId="0" applyNumberFormat="1" applyFont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8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1" xfId="0" applyFont="1" applyBorder="1"/>
    <xf numFmtId="0" fontId="8" fillId="0" borderId="8" xfId="0" applyFont="1" applyBorder="1"/>
    <xf numFmtId="0" fontId="11" fillId="0" borderId="2" xfId="0" applyFont="1" applyBorder="1" applyAlignment="1">
      <alignment horizontal="center"/>
    </xf>
    <xf numFmtId="0" fontId="8" fillId="0" borderId="4" xfId="0" applyFont="1" applyBorder="1"/>
    <xf numFmtId="0" fontId="11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center"/>
    </xf>
    <xf numFmtId="168" fontId="6" fillId="0" borderId="7" xfId="0" applyNumberFormat="1" applyFont="1" applyBorder="1" applyAlignment="1">
      <alignment horizontal="center"/>
    </xf>
    <xf numFmtId="168" fontId="8" fillId="0" borderId="1" xfId="0" applyNumberFormat="1" applyFont="1" applyBorder="1"/>
    <xf numFmtId="168" fontId="8" fillId="0" borderId="8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166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4" fillId="0" borderId="2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8" fillId="0" borderId="14" xfId="0" applyFont="1" applyBorder="1"/>
    <xf numFmtId="0" fontId="4" fillId="0" borderId="2" xfId="0" applyFont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top" wrapText="1"/>
    </xf>
    <xf numFmtId="0" fontId="8" fillId="0" borderId="17" xfId="0" applyFont="1" applyBorder="1"/>
    <xf numFmtId="0" fontId="8" fillId="0" borderId="18" xfId="0" applyFont="1" applyBorder="1"/>
    <xf numFmtId="0" fontId="15" fillId="2" borderId="19" xfId="0" applyFont="1" applyFill="1" applyBorder="1" applyAlignment="1">
      <alignment horizontal="left" vertical="top"/>
    </xf>
    <xf numFmtId="0" fontId="8" fillId="0" borderId="20" xfId="0" applyFont="1" applyBorder="1"/>
    <xf numFmtId="0" fontId="8" fillId="0" borderId="21" xfId="0" applyFont="1" applyBorder="1"/>
    <xf numFmtId="0" fontId="6" fillId="0" borderId="7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15" fillId="0" borderId="5" xfId="0" applyFont="1" applyBorder="1" applyAlignment="1">
      <alignment horizontal="left"/>
    </xf>
    <xf numFmtId="2" fontId="4" fillId="0" borderId="11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2" fontId="6" fillId="0" borderId="1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6" fillId="0" borderId="5" xfId="0" applyFont="1" applyBorder="1" applyAlignment="1">
      <alignment horizontal="left" vertical="center"/>
    </xf>
    <xf numFmtId="0" fontId="11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8" fillId="0" borderId="24" xfId="0" applyFont="1" applyBorder="1"/>
    <xf numFmtId="0" fontId="23" fillId="0" borderId="5" xfId="0" applyFont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8" fillId="0" borderId="29" xfId="0" applyFont="1" applyBorder="1"/>
    <xf numFmtId="1" fontId="4" fillId="0" borderId="30" xfId="0" applyNumberFormat="1" applyFont="1" applyBorder="1" applyAlignment="1">
      <alignment horizontal="center"/>
    </xf>
    <xf numFmtId="0" fontId="8" fillId="0" borderId="31" xfId="0" applyFont="1" applyBorder="1"/>
    <xf numFmtId="4" fontId="4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left"/>
    </xf>
    <xf numFmtId="1" fontId="4" fillId="0" borderId="1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8" fillId="0" borderId="22" xfId="0" applyFont="1" applyBorder="1"/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1" fontId="4" fillId="0" borderId="25" xfId="0" applyNumberFormat="1" applyFont="1" applyBorder="1" applyAlignment="1">
      <alignment horizontal="center"/>
    </xf>
    <xf numFmtId="0" fontId="8" fillId="0" borderId="26" xfId="0" applyFont="1" applyBorder="1"/>
    <xf numFmtId="0" fontId="21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8" fillId="0" borderId="6" xfId="0" applyFont="1" applyBorder="1" applyAlignment="1">
      <alignment vertical="center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238125</xdr:colOff>
      <xdr:row>36</xdr:row>
      <xdr:rowOff>57149</xdr:rowOff>
    </xdr:from>
    <xdr:to>
      <xdr:col>9</xdr:col>
      <xdr:colOff>57150</xdr:colOff>
      <xdr:row>39</xdr:row>
      <xdr:rowOff>88071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0B993B-F16F-40F4-9628-30732710D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7458074"/>
          <a:ext cx="1771650" cy="7262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141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tabSelected="1" topLeftCell="A16" workbookViewId="0">
      <selection activeCell="E25" sqref="E25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BK004/25-26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45780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55</v>
      </c>
      <c r="B6" s="8" t="s">
        <v>143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4" t="s">
        <v>21</v>
      </c>
      <c r="B7" s="76" t="s">
        <v>153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5"/>
      <c r="B8" s="75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5"/>
      <c r="B9" s="75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5"/>
      <c r="B10" s="75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5"/>
      <c r="B11" s="75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5"/>
      <c r="B12" s="75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28</v>
      </c>
      <c r="B18" s="3" t="s">
        <v>144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29</v>
      </c>
      <c r="B19" s="3" t="s">
        <v>144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4" t="s">
        <v>149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32</v>
      </c>
      <c r="B22" s="3" t="s">
        <v>145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33</v>
      </c>
      <c r="B23" s="15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154</v>
      </c>
      <c r="B24" s="1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72" customFormat="1" ht="15.75" customHeight="1" x14ac:dyDescent="0.25">
      <c r="A25" s="1" t="s">
        <v>159</v>
      </c>
      <c r="B25" s="3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155</v>
      </c>
      <c r="B26">
        <v>275.06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156</v>
      </c>
      <c r="B27" s="15">
        <v>11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72" customFormat="1" ht="15.75" customHeight="1" x14ac:dyDescent="0.25">
      <c r="A28" s="1" t="s">
        <v>160</v>
      </c>
      <c r="B28" s="15" t="s">
        <v>27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157</v>
      </c>
      <c r="B29" s="15">
        <v>154.41999999999999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1" t="s">
        <v>158</v>
      </c>
      <c r="B30" s="15">
        <v>10</v>
      </c>
      <c r="C30" s="4"/>
      <c r="D30" s="4"/>
      <c r="E30" s="1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 x14ac:dyDescent="0.25">
      <c r="A1002" s="4"/>
      <c r="B1002" s="3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sheetProtection selectLockedCells="1"/>
  <mergeCells count="2">
    <mergeCell ref="A7:A12"/>
    <mergeCell ref="B7:B12"/>
  </mergeCells>
  <conditionalFormatting sqref="B1:B19 B22:B25 B27:B28 E30">
    <cfRule type="containsBlanks" dxfId="4" priority="3">
      <formula>LEN(TRIM(B1))=0</formula>
    </cfRule>
  </conditionalFormatting>
  <conditionalFormatting sqref="B5:B6">
    <cfRule type="containsText" dxfId="3" priority="4" operator="containsText" text="FALSE">
      <formula>NOT(ISERROR(SEARCH(("FALSE"),(B5))))</formula>
    </cfRule>
  </conditionalFormatting>
  <conditionalFormatting sqref="B5:B6">
    <cfRule type="containsText" dxfId="2" priority="5" operator="containsText" text="select the financial year">
      <formula>NOT(ISERROR(SEARCH(("select the financial year"),(B5))))</formula>
    </cfRule>
  </conditionalFormatting>
  <conditionalFormatting sqref="B29">
    <cfRule type="containsBlanks" dxfId="1" priority="2">
      <formula>LEN(TRIM(B29))=0</formula>
    </cfRule>
  </conditionalFormatting>
  <conditionalFormatting sqref="B30">
    <cfRule type="containsBlanks" dxfId="0" priority="1">
      <formula>LEN(TRIM(B30))=0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5 B27:B28 E30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8"/>
  <sheetViews>
    <sheetView topLeftCell="A25" workbookViewId="0">
      <selection activeCell="C31" sqref="C31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3" t="s">
        <v>36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37</v>
      </c>
      <c r="B3" s="17"/>
      <c r="C3" s="17"/>
      <c r="D3" s="18"/>
      <c r="E3" s="86" t="s">
        <v>38</v>
      </c>
      <c r="F3" s="87"/>
      <c r="G3" s="84"/>
      <c r="H3" s="86" t="s">
        <v>39</v>
      </c>
      <c r="I3" s="87"/>
      <c r="J3" s="84"/>
    </row>
    <row r="4" spans="1:10" x14ac:dyDescent="0.25">
      <c r="A4" s="19" t="s">
        <v>40</v>
      </c>
      <c r="B4" s="4"/>
      <c r="C4" s="4"/>
      <c r="D4" s="20"/>
      <c r="E4" s="104" t="str">
        <f>'input data'!B3</f>
        <v>BK004/25-26</v>
      </c>
      <c r="F4" s="81"/>
      <c r="G4" s="82"/>
      <c r="H4" s="105">
        <f>'input data'!B4</f>
        <v>45780</v>
      </c>
      <c r="I4" s="106"/>
      <c r="J4" s="107"/>
    </row>
    <row r="5" spans="1:10" x14ac:dyDescent="0.25">
      <c r="A5" s="21" t="s">
        <v>41</v>
      </c>
      <c r="B5" s="4"/>
      <c r="C5" s="4"/>
      <c r="D5" s="20"/>
      <c r="E5" s="86" t="s">
        <v>42</v>
      </c>
      <c r="F5" s="87"/>
      <c r="G5" s="84"/>
      <c r="H5" s="86" t="s">
        <v>43</v>
      </c>
      <c r="I5" s="87"/>
      <c r="J5" s="84"/>
    </row>
    <row r="6" spans="1:10" x14ac:dyDescent="0.25">
      <c r="A6" s="21" t="s">
        <v>44</v>
      </c>
      <c r="B6" s="4"/>
      <c r="C6" s="4"/>
      <c r="D6" s="20"/>
      <c r="E6" s="99"/>
      <c r="F6" s="81"/>
      <c r="G6" s="82"/>
      <c r="H6" s="98" t="str">
        <f>'input data'!B5</f>
        <v>AD2403250650768</v>
      </c>
      <c r="I6" s="81"/>
      <c r="J6" s="82"/>
    </row>
    <row r="7" spans="1:10" x14ac:dyDescent="0.25">
      <c r="A7" s="21" t="s">
        <v>45</v>
      </c>
      <c r="B7" s="4"/>
      <c r="C7" s="4"/>
      <c r="D7" s="20"/>
      <c r="E7" s="86" t="s">
        <v>46</v>
      </c>
      <c r="F7" s="87"/>
      <c r="G7" s="84"/>
      <c r="H7" s="86" t="s">
        <v>47</v>
      </c>
      <c r="I7" s="87"/>
      <c r="J7" s="84"/>
    </row>
    <row r="8" spans="1:10" x14ac:dyDescent="0.25">
      <c r="A8" s="19" t="s">
        <v>48</v>
      </c>
      <c r="B8" s="4"/>
      <c r="C8" s="4"/>
      <c r="D8" s="20"/>
      <c r="E8" s="99" t="s">
        <v>49</v>
      </c>
      <c r="F8" s="81"/>
      <c r="G8" s="82"/>
      <c r="H8" s="100" t="s">
        <v>50</v>
      </c>
      <c r="I8" s="81"/>
      <c r="J8" s="82"/>
    </row>
    <row r="9" spans="1:10" x14ac:dyDescent="0.25">
      <c r="A9" s="22" t="s">
        <v>51</v>
      </c>
      <c r="B9" s="4"/>
      <c r="C9" s="4"/>
      <c r="D9" s="20"/>
      <c r="E9" s="86" t="s">
        <v>52</v>
      </c>
      <c r="F9" s="87"/>
      <c r="G9" s="84"/>
      <c r="H9" s="86" t="s">
        <v>53</v>
      </c>
      <c r="I9" s="87"/>
      <c r="J9" s="84"/>
    </row>
    <row r="10" spans="1:10" x14ac:dyDescent="0.25">
      <c r="A10" s="22" t="s">
        <v>54</v>
      </c>
      <c r="B10" s="4"/>
      <c r="C10" s="4"/>
      <c r="D10" s="20"/>
      <c r="E10" s="92" t="str">
        <f>'input data'!B14</f>
        <v>Loose packing</v>
      </c>
      <c r="F10" s="75"/>
      <c r="G10" s="78"/>
      <c r="H10" s="92" t="str">
        <f>'input data'!B13 &amp; " " &amp; 'input data'!B15</f>
        <v>1 FCL</v>
      </c>
      <c r="I10" s="75"/>
      <c r="J10" s="78"/>
    </row>
    <row r="11" spans="1:10" x14ac:dyDescent="0.25">
      <c r="A11" s="102" t="s">
        <v>55</v>
      </c>
      <c r="B11" s="87"/>
      <c r="C11" s="87"/>
      <c r="D11" s="84"/>
      <c r="E11" s="108" t="s">
        <v>56</v>
      </c>
      <c r="F11" s="94"/>
      <c r="G11" s="95"/>
      <c r="H11" s="93" t="s">
        <v>57</v>
      </c>
      <c r="I11" s="94"/>
      <c r="J11" s="95"/>
    </row>
    <row r="12" spans="1:10" ht="15" customHeight="1" x14ac:dyDescent="0.25">
      <c r="A12" s="109" t="str">
        <f>'input data'!B6</f>
        <v>To the Order</v>
      </c>
      <c r="B12" s="75"/>
      <c r="C12" s="75"/>
      <c r="D12" s="78"/>
      <c r="E12" s="110" t="str">
        <f>'input data'!B16</f>
        <v>CNF</v>
      </c>
      <c r="F12" s="75"/>
      <c r="G12" s="78"/>
      <c r="H12" s="96" t="str">
        <f>'input data'!B17</f>
        <v>100% Against Documents</v>
      </c>
      <c r="I12" s="75"/>
      <c r="J12" s="78"/>
    </row>
    <row r="13" spans="1:10" x14ac:dyDescent="0.25">
      <c r="A13" s="19"/>
      <c r="B13" s="4"/>
      <c r="C13" s="4"/>
      <c r="D13" s="20"/>
      <c r="E13" s="80"/>
      <c r="F13" s="81"/>
      <c r="G13" s="82"/>
      <c r="H13" s="81"/>
      <c r="I13" s="81"/>
      <c r="J13" s="82"/>
    </row>
    <row r="14" spans="1:10" x14ac:dyDescent="0.25">
      <c r="A14" s="16" t="s">
        <v>58</v>
      </c>
      <c r="B14" s="17"/>
      <c r="C14" s="17"/>
      <c r="D14" s="18"/>
      <c r="E14" s="97" t="s">
        <v>59</v>
      </c>
      <c r="F14" s="87"/>
      <c r="G14" s="87"/>
      <c r="H14" s="87"/>
      <c r="I14" s="87"/>
      <c r="J14" s="84"/>
    </row>
    <row r="15" spans="1:10" x14ac:dyDescent="0.25">
      <c r="A15" s="77" t="str">
        <f>'input data'!B7</f>
        <v>HOANG MINH STONE TRADING COMPANY LIMITED
Lot 175 MBQH 6804 Phu Son Ward. Thanh Hoa City. Thanh Hoa province, Vietnam TAX:2803146553
Tel: 0392794691
 MAIL: hoangminh6868vn@gmail.com</v>
      </c>
      <c r="B15" s="75"/>
      <c r="C15" s="75"/>
      <c r="D15" s="78"/>
      <c r="E15" s="79"/>
      <c r="F15" s="75"/>
      <c r="G15" s="75"/>
      <c r="H15" s="75"/>
      <c r="I15" s="75"/>
      <c r="J15" s="78"/>
    </row>
    <row r="16" spans="1:10" x14ac:dyDescent="0.25">
      <c r="A16" s="79"/>
      <c r="B16" s="75"/>
      <c r="C16" s="75"/>
      <c r="D16" s="78"/>
      <c r="E16" s="79"/>
      <c r="F16" s="75"/>
      <c r="G16" s="75"/>
      <c r="H16" s="75"/>
      <c r="I16" s="75"/>
      <c r="J16" s="78"/>
    </row>
    <row r="17" spans="1:12" x14ac:dyDescent="0.25">
      <c r="A17" s="79"/>
      <c r="B17" s="75"/>
      <c r="C17" s="75"/>
      <c r="D17" s="78"/>
      <c r="E17" s="79"/>
      <c r="F17" s="75"/>
      <c r="G17" s="75"/>
      <c r="H17" s="75"/>
      <c r="I17" s="75"/>
      <c r="J17" s="78"/>
    </row>
    <row r="18" spans="1:12" x14ac:dyDescent="0.25">
      <c r="A18" s="79"/>
      <c r="B18" s="75"/>
      <c r="C18" s="75"/>
      <c r="D18" s="78"/>
      <c r="E18" s="79"/>
      <c r="F18" s="75"/>
      <c r="G18" s="75"/>
      <c r="H18" s="75"/>
      <c r="I18" s="75"/>
      <c r="J18" s="78"/>
    </row>
    <row r="19" spans="1:12" x14ac:dyDescent="0.25">
      <c r="A19" s="79"/>
      <c r="B19" s="75"/>
      <c r="C19" s="75"/>
      <c r="D19" s="78"/>
      <c r="E19" s="79"/>
      <c r="F19" s="75"/>
      <c r="G19" s="75"/>
      <c r="H19" s="75"/>
      <c r="I19" s="75"/>
      <c r="J19" s="78"/>
    </row>
    <row r="20" spans="1:12" ht="48" customHeight="1" x14ac:dyDescent="0.25">
      <c r="A20" s="80"/>
      <c r="B20" s="81"/>
      <c r="C20" s="81"/>
      <c r="D20" s="82"/>
      <c r="E20" s="80"/>
      <c r="F20" s="81"/>
      <c r="G20" s="81"/>
      <c r="H20" s="81"/>
      <c r="I20" s="81"/>
      <c r="J20" s="82"/>
    </row>
    <row r="21" spans="1:12" ht="15.75" customHeight="1" x14ac:dyDescent="0.25">
      <c r="A21" s="83" t="s">
        <v>60</v>
      </c>
      <c r="B21" s="84"/>
      <c r="C21" s="83" t="s">
        <v>28</v>
      </c>
      <c r="D21" s="84"/>
      <c r="E21" s="83" t="s">
        <v>61</v>
      </c>
      <c r="F21" s="87"/>
      <c r="G21" s="84"/>
      <c r="H21" s="83" t="s">
        <v>32</v>
      </c>
      <c r="I21" s="87"/>
      <c r="J21" s="84"/>
    </row>
    <row r="22" spans="1:12" ht="14.25" customHeight="1" x14ac:dyDescent="0.25">
      <c r="A22" s="85" t="s">
        <v>62</v>
      </c>
      <c r="B22" s="78"/>
      <c r="C22" s="89" t="str">
        <f>'input data'!B18</f>
        <v>CHENNAI</v>
      </c>
      <c r="D22" s="78"/>
      <c r="E22" s="90" t="s">
        <v>63</v>
      </c>
      <c r="F22" s="75"/>
      <c r="G22" s="78"/>
      <c r="H22" s="90" t="str">
        <f>'input data'!B22</f>
        <v>VIETNAM</v>
      </c>
      <c r="I22" s="75"/>
      <c r="J22" s="78"/>
    </row>
    <row r="23" spans="1:12" ht="15" customHeight="1" x14ac:dyDescent="0.25">
      <c r="A23" s="91"/>
      <c r="B23" s="78"/>
      <c r="C23" s="80"/>
      <c r="D23" s="82"/>
      <c r="E23" s="80"/>
      <c r="F23" s="81"/>
      <c r="G23" s="82"/>
      <c r="H23" s="80"/>
      <c r="I23" s="81"/>
      <c r="J23" s="82"/>
    </row>
    <row r="24" spans="1:12" ht="15.75" customHeight="1" x14ac:dyDescent="0.25">
      <c r="A24" s="86" t="s">
        <v>64</v>
      </c>
      <c r="B24" s="84"/>
      <c r="C24" s="88" t="s">
        <v>29</v>
      </c>
      <c r="D24" s="84"/>
      <c r="E24" s="86" t="s">
        <v>30</v>
      </c>
      <c r="F24" s="87"/>
      <c r="G24" s="84"/>
      <c r="H24" s="88" t="s">
        <v>31</v>
      </c>
      <c r="I24" s="87"/>
      <c r="J24" s="84"/>
    </row>
    <row r="25" spans="1:12" ht="15.75" customHeight="1" x14ac:dyDescent="0.25">
      <c r="A25" s="99"/>
      <c r="B25" s="82"/>
      <c r="C25" s="100" t="str">
        <f>'input data'!B19</f>
        <v>CHENNAI</v>
      </c>
      <c r="D25" s="82"/>
      <c r="E25" s="100" t="str">
        <f>'input data'!B20</f>
        <v>QUY NHON</v>
      </c>
      <c r="F25" s="81"/>
      <c r="G25" s="82"/>
      <c r="H25" s="100" t="str">
        <f>'input data'!B21</f>
        <v>QUY NHON</v>
      </c>
      <c r="I25" s="81"/>
      <c r="J25" s="82"/>
    </row>
    <row r="26" spans="1:12" ht="15.75" customHeight="1" x14ac:dyDescent="0.25">
      <c r="A26" s="118" t="s">
        <v>65</v>
      </c>
      <c r="B26" s="120" t="s">
        <v>66</v>
      </c>
      <c r="C26" s="87"/>
      <c r="D26" s="84"/>
      <c r="E26" s="118" t="s">
        <v>67</v>
      </c>
      <c r="F26" s="86" t="s">
        <v>68</v>
      </c>
      <c r="G26" s="84"/>
      <c r="H26" s="25" t="s">
        <v>35</v>
      </c>
      <c r="I26" s="86" t="s">
        <v>69</v>
      </c>
      <c r="J26" s="84"/>
    </row>
    <row r="27" spans="1:12" ht="15.75" customHeight="1" thickBot="1" x14ac:dyDescent="0.3">
      <c r="A27" s="119"/>
      <c r="B27" s="79"/>
      <c r="C27" s="75"/>
      <c r="D27" s="78"/>
      <c r="E27" s="119"/>
      <c r="F27" s="100" t="s">
        <v>70</v>
      </c>
      <c r="G27" s="82"/>
      <c r="H27" s="26" t="s">
        <v>70</v>
      </c>
      <c r="I27" s="100" t="s">
        <v>71</v>
      </c>
      <c r="J27" s="82"/>
    </row>
    <row r="28" spans="1:12" ht="15.75" customHeight="1" thickBot="1" x14ac:dyDescent="0.3">
      <c r="A28" s="27">
        <v>1</v>
      </c>
      <c r="B28" s="112" t="str">
        <f>'input data'!B25</f>
        <v>POLISHED GRANITE SLABS</v>
      </c>
      <c r="C28" s="94"/>
      <c r="D28" s="95"/>
      <c r="E28" s="28">
        <v>68022390</v>
      </c>
      <c r="F28" s="117">
        <v>275.06</v>
      </c>
      <c r="G28" s="95"/>
      <c r="H28" s="29">
        <f>'input data'!B27</f>
        <v>11</v>
      </c>
      <c r="I28" s="111">
        <f>H28*F28</f>
        <v>3025.66</v>
      </c>
      <c r="J28" s="95"/>
    </row>
    <row r="29" spans="1:12" ht="15.75" customHeight="1" thickBot="1" x14ac:dyDescent="0.3">
      <c r="A29" s="27">
        <v>2</v>
      </c>
      <c r="B29" s="112" t="str">
        <f>'input data'!B28</f>
        <v>POLISHED GRANITE SLABS</v>
      </c>
      <c r="C29" s="94"/>
      <c r="D29" s="95"/>
      <c r="E29" s="28">
        <v>68022390</v>
      </c>
      <c r="F29" s="99">
        <f>'input data'!B29</f>
        <v>154.41999999999999</v>
      </c>
      <c r="G29" s="82"/>
      <c r="H29" s="29">
        <f>'input data'!B30</f>
        <v>10</v>
      </c>
      <c r="I29" s="111">
        <f>H29*F29</f>
        <v>1544.1999999999998</v>
      </c>
      <c r="J29" s="95"/>
      <c r="L29" s="73"/>
    </row>
    <row r="30" spans="1:12" ht="15.75" customHeight="1" x14ac:dyDescent="0.25">
      <c r="A30" s="19" t="s">
        <v>33</v>
      </c>
      <c r="B30" s="4"/>
      <c r="C30" s="4" t="s">
        <v>34</v>
      </c>
      <c r="D30" s="4" t="s">
        <v>72</v>
      </c>
      <c r="E30" s="4" t="s">
        <v>73</v>
      </c>
      <c r="F30" s="4"/>
      <c r="G30" s="4"/>
      <c r="H30" s="20"/>
      <c r="I30" s="19"/>
      <c r="J30" s="20"/>
    </row>
    <row r="31" spans="1:12" ht="15.75" customHeight="1" x14ac:dyDescent="0.25">
      <c r="A31" s="92" t="str">
        <f>UPPER('input data'!B23)</f>
        <v>OOLU0110725</v>
      </c>
      <c r="B31" s="75"/>
      <c r="C31" s="3">
        <v>331</v>
      </c>
      <c r="D31" s="4" t="s">
        <v>74</v>
      </c>
      <c r="E31" s="4" t="s">
        <v>75</v>
      </c>
      <c r="F31" s="4"/>
      <c r="G31" s="4"/>
      <c r="H31" s="20"/>
      <c r="I31" s="19"/>
      <c r="J31" s="20"/>
    </row>
    <row r="32" spans="1:12" ht="15.75" customHeight="1" x14ac:dyDescent="0.25">
      <c r="A32" s="19"/>
      <c r="B32" s="4"/>
      <c r="C32" s="4"/>
      <c r="D32" s="4"/>
      <c r="E32" s="4"/>
      <c r="F32" s="113"/>
      <c r="G32" s="75"/>
      <c r="H32" s="20"/>
      <c r="I32" s="19"/>
      <c r="J32" s="20"/>
    </row>
    <row r="33" spans="1:10" ht="15.75" customHeight="1" x14ac:dyDescent="0.25">
      <c r="A33" s="31"/>
      <c r="B33" s="33"/>
      <c r="C33" s="33"/>
      <c r="D33" s="33"/>
      <c r="E33" s="33"/>
      <c r="F33" s="33"/>
      <c r="G33" s="33"/>
      <c r="H33" s="30"/>
      <c r="I33" s="31"/>
      <c r="J33" s="30"/>
    </row>
    <row r="34" spans="1:10" ht="15.75" customHeight="1" x14ac:dyDescent="0.25">
      <c r="A34" s="16" t="s">
        <v>76</v>
      </c>
      <c r="B34" s="17"/>
      <c r="C34" s="17"/>
      <c r="D34" s="17"/>
      <c r="E34" s="17"/>
      <c r="F34" s="17"/>
      <c r="G34" s="17"/>
      <c r="H34" s="18"/>
      <c r="I34" s="101">
        <f>SUM(I28:J33)</f>
        <v>4569.8599999999997</v>
      </c>
      <c r="J34" s="84"/>
    </row>
    <row r="35" spans="1:10" ht="15.75" customHeight="1" x14ac:dyDescent="0.25">
      <c r="A35" s="34" t="s">
        <v>165</v>
      </c>
      <c r="B35" s="33"/>
      <c r="C35" s="33"/>
      <c r="D35" s="33"/>
      <c r="E35" s="33"/>
      <c r="F35" s="33"/>
      <c r="G35" s="33"/>
      <c r="H35" s="30"/>
      <c r="I35" s="80"/>
      <c r="J35" s="82"/>
    </row>
    <row r="36" spans="1:10" ht="15.75" customHeight="1" x14ac:dyDescent="0.25">
      <c r="A36" s="114" t="s">
        <v>77</v>
      </c>
      <c r="B36" s="87"/>
      <c r="C36" s="87"/>
      <c r="D36" s="84"/>
      <c r="E36" s="102" t="s">
        <v>78</v>
      </c>
      <c r="F36" s="87"/>
      <c r="G36" s="87"/>
      <c r="H36" s="87"/>
      <c r="I36" s="87"/>
      <c r="J36" s="84"/>
    </row>
    <row r="37" spans="1:10" ht="19.5" customHeight="1" x14ac:dyDescent="0.25">
      <c r="A37" s="115" t="s">
        <v>79</v>
      </c>
      <c r="B37" s="75"/>
      <c r="C37" s="75"/>
      <c r="D37" s="78"/>
      <c r="E37" s="19" t="s">
        <v>80</v>
      </c>
      <c r="F37" s="4"/>
      <c r="G37" s="4"/>
      <c r="H37" s="4"/>
      <c r="I37" s="4"/>
      <c r="J37" s="20"/>
    </row>
    <row r="38" spans="1:10" ht="19.5" customHeight="1" x14ac:dyDescent="0.25">
      <c r="A38" s="79"/>
      <c r="B38" s="75"/>
      <c r="C38" s="75"/>
      <c r="D38" s="78"/>
      <c r="E38" s="19"/>
      <c r="F38" s="4"/>
      <c r="G38" s="4"/>
      <c r="H38" s="4"/>
      <c r="I38" s="4"/>
      <c r="J38" s="20"/>
    </row>
    <row r="39" spans="1:10" ht="15.75" customHeight="1" x14ac:dyDescent="0.25">
      <c r="A39" s="116" t="s">
        <v>81</v>
      </c>
      <c r="B39" s="75"/>
      <c r="C39" s="75"/>
      <c r="D39" s="78"/>
      <c r="E39" s="19"/>
      <c r="F39" s="4"/>
      <c r="G39" s="4"/>
      <c r="H39" s="4"/>
      <c r="I39" s="4"/>
      <c r="J39" s="20"/>
    </row>
    <row r="40" spans="1:10" ht="18.75" customHeight="1" x14ac:dyDescent="0.25">
      <c r="A40" s="80"/>
      <c r="B40" s="81"/>
      <c r="C40" s="81"/>
      <c r="D40" s="82"/>
      <c r="E40" s="31" t="s">
        <v>82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2"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  <mergeCell ref="A36:D36"/>
    <mergeCell ref="A37:D38"/>
    <mergeCell ref="A39:D40"/>
    <mergeCell ref="B28:D28"/>
    <mergeCell ref="F26:G26"/>
    <mergeCell ref="F28:G28"/>
    <mergeCell ref="I28:J28"/>
    <mergeCell ref="B29:D29"/>
    <mergeCell ref="F29:G29"/>
    <mergeCell ref="F32:G32"/>
    <mergeCell ref="A31:B31"/>
    <mergeCell ref="I29:J29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21:G21"/>
    <mergeCell ref="H21:J21"/>
    <mergeCell ref="H10:J10"/>
    <mergeCell ref="H11:J11"/>
    <mergeCell ref="H12:J13"/>
    <mergeCell ref="E14:J20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opLeftCell="A22" workbookViewId="0">
      <selection activeCell="L37" sqref="L3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9" t="s">
        <v>83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102" t="s">
        <v>84</v>
      </c>
      <c r="B2" s="87"/>
      <c r="C2" s="87"/>
      <c r="D2" s="87"/>
      <c r="E2" s="87"/>
      <c r="F2" s="84"/>
      <c r="G2" s="86" t="s">
        <v>38</v>
      </c>
      <c r="H2" s="84"/>
      <c r="I2" s="140" t="s">
        <v>39</v>
      </c>
      <c r="J2" s="84"/>
    </row>
    <row r="3" spans="1:10" ht="15.75" x14ac:dyDescent="0.25">
      <c r="A3" s="141" t="s">
        <v>85</v>
      </c>
      <c r="B3" s="75"/>
      <c r="C3" s="75"/>
      <c r="D3" s="75"/>
      <c r="E3" s="75"/>
      <c r="F3" s="78"/>
      <c r="G3" s="104" t="str">
        <f>Invoice!E4</f>
        <v>BK004/25-26</v>
      </c>
      <c r="H3" s="82"/>
      <c r="I3" s="105">
        <f>Invoice!H4</f>
        <v>45780</v>
      </c>
      <c r="J3" s="107"/>
    </row>
    <row r="4" spans="1:10" x14ac:dyDescent="0.25">
      <c r="A4" s="19" t="s">
        <v>86</v>
      </c>
      <c r="B4" s="4"/>
      <c r="C4" s="4"/>
      <c r="D4" s="4"/>
      <c r="E4" s="4"/>
      <c r="F4" s="20"/>
      <c r="G4" s="140" t="s">
        <v>43</v>
      </c>
      <c r="H4" s="87"/>
      <c r="I4" s="87"/>
      <c r="J4" s="84"/>
    </row>
    <row r="5" spans="1:10" x14ac:dyDescent="0.25">
      <c r="A5" s="19" t="s">
        <v>87</v>
      </c>
      <c r="B5" s="4"/>
      <c r="C5" s="4"/>
      <c r="D5" s="4"/>
      <c r="E5" s="4"/>
      <c r="F5" s="20"/>
      <c r="G5" s="100" t="str">
        <f>'input data'!B5</f>
        <v>AD2403250650768</v>
      </c>
      <c r="H5" s="81"/>
      <c r="I5" s="81"/>
      <c r="J5" s="82"/>
    </row>
    <row r="6" spans="1:10" x14ac:dyDescent="0.25">
      <c r="A6" s="142" t="s">
        <v>88</v>
      </c>
      <c r="B6" s="75"/>
      <c r="C6" s="75"/>
      <c r="D6" s="75"/>
      <c r="E6" s="75"/>
      <c r="F6" s="20"/>
      <c r="G6" s="24"/>
      <c r="H6" s="32"/>
      <c r="I6" s="32"/>
      <c r="J6" s="35"/>
    </row>
    <row r="7" spans="1:10" x14ac:dyDescent="0.25">
      <c r="A7" s="19" t="s">
        <v>89</v>
      </c>
      <c r="B7" s="4"/>
      <c r="C7" s="4"/>
      <c r="D7" s="4"/>
      <c r="E7" s="4"/>
      <c r="F7" s="20"/>
      <c r="G7" s="36" t="s">
        <v>90</v>
      </c>
      <c r="H7" s="17"/>
      <c r="I7" s="17"/>
      <c r="J7" s="18"/>
    </row>
    <row r="8" spans="1:10" ht="15.75" x14ac:dyDescent="0.25">
      <c r="A8" s="37" t="s">
        <v>91</v>
      </c>
      <c r="B8" s="4"/>
      <c r="C8" s="4"/>
      <c r="D8" s="4"/>
      <c r="E8" s="4"/>
      <c r="F8" s="20"/>
      <c r="G8" s="38" t="s">
        <v>92</v>
      </c>
      <c r="H8" s="39"/>
      <c r="I8" s="39"/>
      <c r="J8" s="40"/>
    </row>
    <row r="9" spans="1:10" ht="15.75" x14ac:dyDescent="0.25">
      <c r="A9" s="41" t="s">
        <v>51</v>
      </c>
      <c r="B9" s="4"/>
      <c r="C9" s="4"/>
      <c r="D9" s="4"/>
      <c r="E9" s="4"/>
      <c r="F9" s="20"/>
      <c r="G9" s="38" t="s">
        <v>93</v>
      </c>
      <c r="H9" s="39"/>
      <c r="I9" s="39"/>
      <c r="J9" s="40"/>
    </row>
    <row r="10" spans="1:10" x14ac:dyDescent="0.25">
      <c r="A10" s="42" t="s">
        <v>54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3" t="s">
        <v>55</v>
      </c>
      <c r="B11" s="87"/>
      <c r="C11" s="87"/>
      <c r="D11" s="87"/>
      <c r="E11" s="87"/>
      <c r="F11" s="18"/>
      <c r="G11" s="36" t="s">
        <v>94</v>
      </c>
      <c r="H11" s="17"/>
      <c r="I11" s="17"/>
      <c r="J11" s="18"/>
    </row>
    <row r="12" spans="1:10" x14ac:dyDescent="0.25">
      <c r="A12" s="144" t="str">
        <f>'input data'!B6</f>
        <v>To the Order</v>
      </c>
      <c r="B12" s="75"/>
      <c r="C12" s="75"/>
      <c r="D12" s="75"/>
      <c r="E12" s="75"/>
      <c r="F12" s="20"/>
      <c r="G12" s="19"/>
      <c r="H12" s="4"/>
      <c r="I12" s="4"/>
      <c r="J12" s="20"/>
    </row>
    <row r="13" spans="1:10" x14ac:dyDescent="0.25">
      <c r="A13" s="80"/>
      <c r="B13" s="81"/>
      <c r="C13" s="81"/>
      <c r="D13" s="81"/>
      <c r="E13" s="81"/>
      <c r="F13" s="30"/>
      <c r="G13" s="19"/>
      <c r="H13" s="4"/>
      <c r="I13" s="4"/>
      <c r="J13" s="20"/>
    </row>
    <row r="14" spans="1:10" x14ac:dyDescent="0.25">
      <c r="A14" s="143" t="s">
        <v>58</v>
      </c>
      <c r="B14" s="87"/>
      <c r="C14" s="87"/>
      <c r="D14" s="87"/>
      <c r="E14" s="87"/>
      <c r="F14" s="84"/>
      <c r="G14" s="19"/>
      <c r="H14" s="4"/>
      <c r="I14" s="4"/>
      <c r="J14" s="20"/>
    </row>
    <row r="15" spans="1:10" x14ac:dyDescent="0.25">
      <c r="A15" s="77" t="str">
        <f>Invoice!A15</f>
        <v>HOANG MINH STONE TRADING COMPANY LIMITED
Lot 175 MBQH 6804 Phu Son Ward. Thanh Hoa City. Thanh Hoa province, Vietnam TAX:2803146553
Tel: 0392794691
 MAIL: hoangminh6868vn@gmail.com</v>
      </c>
      <c r="B15" s="75"/>
      <c r="C15" s="75"/>
      <c r="D15" s="75"/>
      <c r="E15" s="75"/>
      <c r="F15" s="78"/>
      <c r="G15" s="19"/>
      <c r="H15" s="4"/>
      <c r="I15" s="4"/>
      <c r="J15" s="20"/>
    </row>
    <row r="16" spans="1:10" x14ac:dyDescent="0.25">
      <c r="A16" s="79"/>
      <c r="B16" s="75"/>
      <c r="C16" s="75"/>
      <c r="D16" s="75"/>
      <c r="E16" s="75"/>
      <c r="F16" s="78"/>
      <c r="G16" s="19"/>
      <c r="H16" s="4"/>
      <c r="I16" s="4"/>
      <c r="J16" s="20"/>
    </row>
    <row r="17" spans="1:10" x14ac:dyDescent="0.25">
      <c r="A17" s="79"/>
      <c r="B17" s="75"/>
      <c r="C17" s="75"/>
      <c r="D17" s="75"/>
      <c r="E17" s="75"/>
      <c r="F17" s="78"/>
      <c r="G17" s="19"/>
      <c r="H17" s="4"/>
      <c r="I17" s="4"/>
      <c r="J17" s="20"/>
    </row>
    <row r="18" spans="1:10" ht="37.5" customHeight="1" x14ac:dyDescent="0.25">
      <c r="A18" s="79"/>
      <c r="B18" s="75"/>
      <c r="C18" s="75"/>
      <c r="D18" s="75"/>
      <c r="E18" s="75"/>
      <c r="F18" s="78"/>
      <c r="G18" s="136" t="s">
        <v>95</v>
      </c>
      <c r="H18" s="84"/>
      <c r="I18" s="137" t="s">
        <v>96</v>
      </c>
      <c r="J18" s="84"/>
    </row>
    <row r="19" spans="1:10" ht="15" customHeight="1" x14ac:dyDescent="0.25">
      <c r="A19" s="79"/>
      <c r="B19" s="75"/>
      <c r="C19" s="75"/>
      <c r="D19" s="75"/>
      <c r="E19" s="75"/>
      <c r="F19" s="78"/>
      <c r="G19" s="80"/>
      <c r="H19" s="82"/>
      <c r="I19" s="81"/>
      <c r="J19" s="82"/>
    </row>
    <row r="20" spans="1:10" ht="30.75" customHeight="1" x14ac:dyDescent="0.25">
      <c r="A20" s="80"/>
      <c r="B20" s="81"/>
      <c r="C20" s="81"/>
      <c r="D20" s="81"/>
      <c r="E20" s="81"/>
      <c r="F20" s="82"/>
      <c r="G20" s="138" t="s">
        <v>63</v>
      </c>
      <c r="H20" s="82"/>
      <c r="I20" s="138" t="str">
        <f>Invoice!H22</f>
        <v>VIETNAM</v>
      </c>
      <c r="J20" s="82"/>
    </row>
    <row r="21" spans="1:10" ht="15.75" customHeight="1" x14ac:dyDescent="0.25">
      <c r="A21" s="131" t="s">
        <v>97</v>
      </c>
      <c r="B21" s="87"/>
      <c r="C21" s="84"/>
      <c r="D21" s="131" t="s">
        <v>98</v>
      </c>
      <c r="E21" s="87"/>
      <c r="F21" s="84"/>
      <c r="G21" s="145" t="s">
        <v>99</v>
      </c>
      <c r="H21" s="94"/>
      <c r="I21" s="94"/>
      <c r="J21" s="95"/>
    </row>
    <row r="22" spans="1:10" ht="15.75" customHeight="1" x14ac:dyDescent="0.25">
      <c r="A22" s="99"/>
      <c r="B22" s="81"/>
      <c r="C22" s="82"/>
      <c r="D22" s="100" t="str">
        <f>Invoice!C22</f>
        <v>CHENNAI</v>
      </c>
      <c r="E22" s="81"/>
      <c r="F22" s="82"/>
      <c r="G22" s="135" t="str">
        <f>'input data'!B16</f>
        <v>CNF</v>
      </c>
      <c r="H22" s="81"/>
      <c r="I22" s="81"/>
      <c r="J22" s="82"/>
    </row>
    <row r="23" spans="1:10" ht="15.75" customHeight="1" x14ac:dyDescent="0.25">
      <c r="A23" s="131" t="s">
        <v>100</v>
      </c>
      <c r="B23" s="87"/>
      <c r="C23" s="84"/>
      <c r="D23" s="131" t="s">
        <v>101</v>
      </c>
      <c r="E23" s="87"/>
      <c r="F23" s="84"/>
      <c r="G23" s="43"/>
      <c r="H23" s="44"/>
      <c r="I23" s="44"/>
      <c r="J23" s="45"/>
    </row>
    <row r="24" spans="1:10" ht="15.75" customHeight="1" x14ac:dyDescent="0.25">
      <c r="A24" s="99"/>
      <c r="B24" s="81"/>
      <c r="C24" s="82"/>
      <c r="D24" s="100" t="str">
        <f>Invoice!C25</f>
        <v>CHENNAI</v>
      </c>
      <c r="E24" s="81"/>
      <c r="F24" s="82"/>
      <c r="G24" s="31"/>
      <c r="H24" s="33"/>
      <c r="I24" s="33"/>
      <c r="J24" s="30"/>
    </row>
    <row r="25" spans="1:10" ht="15.75" customHeight="1" x14ac:dyDescent="0.25">
      <c r="A25" s="131" t="s">
        <v>30</v>
      </c>
      <c r="B25" s="87"/>
      <c r="C25" s="84"/>
      <c r="D25" s="131" t="s">
        <v>31</v>
      </c>
      <c r="E25" s="87"/>
      <c r="F25" s="84"/>
      <c r="G25" s="134" t="s">
        <v>102</v>
      </c>
      <c r="H25" s="94"/>
      <c r="I25" s="94"/>
      <c r="J25" s="95"/>
    </row>
    <row r="26" spans="1:10" ht="15.75" customHeight="1" x14ac:dyDescent="0.25">
      <c r="A26" s="91" t="str">
        <f>Invoice!E25</f>
        <v>QUY NHON</v>
      </c>
      <c r="B26" s="75"/>
      <c r="C26" s="78"/>
      <c r="D26" s="91" t="str">
        <f>Invoice!H25</f>
        <v>QUY NHON</v>
      </c>
      <c r="E26" s="75"/>
      <c r="F26" s="78"/>
      <c r="G26" s="136" t="str">
        <f>'input data'!B17</f>
        <v>100% Against Documents</v>
      </c>
      <c r="H26" s="87"/>
      <c r="I26" s="87"/>
      <c r="J26" s="84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65</v>
      </c>
      <c r="B28" s="100" t="s">
        <v>103</v>
      </c>
      <c r="C28" s="82"/>
      <c r="D28" s="100" t="s">
        <v>66</v>
      </c>
      <c r="E28" s="81"/>
      <c r="F28" s="81"/>
      <c r="G28" s="49"/>
      <c r="H28" s="50"/>
      <c r="I28" s="100" t="s">
        <v>70</v>
      </c>
      <c r="J28" s="82"/>
    </row>
    <row r="29" spans="1:10" ht="15.75" customHeight="1" thickBot="1" x14ac:dyDescent="0.3">
      <c r="A29" s="27">
        <v>1</v>
      </c>
      <c r="B29" s="112">
        <f>Invoice!E28</f>
        <v>68022390</v>
      </c>
      <c r="C29" s="95"/>
      <c r="D29" s="132" t="str">
        <f>Invoice!B28</f>
        <v>POLISHED GRANITE SLABS</v>
      </c>
      <c r="E29" s="94"/>
      <c r="F29" s="94"/>
      <c r="G29" s="94"/>
      <c r="H29" s="95"/>
      <c r="I29" s="133">
        <f>Invoice!F28</f>
        <v>275.06</v>
      </c>
      <c r="J29" s="95"/>
    </row>
    <row r="30" spans="1:10" s="71" customFormat="1" ht="15.75" customHeight="1" thickBot="1" x14ac:dyDescent="0.3">
      <c r="A30" s="27">
        <v>2</v>
      </c>
      <c r="B30" s="112">
        <f>Invoice!E29</f>
        <v>68022390</v>
      </c>
      <c r="C30" s="95"/>
      <c r="D30" s="132" t="str">
        <f>Invoice!B29</f>
        <v>POLISHED GRANITE SLABS</v>
      </c>
      <c r="E30" s="94"/>
      <c r="F30" s="94"/>
      <c r="G30" s="94"/>
      <c r="H30" s="95"/>
      <c r="I30" s="133">
        <f>Invoice!F29</f>
        <v>154.41999999999999</v>
      </c>
      <c r="J30" s="95"/>
    </row>
    <row r="31" spans="1:10" ht="15.75" customHeight="1" thickBot="1" x14ac:dyDescent="0.3">
      <c r="A31" s="51" t="s">
        <v>104</v>
      </c>
      <c r="B31" s="47"/>
      <c r="C31" s="47"/>
      <c r="D31" s="47"/>
      <c r="E31" s="47"/>
      <c r="F31" s="47"/>
      <c r="G31" s="47"/>
      <c r="H31" s="47"/>
      <c r="I31" s="130">
        <f>SUM(I29:J30)</f>
        <v>429.48</v>
      </c>
      <c r="J31" s="95"/>
    </row>
    <row r="32" spans="1:10" ht="15.75" customHeight="1" x14ac:dyDescent="0.25">
      <c r="A32" s="37"/>
      <c r="B32" s="4"/>
      <c r="C32" s="4"/>
      <c r="D32" s="4"/>
      <c r="E32" s="4"/>
      <c r="F32" s="4"/>
      <c r="G32" s="4"/>
      <c r="H32" s="4"/>
      <c r="I32" s="32"/>
      <c r="J32" s="35"/>
    </row>
    <row r="33" spans="1:10" ht="15.75" customHeight="1" x14ac:dyDescent="0.25">
      <c r="A33" s="91" t="s">
        <v>105</v>
      </c>
      <c r="B33" s="75"/>
      <c r="C33" s="32" t="s">
        <v>34</v>
      </c>
      <c r="D33" s="113" t="s">
        <v>72</v>
      </c>
      <c r="E33" s="75"/>
      <c r="F33" s="32" t="s">
        <v>73</v>
      </c>
      <c r="G33" s="32"/>
      <c r="H33" s="4"/>
      <c r="I33" s="32"/>
      <c r="J33" s="35"/>
    </row>
    <row r="34" spans="1:10" ht="15.75" customHeight="1" x14ac:dyDescent="0.25">
      <c r="A34" s="92" t="str">
        <f>Invoice!A31</f>
        <v>OOLU0110725</v>
      </c>
      <c r="B34" s="75"/>
      <c r="C34" s="52">
        <v>331</v>
      </c>
      <c r="D34" s="128" t="s">
        <v>106</v>
      </c>
      <c r="E34" s="75"/>
      <c r="F34" s="52" t="s">
        <v>107</v>
      </c>
      <c r="G34" s="52"/>
      <c r="H34" s="4"/>
      <c r="I34" s="4"/>
      <c r="J34" s="20"/>
    </row>
    <row r="35" spans="1:10" ht="15.75" customHeight="1" x14ac:dyDescent="0.25">
      <c r="A35" s="23"/>
      <c r="B35" s="53"/>
      <c r="C35" s="53"/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108</v>
      </c>
      <c r="B36" s="53"/>
      <c r="C36" s="53" t="str">
        <f>'input data'!B14</f>
        <v>Loose packing</v>
      </c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23" t="s">
        <v>109</v>
      </c>
      <c r="B37" s="53"/>
      <c r="C37" s="53"/>
      <c r="D37" s="53"/>
      <c r="E37" s="53"/>
      <c r="F37" s="53"/>
      <c r="G37" s="53"/>
      <c r="H37" s="53"/>
      <c r="I37" s="53"/>
      <c r="J37" s="54"/>
    </row>
    <row r="38" spans="1:10" ht="15.75" customHeight="1" x14ac:dyDescent="0.25">
      <c r="A38" s="55"/>
      <c r="B38" s="56"/>
      <c r="C38" s="56"/>
      <c r="D38" s="56"/>
      <c r="E38" s="56"/>
      <c r="F38" s="56"/>
      <c r="G38" s="56"/>
      <c r="H38" s="56"/>
      <c r="I38" s="56"/>
      <c r="J38" s="57"/>
    </row>
    <row r="39" spans="1:10" ht="15.75" customHeight="1" x14ac:dyDescent="0.25">
      <c r="A39" s="102" t="s">
        <v>110</v>
      </c>
      <c r="B39" s="87"/>
      <c r="C39" s="87"/>
      <c r="D39" s="87"/>
      <c r="E39" s="87"/>
      <c r="F39" s="84"/>
      <c r="G39" s="102" t="s">
        <v>78</v>
      </c>
      <c r="H39" s="87"/>
      <c r="I39" s="87"/>
      <c r="J39" s="84"/>
    </row>
    <row r="40" spans="1:10" ht="15.75" customHeight="1" x14ac:dyDescent="0.25">
      <c r="A40" s="129" t="s">
        <v>111</v>
      </c>
      <c r="B40" s="75"/>
      <c r="C40" s="75"/>
      <c r="D40" s="75"/>
      <c r="E40" s="75"/>
      <c r="F40" s="78"/>
      <c r="G40" s="19"/>
      <c r="H40" s="4"/>
      <c r="I40" s="4"/>
      <c r="J40" s="20"/>
    </row>
    <row r="41" spans="1:10" ht="15.75" customHeight="1" x14ac:dyDescent="0.25">
      <c r="A41" s="121" t="s">
        <v>152</v>
      </c>
      <c r="B41" s="122"/>
      <c r="C41" s="122"/>
      <c r="D41" s="122"/>
      <c r="E41" s="122"/>
      <c r="F41" s="123"/>
      <c r="G41" s="19"/>
      <c r="H41" s="4"/>
      <c r="I41" s="4"/>
      <c r="J41" s="20"/>
    </row>
    <row r="42" spans="1:10" ht="15.75" customHeight="1" x14ac:dyDescent="0.25">
      <c r="A42" s="124" t="s">
        <v>112</v>
      </c>
      <c r="B42" s="125"/>
      <c r="C42" s="125"/>
      <c r="D42" s="125"/>
      <c r="E42" s="125"/>
      <c r="F42" s="126"/>
      <c r="G42" s="127" t="s">
        <v>113</v>
      </c>
      <c r="H42" s="81"/>
      <c r="I42" s="81"/>
      <c r="J42" s="82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I31:J31"/>
    <mergeCell ref="D23:F23"/>
    <mergeCell ref="A23:C23"/>
    <mergeCell ref="A24:C24"/>
    <mergeCell ref="D24:F24"/>
    <mergeCell ref="A25:C25"/>
    <mergeCell ref="D25:F25"/>
    <mergeCell ref="B30:C30"/>
    <mergeCell ref="D30:H30"/>
    <mergeCell ref="I30:J30"/>
    <mergeCell ref="G25:J25"/>
    <mergeCell ref="A26:C26"/>
    <mergeCell ref="B29:C29"/>
    <mergeCell ref="D29:H29"/>
    <mergeCell ref="I29:J29"/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7" zoomScaleNormal="100" workbookViewId="0">
      <selection activeCell="H20" sqref="H20:I20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4" width="8.7109375" customWidth="1"/>
    <col min="5" max="5" width="10.85546875" customWidth="1"/>
    <col min="6" max="6" width="8.7109375" customWidth="1"/>
    <col min="7" max="7" width="2.7109375" customWidth="1"/>
    <col min="8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66" t="s">
        <v>40</v>
      </c>
      <c r="C1" s="167"/>
      <c r="D1" s="167"/>
      <c r="E1" s="167"/>
      <c r="F1" s="167"/>
      <c r="G1" s="167"/>
      <c r="H1" s="167"/>
      <c r="I1" s="167"/>
      <c r="J1" s="167"/>
      <c r="K1" s="168"/>
      <c r="R1" s="172"/>
      <c r="S1" s="75"/>
      <c r="T1" s="75"/>
      <c r="U1" s="75"/>
      <c r="V1" s="75"/>
      <c r="W1" s="155"/>
      <c r="X1" s="75"/>
      <c r="Y1" s="75"/>
    </row>
    <row r="2" spans="1:25" ht="36.75" thickBot="1" x14ac:dyDescent="0.6">
      <c r="A2" s="58"/>
      <c r="B2" s="169"/>
      <c r="C2" s="170"/>
      <c r="D2" s="170"/>
      <c r="E2" s="170"/>
      <c r="F2" s="170"/>
      <c r="G2" s="170"/>
      <c r="H2" s="170"/>
      <c r="I2" s="170"/>
      <c r="J2" s="170"/>
      <c r="K2" s="171"/>
    </row>
    <row r="3" spans="1:25" x14ac:dyDescent="0.25">
      <c r="A3" s="59"/>
      <c r="B3" s="173" t="s">
        <v>114</v>
      </c>
      <c r="C3" s="87"/>
      <c r="D3" s="87"/>
      <c r="E3" s="87"/>
      <c r="F3" s="87"/>
      <c r="G3" s="87"/>
      <c r="H3" s="87"/>
      <c r="I3" s="87"/>
      <c r="J3" s="87"/>
      <c r="K3" s="84"/>
    </row>
    <row r="4" spans="1:25" x14ac:dyDescent="0.25">
      <c r="A4" s="59"/>
      <c r="B4" s="174" t="s">
        <v>115</v>
      </c>
      <c r="C4" s="75"/>
      <c r="D4" s="75"/>
      <c r="E4" s="75"/>
      <c r="F4" s="75"/>
      <c r="G4" s="75"/>
      <c r="H4" s="75"/>
      <c r="I4" s="75"/>
      <c r="J4" s="75"/>
      <c r="K4" s="78"/>
    </row>
    <row r="5" spans="1:25" x14ac:dyDescent="0.25">
      <c r="A5" s="52"/>
      <c r="B5" s="99" t="s">
        <v>116</v>
      </c>
      <c r="C5" s="81"/>
      <c r="D5" s="81"/>
      <c r="E5" s="81"/>
      <c r="F5" s="81"/>
      <c r="G5" s="81"/>
      <c r="H5" s="81"/>
      <c r="I5" s="81"/>
      <c r="J5" s="81"/>
      <c r="K5" s="82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4" t="s">
        <v>117</v>
      </c>
      <c r="C7" s="75"/>
      <c r="D7" s="75"/>
      <c r="E7" s="75"/>
      <c r="F7" s="75"/>
      <c r="G7" s="75"/>
      <c r="H7" s="75"/>
      <c r="I7" s="75"/>
      <c r="J7" s="75"/>
      <c r="K7" s="7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118</v>
      </c>
      <c r="C9" s="69">
        <v>45780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119</v>
      </c>
      <c r="C10" s="61" t="s">
        <v>151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163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2" t="s">
        <v>162</v>
      </c>
      <c r="C13" s="75"/>
      <c r="D13" s="75"/>
      <c r="E13" s="75"/>
      <c r="F13" s="75"/>
      <c r="G13" s="75"/>
      <c r="H13" s="4"/>
      <c r="I13" s="4"/>
      <c r="J13" s="4"/>
      <c r="K13" s="20"/>
    </row>
    <row r="14" spans="1:25" x14ac:dyDescent="0.25">
      <c r="A14" s="62"/>
      <c r="B14" s="77" t="s">
        <v>161</v>
      </c>
      <c r="C14" s="75"/>
      <c r="D14" s="75"/>
      <c r="E14" s="75"/>
      <c r="F14" s="75"/>
      <c r="G14" s="75"/>
      <c r="H14" s="4"/>
      <c r="I14" s="4"/>
      <c r="J14" s="4"/>
      <c r="K14" s="20"/>
    </row>
    <row r="15" spans="1:25" ht="48.75" customHeight="1" x14ac:dyDescent="0.25">
      <c r="A15" s="62"/>
      <c r="B15" s="79"/>
      <c r="C15" s="75"/>
      <c r="D15" s="75"/>
      <c r="E15" s="75"/>
      <c r="F15" s="75"/>
      <c r="G15" s="75"/>
      <c r="H15" s="4"/>
      <c r="I15" s="4"/>
      <c r="J15" s="4"/>
      <c r="K15" s="20"/>
    </row>
    <row r="16" spans="1:25" x14ac:dyDescent="0.25">
      <c r="A16" s="4"/>
      <c r="B16" s="19" t="s">
        <v>164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8" t="s">
        <v>120</v>
      </c>
      <c r="C18" s="93"/>
      <c r="D18" s="93"/>
      <c r="E18" s="165"/>
      <c r="F18" s="108" t="s">
        <v>121</v>
      </c>
      <c r="G18" s="95"/>
      <c r="H18" s="108" t="s">
        <v>122</v>
      </c>
      <c r="I18" s="95"/>
      <c r="J18" s="108" t="s">
        <v>123</v>
      </c>
      <c r="K18" s="95"/>
    </row>
    <row r="19" spans="1:11" ht="15.75" customHeight="1" thickBot="1" x14ac:dyDescent="0.3">
      <c r="A19" s="3"/>
      <c r="B19" s="132" t="s">
        <v>27</v>
      </c>
      <c r="C19" s="160"/>
      <c r="D19" s="160"/>
      <c r="E19" s="161"/>
      <c r="F19" s="108">
        <v>60</v>
      </c>
      <c r="G19" s="95"/>
      <c r="H19" s="153">
        <v>4621.1899999999996</v>
      </c>
      <c r="I19" s="95"/>
      <c r="J19" s="158">
        <f>F19*H19</f>
        <v>277271.39999999997</v>
      </c>
      <c r="K19" s="95"/>
    </row>
    <row r="20" spans="1:11" ht="15.75" customHeight="1" x14ac:dyDescent="0.25">
      <c r="A20" s="52"/>
      <c r="B20" s="92"/>
      <c r="C20" s="75"/>
      <c r="D20" s="75"/>
      <c r="E20" s="75"/>
      <c r="F20" s="155"/>
      <c r="G20" s="159"/>
      <c r="H20" s="146" t="s">
        <v>124</v>
      </c>
      <c r="I20" s="147"/>
      <c r="J20" s="162">
        <f>J19*0.001</f>
        <v>277.27139999999997</v>
      </c>
      <c r="K20" s="163"/>
    </row>
    <row r="21" spans="1:11" ht="15.75" customHeight="1" thickBot="1" x14ac:dyDescent="0.3">
      <c r="A21" s="3"/>
      <c r="B21" s="127"/>
      <c r="C21" s="81"/>
      <c r="D21" s="81"/>
      <c r="E21" s="81"/>
      <c r="F21" s="33"/>
      <c r="G21" s="63"/>
      <c r="H21" s="149" t="s">
        <v>104</v>
      </c>
      <c r="I21" s="150"/>
      <c r="J21" s="151">
        <f>SUM(J19:K20)</f>
        <v>277548.67139999999</v>
      </c>
      <c r="K21" s="152"/>
    </row>
    <row r="22" spans="1:11" ht="15.75" customHeight="1" thickBot="1" x14ac:dyDescent="0.3">
      <c r="A22" s="52"/>
      <c r="B22" s="92"/>
      <c r="C22" s="75"/>
      <c r="D22" s="75"/>
      <c r="E22" s="75"/>
      <c r="F22" s="4"/>
      <c r="G22" s="4"/>
      <c r="H22" s="154"/>
      <c r="I22" s="75"/>
      <c r="J22" s="155"/>
      <c r="K22" s="78"/>
    </row>
    <row r="23" spans="1:11" ht="15.75" customHeight="1" x14ac:dyDescent="0.25">
      <c r="A23" s="53"/>
      <c r="B23" s="156" t="s">
        <v>125</v>
      </c>
      <c r="C23" s="94"/>
      <c r="D23" s="47"/>
      <c r="E23" s="47"/>
      <c r="F23" s="47"/>
      <c r="G23" s="47"/>
      <c r="H23" s="47"/>
      <c r="I23" s="47"/>
      <c r="J23" s="157">
        <f>J21</f>
        <v>277548.67139999999</v>
      </c>
      <c r="K23" s="95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48" t="s">
        <v>126</v>
      </c>
      <c r="C25" s="75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127</v>
      </c>
      <c r="C26" s="4"/>
      <c r="D26" s="4" t="s">
        <v>146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128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129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130</v>
      </c>
      <c r="C29" s="4"/>
      <c r="D29" s="4" t="s">
        <v>147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131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132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133</v>
      </c>
      <c r="C32" s="4"/>
      <c r="D32" s="4" t="s">
        <v>134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135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136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1" t="s">
        <v>137</v>
      </c>
      <c r="C35" s="75"/>
      <c r="D35" s="75"/>
      <c r="E35" s="75"/>
      <c r="F35" s="75"/>
      <c r="G35" s="75"/>
      <c r="H35" s="4"/>
      <c r="I35" s="4"/>
      <c r="J35" s="4"/>
      <c r="K35" s="20"/>
    </row>
    <row r="36" spans="1:11" ht="15.75" customHeight="1" x14ac:dyDescent="0.25">
      <c r="A36" s="65"/>
      <c r="B36" s="141" t="s">
        <v>138</v>
      </c>
      <c r="C36" s="75"/>
      <c r="D36" s="75"/>
      <c r="E36" s="75"/>
      <c r="F36" s="75"/>
      <c r="G36" s="75"/>
      <c r="H36" s="4"/>
      <c r="I36" s="4"/>
      <c r="J36" s="4"/>
      <c r="K36" s="20"/>
    </row>
    <row r="37" spans="1:11" ht="15.75" customHeight="1" x14ac:dyDescent="0.25">
      <c r="A37" s="39"/>
      <c r="B37" s="38" t="s">
        <v>139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140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2025-05-04T04:46:07Z</cp:lastPrinted>
  <dcterms:created xsi:type="dcterms:W3CDTF">2022-11-23T06:47:43Z</dcterms:created>
  <dcterms:modified xsi:type="dcterms:W3CDTF">2025-05-05T04:23:15Z</dcterms:modified>
</cp:coreProperties>
</file>