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13 BK013 Oct 24-25 TCS Granite SDN BHD\"/>
    </mc:Choice>
  </mc:AlternateContent>
  <xr:revisionPtr revIDLastSave="0" documentId="13_ncr:1_{52FC0F4E-71C1-4DBC-8404-A227540B209D}" xr6:coauthVersionLast="36" xr6:coauthVersionMax="36" xr10:uidLastSave="{00000000-0000-0000-0000-000000000000}"/>
  <bookViews>
    <workbookView xWindow="0" yWindow="0" windowWidth="20400" windowHeight="8940" activeTab="2" xr2:uid="{00000000-000D-0000-FFFF-FFFF00000000}"/>
  </bookViews>
  <sheets>
    <sheet name="company data" sheetId="5" r:id="rId1"/>
    <sheet name="input data" sheetId="4" r:id="rId2"/>
    <sheet name="Inovice" sheetId="1" r:id="rId3"/>
    <sheet name="Peacking List" sheetId="2" r:id="rId4"/>
    <sheet name="PO" sheetId="3" r:id="rId5"/>
  </sheets>
  <definedNames>
    <definedName name="_xlnm.Print_Area" localSheetId="4">PO!$A$1:$J$44</definedName>
  </definedNames>
  <calcPr calcId="191029"/>
</workbook>
</file>

<file path=xl/calcChain.xml><?xml version="1.0" encoding="utf-8"?>
<calcChain xmlns="http://schemas.openxmlformats.org/spreadsheetml/2006/main">
  <c r="G5" i="2" l="1"/>
  <c r="B27" i="1"/>
  <c r="B30" i="2"/>
  <c r="F30" i="1"/>
  <c r="H30" i="1"/>
  <c r="H27" i="1"/>
  <c r="F27" i="1"/>
  <c r="D30" i="2"/>
  <c r="I30" i="1" l="1"/>
  <c r="I30" i="2"/>
  <c r="B5" i="4"/>
  <c r="H24" i="1"/>
  <c r="E24" i="1"/>
  <c r="H21" i="1"/>
  <c r="I21" i="3" l="1"/>
  <c r="I22" i="3" s="1"/>
  <c r="A15" i="1" l="1"/>
  <c r="I23" i="3"/>
  <c r="I26" i="3" s="1"/>
  <c r="G26" i="2" l="1"/>
  <c r="H10" i="1" l="1"/>
  <c r="B3" i="4" l="1"/>
  <c r="A34" i="1" l="1"/>
  <c r="C37" i="2"/>
  <c r="B40" i="3" l="1"/>
  <c r="E4" i="1" l="1"/>
  <c r="G3" i="2" s="1"/>
  <c r="H6" i="1" l="1"/>
  <c r="E10" i="1"/>
  <c r="G22" i="2" l="1"/>
  <c r="E12" i="1"/>
  <c r="H12" i="1"/>
  <c r="C34" i="1" l="1"/>
  <c r="C35" i="2" s="1"/>
  <c r="I20" i="2"/>
  <c r="C24" i="1"/>
  <c r="C21" i="1"/>
  <c r="H4" i="1"/>
  <c r="I27" i="1" l="1"/>
  <c r="I33" i="1" s="1"/>
  <c r="I37" i="1" s="1"/>
  <c r="A35" i="2"/>
  <c r="I29" i="2"/>
  <c r="I32" i="2" s="1"/>
  <c r="B29" i="2"/>
  <c r="D29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<sst xmlns="http://schemas.openxmlformats.org/spreadsheetml/2006/main" count="202" uniqueCount="168">
  <si>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</si>
  <si>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</si>
  <si>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</si>
  <si>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</si>
  <si>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</si>
  <si>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</si>
  <si>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</si>
  <si>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</si>
  <si>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</si>
  <si>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</si>
  <si>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</si>
  <si>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</si>
  <si>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</si>
  <si>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</si>
  <si>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                        TO THE ORDER </t>
  </si>
  <si>
    <t>NOTIFY PARTY</t>
  </si>
  <si>
    <t>PAN NO. /IEC CODE</t>
  </si>
  <si>
    <t>BUYER'S ORDER NO.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</si>
  <si>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</si>
  <si>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</si>
  <si>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</si>
  <si>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</si>
  <si>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</si>
  <si>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</si>
  <si>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</si>
  <si>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</si>
  <si>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</si>
  <si>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</si>
  <si>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</si>
  <si>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</si>
  <si>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</si>
  <si>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</si>
  <si>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</si>
  <si>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</si>
  <si>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</si>
  <si>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</si>
  <si>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</si>
  <si>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</si>
  <si>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</si>
  <si>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 +91 9313035076,  +91 9537651265</t>
  </si>
  <si>
    <t>TYPE OF CONTAINER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</si>
  <si>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</si>
  <si>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</si>
  <si>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</si>
  <si>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</si>
  <si>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</si>
  <si>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</si>
  <si>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</si>
  <si>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</si>
  <si>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</si>
  <si>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</si>
  <si>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</si>
  <si>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</si>
  <si>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</si>
  <si>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</si>
  <si>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</si>
  <si>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</si>
  <si>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</si>
  <si>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</si>
  <si>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</si>
  <si>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</si>
  <si>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</si>
  <si>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</si>
  <si>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</si>
  <si>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</si>
  <si>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</si>
  <si>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</si>
  <si>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</si>
  <si>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</si>
  <si>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</si>
  <si>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</si>
  <si>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</si>
  <si>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</si>
  <si>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</si>
  <si>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</si>
  <si>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</si>
  <si>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</si>
  <si>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</si>
  <si>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</si>
  <si>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</si>
  <si>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Date</t>
  </si>
  <si>
    <t>Party Name</t>
  </si>
  <si>
    <t>Product Name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</si>
  <si>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</si>
  <si>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</si>
  <si>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</si>
  <si>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</si>
  <si>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</si>
  <si>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</si>
  <si>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</si>
  <si>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</si>
  <si>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</si>
  <si>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</si>
  <si>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</si>
  <si>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</si>
  <si>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</si>
  <si>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</si>
  <si>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</si>
  <si>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</si>
  <si>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</si>
  <si>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</si>
  <si>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</si>
  <si>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</si>
  <si>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</si>
  <si>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</si>
  <si>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</si>
  <si>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</si>
  <si>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</si>
  <si>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</si>
  <si>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</si>
  <si>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</si>
  <si>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BANK DETAILS: 
ACCOUNT NAME : B K  EXPORTS
BANK NAME : BANK OF BARODA
ACCOUNT NUMBER : 14970200000658
SWIFT CODE : BARBINBBVAT
IFSC CODE : BARB0MANEAS (fifth digit zero)
BRANCH : MANINAGAR (EAST)</t>
  </si>
  <si>
    <t xml:space="preserve">TERMS OF DELIVERY </t>
  </si>
  <si>
    <t>TERMS OF PAYMENT</t>
  </si>
  <si>
    <t>Terms of delivery</t>
  </si>
  <si>
    <t>Terms of payment</t>
  </si>
  <si>
    <t>Terms of Delivery.</t>
  </si>
  <si>
    <t>Terms of Payment</t>
  </si>
  <si>
    <t>Kind of Packing</t>
  </si>
  <si>
    <t>Type of container</t>
  </si>
  <si>
    <t xml:space="preserve">LUT No: </t>
  </si>
  <si>
    <t>Amount in Words:</t>
  </si>
  <si>
    <t>financial year</t>
  </si>
  <si>
    <t>24-25</t>
  </si>
  <si>
    <t>Financial Year</t>
  </si>
  <si>
    <t>Kind of packing</t>
  </si>
  <si>
    <t>type of container</t>
  </si>
  <si>
    <t>terms of delivery</t>
  </si>
  <si>
    <t>terms of payment</t>
  </si>
  <si>
    <t>Loose packing</t>
  </si>
  <si>
    <t>100 % Advance</t>
  </si>
  <si>
    <t>FOB</t>
  </si>
  <si>
    <t>American Standard</t>
  </si>
  <si>
    <t>30 % Advance, Remaning Against Document</t>
  </si>
  <si>
    <t>70 %  Advance, Remaning Against Document</t>
  </si>
  <si>
    <t>No.</t>
  </si>
  <si>
    <t>Invoice Number</t>
  </si>
  <si>
    <t xml:space="preserve">PACKING TYPE : </t>
  </si>
  <si>
    <t xml:space="preserve">LUT NO: </t>
  </si>
  <si>
    <t>CIF</t>
  </si>
  <si>
    <t>number of containers</t>
  </si>
  <si>
    <t>Wooden Crate packing</t>
  </si>
  <si>
    <t>CNF</t>
  </si>
  <si>
    <t>Polished Granite Slabs</t>
  </si>
  <si>
    <t>Description</t>
  </si>
  <si>
    <t>Against Documents</t>
  </si>
  <si>
    <t xml:space="preserve">*  Thickness Variation will be -/+1mm.
</t>
  </si>
  <si>
    <t>BK012/24-25</t>
  </si>
  <si>
    <t>PVR GRANITES</t>
  </si>
  <si>
    <t>Sy. No. 33/A2, 33/AA1, 33/AA2, Kokkireni Village,
T.M. Palem Mandal, Khammam.
GSTIN/UIN: 36AANFP1807D1ZE
State: Telangana, Code: 36</t>
  </si>
  <si>
    <t>Dear Sir/ Madam,</t>
  </si>
  <si>
    <t>Seven Thousand Fifty Nine Dollar and Sixty Cent</t>
  </si>
  <si>
    <t>13</t>
  </si>
  <si>
    <t>TCS GRANITE SDN BHD
Add: No 23, Lorong Sungai Puloh 8/KU6, Kawasan Perindustrian Sungai Puloh, 42100 Klang Selangor
Tel- 03-32907704
Email : 	tcsmarble@gmail.com</t>
  </si>
  <si>
    <t>Khammam</t>
  </si>
  <si>
    <t>Port Klang</t>
  </si>
  <si>
    <t>MALAYSIA</t>
  </si>
  <si>
    <t xml:space="preserve">FINAL INVOICE </t>
  </si>
  <si>
    <t>SQF</t>
  </si>
  <si>
    <t>ADVANCE</t>
  </si>
  <si>
    <t xml:space="preserve">FINAL </t>
  </si>
  <si>
    <t>SUB TOTAL</t>
  </si>
  <si>
    <t xml:space="preserve">Absolute Black Polished Granite Slabs : Cutter Slab: 180 - 330 cm length, 60 -85 cm width, 30mm </t>
  </si>
  <si>
    <t>Absolute Black Polished Granite Slabs : Cutter Slab: 180 - 330 cm length, 60 -85 cm width, 20mm</t>
  </si>
  <si>
    <t>2cm : Rate  Per</t>
  </si>
  <si>
    <t>3 cm: Rate per</t>
  </si>
  <si>
    <t>2 cm : Quantity (feet)</t>
  </si>
  <si>
    <t>3 cm : Quantity (feet)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</si>
</sst>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&quot; / &quot;"/>
  </numFmts>
  <fonts count="1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2" fillId="0" borderId="6" xfId="0" applyFont="1" applyBorder="1" applyAlignment="1">
      <alignment horizontal="left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2" xfId="0" applyBorder="1" applyAlignment="1">
      <alignment horizontal="center"/>
    </xf>
    <xf numFmtId="165" fontId="0" fillId="0" borderId="0" xfId="0" applyNumberFormat="1" applyAlignment="1" applyProtection="1">
      <alignment horizontal="left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0" fillId="0" borderId="13" xfId="0" applyBorder="1"/>
    <xf numFmtId="0" fontId="0" fillId="0" borderId="14" xfId="0" applyBorder="1"/>
    <xf numFmtId="14" fontId="0" fillId="0" borderId="0" xfId="0" applyNumberFormat="1" applyBorder="1"/>
    <xf numFmtId="0" fontId="2" fillId="0" borderId="0" xfId="0" applyFont="1" applyBorder="1"/>
    <xf numFmtId="14" fontId="11" fillId="0" borderId="0" xfId="0" applyNumberFormat="1" applyFont="1" applyBorder="1" applyAlignment="1"/>
    <xf numFmtId="0" fontId="0" fillId="0" borderId="24" xfId="0" applyBorder="1"/>
    <xf numFmtId="0" fontId="2" fillId="0" borderId="6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Fill="1" applyBorder="1" applyAlignment="1"/>
    <xf numFmtId="0" fontId="2" fillId="0" borderId="4" xfId="0" applyFont="1" applyBorder="1" applyAlignment="1"/>
    <xf numFmtId="0" fontId="2" fillId="0" borderId="2" xfId="0" applyFont="1" applyBorder="1" applyAlignment="1"/>
    <xf numFmtId="0" fontId="0" fillId="0" borderId="10" xfId="0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0" borderId="4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2" fillId="0" borderId="1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1" fillId="0" borderId="0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39</xdr:row>
      <xdr:rowOff>119944</xdr:rowOff>
    </xdr:from>
    <xdr:to>
      <xdr:col>8</xdr:col>
      <xdr:colOff>401396</xdr:colOff>
      <xdr:row>42</xdr:row>
      <xdr:rowOff>80546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65E1FF-F6A7-4AA8-A593-3A2497C1F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6" y="8292394"/>
          <a:ext cx="1601545" cy="646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39</xdr:row>
      <xdr:rowOff>157880</xdr:rowOff>
    </xdr:from>
    <xdr:to>
      <xdr:col>9</xdr:col>
      <xdr:colOff>142876</xdr:colOff>
      <xdr:row>42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40</xdr:row>
      <xdr:rowOff>171450</xdr:rowOff>
    </xdr:from>
    <xdr:to>
      <xdr:col>2</xdr:col>
      <xdr:colOff>264302</xdr:colOff>
      <xdr:row>43</xdr:row>
      <xdr:rowOff>169791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8572500"/>
          <a:ext cx="1464451" cy="5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48B-8537-47B8-8E12-C840F354FB77}">
  <dimension ref="A1:E5"/>
  <sheetViews>
    <sheetView workbookViewId="0">
      <selection activeCell="E19" sqref="E19"/>
    </sheetView>
  </sheetViews>
  <sheetFormatPr defaultRowHeight="15" x14ac:dyDescent="0.25"/>
  <cols>
    <col min="1" max="1" width="12.85546875" bestFit="1" customWidth="1"/>
    <col min="2" max="2" width="18" bestFit="1" customWidth="1"/>
    <col min="3" max="4" width="16.28515625" bestFit="1" customWidth="1"/>
    <col min="5" max="5" width="39.28515625" bestFit="1" customWidth="1"/>
  </cols>
  <sheetData>
    <row r="1" spans="1:5" x14ac:dyDescent="0.25">
      <c r="A1" s="32" t="s">
        <v>122</v>
      </c>
      <c r="B1" s="32" t="s">
        <v>125</v>
      </c>
      <c r="C1" s="32" t="s">
        <v>126</v>
      </c>
      <c r="D1" s="32" t="s">
        <v>127</v>
      </c>
      <c r="E1" s="32" t="s">
        <v>128</v>
      </c>
    </row>
    <row r="2" spans="1:5" x14ac:dyDescent="0.25">
      <c r="A2" t="s">
        <v>123</v>
      </c>
      <c r="B2" t="s">
        <v>141</v>
      </c>
      <c r="C2" t="s">
        <v>41</v>
      </c>
      <c r="D2" t="s">
        <v>131</v>
      </c>
      <c r="E2" t="s">
        <v>133</v>
      </c>
    </row>
    <row r="3" spans="1:5" x14ac:dyDescent="0.25">
      <c r="B3" t="s">
        <v>129</v>
      </c>
      <c r="D3" t="s">
        <v>139</v>
      </c>
      <c r="E3" t="s">
        <v>130</v>
      </c>
    </row>
    <row r="4" spans="1:5" x14ac:dyDescent="0.25">
      <c r="B4" t="s">
        <v>132</v>
      </c>
      <c r="D4" t="s">
        <v>142</v>
      </c>
      <c r="E4" t="s">
        <v>134</v>
      </c>
    </row>
    <row r="5" spans="1:5" x14ac:dyDescent="0.25">
      <c r="E5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sheetPr codeName="Sheet1"/>
  <dimension ref="A1:N28"/>
  <sheetViews>
    <sheetView topLeftCell="A10" workbookViewId="0">
      <selection activeCell="B27" sqref="B27"/>
    </sheetView>
  </sheetViews>
  <sheetFormatPr defaultRowHeight="15" x14ac:dyDescent="0.25"/>
  <cols>
    <col min="1" max="1" width="20.28515625" style="40" bestFit="1" customWidth="1"/>
    <col min="2" max="2" width="39.5703125" style="39" customWidth="1"/>
    <col min="3" max="16384" width="9.140625" style="40"/>
  </cols>
  <sheetData>
    <row r="1" spans="1:14" x14ac:dyDescent="0.25">
      <c r="A1" s="38" t="s">
        <v>124</v>
      </c>
      <c r="B1" s="39" t="s">
        <v>123</v>
      </c>
    </row>
    <row r="2" spans="1:14" x14ac:dyDescent="0.25">
      <c r="A2" s="38" t="s">
        <v>135</v>
      </c>
      <c r="B2" s="41" t="s">
        <v>152</v>
      </c>
    </row>
    <row r="3" spans="1:14" x14ac:dyDescent="0.25">
      <c r="A3" s="38" t="s">
        <v>136</v>
      </c>
      <c r="B3" s="37" t="str">
        <f>"BK0" &amp; B2 &amp; "/" &amp; B1</f>
        <v>BK013/24-25</v>
      </c>
    </row>
    <row r="4" spans="1:14" x14ac:dyDescent="0.25">
      <c r="A4" s="38" t="s">
        <v>80</v>
      </c>
      <c r="B4" s="42">
        <v>45632</v>
      </c>
    </row>
    <row r="5" spans="1:14" x14ac:dyDescent="0.25">
      <c r="A5" s="38" t="s">
        <v>120</v>
      </c>
      <c r="B5" s="47" t="str">
        <f>IF(B1="24-25","AD240424008317F",IF(B1="23-24","AD240322004861M",IF(B1="","select the financial year")))</f>
        <v>AD240424008317F</v>
      </c>
    </row>
    <row r="6" spans="1:14" ht="15" customHeight="1" x14ac:dyDescent="0.25">
      <c r="A6" s="76" t="s">
        <v>81</v>
      </c>
      <c r="B6" s="75" t="s">
        <v>153</v>
      </c>
      <c r="C6" s="43"/>
      <c r="D6" s="43"/>
      <c r="E6" s="43"/>
      <c r="F6" s="43"/>
    </row>
    <row r="7" spans="1:14" ht="30" customHeight="1" x14ac:dyDescent="0.25">
      <c r="A7" s="76"/>
      <c r="B7" s="75"/>
      <c r="C7" s="43"/>
      <c r="D7" s="43"/>
      <c r="E7" s="43"/>
      <c r="F7" s="43"/>
    </row>
    <row r="8" spans="1:14" ht="35.25" customHeight="1" x14ac:dyDescent="0.25">
      <c r="A8" s="76"/>
      <c r="B8" s="75"/>
      <c r="C8" s="43"/>
      <c r="D8" s="43"/>
      <c r="E8" s="43"/>
      <c r="F8" s="43"/>
    </row>
    <row r="9" spans="1:14" x14ac:dyDescent="0.25">
      <c r="A9" s="76"/>
      <c r="B9" s="75"/>
      <c r="C9" s="43"/>
      <c r="D9" s="43"/>
      <c r="E9" s="43"/>
      <c r="F9" s="43"/>
      <c r="N9" s="44"/>
    </row>
    <row r="10" spans="1:14" x14ac:dyDescent="0.25">
      <c r="A10" s="76"/>
      <c r="B10" s="75"/>
      <c r="C10" s="43"/>
      <c r="D10" s="43"/>
      <c r="E10" s="43"/>
      <c r="F10" s="43"/>
    </row>
    <row r="11" spans="1:14" ht="34.5" customHeight="1" x14ac:dyDescent="0.25">
      <c r="A11" s="76"/>
      <c r="B11" s="75"/>
      <c r="C11" s="43"/>
      <c r="D11" s="43"/>
      <c r="E11" s="43"/>
      <c r="F11" s="43"/>
    </row>
    <row r="12" spans="1:14" ht="34.5" customHeight="1" x14ac:dyDescent="0.25">
      <c r="A12" s="49" t="s">
        <v>140</v>
      </c>
      <c r="B12" s="48">
        <v>1</v>
      </c>
      <c r="C12" s="43"/>
      <c r="D12" s="43"/>
      <c r="E12" s="43"/>
      <c r="F12" s="43"/>
    </row>
    <row r="13" spans="1:14" x14ac:dyDescent="0.25">
      <c r="A13" s="38" t="s">
        <v>118</v>
      </c>
      <c r="B13" s="39" t="s">
        <v>129</v>
      </c>
      <c r="C13" s="39"/>
      <c r="D13" s="39"/>
      <c r="E13" s="39"/>
      <c r="F13" s="39"/>
    </row>
    <row r="14" spans="1:14" x14ac:dyDescent="0.25">
      <c r="A14" s="38" t="s">
        <v>119</v>
      </c>
      <c r="B14" s="39" t="s">
        <v>41</v>
      </c>
      <c r="C14" s="39"/>
      <c r="D14" s="39"/>
      <c r="E14" s="39"/>
      <c r="F14" s="39"/>
    </row>
    <row r="15" spans="1:14" x14ac:dyDescent="0.25">
      <c r="A15" s="38" t="s">
        <v>114</v>
      </c>
      <c r="B15" s="39" t="s">
        <v>142</v>
      </c>
    </row>
    <row r="16" spans="1:14" x14ac:dyDescent="0.25">
      <c r="A16" s="38" t="s">
        <v>115</v>
      </c>
      <c r="B16" s="39" t="s">
        <v>145</v>
      </c>
    </row>
    <row r="17" spans="1:2" x14ac:dyDescent="0.25">
      <c r="A17" s="38" t="s">
        <v>82</v>
      </c>
      <c r="B17" s="39" t="s">
        <v>163</v>
      </c>
    </row>
    <row r="18" spans="1:2" ht="30" x14ac:dyDescent="0.25">
      <c r="A18" s="45" t="s">
        <v>21</v>
      </c>
      <c r="B18" s="39" t="s">
        <v>154</v>
      </c>
    </row>
    <row r="19" spans="1:2" x14ac:dyDescent="0.25">
      <c r="A19" s="45" t="s">
        <v>26</v>
      </c>
      <c r="B19" s="39" t="s">
        <v>154</v>
      </c>
    </row>
    <row r="20" spans="1:2" x14ac:dyDescent="0.25">
      <c r="A20" s="45" t="s">
        <v>27</v>
      </c>
      <c r="B20" s="40" t="s">
        <v>155</v>
      </c>
    </row>
    <row r="21" spans="1:2" x14ac:dyDescent="0.25">
      <c r="A21" s="45" t="s">
        <v>28</v>
      </c>
      <c r="B21" s="40" t="s">
        <v>155</v>
      </c>
    </row>
    <row r="22" spans="1:2" ht="30" x14ac:dyDescent="0.25">
      <c r="A22" s="46" t="s">
        <v>24</v>
      </c>
      <c r="B22" s="39" t="s">
        <v>156</v>
      </c>
    </row>
    <row r="23" spans="1:2" x14ac:dyDescent="0.25">
      <c r="A23" s="38" t="s">
        <v>42</v>
      </c>
    </row>
    <row r="24" spans="1:2" x14ac:dyDescent="0.25">
      <c r="A24" s="38" t="s">
        <v>43</v>
      </c>
    </row>
    <row r="25" spans="1:2" x14ac:dyDescent="0.25">
      <c r="A25" s="38" t="s">
        <v>166</v>
      </c>
    </row>
    <row r="26" spans="1:2" x14ac:dyDescent="0.25">
      <c r="A26" s="40" t="s">
        <v>164</v>
      </c>
      <c r="B26" s="39">
        <v>3</v>
      </c>
    </row>
    <row r="27" spans="1:2" x14ac:dyDescent="0.25">
      <c r="A27" s="38" t="s">
        <v>167</v>
      </c>
    </row>
    <row r="28" spans="1:2" x14ac:dyDescent="0.25">
      <c r="A28" s="40" t="s">
        <v>165</v>
      </c>
      <c r="B28" s="39">
        <v>5.25</v>
      </c>
    </row>
  </sheetData>
  <sheetProtection algorithmName="SHA-512" hashValue="/vSQa1ufkruqH8CqWknrF83387ls/KWvT3fSnAZ7UvvRKhiJwnXpyTjts40w/XdErUz4DYxK/NhHVU43tTJ74A==" saltValue="+184KORAx3dbW0cNAyPb4g==" spinCount="100000" sheet="1" objects="1" scenarios="1"/>
  <mergeCells count="2">
    <mergeCell ref="B6:B11"/>
    <mergeCell ref="A6:A11"/>
  </mergeCells>
  <conditionalFormatting sqref="B1:B19 B22:B28">
    <cfRule type="containsBlanks" dxfId="2" priority="3">
      <formula>LEN(TRIM(B1))=0</formula>
    </cfRule>
  </conditionalFormatting>
  <conditionalFormatting sqref="B5">
    <cfRule type="containsText" dxfId="1" priority="1" operator="containsText" text="FALSE">
      <formula>NOT(ISERROR(SEARCH("FALSE",B5)))</formula>
    </cfRule>
    <cfRule type="containsText" dxfId="0" priority="2" operator="containsText" text="select the financial year">
      <formula>NOT(ISERROR(SEARCH("select the financial year",B5)))</formula>
    </cfRule>
  </conditionalFormatting>
  <dataValidations count="3">
    <dataValidation type="decimal" allowBlank="1" showInputMessage="1" showErrorMessage="1" prompt="kindly enter numeric values only" sqref="B24:B26" xr:uid="{25D7E45D-D7ED-4747-9F75-04482F4C17A3}">
      <formula1>0</formula1>
      <formula2>9999999999</formula2>
    </dataValidation>
    <dataValidation type="date" operator="greaterThan" allowBlank="1" showInputMessage="1" showErrorMessage="1" prompt="kindly enter date" sqref="B4" xr:uid="{8AC4F205-955D-4632-AF8C-5BA0103398BB}">
      <formula1>44927</formula1>
    </dataValidation>
    <dataValidation type="whole" allowBlank="1" showInputMessage="1" showErrorMessage="1" sqref="B12" xr:uid="{9AF38294-B95E-4253-AF7D-ECE97305079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21EB73-C21C-4C3D-B068-B91248CCADC1}">
          <x14:formula1>
            <xm:f>'company data'!$A$2:$A$7</xm:f>
          </x14:formula1>
          <xm:sqref>B1</xm:sqref>
        </x14:dataValidation>
        <x14:dataValidation type="list" allowBlank="1" showInputMessage="1" showErrorMessage="1" xr:uid="{E6999424-146D-410B-899C-9A2043D27F9E}">
          <x14:formula1>
            <xm:f>'company data'!$B$2:$B$13</xm:f>
          </x14:formula1>
          <xm:sqref>B13</xm:sqref>
        </x14:dataValidation>
        <x14:dataValidation type="list" allowBlank="1" showInputMessage="1" showErrorMessage="1" xr:uid="{09DC2243-DC43-4B0E-829F-0E9D570E5302}">
          <x14:formula1>
            <xm:f>'company data'!$C$2:$C$16</xm:f>
          </x14:formula1>
          <xm:sqref>B14</xm:sqref>
        </x14:dataValidation>
        <x14:dataValidation type="list" allowBlank="1" showInputMessage="1" showErrorMessage="1" xr:uid="{9F43AC56-5DB6-4236-A38F-5BC2334846D6}">
          <x14:formula1>
            <xm:f>'company data'!$D$2:$D$23</xm:f>
          </x14:formula1>
          <xm:sqref>B15</xm:sqref>
        </x14:dataValidation>
        <x14:dataValidation type="list" allowBlank="1" showInputMessage="1" showErrorMessage="1" xr:uid="{EE0243DC-B499-494D-88B6-7DEE13915349}">
          <x14:formula1>
            <xm:f>'company data'!$E$2:$E$18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3"/>
  <sheetViews>
    <sheetView showGridLines="0" tabSelected="1" topLeftCell="A25" zoomScaleNormal="100" workbookViewId="0">
      <selection activeCell="C38" sqref="C38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30" t="s">
        <v>157</v>
      </c>
      <c r="B1" s="131"/>
      <c r="C1" s="131"/>
      <c r="D1" s="131"/>
      <c r="E1" s="131"/>
      <c r="F1" s="131"/>
      <c r="G1" s="131"/>
      <c r="H1" s="131"/>
      <c r="I1" s="131"/>
      <c r="J1" s="131"/>
    </row>
    <row r="2" spans="1:10" ht="15.75" thickBot="1" x14ac:dyDescent="0.3">
      <c r="A2" s="132"/>
      <c r="B2" s="132"/>
      <c r="C2" s="132"/>
      <c r="D2" s="132"/>
      <c r="E2" s="132"/>
      <c r="F2" s="132"/>
      <c r="G2" s="132"/>
      <c r="H2" s="132"/>
      <c r="I2" s="132"/>
      <c r="J2" s="132"/>
    </row>
    <row r="3" spans="1:10" x14ac:dyDescent="0.25">
      <c r="A3" s="9" t="s">
        <v>0</v>
      </c>
      <c r="B3" s="1"/>
      <c r="C3" s="1"/>
      <c r="D3" s="2"/>
      <c r="E3" s="86" t="s">
        <v>7</v>
      </c>
      <c r="F3" s="87"/>
      <c r="G3" s="88"/>
      <c r="H3" s="86" t="s">
        <v>8</v>
      </c>
      <c r="I3" s="87"/>
      <c r="J3" s="88"/>
    </row>
    <row r="4" spans="1:10" ht="15.75" thickBot="1" x14ac:dyDescent="0.3">
      <c r="A4" s="3" t="s">
        <v>1</v>
      </c>
      <c r="B4" s="4"/>
      <c r="C4" s="4"/>
      <c r="D4" s="5"/>
      <c r="E4" s="117" t="str">
        <f>'input data'!B3</f>
        <v>BK013/24-25</v>
      </c>
      <c r="F4" s="125"/>
      <c r="G4" s="118"/>
      <c r="H4" s="126">
        <f>'input data'!B4</f>
        <v>45632</v>
      </c>
      <c r="I4" s="125"/>
      <c r="J4" s="118"/>
    </row>
    <row r="5" spans="1:10" x14ac:dyDescent="0.25">
      <c r="A5" s="10" t="s">
        <v>2</v>
      </c>
      <c r="B5" s="4"/>
      <c r="C5" s="4"/>
      <c r="D5" s="5"/>
      <c r="E5" s="86" t="s">
        <v>17</v>
      </c>
      <c r="F5" s="87"/>
      <c r="G5" s="88"/>
      <c r="H5" s="86" t="s">
        <v>9</v>
      </c>
      <c r="I5" s="87"/>
      <c r="J5" s="88"/>
    </row>
    <row r="6" spans="1:10" ht="15.75" thickBot="1" x14ac:dyDescent="0.3">
      <c r="A6" s="10" t="s">
        <v>4</v>
      </c>
      <c r="B6" s="4"/>
      <c r="C6" s="4"/>
      <c r="D6" s="5"/>
      <c r="E6" s="117"/>
      <c r="F6" s="125"/>
      <c r="G6" s="118"/>
      <c r="H6" s="127" t="str">
        <f>'input data'!B5</f>
        <v>AD240424008317F</v>
      </c>
      <c r="I6" s="115"/>
      <c r="J6" s="116"/>
    </row>
    <row r="7" spans="1:10" x14ac:dyDescent="0.25">
      <c r="A7" s="10" t="s">
        <v>3</v>
      </c>
      <c r="B7" s="4"/>
      <c r="C7" s="4"/>
      <c r="D7" s="5"/>
      <c r="E7" s="86" t="s">
        <v>16</v>
      </c>
      <c r="F7" s="87"/>
      <c r="G7" s="88"/>
      <c r="H7" s="86" t="s">
        <v>10</v>
      </c>
      <c r="I7" s="87"/>
      <c r="J7" s="88"/>
    </row>
    <row r="8" spans="1:10" ht="15.75" thickBot="1" x14ac:dyDescent="0.3">
      <c r="A8" s="11" t="s">
        <v>39</v>
      </c>
      <c r="B8" s="4"/>
      <c r="C8" s="4"/>
      <c r="D8" s="5"/>
      <c r="E8" s="117" t="s">
        <v>12</v>
      </c>
      <c r="F8" s="125"/>
      <c r="G8" s="118"/>
      <c r="H8" s="114" t="s">
        <v>11</v>
      </c>
      <c r="I8" s="115"/>
      <c r="J8" s="116"/>
    </row>
    <row r="9" spans="1:10" x14ac:dyDescent="0.25">
      <c r="A9" s="12" t="s">
        <v>5</v>
      </c>
      <c r="B9" s="4"/>
      <c r="C9" s="4"/>
      <c r="D9" s="5"/>
      <c r="E9" s="86" t="s">
        <v>18</v>
      </c>
      <c r="F9" s="87"/>
      <c r="G9" s="88"/>
      <c r="H9" s="86" t="s">
        <v>40</v>
      </c>
      <c r="I9" s="87"/>
      <c r="J9" s="88"/>
    </row>
    <row r="10" spans="1:10" ht="15.75" thickBot="1" x14ac:dyDescent="0.3">
      <c r="A10" s="12" t="s">
        <v>6</v>
      </c>
      <c r="B10" s="4"/>
      <c r="C10" s="4"/>
      <c r="D10" s="5"/>
      <c r="E10" s="83" t="str">
        <f>'input data'!B13</f>
        <v>Loose packing</v>
      </c>
      <c r="F10" s="84"/>
      <c r="G10" s="85"/>
      <c r="H10" s="83" t="str">
        <f>'input data'!B12 &amp; " " &amp; 'input data'!B14</f>
        <v>1 FCL</v>
      </c>
      <c r="I10" s="84"/>
      <c r="J10" s="85"/>
    </row>
    <row r="11" spans="1:10" ht="15.75" thickBot="1" x14ac:dyDescent="0.3">
      <c r="A11" s="154" t="s">
        <v>13</v>
      </c>
      <c r="B11" s="155"/>
      <c r="C11" s="155"/>
      <c r="D11" s="156"/>
      <c r="E11" s="91" t="s">
        <v>112</v>
      </c>
      <c r="F11" s="77"/>
      <c r="G11" s="78"/>
      <c r="H11" s="77" t="s">
        <v>113</v>
      </c>
      <c r="I11" s="77"/>
      <c r="J11" s="78"/>
    </row>
    <row r="12" spans="1:10" ht="15" customHeight="1" x14ac:dyDescent="0.25">
      <c r="A12" s="94" t="s">
        <v>14</v>
      </c>
      <c r="B12" s="95"/>
      <c r="C12" s="95"/>
      <c r="D12" s="96"/>
      <c r="E12" s="92" t="str">
        <f>'input data'!B15</f>
        <v>CNF</v>
      </c>
      <c r="F12" s="79"/>
      <c r="G12" s="80"/>
      <c r="H12" s="79" t="str">
        <f>'input data'!B16</f>
        <v>Against Documents</v>
      </c>
      <c r="I12" s="79"/>
      <c r="J12" s="80"/>
    </row>
    <row r="13" spans="1:10" ht="15.75" thickBot="1" x14ac:dyDescent="0.3">
      <c r="A13" s="3"/>
      <c r="B13" s="4"/>
      <c r="C13" s="4"/>
      <c r="D13" s="5"/>
      <c r="E13" s="93"/>
      <c r="F13" s="81"/>
      <c r="G13" s="82"/>
      <c r="H13" s="81"/>
      <c r="I13" s="81"/>
      <c r="J13" s="82"/>
    </row>
    <row r="14" spans="1:10" ht="15" customHeight="1" x14ac:dyDescent="0.25">
      <c r="A14" s="9" t="s">
        <v>15</v>
      </c>
      <c r="B14" s="1"/>
      <c r="C14" s="1"/>
      <c r="D14" s="2"/>
      <c r="E14" s="103" t="s">
        <v>111</v>
      </c>
      <c r="F14" s="104"/>
      <c r="G14" s="104"/>
      <c r="H14" s="104"/>
      <c r="I14" s="104"/>
      <c r="J14" s="105"/>
    </row>
    <row r="15" spans="1:10" ht="15" customHeight="1" x14ac:dyDescent="0.25">
      <c r="A15" s="97" t="str">
        <f>'input data'!B6</f>
        <v>TCS GRANITE SDN BHD
Add: No 23, Lorong Sungai Puloh 8/KU6, Kawasan Perindustrian Sungai Puloh, 42100 Klang Selangor
Tel- 03-32907704
Email : 	tcsmarble@gmail.com</v>
      </c>
      <c r="B15" s="98"/>
      <c r="C15" s="98"/>
      <c r="D15" s="99"/>
      <c r="E15" s="106"/>
      <c r="F15" s="107"/>
      <c r="G15" s="107"/>
      <c r="H15" s="107"/>
      <c r="I15" s="107"/>
      <c r="J15" s="108"/>
    </row>
    <row r="16" spans="1:10" x14ac:dyDescent="0.25">
      <c r="A16" s="97"/>
      <c r="B16" s="98"/>
      <c r="C16" s="98"/>
      <c r="D16" s="99"/>
      <c r="E16" s="106"/>
      <c r="F16" s="107"/>
      <c r="G16" s="107"/>
      <c r="H16" s="107"/>
      <c r="I16" s="107"/>
      <c r="J16" s="108"/>
    </row>
    <row r="17" spans="1:10" x14ac:dyDescent="0.25">
      <c r="A17" s="97"/>
      <c r="B17" s="98"/>
      <c r="C17" s="98"/>
      <c r="D17" s="99"/>
      <c r="E17" s="106"/>
      <c r="F17" s="107"/>
      <c r="G17" s="107"/>
      <c r="H17" s="107"/>
      <c r="I17" s="107"/>
      <c r="J17" s="108"/>
    </row>
    <row r="18" spans="1:10" x14ac:dyDescent="0.25">
      <c r="A18" s="97"/>
      <c r="B18" s="98"/>
      <c r="C18" s="98"/>
      <c r="D18" s="99"/>
      <c r="E18" s="106"/>
      <c r="F18" s="107"/>
      <c r="G18" s="107"/>
      <c r="H18" s="107"/>
      <c r="I18" s="107"/>
      <c r="J18" s="108"/>
    </row>
    <row r="19" spans="1:10" ht="15.75" thickBot="1" x14ac:dyDescent="0.3">
      <c r="A19" s="100"/>
      <c r="B19" s="101"/>
      <c r="C19" s="101"/>
      <c r="D19" s="102"/>
      <c r="E19" s="109"/>
      <c r="F19" s="110"/>
      <c r="G19" s="110"/>
      <c r="H19" s="110"/>
      <c r="I19" s="110"/>
      <c r="J19" s="111"/>
    </row>
    <row r="20" spans="1:10" x14ac:dyDescent="0.25">
      <c r="A20" s="89" t="s">
        <v>19</v>
      </c>
      <c r="B20" s="90"/>
      <c r="C20" s="89" t="s">
        <v>21</v>
      </c>
      <c r="D20" s="90"/>
      <c r="E20" s="89" t="s">
        <v>22</v>
      </c>
      <c r="F20" s="87"/>
      <c r="G20" s="88"/>
      <c r="H20" s="89" t="s">
        <v>24</v>
      </c>
      <c r="I20" s="148"/>
      <c r="J20" s="90"/>
    </row>
    <row r="21" spans="1:10" ht="14.45" customHeight="1" x14ac:dyDescent="0.25">
      <c r="A21" s="112" t="s">
        <v>20</v>
      </c>
      <c r="B21" s="113"/>
      <c r="C21" s="121" t="str">
        <f>'input data'!B18</f>
        <v>Khammam</v>
      </c>
      <c r="D21" s="122"/>
      <c r="E21" s="143" t="s">
        <v>23</v>
      </c>
      <c r="F21" s="144"/>
      <c r="G21" s="145"/>
      <c r="H21" s="143" t="str">
        <f>'input data'!B22</f>
        <v>MALAYSIA</v>
      </c>
      <c r="I21" s="149"/>
      <c r="J21" s="150"/>
    </row>
    <row r="22" spans="1:10" ht="15" customHeight="1" thickBot="1" x14ac:dyDescent="0.3">
      <c r="A22" s="128"/>
      <c r="B22" s="129"/>
      <c r="C22" s="123"/>
      <c r="D22" s="124"/>
      <c r="E22" s="146"/>
      <c r="F22" s="132"/>
      <c r="G22" s="147"/>
      <c r="H22" s="151"/>
      <c r="I22" s="152"/>
      <c r="J22" s="153"/>
    </row>
    <row r="23" spans="1:10" x14ac:dyDescent="0.25">
      <c r="A23" s="86" t="s">
        <v>25</v>
      </c>
      <c r="B23" s="88"/>
      <c r="C23" s="87" t="s">
        <v>26</v>
      </c>
      <c r="D23" s="88"/>
      <c r="E23" s="86" t="s">
        <v>27</v>
      </c>
      <c r="F23" s="87"/>
      <c r="G23" s="88"/>
      <c r="H23" s="87" t="s">
        <v>28</v>
      </c>
      <c r="I23" s="87"/>
      <c r="J23" s="88"/>
    </row>
    <row r="24" spans="1:10" ht="15.75" thickBot="1" x14ac:dyDescent="0.3">
      <c r="A24" s="117"/>
      <c r="B24" s="118"/>
      <c r="C24" s="114" t="str">
        <f>'input data'!B19</f>
        <v>Khammam</v>
      </c>
      <c r="D24" s="116"/>
      <c r="E24" s="114" t="str">
        <f>'input data'!B20</f>
        <v>Port Klang</v>
      </c>
      <c r="F24" s="115"/>
      <c r="G24" s="116"/>
      <c r="H24" s="114" t="str">
        <f>'input data'!B21</f>
        <v>Port Klang</v>
      </c>
      <c r="I24" s="115"/>
      <c r="J24" s="116"/>
    </row>
    <row r="25" spans="1:10" x14ac:dyDescent="0.25">
      <c r="A25" s="119" t="s">
        <v>48</v>
      </c>
      <c r="B25" s="133" t="s">
        <v>29</v>
      </c>
      <c r="C25" s="134"/>
      <c r="D25" s="135"/>
      <c r="E25" s="119" t="s">
        <v>30</v>
      </c>
      <c r="F25" s="139" t="s">
        <v>31</v>
      </c>
      <c r="G25" s="140"/>
      <c r="H25" s="73" t="s">
        <v>32</v>
      </c>
      <c r="I25" s="139" t="s">
        <v>33</v>
      </c>
      <c r="J25" s="140"/>
    </row>
    <row r="26" spans="1:10" ht="15.75" thickBot="1" x14ac:dyDescent="0.3">
      <c r="A26" s="120"/>
      <c r="B26" s="136"/>
      <c r="C26" s="137"/>
      <c r="D26" s="138"/>
      <c r="E26" s="120"/>
      <c r="F26" s="141" t="s">
        <v>158</v>
      </c>
      <c r="G26" s="142"/>
      <c r="H26" s="74" t="s">
        <v>158</v>
      </c>
      <c r="I26" s="141" t="s">
        <v>34</v>
      </c>
      <c r="J26" s="142"/>
    </row>
    <row r="27" spans="1:10" ht="15.75" customHeight="1" x14ac:dyDescent="0.25">
      <c r="A27" s="168">
        <v>1</v>
      </c>
      <c r="B27" s="162" t="str">
        <f>'input data'!B17</f>
        <v>Absolute Black Polished Granite Slabs : Cutter Slab: 180 - 330 cm length, 60 -85 cm width, 20mm</v>
      </c>
      <c r="C27" s="163"/>
      <c r="D27" s="164"/>
      <c r="E27" s="168">
        <v>68022390</v>
      </c>
      <c r="F27" s="171">
        <f>'input data'!B25</f>
        <v>0</v>
      </c>
      <c r="G27" s="172"/>
      <c r="H27" s="174">
        <f>'input data'!B26</f>
        <v>3</v>
      </c>
      <c r="I27" s="176">
        <f>H27*F27</f>
        <v>0</v>
      </c>
      <c r="J27" s="177"/>
    </row>
    <row r="28" spans="1:10" x14ac:dyDescent="0.25">
      <c r="A28" s="169"/>
      <c r="B28" s="157"/>
      <c r="C28" s="158"/>
      <c r="D28" s="159"/>
      <c r="E28" s="169"/>
      <c r="F28" s="173"/>
      <c r="G28" s="145"/>
      <c r="H28" s="175"/>
      <c r="I28" s="178"/>
      <c r="J28" s="179"/>
    </row>
    <row r="29" spans="1:10" ht="15.75" thickBot="1" x14ac:dyDescent="0.3">
      <c r="A29" s="170"/>
      <c r="B29" s="165"/>
      <c r="C29" s="166"/>
      <c r="D29" s="167"/>
      <c r="E29" s="169"/>
      <c r="F29" s="173"/>
      <c r="G29" s="145"/>
      <c r="H29" s="175"/>
      <c r="I29" s="178"/>
      <c r="J29" s="179"/>
    </row>
    <row r="30" spans="1:10" x14ac:dyDescent="0.25">
      <c r="A30" s="169">
        <v>2</v>
      </c>
      <c r="B30" s="97" t="s">
        <v>162</v>
      </c>
      <c r="C30" s="98"/>
      <c r="D30" s="99"/>
      <c r="E30" s="168">
        <v>68022390</v>
      </c>
      <c r="F30" s="171">
        <f>'input data'!B27</f>
        <v>0</v>
      </c>
      <c r="G30" s="172"/>
      <c r="H30" s="174">
        <f>'input data'!B28</f>
        <v>5.25</v>
      </c>
      <c r="I30" s="176">
        <f>F30*H30</f>
        <v>0</v>
      </c>
      <c r="J30" s="177"/>
    </row>
    <row r="31" spans="1:10" x14ac:dyDescent="0.25">
      <c r="A31" s="169"/>
      <c r="B31" s="97"/>
      <c r="C31" s="98"/>
      <c r="D31" s="99"/>
      <c r="E31" s="169"/>
      <c r="F31" s="173"/>
      <c r="G31" s="145"/>
      <c r="H31" s="175"/>
      <c r="I31" s="178"/>
      <c r="J31" s="179"/>
    </row>
    <row r="32" spans="1:10" ht="15.75" thickBot="1" x14ac:dyDescent="0.3">
      <c r="A32" s="170"/>
      <c r="B32" s="100"/>
      <c r="C32" s="101"/>
      <c r="D32" s="102"/>
      <c r="E32" s="169"/>
      <c r="F32" s="173"/>
      <c r="G32" s="145"/>
      <c r="H32" s="175"/>
      <c r="I32" s="178"/>
      <c r="J32" s="179"/>
    </row>
    <row r="33" spans="1:10" x14ac:dyDescent="0.25">
      <c r="A33" s="23" t="s">
        <v>42</v>
      </c>
      <c r="B33" s="14"/>
      <c r="C33" s="14" t="s">
        <v>43</v>
      </c>
      <c r="D33" s="14" t="s">
        <v>44</v>
      </c>
      <c r="E33" s="69" t="s">
        <v>45</v>
      </c>
      <c r="F33" s="2"/>
      <c r="G33" s="180" t="s">
        <v>161</v>
      </c>
      <c r="H33" s="181"/>
      <c r="I33" s="176">
        <f>I27+I30</f>
        <v>0</v>
      </c>
      <c r="J33" s="177"/>
    </row>
    <row r="34" spans="1:10" ht="15.75" thickBot="1" x14ac:dyDescent="0.3">
      <c r="A34" s="83" t="str">
        <f>UPPER('input data'!B23)</f>
        <v/>
      </c>
      <c r="B34" s="84"/>
      <c r="C34" s="57">
        <f>'input data'!B24</f>
        <v>0</v>
      </c>
      <c r="D34" s="19" t="s">
        <v>46</v>
      </c>
      <c r="E34" s="17" t="s">
        <v>47</v>
      </c>
      <c r="F34" s="18"/>
      <c r="G34" s="121"/>
      <c r="H34" s="122"/>
      <c r="I34" s="178"/>
      <c r="J34" s="179"/>
    </row>
    <row r="35" spans="1:10" x14ac:dyDescent="0.25">
      <c r="A35" s="23"/>
      <c r="B35" s="14"/>
      <c r="C35" s="14"/>
      <c r="D35" s="14"/>
      <c r="E35" s="1"/>
      <c r="F35" s="71"/>
      <c r="G35" s="180" t="s">
        <v>159</v>
      </c>
      <c r="H35" s="181"/>
      <c r="I35" s="188">
        <v>5600</v>
      </c>
      <c r="J35" s="177"/>
    </row>
    <row r="36" spans="1:10" ht="15.75" thickBot="1" x14ac:dyDescent="0.3">
      <c r="A36" s="21"/>
      <c r="B36" s="20"/>
      <c r="C36" s="20"/>
      <c r="D36" s="20"/>
      <c r="E36" s="7"/>
      <c r="F36" s="7"/>
      <c r="G36" s="123"/>
      <c r="H36" s="124"/>
      <c r="I36" s="189"/>
      <c r="J36" s="190"/>
    </row>
    <row r="37" spans="1:10" x14ac:dyDescent="0.25">
      <c r="A37" s="70" t="s">
        <v>121</v>
      </c>
      <c r="B37" s="19"/>
      <c r="C37" s="19"/>
      <c r="D37" s="19"/>
      <c r="E37" s="19"/>
      <c r="F37" s="19"/>
      <c r="G37" s="180" t="s">
        <v>160</v>
      </c>
      <c r="H37" s="181"/>
      <c r="I37" s="184">
        <f>I33-I35</f>
        <v>-5600</v>
      </c>
      <c r="J37" s="185"/>
    </row>
    <row r="38" spans="1:10" ht="15.75" thickBot="1" x14ac:dyDescent="0.3">
      <c r="A38" s="56" t="s">
        <v>151</v>
      </c>
      <c r="B38" s="20"/>
      <c r="C38" s="20"/>
      <c r="D38" s="20"/>
      <c r="E38" s="20"/>
      <c r="F38" s="20"/>
      <c r="G38" s="123"/>
      <c r="H38" s="124"/>
      <c r="I38" s="186"/>
      <c r="J38" s="187"/>
    </row>
    <row r="39" spans="1:10" x14ac:dyDescent="0.25">
      <c r="A39" s="161" t="s">
        <v>35</v>
      </c>
      <c r="B39" s="155"/>
      <c r="C39" s="155"/>
      <c r="D39" s="156"/>
      <c r="E39" s="154" t="s">
        <v>36</v>
      </c>
      <c r="F39" s="182"/>
      <c r="G39" s="182"/>
      <c r="H39" s="182"/>
      <c r="I39" s="182"/>
      <c r="J39" s="183"/>
    </row>
    <row r="40" spans="1:10" ht="19.5" customHeight="1" x14ac:dyDescent="0.25">
      <c r="A40" s="157" t="s">
        <v>49</v>
      </c>
      <c r="B40" s="158"/>
      <c r="C40" s="158"/>
      <c r="D40" s="159"/>
      <c r="E40" s="3" t="s">
        <v>37</v>
      </c>
      <c r="F40" s="4"/>
      <c r="G40" s="4"/>
      <c r="H40" s="4"/>
      <c r="I40" s="4"/>
      <c r="J40" s="5"/>
    </row>
    <row r="41" spans="1:10" ht="19.5" customHeight="1" x14ac:dyDescent="0.25">
      <c r="A41" s="157"/>
      <c r="B41" s="158"/>
      <c r="C41" s="158"/>
      <c r="D41" s="159"/>
      <c r="E41" s="3"/>
      <c r="F41" s="4"/>
      <c r="G41" s="4"/>
      <c r="H41" s="4"/>
      <c r="I41" s="4"/>
      <c r="J41" s="5"/>
    </row>
    <row r="42" spans="1:10" x14ac:dyDescent="0.25">
      <c r="A42" s="160" t="s">
        <v>146</v>
      </c>
      <c r="B42" s="98"/>
      <c r="C42" s="98"/>
      <c r="D42" s="99"/>
      <c r="E42" s="3"/>
      <c r="F42" s="4"/>
      <c r="G42" s="4"/>
      <c r="H42" s="4"/>
      <c r="I42" s="4"/>
      <c r="J42" s="5"/>
    </row>
    <row r="43" spans="1:10" ht="18.75" customHeight="1" thickBot="1" x14ac:dyDescent="0.3">
      <c r="A43" s="100"/>
      <c r="B43" s="101"/>
      <c r="C43" s="101"/>
      <c r="D43" s="102"/>
      <c r="E43" s="6" t="s">
        <v>38</v>
      </c>
      <c r="F43" s="7"/>
      <c r="G43" s="7"/>
      <c r="H43" s="7"/>
      <c r="I43" s="7"/>
      <c r="J43" s="8"/>
    </row>
  </sheetData>
  <mergeCells count="72">
    <mergeCell ref="G33:H34"/>
    <mergeCell ref="I33:J34"/>
    <mergeCell ref="E39:J39"/>
    <mergeCell ref="I37:J38"/>
    <mergeCell ref="G35:H36"/>
    <mergeCell ref="I35:J36"/>
    <mergeCell ref="G37:H38"/>
    <mergeCell ref="E27:E29"/>
    <mergeCell ref="F27:G29"/>
    <mergeCell ref="H27:H29"/>
    <mergeCell ref="I27:J29"/>
    <mergeCell ref="E30:E32"/>
    <mergeCell ref="F30:G32"/>
    <mergeCell ref="H30:H32"/>
    <mergeCell ref="I30:J32"/>
    <mergeCell ref="A40:D41"/>
    <mergeCell ref="A42:D43"/>
    <mergeCell ref="A34:B34"/>
    <mergeCell ref="A39:D39"/>
    <mergeCell ref="B27:D29"/>
    <mergeCell ref="A27:A29"/>
    <mergeCell ref="A30:A32"/>
    <mergeCell ref="B30:D32"/>
    <mergeCell ref="A1:J2"/>
    <mergeCell ref="B25:D26"/>
    <mergeCell ref="E25:E26"/>
    <mergeCell ref="F25:G25"/>
    <mergeCell ref="F26:G26"/>
    <mergeCell ref="I25:J25"/>
    <mergeCell ref="I26:J26"/>
    <mergeCell ref="E20:G20"/>
    <mergeCell ref="E21:G22"/>
    <mergeCell ref="H20:J20"/>
    <mergeCell ref="H21:J22"/>
    <mergeCell ref="A23:B23"/>
    <mergeCell ref="C23:D23"/>
    <mergeCell ref="A11:D11"/>
    <mergeCell ref="H10:J10"/>
    <mergeCell ref="C24:D24"/>
    <mergeCell ref="A25:A26"/>
    <mergeCell ref="C21:D22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2:B22"/>
    <mergeCell ref="A21:B21"/>
    <mergeCell ref="E24:G24"/>
    <mergeCell ref="A24:B24"/>
    <mergeCell ref="H24:J24"/>
    <mergeCell ref="E23:G23"/>
    <mergeCell ref="H23:J23"/>
    <mergeCell ref="H11:J11"/>
    <mergeCell ref="H12:J13"/>
    <mergeCell ref="E10:G10"/>
    <mergeCell ref="E9:G9"/>
    <mergeCell ref="C20:D20"/>
    <mergeCell ref="E11:G11"/>
    <mergeCell ref="E12:G13"/>
    <mergeCell ref="A12:D12"/>
    <mergeCell ref="A20:B20"/>
    <mergeCell ref="A15:D19"/>
    <mergeCell ref="E14:J19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43"/>
  <sheetViews>
    <sheetView topLeftCell="A16" workbookViewId="0">
      <selection activeCell="L30" sqref="L30"/>
    </sheetView>
  </sheetViews>
  <sheetFormatPr defaultRowHeight="15" x14ac:dyDescent="0.25"/>
  <cols>
    <col min="5" max="5" width="7" customWidth="1"/>
    <col min="6" max="6" width="10.85546875" customWidth="1"/>
    <col min="8" max="8" width="8.7109375" customWidth="1"/>
  </cols>
  <sheetData>
    <row r="1" spans="1:10" ht="21.75" thickBot="1" x14ac:dyDescent="0.4">
      <c r="A1" s="231" t="s">
        <v>50</v>
      </c>
      <c r="B1" s="231"/>
      <c r="C1" s="231"/>
      <c r="D1" s="231"/>
      <c r="E1" s="231"/>
      <c r="F1" s="231"/>
      <c r="G1" s="231"/>
      <c r="H1" s="231"/>
      <c r="I1" s="231"/>
      <c r="J1" s="231"/>
    </row>
    <row r="2" spans="1:10" x14ac:dyDescent="0.25">
      <c r="A2" s="154" t="s">
        <v>51</v>
      </c>
      <c r="B2" s="155"/>
      <c r="C2" s="155"/>
      <c r="D2" s="155"/>
      <c r="E2" s="155"/>
      <c r="F2" s="156"/>
      <c r="G2" s="86" t="s">
        <v>7</v>
      </c>
      <c r="H2" s="88"/>
      <c r="I2" s="232" t="s">
        <v>8</v>
      </c>
      <c r="J2" s="233"/>
    </row>
    <row r="3" spans="1:10" ht="16.5" thickBot="1" x14ac:dyDescent="0.3">
      <c r="A3" s="234" t="s">
        <v>52</v>
      </c>
      <c r="B3" s="235"/>
      <c r="C3" s="235"/>
      <c r="D3" s="235"/>
      <c r="E3" s="235"/>
      <c r="F3" s="236"/>
      <c r="G3" s="117" t="str">
        <f>Inovice!E4</f>
        <v>BK013/24-25</v>
      </c>
      <c r="H3" s="118"/>
      <c r="I3" s="126">
        <f>Inovice!H4</f>
        <v>45632</v>
      </c>
      <c r="J3" s="118"/>
    </row>
    <row r="4" spans="1:10" x14ac:dyDescent="0.25">
      <c r="A4" s="16" t="s">
        <v>53</v>
      </c>
      <c r="B4" s="17"/>
      <c r="C4" s="17"/>
      <c r="D4" s="17"/>
      <c r="E4" s="17"/>
      <c r="F4" s="18"/>
      <c r="G4" s="232" t="s">
        <v>9</v>
      </c>
      <c r="H4" s="237"/>
      <c r="I4" s="237"/>
      <c r="J4" s="233"/>
    </row>
    <row r="5" spans="1:10" ht="15.75" thickBot="1" x14ac:dyDescent="0.3">
      <c r="A5" s="16" t="s">
        <v>54</v>
      </c>
      <c r="B5" s="17"/>
      <c r="C5" s="17"/>
      <c r="D5" s="17"/>
      <c r="E5" s="17"/>
      <c r="F5" s="18"/>
      <c r="G5" s="127" t="str">
        <f>'input data'!B5</f>
        <v>AD240424008317F</v>
      </c>
      <c r="H5" s="115"/>
      <c r="I5" s="115"/>
      <c r="J5" s="116"/>
    </row>
    <row r="6" spans="1:10" ht="15.75" thickBot="1" x14ac:dyDescent="0.3">
      <c r="A6" s="238" t="s">
        <v>55</v>
      </c>
      <c r="B6" s="235"/>
      <c r="C6" s="235"/>
      <c r="D6" s="235"/>
      <c r="E6" s="235"/>
      <c r="F6" s="18"/>
      <c r="G6" s="64"/>
      <c r="H6" s="66"/>
      <c r="I6" s="66"/>
      <c r="J6" s="65"/>
    </row>
    <row r="7" spans="1:10" x14ac:dyDescent="0.25">
      <c r="A7" s="16" t="s">
        <v>56</v>
      </c>
      <c r="B7" s="17"/>
      <c r="C7" s="17"/>
      <c r="D7" s="17"/>
      <c r="E7" s="17"/>
      <c r="F7" s="18"/>
      <c r="G7" s="23" t="s">
        <v>57</v>
      </c>
      <c r="H7" s="14"/>
      <c r="I7" s="14"/>
      <c r="J7" s="15"/>
    </row>
    <row r="8" spans="1:10" ht="15.75" x14ac:dyDescent="0.25">
      <c r="A8" s="24" t="s">
        <v>58</v>
      </c>
      <c r="B8" s="17"/>
      <c r="C8" s="17"/>
      <c r="D8" s="17"/>
      <c r="E8" s="17"/>
      <c r="F8" s="18"/>
      <c r="G8" s="25" t="s">
        <v>59</v>
      </c>
      <c r="H8" s="26"/>
      <c r="I8" s="26"/>
      <c r="J8" s="27"/>
    </row>
    <row r="9" spans="1:10" ht="15.75" x14ac:dyDescent="0.25">
      <c r="A9" s="16" t="s">
        <v>5</v>
      </c>
      <c r="B9" s="17"/>
      <c r="C9" s="17"/>
      <c r="D9" s="17"/>
      <c r="E9" s="17"/>
      <c r="F9" s="18"/>
      <c r="G9" s="25" t="s">
        <v>60</v>
      </c>
      <c r="H9" s="26"/>
      <c r="I9" s="26"/>
      <c r="J9" s="27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239" t="s">
        <v>13</v>
      </c>
      <c r="B11" s="182"/>
      <c r="C11" s="182"/>
      <c r="D11" s="182"/>
      <c r="E11" s="182"/>
      <c r="F11" s="2"/>
      <c r="G11" s="28" t="s">
        <v>61</v>
      </c>
      <c r="H11" s="1"/>
      <c r="I11" s="1"/>
      <c r="J11" s="2"/>
    </row>
    <row r="12" spans="1:10" x14ac:dyDescent="0.25">
      <c r="A12" s="240" t="s">
        <v>62</v>
      </c>
      <c r="B12" s="241"/>
      <c r="C12" s="241"/>
      <c r="D12" s="241"/>
      <c r="E12" s="241"/>
      <c r="F12" s="18"/>
      <c r="G12" s="16"/>
      <c r="H12" s="17"/>
      <c r="I12" s="17"/>
      <c r="J12" s="18"/>
    </row>
    <row r="13" spans="1:10" ht="15.75" thickBot="1" x14ac:dyDescent="0.3">
      <c r="A13" s="242"/>
      <c r="B13" s="243"/>
      <c r="C13" s="243"/>
      <c r="D13" s="243"/>
      <c r="E13" s="243"/>
      <c r="F13" s="8"/>
      <c r="G13" s="16"/>
      <c r="H13" s="17"/>
      <c r="I13" s="17"/>
      <c r="J13" s="18"/>
    </row>
    <row r="14" spans="1:10" x14ac:dyDescent="0.25">
      <c r="A14" s="228" t="s">
        <v>15</v>
      </c>
      <c r="B14" s="229"/>
      <c r="C14" s="229"/>
      <c r="D14" s="229"/>
      <c r="E14" s="229"/>
      <c r="F14" s="230"/>
      <c r="G14" s="16"/>
      <c r="H14" s="17"/>
      <c r="I14" s="17"/>
      <c r="J14" s="18"/>
    </row>
    <row r="15" spans="1:10" x14ac:dyDescent="0.25">
      <c r="A15" s="97" t="str">
        <f>Inovice!A15</f>
        <v>TCS GRANITE SDN BHD
Add: No 23, Lorong Sungai Puloh 8/KU6, Kawasan Perindustrian Sungai Puloh, 42100 Klang Selangor
Tel- 03-32907704
Email : 	tcsmarble@gmail.com</v>
      </c>
      <c r="B15" s="98"/>
      <c r="C15" s="98"/>
      <c r="D15" s="98"/>
      <c r="E15" s="98"/>
      <c r="F15" s="99"/>
      <c r="G15" s="16"/>
      <c r="H15" s="17"/>
      <c r="I15" s="17"/>
      <c r="J15" s="18"/>
    </row>
    <row r="16" spans="1:10" x14ac:dyDescent="0.25">
      <c r="A16" s="97"/>
      <c r="B16" s="98"/>
      <c r="C16" s="98"/>
      <c r="D16" s="98"/>
      <c r="E16" s="98"/>
      <c r="F16" s="99"/>
      <c r="G16" s="16"/>
      <c r="H16" s="17"/>
      <c r="I16" s="17"/>
      <c r="J16" s="18"/>
    </row>
    <row r="17" spans="1:10" ht="15.75" thickBot="1" x14ac:dyDescent="0.3">
      <c r="A17" s="97"/>
      <c r="B17" s="98"/>
      <c r="C17" s="98"/>
      <c r="D17" s="98"/>
      <c r="E17" s="98"/>
      <c r="F17" s="99"/>
      <c r="G17" s="16"/>
      <c r="H17" s="17"/>
      <c r="I17" s="17"/>
      <c r="J17" s="18"/>
    </row>
    <row r="18" spans="1:10" ht="37.5" customHeight="1" x14ac:dyDescent="0.25">
      <c r="A18" s="97"/>
      <c r="B18" s="98"/>
      <c r="C18" s="98"/>
      <c r="D18" s="98"/>
      <c r="E18" s="98"/>
      <c r="F18" s="99"/>
      <c r="G18" s="219" t="s">
        <v>63</v>
      </c>
      <c r="H18" s="221"/>
      <c r="I18" s="220" t="s">
        <v>64</v>
      </c>
      <c r="J18" s="221"/>
    </row>
    <row r="19" spans="1:10" ht="15" customHeight="1" thickBot="1" x14ac:dyDescent="0.3">
      <c r="A19" s="97"/>
      <c r="B19" s="98"/>
      <c r="C19" s="98"/>
      <c r="D19" s="98"/>
      <c r="E19" s="98"/>
      <c r="F19" s="99"/>
      <c r="G19" s="225"/>
      <c r="H19" s="226"/>
      <c r="I19" s="227"/>
      <c r="J19" s="226"/>
    </row>
    <row r="20" spans="1:10" ht="30.75" customHeight="1" thickBot="1" x14ac:dyDescent="0.3">
      <c r="A20" s="100"/>
      <c r="B20" s="101"/>
      <c r="C20" s="101"/>
      <c r="D20" s="101"/>
      <c r="E20" s="101"/>
      <c r="F20" s="102"/>
      <c r="G20" s="123" t="s">
        <v>23</v>
      </c>
      <c r="H20" s="124"/>
      <c r="I20" s="123" t="str">
        <f>Inovice!H21</f>
        <v>MALAYSIA</v>
      </c>
      <c r="J20" s="124"/>
    </row>
    <row r="21" spans="1:10" ht="15.75" thickBot="1" x14ac:dyDescent="0.3">
      <c r="A21" s="213" t="s">
        <v>65</v>
      </c>
      <c r="B21" s="214"/>
      <c r="C21" s="215"/>
      <c r="D21" s="213" t="s">
        <v>66</v>
      </c>
      <c r="E21" s="214"/>
      <c r="F21" s="215"/>
      <c r="G21" s="222" t="s">
        <v>116</v>
      </c>
      <c r="H21" s="223"/>
      <c r="I21" s="223"/>
      <c r="J21" s="224"/>
    </row>
    <row r="22" spans="1:10" ht="15.75" thickBot="1" x14ac:dyDescent="0.3">
      <c r="A22" s="117"/>
      <c r="B22" s="125"/>
      <c r="C22" s="118"/>
      <c r="D22" s="114" t="str">
        <f>Inovice!C21</f>
        <v>Khammam</v>
      </c>
      <c r="E22" s="115"/>
      <c r="F22" s="116"/>
      <c r="G22" s="93" t="str">
        <f>'input data'!B15</f>
        <v>CNF</v>
      </c>
      <c r="H22" s="81"/>
      <c r="I22" s="81"/>
      <c r="J22" s="82"/>
    </row>
    <row r="23" spans="1:10" x14ac:dyDescent="0.25">
      <c r="A23" s="213" t="s">
        <v>67</v>
      </c>
      <c r="B23" s="214"/>
      <c r="C23" s="215"/>
      <c r="D23" s="213" t="s">
        <v>68</v>
      </c>
      <c r="E23" s="214"/>
      <c r="F23" s="215"/>
      <c r="G23" s="33"/>
      <c r="H23" s="34"/>
      <c r="I23" s="34"/>
      <c r="J23" s="35"/>
    </row>
    <row r="24" spans="1:10" ht="15.75" thickBot="1" x14ac:dyDescent="0.3">
      <c r="A24" s="117"/>
      <c r="B24" s="125"/>
      <c r="C24" s="118"/>
      <c r="D24" s="114" t="str">
        <f>Inovice!C24</f>
        <v>Khammam</v>
      </c>
      <c r="E24" s="115"/>
      <c r="F24" s="116"/>
      <c r="G24" s="6"/>
      <c r="H24" s="7"/>
      <c r="I24" s="7"/>
      <c r="J24" s="8"/>
    </row>
    <row r="25" spans="1:10" ht="15.75" customHeight="1" thickBot="1" x14ac:dyDescent="0.3">
      <c r="A25" s="213" t="s">
        <v>27</v>
      </c>
      <c r="B25" s="214"/>
      <c r="C25" s="215"/>
      <c r="D25" s="213" t="s">
        <v>28</v>
      </c>
      <c r="E25" s="214"/>
      <c r="F25" s="215"/>
      <c r="G25" s="216" t="s">
        <v>117</v>
      </c>
      <c r="H25" s="217"/>
      <c r="I25" s="217"/>
      <c r="J25" s="218"/>
    </row>
    <row r="26" spans="1:10" ht="15.75" thickBot="1" x14ac:dyDescent="0.3">
      <c r="A26" s="128" t="str">
        <f>Inovice!E24</f>
        <v>Port Klang</v>
      </c>
      <c r="B26" s="204"/>
      <c r="C26" s="129"/>
      <c r="D26" s="128" t="str">
        <f>Inovice!H24</f>
        <v>Port Klang</v>
      </c>
      <c r="E26" s="204"/>
      <c r="F26" s="129"/>
      <c r="G26" s="219" t="str">
        <f>'input data'!B16</f>
        <v>Against Documents</v>
      </c>
      <c r="H26" s="220"/>
      <c r="I26" s="220"/>
      <c r="J26" s="221"/>
    </row>
    <row r="27" spans="1:10" ht="15.75" thickBot="1" x14ac:dyDescent="0.3">
      <c r="A27" s="50"/>
      <c r="B27" s="30"/>
      <c r="C27" s="30"/>
      <c r="D27" s="30"/>
      <c r="E27" s="30"/>
      <c r="F27" s="30"/>
      <c r="G27" s="30"/>
      <c r="H27" s="30"/>
      <c r="I27" s="30"/>
      <c r="J27" s="51"/>
    </row>
    <row r="28" spans="1:10" ht="15.75" thickBot="1" x14ac:dyDescent="0.3">
      <c r="A28" s="13" t="s">
        <v>48</v>
      </c>
      <c r="B28" s="114" t="s">
        <v>69</v>
      </c>
      <c r="C28" s="116"/>
      <c r="D28" s="114" t="s">
        <v>29</v>
      </c>
      <c r="E28" s="115"/>
      <c r="F28" s="115"/>
      <c r="G28" s="62"/>
      <c r="H28" s="63"/>
      <c r="I28" s="114" t="s">
        <v>158</v>
      </c>
      <c r="J28" s="116"/>
    </row>
    <row r="29" spans="1:10" ht="15.75" thickBot="1" x14ac:dyDescent="0.3">
      <c r="A29" s="36">
        <v>1</v>
      </c>
      <c r="B29" s="206">
        <f>Inovice!E27</f>
        <v>68022390</v>
      </c>
      <c r="C29" s="207"/>
      <c r="D29" s="210" t="str">
        <f>Inovice!B27</f>
        <v>Absolute Black Polished Granite Slabs : Cutter Slab: 180 - 330 cm length, 60 -85 cm width, 20mm</v>
      </c>
      <c r="E29" s="211"/>
      <c r="F29" s="211"/>
      <c r="G29" s="211"/>
      <c r="H29" s="212"/>
      <c r="I29" s="208">
        <f>Inovice!F27</f>
        <v>0</v>
      </c>
      <c r="J29" s="209"/>
    </row>
    <row r="30" spans="1:10" ht="15.75" thickBot="1" x14ac:dyDescent="0.3">
      <c r="A30" s="72">
        <v>2</v>
      </c>
      <c r="B30" s="206">
        <f>Inovice!E30</f>
        <v>68022390</v>
      </c>
      <c r="C30" s="207"/>
      <c r="D30" s="210" t="str">
        <f>Inovice!B30</f>
        <v xml:space="preserve">Absolute Black Polished Granite Slabs : Cutter Slab: 180 - 330 cm length, 60 -85 cm width, 30mm </v>
      </c>
      <c r="E30" s="211"/>
      <c r="F30" s="211"/>
      <c r="G30" s="211"/>
      <c r="H30" s="212"/>
      <c r="I30" s="208">
        <f>Inovice!F30</f>
        <v>0</v>
      </c>
      <c r="J30" s="209"/>
    </row>
    <row r="31" spans="1:10" ht="15.75" thickBot="1" x14ac:dyDescent="0.3">
      <c r="A31" s="16"/>
      <c r="B31" s="84"/>
      <c r="C31" s="84"/>
      <c r="D31" s="58"/>
      <c r="E31" s="58"/>
      <c r="F31" s="58"/>
      <c r="G31" s="58"/>
      <c r="H31" s="58"/>
      <c r="I31" s="17"/>
      <c r="J31" s="18"/>
    </row>
    <row r="32" spans="1:10" ht="15.75" thickBot="1" x14ac:dyDescent="0.3">
      <c r="A32" s="29" t="s">
        <v>70</v>
      </c>
      <c r="B32" s="30"/>
      <c r="C32" s="30"/>
      <c r="D32" s="30"/>
      <c r="E32" s="30"/>
      <c r="F32" s="30"/>
      <c r="G32" s="30"/>
      <c r="H32" s="30"/>
      <c r="I32" s="203">
        <f>SUM(I29:J31)</f>
        <v>0</v>
      </c>
      <c r="J32" s="78"/>
    </row>
    <row r="33" spans="1:10" x14ac:dyDescent="0.25">
      <c r="A33" s="24"/>
      <c r="B33" s="17"/>
      <c r="C33" s="17"/>
      <c r="D33" s="17"/>
      <c r="E33" s="17"/>
      <c r="F33" s="17"/>
      <c r="G33" s="17"/>
      <c r="H33" s="17"/>
      <c r="I33" s="66"/>
      <c r="J33" s="65"/>
    </row>
    <row r="34" spans="1:10" x14ac:dyDescent="0.25">
      <c r="A34" s="128" t="s">
        <v>71</v>
      </c>
      <c r="B34" s="204"/>
      <c r="C34" s="66" t="s">
        <v>43</v>
      </c>
      <c r="D34" s="204" t="s">
        <v>44</v>
      </c>
      <c r="E34" s="204"/>
      <c r="F34" s="66" t="s">
        <v>45</v>
      </c>
      <c r="G34" s="66"/>
      <c r="H34" s="17"/>
      <c r="I34" s="66"/>
      <c r="J34" s="65"/>
    </row>
    <row r="35" spans="1:10" x14ac:dyDescent="0.25">
      <c r="A35" s="83" t="str">
        <f>Inovice!A34</f>
        <v/>
      </c>
      <c r="B35" s="84"/>
      <c r="C35" s="58">
        <f>Inovice!C34</f>
        <v>0</v>
      </c>
      <c r="D35" s="205" t="s">
        <v>72</v>
      </c>
      <c r="E35" s="205"/>
      <c r="F35" s="58" t="s">
        <v>73</v>
      </c>
      <c r="G35" s="58"/>
      <c r="H35" s="19"/>
      <c r="I35" s="19"/>
      <c r="J35" s="31"/>
    </row>
    <row r="36" spans="1:10" x14ac:dyDescent="0.25">
      <c r="A36" s="59"/>
      <c r="B36" s="60"/>
      <c r="C36" s="60"/>
      <c r="D36" s="60"/>
      <c r="E36" s="60"/>
      <c r="F36" s="60"/>
      <c r="G36" s="60"/>
      <c r="H36" s="60"/>
      <c r="I36" s="60"/>
      <c r="J36" s="61"/>
    </row>
    <row r="37" spans="1:10" x14ac:dyDescent="0.25">
      <c r="A37" s="59" t="s">
        <v>137</v>
      </c>
      <c r="B37" s="60"/>
      <c r="C37" s="60" t="str">
        <f>'input data'!B13</f>
        <v>Loose packing</v>
      </c>
      <c r="D37" s="60"/>
      <c r="E37" s="60"/>
      <c r="F37" s="60"/>
      <c r="G37" s="60"/>
      <c r="H37" s="60"/>
      <c r="I37" s="60"/>
      <c r="J37" s="61"/>
    </row>
    <row r="38" spans="1:10" x14ac:dyDescent="0.25">
      <c r="A38" s="59" t="s">
        <v>74</v>
      </c>
      <c r="B38" s="60"/>
      <c r="C38" s="60"/>
      <c r="D38" s="60"/>
      <c r="E38" s="60"/>
      <c r="F38" s="60"/>
      <c r="G38" s="60"/>
      <c r="H38" s="60"/>
      <c r="I38" s="60"/>
      <c r="J38" s="61"/>
    </row>
    <row r="39" spans="1:10" ht="15.75" thickBot="1" x14ac:dyDescent="0.3">
      <c r="A39" s="22"/>
      <c r="B39" s="67"/>
      <c r="C39" s="67"/>
      <c r="D39" s="67"/>
      <c r="E39" s="67"/>
      <c r="F39" s="67"/>
      <c r="G39" s="67"/>
      <c r="H39" s="67"/>
      <c r="I39" s="67"/>
      <c r="J39" s="68"/>
    </row>
    <row r="40" spans="1:10" x14ac:dyDescent="0.25">
      <c r="A40" s="154" t="s">
        <v>75</v>
      </c>
      <c r="B40" s="155"/>
      <c r="C40" s="155"/>
      <c r="D40" s="155"/>
      <c r="E40" s="155"/>
      <c r="F40" s="156"/>
      <c r="G40" s="154" t="s">
        <v>36</v>
      </c>
      <c r="H40" s="155"/>
      <c r="I40" s="155"/>
      <c r="J40" s="156"/>
    </row>
    <row r="41" spans="1:10" x14ac:dyDescent="0.25">
      <c r="A41" s="191" t="s">
        <v>76</v>
      </c>
      <c r="B41" s="192"/>
      <c r="C41" s="192"/>
      <c r="D41" s="192"/>
      <c r="E41" s="192"/>
      <c r="F41" s="193"/>
      <c r="G41" s="16"/>
      <c r="H41" s="17"/>
      <c r="I41" s="17"/>
      <c r="J41" s="18"/>
    </row>
    <row r="42" spans="1:10" x14ac:dyDescent="0.25">
      <c r="A42" s="194" t="s">
        <v>77</v>
      </c>
      <c r="B42" s="195"/>
      <c r="C42" s="195"/>
      <c r="D42" s="195"/>
      <c r="E42" s="195"/>
      <c r="F42" s="196"/>
      <c r="G42" s="16"/>
      <c r="H42" s="17"/>
      <c r="I42" s="17"/>
      <c r="J42" s="18"/>
    </row>
    <row r="43" spans="1:10" ht="15.75" thickBot="1" x14ac:dyDescent="0.3">
      <c r="A43" s="197" t="s">
        <v>78</v>
      </c>
      <c r="B43" s="198"/>
      <c r="C43" s="198"/>
      <c r="D43" s="198"/>
      <c r="E43" s="198"/>
      <c r="F43" s="199"/>
      <c r="G43" s="200" t="s">
        <v>79</v>
      </c>
      <c r="H43" s="201"/>
      <c r="I43" s="201"/>
      <c r="J43" s="202"/>
    </row>
  </sheetData>
  <mergeCells count="55"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  <mergeCell ref="G20:H20"/>
    <mergeCell ref="I20:J20"/>
    <mergeCell ref="A21:C21"/>
    <mergeCell ref="D21:F21"/>
    <mergeCell ref="G21:J21"/>
    <mergeCell ref="A15:F20"/>
    <mergeCell ref="G18:H19"/>
    <mergeCell ref="I18:J19"/>
    <mergeCell ref="A25:C25"/>
    <mergeCell ref="D25:F25"/>
    <mergeCell ref="A26:C26"/>
    <mergeCell ref="G22:J22"/>
    <mergeCell ref="G25:J25"/>
    <mergeCell ref="G26:J26"/>
    <mergeCell ref="A22:C22"/>
    <mergeCell ref="D22:F22"/>
    <mergeCell ref="A23:C23"/>
    <mergeCell ref="D23:F23"/>
    <mergeCell ref="A24:C24"/>
    <mergeCell ref="D24:F24"/>
    <mergeCell ref="B30:C30"/>
    <mergeCell ref="I30:J30"/>
    <mergeCell ref="D26:F26"/>
    <mergeCell ref="B28:C28"/>
    <mergeCell ref="D28:F28"/>
    <mergeCell ref="I28:J28"/>
    <mergeCell ref="B29:C29"/>
    <mergeCell ref="D29:H29"/>
    <mergeCell ref="I29:J29"/>
    <mergeCell ref="D30:H30"/>
    <mergeCell ref="B31:C31"/>
    <mergeCell ref="I32:J32"/>
    <mergeCell ref="A34:B34"/>
    <mergeCell ref="D34:E34"/>
    <mergeCell ref="A35:B35"/>
    <mergeCell ref="D35:E35"/>
    <mergeCell ref="A40:F40"/>
    <mergeCell ref="G40:J40"/>
    <mergeCell ref="A41:F41"/>
    <mergeCell ref="A42:F42"/>
    <mergeCell ref="A43:F43"/>
    <mergeCell ref="G43:J4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44"/>
  <sheetViews>
    <sheetView topLeftCell="A10" zoomScaleNormal="100" workbookViewId="0">
      <selection activeCell="O9" sqref="O9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59" t="s">
        <v>1</v>
      </c>
      <c r="B1" s="260"/>
      <c r="C1" s="260"/>
      <c r="D1" s="260"/>
      <c r="E1" s="260"/>
      <c r="F1" s="260"/>
      <c r="G1" s="260"/>
      <c r="H1" s="260"/>
      <c r="I1" s="260"/>
      <c r="J1" s="261"/>
      <c r="Q1" s="257"/>
      <c r="R1" s="258"/>
      <c r="S1" s="258"/>
      <c r="T1" s="258"/>
      <c r="U1" s="258"/>
      <c r="V1" s="244"/>
      <c r="W1" s="244"/>
      <c r="X1" s="244"/>
    </row>
    <row r="2" spans="1:24" x14ac:dyDescent="0.25">
      <c r="A2" s="262"/>
      <c r="B2" s="263"/>
      <c r="C2" s="263"/>
      <c r="D2" s="263"/>
      <c r="E2" s="263"/>
      <c r="F2" s="263"/>
      <c r="G2" s="263"/>
      <c r="H2" s="263"/>
      <c r="I2" s="263"/>
      <c r="J2" s="264"/>
    </row>
    <row r="3" spans="1:24" ht="15.75" thickBot="1" x14ac:dyDescent="0.3">
      <c r="A3" s="265"/>
      <c r="B3" s="266"/>
      <c r="C3" s="266"/>
      <c r="D3" s="266"/>
      <c r="E3" s="266"/>
      <c r="F3" s="266"/>
      <c r="G3" s="266"/>
      <c r="H3" s="266"/>
      <c r="I3" s="266"/>
      <c r="J3" s="267"/>
    </row>
    <row r="4" spans="1:24" x14ac:dyDescent="0.25">
      <c r="A4" s="268" t="s">
        <v>83</v>
      </c>
      <c r="B4" s="269"/>
      <c r="C4" s="269"/>
      <c r="D4" s="269"/>
      <c r="E4" s="269"/>
      <c r="F4" s="269"/>
      <c r="G4" s="269"/>
      <c r="H4" s="269"/>
      <c r="I4" s="269"/>
      <c r="J4" s="270"/>
    </row>
    <row r="5" spans="1:24" x14ac:dyDescent="0.25">
      <c r="A5" s="271" t="s">
        <v>84</v>
      </c>
      <c r="B5" s="272"/>
      <c r="C5" s="272"/>
      <c r="D5" s="272"/>
      <c r="E5" s="272"/>
      <c r="F5" s="272"/>
      <c r="G5" s="272"/>
      <c r="H5" s="272"/>
      <c r="I5" s="272"/>
      <c r="J5" s="273"/>
    </row>
    <row r="6" spans="1:24" ht="15.75" thickBot="1" x14ac:dyDescent="0.3">
      <c r="A6" s="117" t="s">
        <v>85</v>
      </c>
      <c r="B6" s="125"/>
      <c r="C6" s="125"/>
      <c r="D6" s="125"/>
      <c r="E6" s="125"/>
      <c r="F6" s="125"/>
      <c r="G6" s="125"/>
      <c r="H6" s="125"/>
      <c r="I6" s="125"/>
      <c r="J6" s="118"/>
    </row>
    <row r="7" spans="1:24" x14ac:dyDescent="0.25">
      <c r="A7" s="28"/>
      <c r="B7" s="1"/>
      <c r="C7" s="1"/>
      <c r="D7" s="1"/>
      <c r="E7" s="1"/>
      <c r="F7" s="1"/>
      <c r="G7" s="1"/>
      <c r="H7" s="1"/>
      <c r="I7" s="1"/>
      <c r="J7" s="2"/>
    </row>
    <row r="8" spans="1:24" ht="18.75" x14ac:dyDescent="0.3">
      <c r="A8" s="274" t="s">
        <v>86</v>
      </c>
      <c r="B8" s="84"/>
      <c r="C8" s="84"/>
      <c r="D8" s="84"/>
      <c r="E8" s="84"/>
      <c r="F8" s="84"/>
      <c r="G8" s="84"/>
      <c r="H8" s="84"/>
      <c r="I8" s="84"/>
      <c r="J8" s="85"/>
    </row>
    <row r="9" spans="1:24" x14ac:dyDescent="0.25">
      <c r="A9" s="16"/>
      <c r="B9" s="17"/>
      <c r="C9" s="17"/>
      <c r="D9" s="17"/>
      <c r="E9" s="17"/>
      <c r="F9" s="17"/>
      <c r="G9" s="17"/>
      <c r="H9" s="17"/>
      <c r="I9" s="17"/>
      <c r="J9" s="18"/>
    </row>
    <row r="10" spans="1:24" x14ac:dyDescent="0.25">
      <c r="A10" s="16" t="s">
        <v>87</v>
      </c>
      <c r="B10" s="52">
        <v>45567</v>
      </c>
      <c r="C10" s="17"/>
      <c r="D10" s="17"/>
      <c r="E10" s="17"/>
      <c r="F10" s="17"/>
      <c r="G10" s="17"/>
      <c r="H10" s="17"/>
      <c r="I10" s="17"/>
      <c r="J10" s="18"/>
    </row>
    <row r="11" spans="1:24" x14ac:dyDescent="0.25">
      <c r="A11" s="16" t="s">
        <v>88</v>
      </c>
      <c r="B11" s="17" t="s">
        <v>147</v>
      </c>
      <c r="C11" s="17"/>
      <c r="D11" s="17"/>
      <c r="E11" s="17"/>
      <c r="F11" s="17"/>
      <c r="G11" s="17"/>
      <c r="H11" s="17"/>
      <c r="I11" s="17"/>
      <c r="J11" s="18"/>
    </row>
    <row r="12" spans="1:24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8"/>
    </row>
    <row r="13" spans="1:24" x14ac:dyDescent="0.25">
      <c r="A13" s="16" t="s">
        <v>89</v>
      </c>
      <c r="B13" s="17"/>
      <c r="C13" s="17"/>
      <c r="D13" s="17"/>
      <c r="E13" s="17"/>
      <c r="F13" s="17"/>
      <c r="G13" s="17"/>
      <c r="H13" s="17"/>
      <c r="I13" s="17"/>
      <c r="J13" s="18"/>
    </row>
    <row r="14" spans="1:24" x14ac:dyDescent="0.25">
      <c r="A14" s="238" t="s">
        <v>148</v>
      </c>
      <c r="B14" s="235"/>
      <c r="C14" s="235"/>
      <c r="D14" s="235"/>
      <c r="E14" s="235"/>
      <c r="F14" s="235"/>
      <c r="G14" s="17"/>
      <c r="H14" s="17"/>
      <c r="I14" s="17"/>
      <c r="J14" s="18"/>
    </row>
    <row r="15" spans="1:24" x14ac:dyDescent="0.25">
      <c r="A15" s="97" t="s">
        <v>149</v>
      </c>
      <c r="B15" s="280"/>
      <c r="C15" s="280"/>
      <c r="D15" s="280"/>
      <c r="E15" s="280"/>
      <c r="F15" s="280"/>
      <c r="G15" s="17"/>
      <c r="H15" s="17"/>
      <c r="I15" s="17"/>
      <c r="J15" s="18"/>
    </row>
    <row r="16" spans="1:24" ht="47.25" customHeight="1" x14ac:dyDescent="0.25">
      <c r="A16" s="281"/>
      <c r="B16" s="280"/>
      <c r="C16" s="280"/>
      <c r="D16" s="280"/>
      <c r="E16" s="280"/>
      <c r="F16" s="280"/>
      <c r="G16" s="17"/>
      <c r="H16" s="17"/>
      <c r="I16" s="17"/>
      <c r="J16" s="18"/>
    </row>
    <row r="17" spans="1:10" ht="15.75" x14ac:dyDescent="0.25">
      <c r="A17" s="234"/>
      <c r="B17" s="282"/>
      <c r="C17" s="282"/>
      <c r="D17" s="282"/>
      <c r="E17" s="17"/>
      <c r="F17" s="17"/>
      <c r="G17" s="17"/>
      <c r="H17" s="17"/>
      <c r="I17" s="17"/>
      <c r="J17" s="18"/>
    </row>
    <row r="18" spans="1:10" x14ac:dyDescent="0.25">
      <c r="A18" s="16" t="s">
        <v>150</v>
      </c>
      <c r="B18" s="17"/>
      <c r="C18" s="17"/>
      <c r="D18" s="17"/>
      <c r="E18" s="17"/>
      <c r="F18" s="17"/>
      <c r="G18" s="17"/>
      <c r="H18" s="17"/>
      <c r="I18" s="17"/>
      <c r="J18" s="18"/>
    </row>
    <row r="19" spans="1:10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8"/>
    </row>
    <row r="20" spans="1:10" ht="15.75" thickBot="1" x14ac:dyDescent="0.3">
      <c r="A20" s="277" t="s">
        <v>144</v>
      </c>
      <c r="B20" s="278"/>
      <c r="C20" s="278"/>
      <c r="D20" s="283"/>
      <c r="E20" s="91" t="s">
        <v>90</v>
      </c>
      <c r="F20" s="78"/>
      <c r="G20" s="91" t="s">
        <v>91</v>
      </c>
      <c r="H20" s="78"/>
      <c r="I20" s="91" t="s">
        <v>92</v>
      </c>
      <c r="J20" s="78"/>
    </row>
    <row r="21" spans="1:10" x14ac:dyDescent="0.25">
      <c r="A21" s="254" t="s">
        <v>143</v>
      </c>
      <c r="B21" s="255"/>
      <c r="C21" s="255"/>
      <c r="D21" s="255"/>
      <c r="E21" s="256">
        <v>99.95</v>
      </c>
      <c r="F21" s="256"/>
      <c r="G21" s="256">
        <v>4817</v>
      </c>
      <c r="H21" s="256"/>
      <c r="I21" s="248">
        <f>E21*G21</f>
        <v>481459.15</v>
      </c>
      <c r="J21" s="249"/>
    </row>
    <row r="22" spans="1:10" ht="15.75" x14ac:dyDescent="0.25">
      <c r="A22" s="83"/>
      <c r="B22" s="84"/>
      <c r="C22" s="84"/>
      <c r="D22" s="84"/>
      <c r="E22" s="284"/>
      <c r="F22" s="285"/>
      <c r="G22" s="246" t="s">
        <v>93</v>
      </c>
      <c r="H22" s="247"/>
      <c r="I22" s="248">
        <f>I21*0.001</f>
        <v>481.45915000000002</v>
      </c>
      <c r="J22" s="249"/>
    </row>
    <row r="23" spans="1:10" ht="16.5" thickBot="1" x14ac:dyDescent="0.3">
      <c r="A23" s="200"/>
      <c r="B23" s="201"/>
      <c r="C23" s="201"/>
      <c r="D23" s="201"/>
      <c r="E23" s="7"/>
      <c r="F23" s="55"/>
      <c r="G23" s="250" t="s">
        <v>70</v>
      </c>
      <c r="H23" s="251"/>
      <c r="I23" s="252">
        <f>SUM(I21:J22)</f>
        <v>481940.60915000003</v>
      </c>
      <c r="J23" s="253"/>
    </row>
    <row r="24" spans="1:10" ht="15.75" x14ac:dyDescent="0.25">
      <c r="A24" s="83"/>
      <c r="B24" s="84"/>
      <c r="C24" s="84"/>
      <c r="D24" s="84"/>
      <c r="E24" s="17"/>
      <c r="F24" s="17"/>
      <c r="G24" s="245"/>
      <c r="H24" s="245"/>
      <c r="I24" s="84"/>
      <c r="J24" s="85"/>
    </row>
    <row r="25" spans="1:10" ht="15.75" thickBot="1" x14ac:dyDescent="0.3">
      <c r="A25" s="117"/>
      <c r="B25" s="125"/>
      <c r="C25" s="125"/>
      <c r="D25" s="125"/>
      <c r="E25" s="17"/>
      <c r="F25" s="17"/>
      <c r="G25" s="84"/>
      <c r="H25" s="84"/>
      <c r="I25" s="84"/>
      <c r="J25" s="85"/>
    </row>
    <row r="26" spans="1:10" ht="15.75" thickBot="1" x14ac:dyDescent="0.3">
      <c r="A26" s="277" t="s">
        <v>94</v>
      </c>
      <c r="B26" s="278"/>
      <c r="C26" s="30"/>
      <c r="D26" s="30"/>
      <c r="E26" s="30"/>
      <c r="F26" s="30"/>
      <c r="G26" s="30"/>
      <c r="H26" s="30"/>
      <c r="I26" s="279">
        <f>I23</f>
        <v>481940.60915000003</v>
      </c>
      <c r="J26" s="78"/>
    </row>
    <row r="27" spans="1:10" x14ac:dyDescent="0.25">
      <c r="A27" s="16"/>
      <c r="B27" s="17"/>
      <c r="C27" s="17"/>
      <c r="D27" s="17"/>
      <c r="E27" s="17"/>
      <c r="F27" s="17"/>
      <c r="G27" s="17"/>
      <c r="H27" s="17"/>
      <c r="I27" s="17"/>
      <c r="J27" s="18"/>
    </row>
    <row r="28" spans="1:10" x14ac:dyDescent="0.25">
      <c r="A28" s="275" t="s">
        <v>95</v>
      </c>
      <c r="B28" s="276"/>
      <c r="C28" s="17"/>
      <c r="D28" s="17"/>
      <c r="E28" s="17"/>
      <c r="F28" s="17"/>
      <c r="G28" s="17"/>
      <c r="H28" s="17"/>
      <c r="I28" s="17"/>
      <c r="J28" s="18"/>
    </row>
    <row r="29" spans="1:10" x14ac:dyDescent="0.25">
      <c r="A29" s="16" t="s">
        <v>96</v>
      </c>
      <c r="B29" s="17"/>
      <c r="C29" s="17" t="s">
        <v>97</v>
      </c>
      <c r="D29" s="17"/>
      <c r="E29" s="17"/>
      <c r="F29" s="17"/>
      <c r="G29" s="17"/>
      <c r="H29" s="17"/>
      <c r="I29" s="17"/>
      <c r="J29" s="18"/>
    </row>
    <row r="30" spans="1:10" x14ac:dyDescent="0.25">
      <c r="A30" s="16" t="s">
        <v>98</v>
      </c>
      <c r="B30" s="17"/>
      <c r="C30" s="17"/>
      <c r="D30" s="17"/>
      <c r="E30" s="17"/>
      <c r="F30" s="17"/>
      <c r="G30" s="17"/>
      <c r="H30" s="17"/>
      <c r="I30" s="17"/>
      <c r="J30" s="18"/>
    </row>
    <row r="31" spans="1:10" x14ac:dyDescent="0.25">
      <c r="A31" s="16" t="s">
        <v>99</v>
      </c>
      <c r="B31" s="17"/>
      <c r="C31" s="17"/>
      <c r="D31" s="17"/>
      <c r="E31" s="17"/>
      <c r="F31" s="17"/>
      <c r="G31" s="17"/>
      <c r="H31" s="17"/>
      <c r="I31" s="17"/>
      <c r="J31" s="18"/>
    </row>
    <row r="32" spans="1:10" x14ac:dyDescent="0.25">
      <c r="A32" s="16" t="s">
        <v>100</v>
      </c>
      <c r="B32" s="17"/>
      <c r="C32" s="17" t="s">
        <v>101</v>
      </c>
      <c r="D32" s="17"/>
      <c r="E32" s="17"/>
      <c r="F32" s="17"/>
      <c r="G32" s="17"/>
      <c r="H32" s="17"/>
      <c r="I32" s="17"/>
      <c r="J32" s="18"/>
    </row>
    <row r="33" spans="1:10" x14ac:dyDescent="0.25">
      <c r="A33" s="16" t="s">
        <v>102</v>
      </c>
      <c r="B33" s="17"/>
      <c r="C33" s="17"/>
      <c r="D33" s="17"/>
      <c r="E33" s="17"/>
      <c r="F33" s="17"/>
      <c r="G33" s="17"/>
      <c r="H33" s="17"/>
      <c r="I33" s="17"/>
      <c r="J33" s="18"/>
    </row>
    <row r="34" spans="1:10" x14ac:dyDescent="0.25">
      <c r="A34" s="16" t="s">
        <v>103</v>
      </c>
      <c r="B34" s="17"/>
      <c r="C34" s="17"/>
      <c r="D34" s="17"/>
      <c r="E34" s="17"/>
      <c r="F34" s="17"/>
      <c r="G34" s="17"/>
      <c r="H34" s="17"/>
      <c r="I34" s="17"/>
      <c r="J34" s="18"/>
    </row>
    <row r="35" spans="1:10" x14ac:dyDescent="0.25">
      <c r="A35" s="16" t="s">
        <v>104</v>
      </c>
      <c r="B35" s="17"/>
      <c r="C35" s="17" t="s">
        <v>105</v>
      </c>
      <c r="D35" s="17"/>
      <c r="E35" s="17"/>
      <c r="F35" s="17"/>
      <c r="G35" s="17"/>
      <c r="H35" s="17"/>
      <c r="I35" s="17"/>
      <c r="J35" s="18"/>
    </row>
    <row r="36" spans="1:10" x14ac:dyDescent="0.25">
      <c r="A36" s="16"/>
      <c r="B36" s="17"/>
      <c r="C36" s="53" t="s">
        <v>106</v>
      </c>
      <c r="D36" s="17"/>
      <c r="E36" s="17"/>
      <c r="F36" s="17"/>
      <c r="G36" s="17"/>
      <c r="H36" s="17"/>
      <c r="I36" s="17"/>
      <c r="J36" s="18"/>
    </row>
    <row r="37" spans="1:10" x14ac:dyDescent="0.25">
      <c r="A37" s="16"/>
      <c r="B37" s="17"/>
      <c r="C37" s="17" t="s">
        <v>107</v>
      </c>
      <c r="D37" s="17"/>
      <c r="E37" s="17"/>
      <c r="F37" s="17"/>
      <c r="G37" s="17"/>
      <c r="H37" s="17"/>
      <c r="I37" s="17"/>
      <c r="J37" s="18"/>
    </row>
    <row r="38" spans="1:10" ht="15.75" x14ac:dyDescent="0.25">
      <c r="A38" s="234" t="s">
        <v>108</v>
      </c>
      <c r="B38" s="282"/>
      <c r="C38" s="282"/>
      <c r="D38" s="282"/>
      <c r="E38" s="282"/>
      <c r="F38" s="282"/>
      <c r="G38" s="17"/>
      <c r="H38" s="17"/>
      <c r="I38" s="17"/>
      <c r="J38" s="18"/>
    </row>
    <row r="39" spans="1:10" ht="15.75" x14ac:dyDescent="0.25">
      <c r="A39" s="234" t="s">
        <v>109</v>
      </c>
      <c r="B39" s="282"/>
      <c r="C39" s="282"/>
      <c r="D39" s="282"/>
      <c r="E39" s="282"/>
      <c r="F39" s="282"/>
      <c r="G39" s="17"/>
      <c r="H39" s="17"/>
      <c r="I39" s="17"/>
      <c r="J39" s="18"/>
    </row>
    <row r="40" spans="1:10" ht="15.75" x14ac:dyDescent="0.25">
      <c r="A40" s="25" t="s">
        <v>138</v>
      </c>
      <c r="B40" s="54" t="str">
        <f>'input data'!B5</f>
        <v>AD240424008317F</v>
      </c>
      <c r="C40" s="26"/>
      <c r="D40" s="26"/>
      <c r="E40" s="26"/>
      <c r="F40" s="26"/>
      <c r="G40" s="17"/>
      <c r="H40" s="17"/>
      <c r="I40" s="17"/>
      <c r="J40" s="18"/>
    </row>
    <row r="41" spans="1:10" x14ac:dyDescent="0.25">
      <c r="A41" s="16" t="s">
        <v>110</v>
      </c>
      <c r="B41" s="17"/>
      <c r="C41" s="17"/>
      <c r="D41" s="17"/>
      <c r="E41" s="17"/>
      <c r="F41" s="17"/>
      <c r="G41" s="17"/>
      <c r="H41" s="17"/>
      <c r="I41" s="17"/>
      <c r="J41" s="18"/>
    </row>
    <row r="42" spans="1:10" x14ac:dyDescent="0.25">
      <c r="A42" s="16"/>
      <c r="B42" s="17"/>
      <c r="C42" s="17"/>
      <c r="D42" s="17"/>
      <c r="E42" s="17"/>
      <c r="F42" s="17"/>
      <c r="G42" s="17"/>
      <c r="H42" s="17"/>
      <c r="I42" s="17"/>
      <c r="J42" s="18"/>
    </row>
    <row r="43" spans="1:10" x14ac:dyDescent="0.25">
      <c r="A43" s="16"/>
      <c r="B43" s="17"/>
      <c r="C43" s="17"/>
      <c r="D43" s="17"/>
      <c r="E43" s="17"/>
      <c r="F43" s="17"/>
      <c r="G43" s="17"/>
      <c r="H43" s="17"/>
      <c r="I43" s="17"/>
      <c r="J43" s="18"/>
    </row>
    <row r="44" spans="1:10" ht="15.75" thickBot="1" x14ac:dyDescent="0.3">
      <c r="A44" s="6"/>
      <c r="B44" s="7"/>
      <c r="C44" s="7"/>
      <c r="D44" s="7"/>
      <c r="E44" s="7"/>
      <c r="F44" s="7"/>
      <c r="G44" s="7"/>
      <c r="H44" s="7"/>
      <c r="I44" s="7"/>
      <c r="J44" s="8"/>
    </row>
  </sheetData>
  <mergeCells count="36">
    <mergeCell ref="A38:F38"/>
    <mergeCell ref="A39:F39"/>
    <mergeCell ref="A22:D22"/>
    <mergeCell ref="E22:F22"/>
    <mergeCell ref="A25:D25"/>
    <mergeCell ref="A5:J5"/>
    <mergeCell ref="A6:J6"/>
    <mergeCell ref="A8:J8"/>
    <mergeCell ref="A14:F14"/>
    <mergeCell ref="A28:B28"/>
    <mergeCell ref="G25:H25"/>
    <mergeCell ref="I25:J25"/>
    <mergeCell ref="A26:B26"/>
    <mergeCell ref="I26:J26"/>
    <mergeCell ref="A15:F16"/>
    <mergeCell ref="A17:D17"/>
    <mergeCell ref="A20:D20"/>
    <mergeCell ref="E20:F20"/>
    <mergeCell ref="G20:H20"/>
    <mergeCell ref="I20:J20"/>
    <mergeCell ref="V1:X1"/>
    <mergeCell ref="A24:D24"/>
    <mergeCell ref="G24:H24"/>
    <mergeCell ref="I24:J24"/>
    <mergeCell ref="G22:H22"/>
    <mergeCell ref="I22:J22"/>
    <mergeCell ref="A23:D23"/>
    <mergeCell ref="G23:H23"/>
    <mergeCell ref="I23:J23"/>
    <mergeCell ref="A21:D21"/>
    <mergeCell ref="E21:F21"/>
    <mergeCell ref="G21:H21"/>
    <mergeCell ref="I21:J21"/>
    <mergeCell ref="Q1:U1"/>
    <mergeCell ref="A1:J3"/>
    <mergeCell ref="A4:J4"/>
  </mergeCells>
  <pageMargins left="0.7" right="0.7" top="0.75" bottom="0.75" header="0.3" footer="0.3"/>
  <pageSetup scale="97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2024-12-04T09:38:45Z</cp:lastPrinted>
  <dcterms:created xsi:type="dcterms:W3CDTF">2022-11-23T06:47:43Z</dcterms:created>
  <dcterms:modified xsi:type="dcterms:W3CDTF">2024-12-04T10:09:40Z</dcterms:modified>
</cp:coreProperties>
</file>