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3 BK013 Oct 24-25 TCS Granite SDN BHD\"/>
    </mc:Choice>
  </mc:AlternateContent>
  <xr:revisionPtr revIDLastSave="0" documentId="13_ncr:1_{D77C992E-2345-486C-A3D4-2CF76B2938BF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PO!$A$1:$J$45</definedName>
  </definedNames>
  <calcPr calcId="191029"/>
</workbook>
</file>

<file path=xl/calcChain.xml><?xml version="1.0" encoding="utf-8"?>
<calcChain xmlns="http://schemas.openxmlformats.org/spreadsheetml/2006/main">
  <c r="B27" i="1" l="1"/>
  <c r="G5" i="2" l="1"/>
  <c r="B30" i="2"/>
  <c r="F30" i="1"/>
  <c r="H30" i="1"/>
  <c r="H27" i="1"/>
  <c r="F27" i="1"/>
  <c r="D30" i="2"/>
  <c r="I30" i="1" l="1"/>
  <c r="I30" i="2"/>
  <c r="B5" i="4"/>
  <c r="H24" i="1"/>
  <c r="E24" i="1"/>
  <c r="H21" i="1"/>
  <c r="I21" i="3" l="1"/>
  <c r="A15" i="1" l="1"/>
  <c r="I24" i="3"/>
  <c r="I27" i="3" s="1"/>
  <c r="G26" i="2" l="1"/>
  <c r="H10" i="1" l="1"/>
  <c r="B3" i="4" l="1"/>
  <c r="A34" i="1" l="1"/>
  <c r="C37" i="2"/>
  <c r="B41" i="3" l="1"/>
  <c r="E4" i="1" l="1"/>
  <c r="G3" i="2" s="1"/>
  <c r="H6" i="1" l="1"/>
  <c r="E10" i="1"/>
  <c r="G22" i="2" l="1"/>
  <c r="E12" i="1"/>
  <c r="H12" i="1"/>
  <c r="C34" i="1" l="1"/>
  <c r="C35" i="2" s="1"/>
  <c r="I20" i="2"/>
  <c r="C24" i="1"/>
  <c r="C21" i="1"/>
  <c r="H4" i="1"/>
  <c r="I27" i="1" l="1"/>
  <c r="I33" i="1" s="1"/>
  <c r="I37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<sst xmlns="http://schemas.openxmlformats.org/spreadsheetml/2006/main" count="204" uniqueCount="169">
  <si>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</si>
  <si>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</si>
  <si>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</si>
  <si>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</si>
  <si>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</si>
  <si>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</si>
  <si>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</si>
  <si>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</si>
  <si>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</si>
  <si>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</si>
  <si>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</si>
  <si>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</si>
  <si>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</si>
  <si>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</si>
  <si>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</si>
  <si>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</si>
  <si>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</si>
  <si>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</si>
  <si>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</si>
  <si>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</si>
  <si>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</si>
  <si>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</si>
  <si>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</si>
  <si>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</si>
  <si>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</si>
  <si>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</si>
  <si>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</si>
  <si>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</si>
  <si>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</si>
  <si>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</si>
  <si>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</si>
  <si>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</si>
  <si>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</si>
  <si>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</si>
  <si>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</si>
  <si>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</si>
  <si>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</si>
  <si>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</si>
  <si>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</si>
  <si>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 +91 9313035076,  +91 9537651265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</si>
  <si>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</si>
  <si>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</si>
  <si>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</si>
  <si>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</si>
  <si>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</si>
  <si>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</si>
  <si>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</si>
  <si>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</si>
  <si>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</si>
  <si>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</si>
  <si>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</si>
  <si>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</si>
  <si>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</si>
  <si>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</si>
  <si>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</si>
  <si>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</si>
  <si>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</si>
  <si>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</si>
  <si>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</si>
  <si>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</si>
  <si>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</si>
  <si>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</si>
  <si>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</si>
  <si>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</si>
  <si>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</si>
  <si>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</si>
  <si>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</si>
  <si>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</si>
  <si>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</si>
  <si>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</si>
  <si>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</si>
  <si>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</si>
  <si>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</si>
  <si>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</si>
  <si>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</si>
  <si>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</si>
  <si>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</si>
  <si>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</si>
  <si>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</si>
  <si>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</si>
  <si>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</si>
  <si>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</si>
  <si>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</si>
  <si>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</si>
  <si>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</si>
  <si>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</si>
  <si>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</si>
  <si>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</si>
  <si>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</si>
  <si>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</si>
  <si>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</si>
  <si>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</si>
  <si>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</si>
  <si>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</si>
  <si>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</si>
  <si>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</si>
  <si>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</si>
  <si>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</si>
  <si>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</si>
  <si>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</si>
  <si>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</si>
  <si>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</si>
  <si>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</si>
  <si>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</si>
  <si>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</si>
  <si>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</si>
  <si>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</si>
  <si>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</si>
  <si>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</si>
  <si>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</si>
  <si>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</si>
  <si>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</si>
  <si>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</si>
  <si>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</si>
  <si>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</si>
  <si>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</si>
  <si>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</si>
  <si>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</si>
  <si>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</si>
  <si>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</si>
  <si>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</si>
  <si>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</si>
  <si>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</si>
  <si>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</si>
  <si>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</si>
  <si>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</si>
  <si>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</si>
  <si>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</si>
  <si>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</si>
  <si>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</si>
  <si>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</si>
  <si>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</si>
  <si>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</si>
  <si>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</si>
  <si>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</si>
  <si>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</si>
  <si>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</si>
  <si>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</si>
  <si>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</si>
  <si>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</si>
  <si>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</si>
  <si>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</si>
  <si>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</si>
  <si>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Description</t>
  </si>
  <si>
    <t>Against Documents</t>
  </si>
  <si>
    <t xml:space="preserve">*  Thickness Variation will be -/+1mm.
</t>
  </si>
  <si>
    <t>Dear Sir/ Madam,</t>
  </si>
  <si>
    <t>13</t>
  </si>
  <si>
    <t>TCS GRANITE SDN BHD
Add: No 23, Lorong Sungai Puloh 8/KU6, Kawasan Perindustrian Sungai Puloh, 42100 Klang Selangor
Tel- 03-32907704
Email : 	tcsmarble@gmail.com</t>
  </si>
  <si>
    <t>Port Klang</t>
  </si>
  <si>
    <t>MALAYSIA</t>
  </si>
  <si>
    <t xml:space="preserve">FINAL INVOICE </t>
  </si>
  <si>
    <t>SQF</t>
  </si>
  <si>
    <t>ADVANCE</t>
  </si>
  <si>
    <t xml:space="preserve">FINAL </t>
  </si>
  <si>
    <t>SUB TOTAL</t>
  </si>
  <si>
    <t>2cm : Rate  Per</t>
  </si>
  <si>
    <t>3 cm: Rate per</t>
  </si>
  <si>
    <t>2 cm : Quantity (feet)</t>
  </si>
  <si>
    <t>3 cm : Quantity (feet)</t>
  </si>
  <si>
    <t>RAMDEVBABA GRANITE AND STONE GALLERY</t>
  </si>
  <si>
    <t>Polished Granite Slabs 3 CM</t>
  </si>
  <si>
    <t>Polished Granite Slabs 2 CM</t>
  </si>
  <si>
    <t>BK013/24-25</t>
  </si>
  <si>
    <t>Sy. No.310 &amp; 314 plot no 113 
khanapuram haveli IDA.khammam
GSTIN/UIN: 36AAQFR7227J1ZM
State: Telangana, Code: 36</t>
  </si>
  <si>
    <t>CSNU1867038</t>
  </si>
  <si>
    <t>EIGHT THOUSAD THREE HUNDRED EIGHTY SEVEN DOLLAR AND SIXTY SIX CENT</t>
  </si>
  <si>
    <t>chennai</t>
  </si>
  <si>
    <t xml:space="preserve">Polished Granite Slabs 3 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</si>
</sst>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2" fillId="0" borderId="6" xfId="0" applyFont="1" applyBorder="1" applyAlignment="1">
      <alignment horizontal="left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0" fillId="0" borderId="10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0" fillId="0" borderId="25" xfId="0" applyBorder="1" applyAlignment="1">
      <alignment horizontal="left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17" fillId="0" borderId="6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39</xdr:row>
      <xdr:rowOff>119944</xdr:rowOff>
    </xdr:from>
    <xdr:to>
      <xdr:col>8</xdr:col>
      <xdr:colOff>401396</xdr:colOff>
      <xdr:row>42</xdr:row>
      <xdr:rowOff>80546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E1FF-F6A7-4AA8-A593-3A2497C1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8292394"/>
          <a:ext cx="1601545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142876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41</xdr:row>
      <xdr:rowOff>171450</xdr:rowOff>
    </xdr:from>
    <xdr:to>
      <xdr:col>2</xdr:col>
      <xdr:colOff>264302</xdr:colOff>
      <xdr:row>44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32" t="s">
        <v>122</v>
      </c>
      <c r="B1" s="32" t="s">
        <v>125</v>
      </c>
      <c r="C1" s="32" t="s">
        <v>126</v>
      </c>
      <c r="D1" s="32" t="s">
        <v>127</v>
      </c>
      <c r="E1" s="32" t="s">
        <v>128</v>
      </c>
    </row>
    <row r="2" spans="1:5" x14ac:dyDescent="0.25">
      <c r="A2" t="s">
        <v>123</v>
      </c>
      <c r="B2" t="s">
        <v>141</v>
      </c>
      <c r="C2" t="s">
        <v>41</v>
      </c>
      <c r="D2" t="s">
        <v>131</v>
      </c>
      <c r="E2" t="s">
        <v>133</v>
      </c>
    </row>
    <row r="3" spans="1:5" x14ac:dyDescent="0.25">
      <c r="B3" t="s">
        <v>129</v>
      </c>
      <c r="D3" t="s">
        <v>139</v>
      </c>
      <c r="E3" t="s">
        <v>130</v>
      </c>
    </row>
    <row r="4" spans="1:5" x14ac:dyDescent="0.25">
      <c r="B4" t="s">
        <v>132</v>
      </c>
      <c r="D4" t="s">
        <v>142</v>
      </c>
      <c r="E4" t="s">
        <v>134</v>
      </c>
    </row>
    <row r="5" spans="1:5" x14ac:dyDescent="0.25">
      <c r="E5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4" workbookViewId="0">
      <selection activeCell="B17" sqref="B17"/>
    </sheetView>
  </sheetViews>
  <sheetFormatPr defaultRowHeight="15" x14ac:dyDescent="0.25"/>
  <cols>
    <col min="1" max="1" width="20.28515625" style="40" bestFit="1" customWidth="1"/>
    <col min="2" max="2" width="39.5703125" style="39" customWidth="1"/>
    <col min="3" max="16384" width="9.140625" style="40"/>
  </cols>
  <sheetData>
    <row r="1" spans="1:14" x14ac:dyDescent="0.25">
      <c r="A1" s="38" t="s">
        <v>124</v>
      </c>
      <c r="B1" s="39" t="s">
        <v>123</v>
      </c>
    </row>
    <row r="2" spans="1:14" x14ac:dyDescent="0.25">
      <c r="A2" s="38" t="s">
        <v>135</v>
      </c>
      <c r="B2" s="41" t="s">
        <v>147</v>
      </c>
    </row>
    <row r="3" spans="1:14" x14ac:dyDescent="0.25">
      <c r="A3" s="38" t="s">
        <v>136</v>
      </c>
      <c r="B3" s="37" t="str">
        <f>"BK0" &amp; B2 &amp; "/" &amp; B1</f>
        <v>BK013/24-25</v>
      </c>
    </row>
    <row r="4" spans="1:14" x14ac:dyDescent="0.25">
      <c r="A4" s="38" t="s">
        <v>80</v>
      </c>
      <c r="B4" s="42">
        <v>45631</v>
      </c>
    </row>
    <row r="5" spans="1:14" x14ac:dyDescent="0.25">
      <c r="A5" s="38" t="s">
        <v>120</v>
      </c>
      <c r="B5" s="47" t="str">
        <f>IF(B1="24-25","AD240424008317F",IF(B1="23-24","AD240322004861M",IF(B1="","select the financial year")))</f>
        <v>AD240424008317F</v>
      </c>
    </row>
    <row r="6" spans="1:14" ht="15" customHeight="1" x14ac:dyDescent="0.25">
      <c r="A6" s="76" t="s">
        <v>81</v>
      </c>
      <c r="B6" s="75" t="s">
        <v>148</v>
      </c>
      <c r="C6" s="43"/>
      <c r="D6" s="43"/>
      <c r="E6" s="43"/>
      <c r="F6" s="43"/>
    </row>
    <row r="7" spans="1:14" ht="30" customHeight="1" x14ac:dyDescent="0.25">
      <c r="A7" s="76"/>
      <c r="B7" s="75"/>
      <c r="C7" s="43"/>
      <c r="D7" s="43"/>
      <c r="E7" s="43"/>
      <c r="F7" s="43"/>
    </row>
    <row r="8" spans="1:14" ht="35.25" customHeight="1" x14ac:dyDescent="0.25">
      <c r="A8" s="76"/>
      <c r="B8" s="75"/>
      <c r="C8" s="43"/>
      <c r="D8" s="43"/>
      <c r="E8" s="43"/>
      <c r="F8" s="43"/>
    </row>
    <row r="9" spans="1:14" x14ac:dyDescent="0.25">
      <c r="A9" s="76"/>
      <c r="B9" s="75"/>
      <c r="C9" s="43"/>
      <c r="D9" s="43"/>
      <c r="E9" s="43"/>
      <c r="F9" s="43"/>
      <c r="N9" s="44"/>
    </row>
    <row r="10" spans="1:14" x14ac:dyDescent="0.25">
      <c r="A10" s="76"/>
      <c r="B10" s="75"/>
      <c r="C10" s="43"/>
      <c r="D10" s="43"/>
      <c r="E10" s="43"/>
      <c r="F10" s="43"/>
    </row>
    <row r="11" spans="1:14" ht="34.5" customHeight="1" x14ac:dyDescent="0.25">
      <c r="A11" s="76"/>
      <c r="B11" s="75"/>
      <c r="C11" s="43"/>
      <c r="D11" s="43"/>
      <c r="E11" s="43"/>
      <c r="F11" s="43"/>
    </row>
    <row r="12" spans="1:14" ht="34.5" customHeight="1" x14ac:dyDescent="0.25">
      <c r="A12" s="49" t="s">
        <v>140</v>
      </c>
      <c r="B12" s="48">
        <v>1</v>
      </c>
      <c r="C12" s="43"/>
      <c r="D12" s="43"/>
      <c r="E12" s="43"/>
      <c r="F12" s="43"/>
    </row>
    <row r="13" spans="1:14" x14ac:dyDescent="0.25">
      <c r="A13" s="38" t="s">
        <v>118</v>
      </c>
      <c r="B13" s="39" t="s">
        <v>129</v>
      </c>
      <c r="C13" s="39"/>
      <c r="D13" s="39"/>
      <c r="E13" s="39"/>
      <c r="F13" s="39"/>
    </row>
    <row r="14" spans="1:14" x14ac:dyDescent="0.25">
      <c r="A14" s="38" t="s">
        <v>119</v>
      </c>
      <c r="B14" s="39" t="s">
        <v>41</v>
      </c>
      <c r="C14" s="39"/>
      <c r="D14" s="39"/>
      <c r="E14" s="39"/>
      <c r="F14" s="39"/>
    </row>
    <row r="15" spans="1:14" x14ac:dyDescent="0.25">
      <c r="A15" s="38" t="s">
        <v>114</v>
      </c>
      <c r="B15" s="39" t="s">
        <v>142</v>
      </c>
    </row>
    <row r="16" spans="1:14" x14ac:dyDescent="0.25">
      <c r="A16" s="38" t="s">
        <v>115</v>
      </c>
      <c r="B16" s="39" t="s">
        <v>144</v>
      </c>
    </row>
    <row r="17" spans="1:2" x14ac:dyDescent="0.25">
      <c r="A17" s="38" t="s">
        <v>82</v>
      </c>
      <c r="B17" s="39" t="s">
        <v>162</v>
      </c>
    </row>
    <row r="18" spans="1:2" ht="30" x14ac:dyDescent="0.25">
      <c r="A18" s="45" t="s">
        <v>21</v>
      </c>
      <c r="B18" s="39" t="s">
        <v>167</v>
      </c>
    </row>
    <row r="19" spans="1:2" x14ac:dyDescent="0.25">
      <c r="A19" s="45" t="s">
        <v>26</v>
      </c>
      <c r="B19" s="39" t="s">
        <v>101</v>
      </c>
    </row>
    <row r="20" spans="1:2" x14ac:dyDescent="0.25">
      <c r="A20" s="45" t="s">
        <v>27</v>
      </c>
      <c r="B20" s="40" t="s">
        <v>149</v>
      </c>
    </row>
    <row r="21" spans="1:2" x14ac:dyDescent="0.25">
      <c r="A21" s="45" t="s">
        <v>28</v>
      </c>
      <c r="B21" s="40" t="s">
        <v>149</v>
      </c>
    </row>
    <row r="22" spans="1:2" ht="30" x14ac:dyDescent="0.25">
      <c r="A22" s="46" t="s">
        <v>24</v>
      </c>
      <c r="B22" s="39" t="s">
        <v>150</v>
      </c>
    </row>
    <row r="23" spans="1:2" x14ac:dyDescent="0.25">
      <c r="A23" s="38" t="s">
        <v>42</v>
      </c>
      <c r="B23" s="39" t="s">
        <v>165</v>
      </c>
    </row>
    <row r="24" spans="1:2" x14ac:dyDescent="0.25">
      <c r="A24" s="38" t="s">
        <v>43</v>
      </c>
      <c r="B24" s="39">
        <v>164</v>
      </c>
    </row>
    <row r="25" spans="1:2" x14ac:dyDescent="0.25">
      <c r="A25" s="38" t="s">
        <v>158</v>
      </c>
      <c r="B25" s="39">
        <v>974.9</v>
      </c>
    </row>
    <row r="26" spans="1:2" x14ac:dyDescent="0.25">
      <c r="A26" s="40" t="s">
        <v>156</v>
      </c>
      <c r="B26" s="39">
        <v>3</v>
      </c>
    </row>
    <row r="27" spans="1:2" x14ac:dyDescent="0.25">
      <c r="A27" s="38" t="s">
        <v>159</v>
      </c>
      <c r="B27" s="39">
        <v>2107.23</v>
      </c>
    </row>
    <row r="28" spans="1:2" x14ac:dyDescent="0.25">
      <c r="A28" s="40" t="s">
        <v>157</v>
      </c>
      <c r="B28" s="39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3"/>
  <sheetViews>
    <sheetView showGridLines="0" tabSelected="1" topLeftCell="A19" zoomScaleNormal="100" workbookViewId="0">
      <selection activeCell="N33" sqref="N33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30" t="s">
        <v>151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15.75" thickBo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</row>
    <row r="3" spans="1:10" x14ac:dyDescent="0.25">
      <c r="A3" s="9" t="s">
        <v>0</v>
      </c>
      <c r="B3" s="1"/>
      <c r="C3" s="1"/>
      <c r="D3" s="2"/>
      <c r="E3" s="86" t="s">
        <v>7</v>
      </c>
      <c r="F3" s="87"/>
      <c r="G3" s="88"/>
      <c r="H3" s="86" t="s">
        <v>8</v>
      </c>
      <c r="I3" s="87"/>
      <c r="J3" s="88"/>
    </row>
    <row r="4" spans="1:10" ht="15.75" thickBot="1" x14ac:dyDescent="0.3">
      <c r="A4" s="3" t="s">
        <v>1</v>
      </c>
      <c r="B4" s="4"/>
      <c r="C4" s="4"/>
      <c r="D4" s="5"/>
      <c r="E4" s="117" t="str">
        <f>'input data'!B3</f>
        <v>BK013/24-25</v>
      </c>
      <c r="F4" s="125"/>
      <c r="G4" s="118"/>
      <c r="H4" s="126">
        <f>'input data'!B4</f>
        <v>45631</v>
      </c>
      <c r="I4" s="125"/>
      <c r="J4" s="118"/>
    </row>
    <row r="5" spans="1:10" x14ac:dyDescent="0.25">
      <c r="A5" s="10" t="s">
        <v>2</v>
      </c>
      <c r="B5" s="4"/>
      <c r="C5" s="4"/>
      <c r="D5" s="5"/>
      <c r="E5" s="86" t="s">
        <v>17</v>
      </c>
      <c r="F5" s="87"/>
      <c r="G5" s="88"/>
      <c r="H5" s="86" t="s">
        <v>9</v>
      </c>
      <c r="I5" s="87"/>
      <c r="J5" s="88"/>
    </row>
    <row r="6" spans="1:10" ht="15.75" thickBot="1" x14ac:dyDescent="0.3">
      <c r="A6" s="10" t="s">
        <v>4</v>
      </c>
      <c r="B6" s="4"/>
      <c r="C6" s="4"/>
      <c r="D6" s="5"/>
      <c r="E6" s="117"/>
      <c r="F6" s="125"/>
      <c r="G6" s="118"/>
      <c r="H6" s="127" t="str">
        <f>'input data'!B5</f>
        <v>AD240424008317F</v>
      </c>
      <c r="I6" s="115"/>
      <c r="J6" s="116"/>
    </row>
    <row r="7" spans="1:10" x14ac:dyDescent="0.25">
      <c r="A7" s="10" t="s">
        <v>3</v>
      </c>
      <c r="B7" s="4"/>
      <c r="C7" s="4"/>
      <c r="D7" s="5"/>
      <c r="E7" s="86" t="s">
        <v>16</v>
      </c>
      <c r="F7" s="87"/>
      <c r="G7" s="88"/>
      <c r="H7" s="86" t="s">
        <v>10</v>
      </c>
      <c r="I7" s="87"/>
      <c r="J7" s="88"/>
    </row>
    <row r="8" spans="1:10" ht="15.75" thickBot="1" x14ac:dyDescent="0.3">
      <c r="A8" s="11" t="s">
        <v>39</v>
      </c>
      <c r="B8" s="4"/>
      <c r="C8" s="4"/>
      <c r="D8" s="5"/>
      <c r="E8" s="117" t="s">
        <v>12</v>
      </c>
      <c r="F8" s="125"/>
      <c r="G8" s="118"/>
      <c r="H8" s="114" t="s">
        <v>11</v>
      </c>
      <c r="I8" s="115"/>
      <c r="J8" s="116"/>
    </row>
    <row r="9" spans="1:10" x14ac:dyDescent="0.25">
      <c r="A9" s="12" t="s">
        <v>5</v>
      </c>
      <c r="B9" s="4"/>
      <c r="C9" s="4"/>
      <c r="D9" s="5"/>
      <c r="E9" s="86" t="s">
        <v>18</v>
      </c>
      <c r="F9" s="87"/>
      <c r="G9" s="88"/>
      <c r="H9" s="86" t="s">
        <v>40</v>
      </c>
      <c r="I9" s="87"/>
      <c r="J9" s="88"/>
    </row>
    <row r="10" spans="1:10" ht="15.75" thickBot="1" x14ac:dyDescent="0.3">
      <c r="A10" s="12" t="s">
        <v>6</v>
      </c>
      <c r="B10" s="4"/>
      <c r="C10" s="4"/>
      <c r="D10" s="5"/>
      <c r="E10" s="83" t="str">
        <f>'input data'!B13</f>
        <v>Loose packing</v>
      </c>
      <c r="F10" s="84"/>
      <c r="G10" s="85"/>
      <c r="H10" s="83" t="str">
        <f>'input data'!B12 &amp; " " &amp; 'input data'!B14</f>
        <v>1 FCL</v>
      </c>
      <c r="I10" s="84"/>
      <c r="J10" s="85"/>
    </row>
    <row r="11" spans="1:10" ht="15.75" thickBot="1" x14ac:dyDescent="0.3">
      <c r="A11" s="154" t="s">
        <v>13</v>
      </c>
      <c r="B11" s="155"/>
      <c r="C11" s="155"/>
      <c r="D11" s="156"/>
      <c r="E11" s="91" t="s">
        <v>112</v>
      </c>
      <c r="F11" s="77"/>
      <c r="G11" s="78"/>
      <c r="H11" s="77" t="s">
        <v>113</v>
      </c>
      <c r="I11" s="77"/>
      <c r="J11" s="78"/>
    </row>
    <row r="12" spans="1:10" ht="15" customHeight="1" x14ac:dyDescent="0.25">
      <c r="A12" s="94" t="s">
        <v>14</v>
      </c>
      <c r="B12" s="95"/>
      <c r="C12" s="95"/>
      <c r="D12" s="96"/>
      <c r="E12" s="92" t="str">
        <f>'input data'!B15</f>
        <v>CNF</v>
      </c>
      <c r="F12" s="79"/>
      <c r="G12" s="80"/>
      <c r="H12" s="79" t="str">
        <f>'input data'!B16</f>
        <v>Against Documents</v>
      </c>
      <c r="I12" s="79"/>
      <c r="J12" s="80"/>
    </row>
    <row r="13" spans="1:10" ht="15.75" thickBot="1" x14ac:dyDescent="0.3">
      <c r="A13" s="3"/>
      <c r="B13" s="4"/>
      <c r="C13" s="4"/>
      <c r="D13" s="5"/>
      <c r="E13" s="93"/>
      <c r="F13" s="81"/>
      <c r="G13" s="82"/>
      <c r="H13" s="81"/>
      <c r="I13" s="81"/>
      <c r="J13" s="82"/>
    </row>
    <row r="14" spans="1:10" ht="15" customHeight="1" x14ac:dyDescent="0.25">
      <c r="A14" s="9" t="s">
        <v>15</v>
      </c>
      <c r="B14" s="1"/>
      <c r="C14" s="1"/>
      <c r="D14" s="2"/>
      <c r="E14" s="103" t="s">
        <v>111</v>
      </c>
      <c r="F14" s="104"/>
      <c r="G14" s="104"/>
      <c r="H14" s="104"/>
      <c r="I14" s="104"/>
      <c r="J14" s="105"/>
    </row>
    <row r="15" spans="1:10" ht="15" customHeight="1" x14ac:dyDescent="0.25">
      <c r="A15" s="97" t="str">
        <f>'input data'!B6</f>
        <v>TCS GRANITE SDN BHD
Add: No 23, Lorong Sungai Puloh 8/KU6, Kawasan Perindustrian Sungai Puloh, 42100 Klang Selangor
Tel- 03-32907704
Email : 	tcsmarble@gmail.com</v>
      </c>
      <c r="B15" s="98"/>
      <c r="C15" s="98"/>
      <c r="D15" s="99"/>
      <c r="E15" s="106"/>
      <c r="F15" s="107"/>
      <c r="G15" s="107"/>
      <c r="H15" s="107"/>
      <c r="I15" s="107"/>
      <c r="J15" s="108"/>
    </row>
    <row r="16" spans="1:10" x14ac:dyDescent="0.25">
      <c r="A16" s="97"/>
      <c r="B16" s="98"/>
      <c r="C16" s="98"/>
      <c r="D16" s="99"/>
      <c r="E16" s="106"/>
      <c r="F16" s="107"/>
      <c r="G16" s="107"/>
      <c r="H16" s="107"/>
      <c r="I16" s="107"/>
      <c r="J16" s="108"/>
    </row>
    <row r="17" spans="1:10" x14ac:dyDescent="0.25">
      <c r="A17" s="97"/>
      <c r="B17" s="98"/>
      <c r="C17" s="98"/>
      <c r="D17" s="99"/>
      <c r="E17" s="106"/>
      <c r="F17" s="107"/>
      <c r="G17" s="107"/>
      <c r="H17" s="107"/>
      <c r="I17" s="107"/>
      <c r="J17" s="108"/>
    </row>
    <row r="18" spans="1:10" x14ac:dyDescent="0.25">
      <c r="A18" s="97"/>
      <c r="B18" s="98"/>
      <c r="C18" s="98"/>
      <c r="D18" s="99"/>
      <c r="E18" s="106"/>
      <c r="F18" s="107"/>
      <c r="G18" s="107"/>
      <c r="H18" s="107"/>
      <c r="I18" s="107"/>
      <c r="J18" s="108"/>
    </row>
    <row r="19" spans="1:10" ht="15.75" thickBot="1" x14ac:dyDescent="0.3">
      <c r="A19" s="100"/>
      <c r="B19" s="101"/>
      <c r="C19" s="101"/>
      <c r="D19" s="102"/>
      <c r="E19" s="109"/>
      <c r="F19" s="110"/>
      <c r="G19" s="110"/>
      <c r="H19" s="110"/>
      <c r="I19" s="110"/>
      <c r="J19" s="111"/>
    </row>
    <row r="20" spans="1:10" x14ac:dyDescent="0.25">
      <c r="A20" s="89" t="s">
        <v>19</v>
      </c>
      <c r="B20" s="90"/>
      <c r="C20" s="89" t="s">
        <v>21</v>
      </c>
      <c r="D20" s="90"/>
      <c r="E20" s="89" t="s">
        <v>22</v>
      </c>
      <c r="F20" s="87"/>
      <c r="G20" s="88"/>
      <c r="H20" s="89" t="s">
        <v>24</v>
      </c>
      <c r="I20" s="148"/>
      <c r="J20" s="90"/>
    </row>
    <row r="21" spans="1:10" ht="14.45" customHeight="1" x14ac:dyDescent="0.25">
      <c r="A21" s="112" t="s">
        <v>20</v>
      </c>
      <c r="B21" s="113"/>
      <c r="C21" s="121" t="str">
        <f>'input data'!B18</f>
        <v>chennai</v>
      </c>
      <c r="D21" s="122"/>
      <c r="E21" s="143" t="s">
        <v>23</v>
      </c>
      <c r="F21" s="144"/>
      <c r="G21" s="145"/>
      <c r="H21" s="143" t="str">
        <f>'input data'!B22</f>
        <v>MALAYSIA</v>
      </c>
      <c r="I21" s="149"/>
      <c r="J21" s="150"/>
    </row>
    <row r="22" spans="1:10" ht="15" customHeight="1" thickBot="1" x14ac:dyDescent="0.3">
      <c r="A22" s="128"/>
      <c r="B22" s="129"/>
      <c r="C22" s="123"/>
      <c r="D22" s="124"/>
      <c r="E22" s="146"/>
      <c r="F22" s="132"/>
      <c r="G22" s="147"/>
      <c r="H22" s="151"/>
      <c r="I22" s="152"/>
      <c r="J22" s="153"/>
    </row>
    <row r="23" spans="1:10" x14ac:dyDescent="0.25">
      <c r="A23" s="86" t="s">
        <v>25</v>
      </c>
      <c r="B23" s="88"/>
      <c r="C23" s="87" t="s">
        <v>26</v>
      </c>
      <c r="D23" s="88"/>
      <c r="E23" s="86" t="s">
        <v>27</v>
      </c>
      <c r="F23" s="87"/>
      <c r="G23" s="88"/>
      <c r="H23" s="87" t="s">
        <v>28</v>
      </c>
      <c r="I23" s="87"/>
      <c r="J23" s="88"/>
    </row>
    <row r="24" spans="1:10" ht="15.75" thickBot="1" x14ac:dyDescent="0.3">
      <c r="A24" s="117"/>
      <c r="B24" s="118"/>
      <c r="C24" s="114" t="str">
        <f>'input data'!B19</f>
        <v>Chennai</v>
      </c>
      <c r="D24" s="116"/>
      <c r="E24" s="114" t="str">
        <f>'input data'!B20</f>
        <v>Port Klang</v>
      </c>
      <c r="F24" s="115"/>
      <c r="G24" s="116"/>
      <c r="H24" s="114" t="str">
        <f>'input data'!B21</f>
        <v>Port Klang</v>
      </c>
      <c r="I24" s="115"/>
      <c r="J24" s="116"/>
    </row>
    <row r="25" spans="1:10" x14ac:dyDescent="0.25">
      <c r="A25" s="119" t="s">
        <v>48</v>
      </c>
      <c r="B25" s="133" t="s">
        <v>29</v>
      </c>
      <c r="C25" s="134"/>
      <c r="D25" s="135"/>
      <c r="E25" s="119" t="s">
        <v>30</v>
      </c>
      <c r="F25" s="139" t="s">
        <v>31</v>
      </c>
      <c r="G25" s="140"/>
      <c r="H25" s="71" t="s">
        <v>32</v>
      </c>
      <c r="I25" s="139" t="s">
        <v>33</v>
      </c>
      <c r="J25" s="140"/>
    </row>
    <row r="26" spans="1:10" ht="15.75" thickBot="1" x14ac:dyDescent="0.3">
      <c r="A26" s="120"/>
      <c r="B26" s="136"/>
      <c r="C26" s="137"/>
      <c r="D26" s="138"/>
      <c r="E26" s="120"/>
      <c r="F26" s="141" t="s">
        <v>152</v>
      </c>
      <c r="G26" s="142"/>
      <c r="H26" s="72" t="s">
        <v>152</v>
      </c>
      <c r="I26" s="141" t="s">
        <v>34</v>
      </c>
      <c r="J26" s="142"/>
    </row>
    <row r="27" spans="1:10" ht="15.75" customHeight="1" x14ac:dyDescent="0.25">
      <c r="A27" s="162">
        <v>1</v>
      </c>
      <c r="B27" s="283" t="str">
        <f>'input data'!B17</f>
        <v>Polished Granite Slabs 2 CM</v>
      </c>
      <c r="C27" s="284"/>
      <c r="D27" s="285"/>
      <c r="E27" s="162">
        <v>68022390</v>
      </c>
      <c r="F27" s="165">
        <f>'input data'!B25</f>
        <v>974.9</v>
      </c>
      <c r="G27" s="166"/>
      <c r="H27" s="168">
        <f>'input data'!B26</f>
        <v>3</v>
      </c>
      <c r="I27" s="170">
        <f>H27*F27</f>
        <v>2924.7</v>
      </c>
      <c r="J27" s="171"/>
    </row>
    <row r="28" spans="1:10" x14ac:dyDescent="0.25">
      <c r="A28" s="163"/>
      <c r="B28" s="286"/>
      <c r="C28" s="287"/>
      <c r="D28" s="288"/>
      <c r="E28" s="163"/>
      <c r="F28" s="167"/>
      <c r="G28" s="145"/>
      <c r="H28" s="169"/>
      <c r="I28" s="172"/>
      <c r="J28" s="173"/>
    </row>
    <row r="29" spans="1:10" ht="15.75" thickBot="1" x14ac:dyDescent="0.3">
      <c r="A29" s="164"/>
      <c r="B29" s="289"/>
      <c r="C29" s="290"/>
      <c r="D29" s="291"/>
      <c r="E29" s="163"/>
      <c r="F29" s="167"/>
      <c r="G29" s="145"/>
      <c r="H29" s="169"/>
      <c r="I29" s="172"/>
      <c r="J29" s="173"/>
    </row>
    <row r="30" spans="1:10" x14ac:dyDescent="0.25">
      <c r="A30" s="163">
        <v>2</v>
      </c>
      <c r="B30" s="286" t="s">
        <v>168</v>
      </c>
      <c r="C30" s="287"/>
      <c r="D30" s="288"/>
      <c r="E30" s="162">
        <v>68022390</v>
      </c>
      <c r="F30" s="165">
        <f>'input data'!B27</f>
        <v>2107.23</v>
      </c>
      <c r="G30" s="166"/>
      <c r="H30" s="168">
        <f>'input data'!B28</f>
        <v>5.25</v>
      </c>
      <c r="I30" s="170">
        <f>F30*H30</f>
        <v>11062.9575</v>
      </c>
      <c r="J30" s="171"/>
    </row>
    <row r="31" spans="1:10" x14ac:dyDescent="0.25">
      <c r="A31" s="163"/>
      <c r="B31" s="286"/>
      <c r="C31" s="287"/>
      <c r="D31" s="288"/>
      <c r="E31" s="163"/>
      <c r="F31" s="167"/>
      <c r="G31" s="145"/>
      <c r="H31" s="169"/>
      <c r="I31" s="172"/>
      <c r="J31" s="173"/>
    </row>
    <row r="32" spans="1:10" ht="15.75" thickBot="1" x14ac:dyDescent="0.3">
      <c r="A32" s="164"/>
      <c r="B32" s="289"/>
      <c r="C32" s="290"/>
      <c r="D32" s="291"/>
      <c r="E32" s="163"/>
      <c r="F32" s="167"/>
      <c r="G32" s="145"/>
      <c r="H32" s="169"/>
      <c r="I32" s="172"/>
      <c r="J32" s="173"/>
    </row>
    <row r="33" spans="1:10" x14ac:dyDescent="0.25">
      <c r="A33" s="23" t="s">
        <v>42</v>
      </c>
      <c r="B33" s="14"/>
      <c r="C33" s="14" t="s">
        <v>43</v>
      </c>
      <c r="D33" s="14" t="s">
        <v>44</v>
      </c>
      <c r="E33" s="67" t="s">
        <v>45</v>
      </c>
      <c r="F33" s="2"/>
      <c r="G33" s="174" t="s">
        <v>155</v>
      </c>
      <c r="H33" s="175"/>
      <c r="I33" s="170">
        <f>I27+I30</f>
        <v>13987.657500000001</v>
      </c>
      <c r="J33" s="171"/>
    </row>
    <row r="34" spans="1:10" ht="15.75" thickBot="1" x14ac:dyDescent="0.3">
      <c r="A34" s="83" t="str">
        <f>UPPER('input data'!B23)</f>
        <v>CSNU1867038</v>
      </c>
      <c r="B34" s="84"/>
      <c r="C34" s="55">
        <f>'input data'!B24</f>
        <v>164</v>
      </c>
      <c r="D34" s="19" t="s">
        <v>46</v>
      </c>
      <c r="E34" s="17" t="s">
        <v>47</v>
      </c>
      <c r="F34" s="18"/>
      <c r="G34" s="121"/>
      <c r="H34" s="122"/>
      <c r="I34" s="172"/>
      <c r="J34" s="173"/>
    </row>
    <row r="35" spans="1:10" x14ac:dyDescent="0.25">
      <c r="A35" s="23"/>
      <c r="B35" s="14"/>
      <c r="C35" s="14"/>
      <c r="D35" s="14"/>
      <c r="E35" s="1"/>
      <c r="F35" s="69"/>
      <c r="G35" s="174" t="s">
        <v>153</v>
      </c>
      <c r="H35" s="175"/>
      <c r="I35" s="182">
        <v>5600</v>
      </c>
      <c r="J35" s="171"/>
    </row>
    <row r="36" spans="1:10" ht="15.75" thickBot="1" x14ac:dyDescent="0.3">
      <c r="A36" s="21"/>
      <c r="B36" s="20"/>
      <c r="C36" s="20"/>
      <c r="D36" s="20"/>
      <c r="E36" s="7"/>
      <c r="F36" s="7"/>
      <c r="G36" s="123"/>
      <c r="H36" s="124"/>
      <c r="I36" s="183"/>
      <c r="J36" s="184"/>
    </row>
    <row r="37" spans="1:10" x14ac:dyDescent="0.25">
      <c r="A37" s="68" t="s">
        <v>121</v>
      </c>
      <c r="B37" s="19"/>
      <c r="C37" s="19"/>
      <c r="D37" s="19"/>
      <c r="E37" s="19"/>
      <c r="F37" s="19"/>
      <c r="G37" s="174" t="s">
        <v>154</v>
      </c>
      <c r="H37" s="175"/>
      <c r="I37" s="178">
        <f>I33-I35</f>
        <v>8387.6575000000012</v>
      </c>
      <c r="J37" s="179"/>
    </row>
    <row r="38" spans="1:10" ht="15.75" thickBot="1" x14ac:dyDescent="0.3">
      <c r="A38" s="282" t="s">
        <v>166</v>
      </c>
      <c r="B38" s="20"/>
      <c r="C38" s="20"/>
      <c r="D38" s="20"/>
      <c r="E38" s="20"/>
      <c r="F38" s="20"/>
      <c r="G38" s="123"/>
      <c r="H38" s="124"/>
      <c r="I38" s="180"/>
      <c r="J38" s="181"/>
    </row>
    <row r="39" spans="1:10" x14ac:dyDescent="0.25">
      <c r="A39" s="161" t="s">
        <v>35</v>
      </c>
      <c r="B39" s="155"/>
      <c r="C39" s="155"/>
      <c r="D39" s="156"/>
      <c r="E39" s="154" t="s">
        <v>36</v>
      </c>
      <c r="F39" s="176"/>
      <c r="G39" s="176"/>
      <c r="H39" s="176"/>
      <c r="I39" s="176"/>
      <c r="J39" s="177"/>
    </row>
    <row r="40" spans="1:10" ht="19.5" customHeight="1" x14ac:dyDescent="0.25">
      <c r="A40" s="157" t="s">
        <v>49</v>
      </c>
      <c r="B40" s="158"/>
      <c r="C40" s="158"/>
      <c r="D40" s="159"/>
      <c r="E40" s="3" t="s">
        <v>37</v>
      </c>
      <c r="F40" s="4"/>
      <c r="G40" s="4"/>
      <c r="H40" s="4"/>
      <c r="I40" s="4"/>
      <c r="J40" s="5"/>
    </row>
    <row r="41" spans="1:10" ht="19.5" customHeight="1" x14ac:dyDescent="0.25">
      <c r="A41" s="157"/>
      <c r="B41" s="158"/>
      <c r="C41" s="158"/>
      <c r="D41" s="159"/>
      <c r="E41" s="3"/>
      <c r="F41" s="4"/>
      <c r="G41" s="4"/>
      <c r="H41" s="4"/>
      <c r="I41" s="4"/>
      <c r="J41" s="5"/>
    </row>
    <row r="42" spans="1:10" x14ac:dyDescent="0.25">
      <c r="A42" s="160" t="s">
        <v>145</v>
      </c>
      <c r="B42" s="98"/>
      <c r="C42" s="98"/>
      <c r="D42" s="99"/>
      <c r="E42" s="3"/>
      <c r="F42" s="4"/>
      <c r="G42" s="4"/>
      <c r="H42" s="4"/>
      <c r="I42" s="4"/>
      <c r="J42" s="5"/>
    </row>
    <row r="43" spans="1:10" ht="18.75" customHeight="1" thickBot="1" x14ac:dyDescent="0.3">
      <c r="A43" s="100"/>
      <c r="B43" s="101"/>
      <c r="C43" s="101"/>
      <c r="D43" s="102"/>
      <c r="E43" s="6" t="s">
        <v>38</v>
      </c>
      <c r="F43" s="7"/>
      <c r="G43" s="7"/>
      <c r="H43" s="7"/>
      <c r="I43" s="7"/>
      <c r="J43" s="8"/>
    </row>
  </sheetData>
  <mergeCells count="72">
    <mergeCell ref="G33:H34"/>
    <mergeCell ref="I33:J34"/>
    <mergeCell ref="E39:J39"/>
    <mergeCell ref="I37:J38"/>
    <mergeCell ref="G35:H36"/>
    <mergeCell ref="I35:J36"/>
    <mergeCell ref="G37:H38"/>
    <mergeCell ref="E27:E29"/>
    <mergeCell ref="F27:G29"/>
    <mergeCell ref="H27:H29"/>
    <mergeCell ref="I27:J29"/>
    <mergeCell ref="E30:E32"/>
    <mergeCell ref="F30:G32"/>
    <mergeCell ref="H30:H32"/>
    <mergeCell ref="I30:J32"/>
    <mergeCell ref="A40:D41"/>
    <mergeCell ref="A42:D43"/>
    <mergeCell ref="A34:B34"/>
    <mergeCell ref="A39:D39"/>
    <mergeCell ref="B27:D29"/>
    <mergeCell ref="A27:A29"/>
    <mergeCell ref="A30:A32"/>
    <mergeCell ref="B30:D32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25:A26"/>
    <mergeCell ref="C21:D22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2:B22"/>
    <mergeCell ref="A21:B21"/>
    <mergeCell ref="E24:G24"/>
    <mergeCell ref="A24:B24"/>
    <mergeCell ref="H24:J24"/>
    <mergeCell ref="E23:G23"/>
    <mergeCell ref="H23:J23"/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14:J1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0" workbookViewId="0">
      <selection activeCell="D24" sqref="D24:F24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225" t="s">
        <v>50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x14ac:dyDescent="0.25">
      <c r="A2" s="154" t="s">
        <v>51</v>
      </c>
      <c r="B2" s="155"/>
      <c r="C2" s="155"/>
      <c r="D2" s="155"/>
      <c r="E2" s="155"/>
      <c r="F2" s="156"/>
      <c r="G2" s="86" t="s">
        <v>7</v>
      </c>
      <c r="H2" s="88"/>
      <c r="I2" s="226" t="s">
        <v>8</v>
      </c>
      <c r="J2" s="227"/>
    </row>
    <row r="3" spans="1:10" ht="16.5" thickBot="1" x14ac:dyDescent="0.3">
      <c r="A3" s="228" t="s">
        <v>52</v>
      </c>
      <c r="B3" s="229"/>
      <c r="C3" s="229"/>
      <c r="D3" s="229"/>
      <c r="E3" s="229"/>
      <c r="F3" s="230"/>
      <c r="G3" s="117" t="str">
        <f>Inovice!E4</f>
        <v>BK013/24-25</v>
      </c>
      <c r="H3" s="118"/>
      <c r="I3" s="126">
        <f>Inovice!H4</f>
        <v>45631</v>
      </c>
      <c r="J3" s="118"/>
    </row>
    <row r="4" spans="1:10" x14ac:dyDescent="0.25">
      <c r="A4" s="16" t="s">
        <v>53</v>
      </c>
      <c r="B4" s="17"/>
      <c r="C4" s="17"/>
      <c r="D4" s="17"/>
      <c r="E4" s="17"/>
      <c r="F4" s="18"/>
      <c r="G4" s="226" t="s">
        <v>9</v>
      </c>
      <c r="H4" s="231"/>
      <c r="I4" s="231"/>
      <c r="J4" s="227"/>
    </row>
    <row r="5" spans="1:10" ht="15.75" thickBot="1" x14ac:dyDescent="0.3">
      <c r="A5" s="16" t="s">
        <v>54</v>
      </c>
      <c r="B5" s="17"/>
      <c r="C5" s="17"/>
      <c r="D5" s="17"/>
      <c r="E5" s="17"/>
      <c r="F5" s="18"/>
      <c r="G5" s="127" t="str">
        <f>'input data'!B5</f>
        <v>AD240424008317F</v>
      </c>
      <c r="H5" s="115"/>
      <c r="I5" s="115"/>
      <c r="J5" s="116"/>
    </row>
    <row r="6" spans="1:10" ht="15.75" thickBot="1" x14ac:dyDescent="0.3">
      <c r="A6" s="232" t="s">
        <v>55</v>
      </c>
      <c r="B6" s="229"/>
      <c r="C6" s="229"/>
      <c r="D6" s="229"/>
      <c r="E6" s="229"/>
      <c r="F6" s="18"/>
      <c r="G6" s="62"/>
      <c r="H6" s="64"/>
      <c r="I6" s="64"/>
      <c r="J6" s="63"/>
    </row>
    <row r="7" spans="1:10" x14ac:dyDescent="0.25">
      <c r="A7" s="16" t="s">
        <v>56</v>
      </c>
      <c r="B7" s="17"/>
      <c r="C7" s="17"/>
      <c r="D7" s="17"/>
      <c r="E7" s="17"/>
      <c r="F7" s="18"/>
      <c r="G7" s="23" t="s">
        <v>57</v>
      </c>
      <c r="H7" s="14"/>
      <c r="I7" s="14"/>
      <c r="J7" s="15"/>
    </row>
    <row r="8" spans="1:10" ht="15.75" x14ac:dyDescent="0.25">
      <c r="A8" s="24" t="s">
        <v>58</v>
      </c>
      <c r="B8" s="17"/>
      <c r="C8" s="17"/>
      <c r="D8" s="17"/>
      <c r="E8" s="17"/>
      <c r="F8" s="18"/>
      <c r="G8" s="25" t="s">
        <v>59</v>
      </c>
      <c r="H8" s="26"/>
      <c r="I8" s="26"/>
      <c r="J8" s="27"/>
    </row>
    <row r="9" spans="1:10" ht="15.75" x14ac:dyDescent="0.25">
      <c r="A9" s="16" t="s">
        <v>5</v>
      </c>
      <c r="B9" s="17"/>
      <c r="C9" s="17"/>
      <c r="D9" s="17"/>
      <c r="E9" s="17"/>
      <c r="F9" s="18"/>
      <c r="G9" s="25" t="s">
        <v>60</v>
      </c>
      <c r="H9" s="26"/>
      <c r="I9" s="26"/>
      <c r="J9" s="2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33" t="s">
        <v>13</v>
      </c>
      <c r="B11" s="176"/>
      <c r="C11" s="176"/>
      <c r="D11" s="176"/>
      <c r="E11" s="176"/>
      <c r="F11" s="2"/>
      <c r="G11" s="28" t="s">
        <v>61</v>
      </c>
      <c r="H11" s="1"/>
      <c r="I11" s="1"/>
      <c r="J11" s="2"/>
    </row>
    <row r="12" spans="1:10" x14ac:dyDescent="0.25">
      <c r="A12" s="234" t="s">
        <v>62</v>
      </c>
      <c r="B12" s="235"/>
      <c r="C12" s="235"/>
      <c r="D12" s="235"/>
      <c r="E12" s="235"/>
      <c r="F12" s="18"/>
      <c r="G12" s="16"/>
      <c r="H12" s="17"/>
      <c r="I12" s="17"/>
      <c r="J12" s="18"/>
    </row>
    <row r="13" spans="1:10" ht="15.75" thickBot="1" x14ac:dyDescent="0.3">
      <c r="A13" s="236"/>
      <c r="B13" s="237"/>
      <c r="C13" s="237"/>
      <c r="D13" s="237"/>
      <c r="E13" s="237"/>
      <c r="F13" s="8"/>
      <c r="G13" s="16"/>
      <c r="H13" s="17"/>
      <c r="I13" s="17"/>
      <c r="J13" s="18"/>
    </row>
    <row r="14" spans="1:10" x14ac:dyDescent="0.25">
      <c r="A14" s="222" t="s">
        <v>15</v>
      </c>
      <c r="B14" s="223"/>
      <c r="C14" s="223"/>
      <c r="D14" s="223"/>
      <c r="E14" s="223"/>
      <c r="F14" s="224"/>
      <c r="G14" s="16"/>
      <c r="H14" s="17"/>
      <c r="I14" s="17"/>
      <c r="J14" s="18"/>
    </row>
    <row r="15" spans="1:10" x14ac:dyDescent="0.25">
      <c r="A15" s="97" t="str">
        <f>Inovice!A15</f>
        <v>TCS GRANITE SDN BHD
Add: No 23, Lorong Sungai Puloh 8/KU6, Kawasan Perindustrian Sungai Puloh, 42100 Klang Selangor
Tel- 03-32907704
Email : 	tcsmarble@gmail.com</v>
      </c>
      <c r="B15" s="98"/>
      <c r="C15" s="98"/>
      <c r="D15" s="98"/>
      <c r="E15" s="98"/>
      <c r="F15" s="99"/>
      <c r="G15" s="16"/>
      <c r="H15" s="17"/>
      <c r="I15" s="17"/>
      <c r="J15" s="18"/>
    </row>
    <row r="16" spans="1:10" x14ac:dyDescent="0.25">
      <c r="A16" s="97"/>
      <c r="B16" s="98"/>
      <c r="C16" s="98"/>
      <c r="D16" s="98"/>
      <c r="E16" s="98"/>
      <c r="F16" s="99"/>
      <c r="G16" s="16"/>
      <c r="H16" s="17"/>
      <c r="I16" s="17"/>
      <c r="J16" s="18"/>
    </row>
    <row r="17" spans="1:10" ht="15.75" thickBot="1" x14ac:dyDescent="0.3">
      <c r="A17" s="97"/>
      <c r="B17" s="98"/>
      <c r="C17" s="98"/>
      <c r="D17" s="98"/>
      <c r="E17" s="98"/>
      <c r="F17" s="99"/>
      <c r="G17" s="16"/>
      <c r="H17" s="17"/>
      <c r="I17" s="17"/>
      <c r="J17" s="18"/>
    </row>
    <row r="18" spans="1:10" ht="37.5" customHeight="1" x14ac:dyDescent="0.25">
      <c r="A18" s="97"/>
      <c r="B18" s="98"/>
      <c r="C18" s="98"/>
      <c r="D18" s="98"/>
      <c r="E18" s="98"/>
      <c r="F18" s="99"/>
      <c r="G18" s="213" t="s">
        <v>63</v>
      </c>
      <c r="H18" s="215"/>
      <c r="I18" s="214" t="s">
        <v>64</v>
      </c>
      <c r="J18" s="215"/>
    </row>
    <row r="19" spans="1:10" ht="15" customHeight="1" thickBot="1" x14ac:dyDescent="0.3">
      <c r="A19" s="97"/>
      <c r="B19" s="98"/>
      <c r="C19" s="98"/>
      <c r="D19" s="98"/>
      <c r="E19" s="98"/>
      <c r="F19" s="99"/>
      <c r="G19" s="219"/>
      <c r="H19" s="220"/>
      <c r="I19" s="221"/>
      <c r="J19" s="220"/>
    </row>
    <row r="20" spans="1:10" ht="30.75" customHeight="1" thickBot="1" x14ac:dyDescent="0.3">
      <c r="A20" s="100"/>
      <c r="B20" s="101"/>
      <c r="C20" s="101"/>
      <c r="D20" s="101"/>
      <c r="E20" s="101"/>
      <c r="F20" s="102"/>
      <c r="G20" s="123" t="s">
        <v>23</v>
      </c>
      <c r="H20" s="124"/>
      <c r="I20" s="123" t="str">
        <f>Inovice!H21</f>
        <v>MALAYSIA</v>
      </c>
      <c r="J20" s="124"/>
    </row>
    <row r="21" spans="1:10" ht="15.75" thickBot="1" x14ac:dyDescent="0.3">
      <c r="A21" s="207" t="s">
        <v>65</v>
      </c>
      <c r="B21" s="208"/>
      <c r="C21" s="209"/>
      <c r="D21" s="207" t="s">
        <v>66</v>
      </c>
      <c r="E21" s="208"/>
      <c r="F21" s="209"/>
      <c r="G21" s="216" t="s">
        <v>116</v>
      </c>
      <c r="H21" s="217"/>
      <c r="I21" s="217"/>
      <c r="J21" s="218"/>
    </row>
    <row r="22" spans="1:10" ht="15.75" thickBot="1" x14ac:dyDescent="0.3">
      <c r="A22" s="117"/>
      <c r="B22" s="125"/>
      <c r="C22" s="118"/>
      <c r="D22" s="114" t="str">
        <f>Inovice!C21</f>
        <v>chennai</v>
      </c>
      <c r="E22" s="115"/>
      <c r="F22" s="116"/>
      <c r="G22" s="93" t="str">
        <f>'input data'!B15</f>
        <v>CNF</v>
      </c>
      <c r="H22" s="81"/>
      <c r="I22" s="81"/>
      <c r="J22" s="82"/>
    </row>
    <row r="23" spans="1:10" x14ac:dyDescent="0.25">
      <c r="A23" s="207" t="s">
        <v>67</v>
      </c>
      <c r="B23" s="208"/>
      <c r="C23" s="209"/>
      <c r="D23" s="207" t="s">
        <v>68</v>
      </c>
      <c r="E23" s="208"/>
      <c r="F23" s="209"/>
      <c r="G23" s="33"/>
      <c r="H23" s="34"/>
      <c r="I23" s="34"/>
      <c r="J23" s="35"/>
    </row>
    <row r="24" spans="1:10" ht="15.75" thickBot="1" x14ac:dyDescent="0.3">
      <c r="A24" s="117"/>
      <c r="B24" s="125"/>
      <c r="C24" s="118"/>
      <c r="D24" s="114" t="str">
        <f>Inovice!C24</f>
        <v>Chennai</v>
      </c>
      <c r="E24" s="115"/>
      <c r="F24" s="116"/>
      <c r="G24" s="6"/>
      <c r="H24" s="7"/>
      <c r="I24" s="7"/>
      <c r="J24" s="8"/>
    </row>
    <row r="25" spans="1:10" ht="15.75" customHeight="1" thickBot="1" x14ac:dyDescent="0.3">
      <c r="A25" s="207" t="s">
        <v>27</v>
      </c>
      <c r="B25" s="208"/>
      <c r="C25" s="209"/>
      <c r="D25" s="207" t="s">
        <v>28</v>
      </c>
      <c r="E25" s="208"/>
      <c r="F25" s="209"/>
      <c r="G25" s="210" t="s">
        <v>117</v>
      </c>
      <c r="H25" s="211"/>
      <c r="I25" s="211"/>
      <c r="J25" s="212"/>
    </row>
    <row r="26" spans="1:10" ht="15.75" thickBot="1" x14ac:dyDescent="0.3">
      <c r="A26" s="128" t="str">
        <f>Inovice!E24</f>
        <v>Port Klang</v>
      </c>
      <c r="B26" s="198"/>
      <c r="C26" s="129"/>
      <c r="D26" s="128" t="str">
        <f>Inovice!H24</f>
        <v>Port Klang</v>
      </c>
      <c r="E26" s="198"/>
      <c r="F26" s="129"/>
      <c r="G26" s="213" t="str">
        <f>'input data'!B16</f>
        <v>Against Documents</v>
      </c>
      <c r="H26" s="214"/>
      <c r="I26" s="214"/>
      <c r="J26" s="215"/>
    </row>
    <row r="27" spans="1:10" ht="15.75" thickBot="1" x14ac:dyDescent="0.3">
      <c r="A27" s="50"/>
      <c r="B27" s="30"/>
      <c r="C27" s="30"/>
      <c r="D27" s="30"/>
      <c r="E27" s="30"/>
      <c r="F27" s="30"/>
      <c r="G27" s="30"/>
      <c r="H27" s="30"/>
      <c r="I27" s="30"/>
      <c r="J27" s="51"/>
    </row>
    <row r="28" spans="1:10" ht="15.75" thickBot="1" x14ac:dyDescent="0.3">
      <c r="A28" s="13" t="s">
        <v>48</v>
      </c>
      <c r="B28" s="114" t="s">
        <v>69</v>
      </c>
      <c r="C28" s="116"/>
      <c r="D28" s="114" t="s">
        <v>29</v>
      </c>
      <c r="E28" s="115"/>
      <c r="F28" s="115"/>
      <c r="G28" s="60"/>
      <c r="H28" s="61"/>
      <c r="I28" s="114" t="s">
        <v>152</v>
      </c>
      <c r="J28" s="116"/>
    </row>
    <row r="29" spans="1:10" ht="15.75" thickBot="1" x14ac:dyDescent="0.3">
      <c r="A29" s="36">
        <v>1</v>
      </c>
      <c r="B29" s="200">
        <f>Inovice!E27</f>
        <v>68022390</v>
      </c>
      <c r="C29" s="201"/>
      <c r="D29" s="204" t="str">
        <f>Inovice!B27</f>
        <v>Polished Granite Slabs 2 CM</v>
      </c>
      <c r="E29" s="205"/>
      <c r="F29" s="205"/>
      <c r="G29" s="205"/>
      <c r="H29" s="206"/>
      <c r="I29" s="202">
        <f>Inovice!F27</f>
        <v>974.9</v>
      </c>
      <c r="J29" s="203"/>
    </row>
    <row r="30" spans="1:10" ht="15.75" thickBot="1" x14ac:dyDescent="0.3">
      <c r="A30" s="70">
        <v>2</v>
      </c>
      <c r="B30" s="200">
        <f>Inovice!E30</f>
        <v>68022390</v>
      </c>
      <c r="C30" s="201"/>
      <c r="D30" s="204" t="str">
        <f>Inovice!B30</f>
        <v xml:space="preserve">Polished Granite Slabs 3 CM </v>
      </c>
      <c r="E30" s="205"/>
      <c r="F30" s="205"/>
      <c r="G30" s="205"/>
      <c r="H30" s="206"/>
      <c r="I30" s="202">
        <f>Inovice!F30</f>
        <v>2107.23</v>
      </c>
      <c r="J30" s="203"/>
    </row>
    <row r="31" spans="1:10" ht="15.75" thickBot="1" x14ac:dyDescent="0.3">
      <c r="A31" s="16"/>
      <c r="B31" s="84"/>
      <c r="C31" s="84"/>
      <c r="D31" s="56"/>
      <c r="E31" s="56"/>
      <c r="F31" s="56"/>
      <c r="G31" s="56"/>
      <c r="H31" s="56"/>
      <c r="I31" s="17"/>
      <c r="J31" s="18"/>
    </row>
    <row r="32" spans="1:10" ht="15.75" thickBot="1" x14ac:dyDescent="0.3">
      <c r="A32" s="29" t="s">
        <v>70</v>
      </c>
      <c r="B32" s="30"/>
      <c r="C32" s="30"/>
      <c r="D32" s="30"/>
      <c r="E32" s="30"/>
      <c r="F32" s="30"/>
      <c r="G32" s="30"/>
      <c r="H32" s="30"/>
      <c r="I32" s="197">
        <f>SUM(I29:J31)</f>
        <v>3082.13</v>
      </c>
      <c r="J32" s="78"/>
    </row>
    <row r="33" spans="1:10" x14ac:dyDescent="0.25">
      <c r="A33" s="24"/>
      <c r="B33" s="17"/>
      <c r="C33" s="17"/>
      <c r="D33" s="17"/>
      <c r="E33" s="17"/>
      <c r="F33" s="17"/>
      <c r="G33" s="17"/>
      <c r="H33" s="17"/>
      <c r="I33" s="64"/>
      <c r="J33" s="63"/>
    </row>
    <row r="34" spans="1:10" x14ac:dyDescent="0.25">
      <c r="A34" s="128" t="s">
        <v>71</v>
      </c>
      <c r="B34" s="198"/>
      <c r="C34" s="64" t="s">
        <v>43</v>
      </c>
      <c r="D34" s="198" t="s">
        <v>44</v>
      </c>
      <c r="E34" s="198"/>
      <c r="F34" s="64" t="s">
        <v>45</v>
      </c>
      <c r="G34" s="64"/>
      <c r="H34" s="17"/>
      <c r="I34" s="64"/>
      <c r="J34" s="63"/>
    </row>
    <row r="35" spans="1:10" x14ac:dyDescent="0.25">
      <c r="A35" s="83" t="str">
        <f>Inovice!A34</f>
        <v>CSNU1867038</v>
      </c>
      <c r="B35" s="84"/>
      <c r="C35" s="56">
        <f>Inovice!C34</f>
        <v>164</v>
      </c>
      <c r="D35" s="199" t="s">
        <v>72</v>
      </c>
      <c r="E35" s="199"/>
      <c r="F35" s="56" t="s">
        <v>73</v>
      </c>
      <c r="G35" s="56"/>
      <c r="H35" s="19"/>
      <c r="I35" s="19"/>
      <c r="J35" s="31"/>
    </row>
    <row r="36" spans="1:10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9"/>
    </row>
    <row r="37" spans="1:10" x14ac:dyDescent="0.25">
      <c r="A37" s="57" t="s">
        <v>137</v>
      </c>
      <c r="B37" s="58"/>
      <c r="C37" s="58" t="str">
        <f>'input data'!B13</f>
        <v>Loose packing</v>
      </c>
      <c r="D37" s="58"/>
      <c r="E37" s="58"/>
      <c r="F37" s="58"/>
      <c r="G37" s="58"/>
      <c r="H37" s="58"/>
      <c r="I37" s="58"/>
      <c r="J37" s="59"/>
    </row>
    <row r="38" spans="1:10" x14ac:dyDescent="0.25">
      <c r="A38" s="57" t="s">
        <v>74</v>
      </c>
      <c r="B38" s="58"/>
      <c r="C38" s="58"/>
      <c r="D38" s="58"/>
      <c r="E38" s="58"/>
      <c r="F38" s="58"/>
      <c r="G38" s="58"/>
      <c r="H38" s="58"/>
      <c r="I38" s="58"/>
      <c r="J38" s="59"/>
    </row>
    <row r="39" spans="1:10" ht="15.75" thickBot="1" x14ac:dyDescent="0.3">
      <c r="A39" s="22"/>
      <c r="B39" s="65"/>
      <c r="C39" s="65"/>
      <c r="D39" s="65"/>
      <c r="E39" s="65"/>
      <c r="F39" s="65"/>
      <c r="G39" s="65"/>
      <c r="H39" s="65"/>
      <c r="I39" s="65"/>
      <c r="J39" s="66"/>
    </row>
    <row r="40" spans="1:10" x14ac:dyDescent="0.25">
      <c r="A40" s="154" t="s">
        <v>75</v>
      </c>
      <c r="B40" s="155"/>
      <c r="C40" s="155"/>
      <c r="D40" s="155"/>
      <c r="E40" s="155"/>
      <c r="F40" s="156"/>
      <c r="G40" s="154" t="s">
        <v>36</v>
      </c>
      <c r="H40" s="155"/>
      <c r="I40" s="155"/>
      <c r="J40" s="156"/>
    </row>
    <row r="41" spans="1:10" x14ac:dyDescent="0.25">
      <c r="A41" s="185" t="s">
        <v>76</v>
      </c>
      <c r="B41" s="186"/>
      <c r="C41" s="186"/>
      <c r="D41" s="186"/>
      <c r="E41" s="186"/>
      <c r="F41" s="187"/>
      <c r="G41" s="16"/>
      <c r="H41" s="17"/>
      <c r="I41" s="17"/>
      <c r="J41" s="18"/>
    </row>
    <row r="42" spans="1:10" x14ac:dyDescent="0.25">
      <c r="A42" s="188" t="s">
        <v>77</v>
      </c>
      <c r="B42" s="189"/>
      <c r="C42" s="189"/>
      <c r="D42" s="189"/>
      <c r="E42" s="189"/>
      <c r="F42" s="190"/>
      <c r="G42" s="16"/>
      <c r="H42" s="17"/>
      <c r="I42" s="17"/>
      <c r="J42" s="18"/>
    </row>
    <row r="43" spans="1:10" ht="15.75" thickBot="1" x14ac:dyDescent="0.3">
      <c r="A43" s="191" t="s">
        <v>78</v>
      </c>
      <c r="B43" s="192"/>
      <c r="C43" s="192"/>
      <c r="D43" s="192"/>
      <c r="E43" s="192"/>
      <c r="F43" s="193"/>
      <c r="G43" s="194" t="s">
        <v>79</v>
      </c>
      <c r="H43" s="195"/>
      <c r="I43" s="195"/>
      <c r="J43" s="196"/>
    </row>
  </sheetData>
  <mergeCells count="55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5"/>
  <sheetViews>
    <sheetView zoomScaleNormal="100" workbookViewId="0">
      <selection activeCell="H12" sqref="H12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7" t="s">
        <v>1</v>
      </c>
      <c r="B1" s="258"/>
      <c r="C1" s="258"/>
      <c r="D1" s="258"/>
      <c r="E1" s="258"/>
      <c r="F1" s="258"/>
      <c r="G1" s="258"/>
      <c r="H1" s="258"/>
      <c r="I1" s="258"/>
      <c r="J1" s="259"/>
      <c r="Q1" s="255"/>
      <c r="R1" s="256"/>
      <c r="S1" s="256"/>
      <c r="T1" s="256"/>
      <c r="U1" s="256"/>
      <c r="V1" s="243"/>
      <c r="W1" s="243"/>
      <c r="X1" s="243"/>
    </row>
    <row r="2" spans="1:24" x14ac:dyDescent="0.25">
      <c r="A2" s="260"/>
      <c r="B2" s="261"/>
      <c r="C2" s="261"/>
      <c r="D2" s="261"/>
      <c r="E2" s="261"/>
      <c r="F2" s="261"/>
      <c r="G2" s="261"/>
      <c r="H2" s="261"/>
      <c r="I2" s="261"/>
      <c r="J2" s="262"/>
    </row>
    <row r="3" spans="1:24" ht="15.75" thickBot="1" x14ac:dyDescent="0.3">
      <c r="A3" s="263"/>
      <c r="B3" s="264"/>
      <c r="C3" s="264"/>
      <c r="D3" s="264"/>
      <c r="E3" s="264"/>
      <c r="F3" s="264"/>
      <c r="G3" s="264"/>
      <c r="H3" s="264"/>
      <c r="I3" s="264"/>
      <c r="J3" s="265"/>
    </row>
    <row r="4" spans="1:24" x14ac:dyDescent="0.25">
      <c r="A4" s="266" t="s">
        <v>83</v>
      </c>
      <c r="B4" s="267"/>
      <c r="C4" s="267"/>
      <c r="D4" s="267"/>
      <c r="E4" s="267"/>
      <c r="F4" s="267"/>
      <c r="G4" s="267"/>
      <c r="H4" s="267"/>
      <c r="I4" s="267"/>
      <c r="J4" s="268"/>
    </row>
    <row r="5" spans="1:24" x14ac:dyDescent="0.25">
      <c r="A5" s="269" t="s">
        <v>84</v>
      </c>
      <c r="B5" s="270"/>
      <c r="C5" s="270"/>
      <c r="D5" s="270"/>
      <c r="E5" s="270"/>
      <c r="F5" s="270"/>
      <c r="G5" s="270"/>
      <c r="H5" s="270"/>
      <c r="I5" s="270"/>
      <c r="J5" s="271"/>
    </row>
    <row r="6" spans="1:24" ht="15.75" thickBot="1" x14ac:dyDescent="0.3">
      <c r="A6" s="117" t="s">
        <v>85</v>
      </c>
      <c r="B6" s="125"/>
      <c r="C6" s="125"/>
      <c r="D6" s="125"/>
      <c r="E6" s="125"/>
      <c r="F6" s="125"/>
      <c r="G6" s="125"/>
      <c r="H6" s="125"/>
      <c r="I6" s="125"/>
      <c r="J6" s="118"/>
    </row>
    <row r="7" spans="1:24" x14ac:dyDescent="0.25">
      <c r="A7" s="28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72" t="s">
        <v>86</v>
      </c>
      <c r="B8" s="84"/>
      <c r="C8" s="84"/>
      <c r="D8" s="84"/>
      <c r="E8" s="84"/>
      <c r="F8" s="84"/>
      <c r="G8" s="84"/>
      <c r="H8" s="84"/>
      <c r="I8" s="84"/>
      <c r="J8" s="85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24" x14ac:dyDescent="0.25">
      <c r="A10" s="16" t="s">
        <v>87</v>
      </c>
      <c r="B10" s="52">
        <v>45631</v>
      </c>
      <c r="C10" s="17"/>
      <c r="D10" s="17"/>
      <c r="E10" s="17"/>
      <c r="F10" s="17"/>
      <c r="G10" s="17"/>
      <c r="H10" s="17"/>
      <c r="I10" s="17"/>
      <c r="J10" s="18"/>
    </row>
    <row r="11" spans="1:24" x14ac:dyDescent="0.25">
      <c r="A11" s="16" t="s">
        <v>88</v>
      </c>
      <c r="B11" s="17" t="s">
        <v>163</v>
      </c>
      <c r="C11" s="17"/>
      <c r="D11" s="17"/>
      <c r="E11" s="17"/>
      <c r="F11" s="17"/>
      <c r="G11" s="17"/>
      <c r="H11" s="17"/>
      <c r="I11" s="17"/>
      <c r="J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24" x14ac:dyDescent="0.25">
      <c r="A13" s="16" t="s">
        <v>89</v>
      </c>
      <c r="B13" s="17"/>
      <c r="C13" s="17"/>
      <c r="D13" s="17"/>
      <c r="E13" s="17"/>
      <c r="F13" s="17"/>
      <c r="G13" s="17"/>
      <c r="H13" s="17"/>
      <c r="I13" s="17"/>
      <c r="J13" s="18"/>
    </row>
    <row r="14" spans="1:24" x14ac:dyDescent="0.25">
      <c r="A14" s="232" t="s">
        <v>160</v>
      </c>
      <c r="B14" s="229"/>
      <c r="C14" s="229"/>
      <c r="D14" s="229"/>
      <c r="E14" s="229"/>
      <c r="F14" s="229"/>
      <c r="G14" s="17"/>
      <c r="H14" s="17"/>
      <c r="I14" s="17"/>
      <c r="J14" s="18"/>
    </row>
    <row r="15" spans="1:24" x14ac:dyDescent="0.25">
      <c r="A15" s="97" t="s">
        <v>164</v>
      </c>
      <c r="B15" s="278"/>
      <c r="C15" s="278"/>
      <c r="D15" s="278"/>
      <c r="E15" s="278"/>
      <c r="F15" s="278"/>
      <c r="G15" s="17"/>
      <c r="H15" s="17"/>
      <c r="I15" s="17"/>
      <c r="J15" s="18"/>
    </row>
    <row r="16" spans="1:24" ht="47.25" customHeight="1" x14ac:dyDescent="0.25">
      <c r="A16" s="279"/>
      <c r="B16" s="278"/>
      <c r="C16" s="278"/>
      <c r="D16" s="278"/>
      <c r="E16" s="278"/>
      <c r="F16" s="278"/>
      <c r="G16" s="17"/>
      <c r="H16" s="17"/>
      <c r="I16" s="17"/>
      <c r="J16" s="18"/>
    </row>
    <row r="17" spans="1:10" ht="15.75" x14ac:dyDescent="0.25">
      <c r="A17" s="228"/>
      <c r="B17" s="280"/>
      <c r="C17" s="280"/>
      <c r="D17" s="280"/>
      <c r="E17" s="17"/>
      <c r="F17" s="17"/>
      <c r="G17" s="17"/>
      <c r="H17" s="17"/>
      <c r="I17" s="17"/>
      <c r="J17" s="18"/>
    </row>
    <row r="18" spans="1:10" x14ac:dyDescent="0.25">
      <c r="A18" s="16" t="s">
        <v>146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154" t="s">
        <v>143</v>
      </c>
      <c r="B20" s="155"/>
      <c r="C20" s="155"/>
      <c r="D20" s="156"/>
      <c r="E20" s="86" t="s">
        <v>90</v>
      </c>
      <c r="F20" s="88"/>
      <c r="G20" s="91" t="s">
        <v>91</v>
      </c>
      <c r="H20" s="78"/>
      <c r="I20" s="91" t="s">
        <v>92</v>
      </c>
      <c r="J20" s="78"/>
    </row>
    <row r="21" spans="1:10" x14ac:dyDescent="0.25">
      <c r="A21" s="249" t="s">
        <v>161</v>
      </c>
      <c r="B21" s="249"/>
      <c r="C21" s="249"/>
      <c r="D21" s="249"/>
      <c r="E21" s="238">
        <v>311.05</v>
      </c>
      <c r="F21" s="238"/>
      <c r="G21" s="254">
        <v>2107.23</v>
      </c>
      <c r="H21" s="254"/>
      <c r="I21" s="247">
        <f>E21*G21</f>
        <v>655453.89150000003</v>
      </c>
      <c r="J21" s="248"/>
    </row>
    <row r="22" spans="1:10" x14ac:dyDescent="0.25">
      <c r="A22" s="73" t="s">
        <v>162</v>
      </c>
      <c r="B22" s="73"/>
      <c r="C22" s="73"/>
      <c r="D22" s="73"/>
      <c r="E22" s="238">
        <v>190.05</v>
      </c>
      <c r="F22" s="238"/>
      <c r="G22" s="239">
        <v>974.9</v>
      </c>
      <c r="H22" s="240"/>
      <c r="I22" s="241">
        <v>185280</v>
      </c>
      <c r="J22" s="242"/>
    </row>
    <row r="23" spans="1:10" ht="15.75" x14ac:dyDescent="0.25">
      <c r="A23" s="281"/>
      <c r="B23" s="281"/>
      <c r="C23" s="281"/>
      <c r="D23" s="281"/>
      <c r="E23" s="281"/>
      <c r="F23" s="281"/>
      <c r="G23" s="245" t="s">
        <v>93</v>
      </c>
      <c r="H23" s="246"/>
      <c r="I23" s="247">
        <v>840</v>
      </c>
      <c r="J23" s="248"/>
    </row>
    <row r="24" spans="1:10" ht="16.5" thickBot="1" x14ac:dyDescent="0.3">
      <c r="A24" s="249"/>
      <c r="B24" s="249"/>
      <c r="C24" s="249"/>
      <c r="D24" s="249"/>
      <c r="E24" s="74"/>
      <c r="F24" s="74"/>
      <c r="G24" s="250" t="s">
        <v>70</v>
      </c>
      <c r="H24" s="251"/>
      <c r="I24" s="252">
        <f>SUM(I21:J23)</f>
        <v>841573.89150000003</v>
      </c>
      <c r="J24" s="253"/>
    </row>
    <row r="25" spans="1:10" ht="15.75" x14ac:dyDescent="0.25">
      <c r="A25" s="83"/>
      <c r="B25" s="84"/>
      <c r="C25" s="84"/>
      <c r="D25" s="84"/>
      <c r="E25" s="17"/>
      <c r="F25" s="17"/>
      <c r="G25" s="244"/>
      <c r="H25" s="244"/>
      <c r="I25" s="84"/>
      <c r="J25" s="85"/>
    </row>
    <row r="26" spans="1:10" ht="15.75" thickBot="1" x14ac:dyDescent="0.3">
      <c r="A26" s="117"/>
      <c r="B26" s="125"/>
      <c r="C26" s="125"/>
      <c r="D26" s="125"/>
      <c r="E26" s="17"/>
      <c r="F26" s="17"/>
      <c r="G26" s="84"/>
      <c r="H26" s="84"/>
      <c r="I26" s="84"/>
      <c r="J26" s="85"/>
    </row>
    <row r="27" spans="1:10" ht="15.75" thickBot="1" x14ac:dyDescent="0.3">
      <c r="A27" s="275" t="s">
        <v>94</v>
      </c>
      <c r="B27" s="276"/>
      <c r="C27" s="30"/>
      <c r="D27" s="30"/>
      <c r="E27" s="30"/>
      <c r="F27" s="30"/>
      <c r="G27" s="30"/>
      <c r="H27" s="30"/>
      <c r="I27" s="277">
        <f>I24</f>
        <v>841573.89150000003</v>
      </c>
      <c r="J27" s="7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73" t="s">
        <v>95</v>
      </c>
      <c r="B29" s="274"/>
      <c r="C29" s="17"/>
      <c r="D29" s="17"/>
      <c r="E29" s="17"/>
      <c r="F29" s="17"/>
      <c r="G29" s="17"/>
      <c r="H29" s="17"/>
      <c r="I29" s="17"/>
      <c r="J29" s="18"/>
    </row>
    <row r="30" spans="1:10" x14ac:dyDescent="0.25">
      <c r="A30" s="16" t="s">
        <v>96</v>
      </c>
      <c r="B30" s="17"/>
      <c r="C30" s="17" t="s">
        <v>97</v>
      </c>
      <c r="D30" s="17"/>
      <c r="E30" s="17"/>
      <c r="F30" s="17"/>
      <c r="G30" s="17"/>
      <c r="H30" s="17"/>
      <c r="I30" s="17"/>
      <c r="J30" s="18"/>
    </row>
    <row r="31" spans="1:10" x14ac:dyDescent="0.25">
      <c r="A31" s="16" t="s">
        <v>98</v>
      </c>
      <c r="B31" s="17"/>
      <c r="C31" s="17"/>
      <c r="D31" s="17"/>
      <c r="E31" s="17"/>
      <c r="F31" s="17"/>
      <c r="G31" s="17"/>
      <c r="H31" s="17"/>
      <c r="I31" s="17"/>
      <c r="J31" s="18"/>
    </row>
    <row r="32" spans="1:10" x14ac:dyDescent="0.25">
      <c r="A32" s="16" t="s">
        <v>99</v>
      </c>
      <c r="B32" s="17"/>
      <c r="C32" s="17"/>
      <c r="D32" s="17"/>
      <c r="E32" s="17"/>
      <c r="F32" s="17"/>
      <c r="G32" s="17"/>
      <c r="H32" s="17"/>
      <c r="I32" s="17"/>
      <c r="J32" s="18"/>
    </row>
    <row r="33" spans="1:10" x14ac:dyDescent="0.25">
      <c r="A33" s="16" t="s">
        <v>100</v>
      </c>
      <c r="B33" s="17"/>
      <c r="C33" s="17" t="s">
        <v>101</v>
      </c>
      <c r="D33" s="17"/>
      <c r="E33" s="17"/>
      <c r="F33" s="17"/>
      <c r="G33" s="17"/>
      <c r="H33" s="17"/>
      <c r="I33" s="17"/>
      <c r="J33" s="18"/>
    </row>
    <row r="34" spans="1:10" x14ac:dyDescent="0.25">
      <c r="A34" s="16" t="s">
        <v>102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0" x14ac:dyDescent="0.25">
      <c r="A35" s="16" t="s">
        <v>103</v>
      </c>
      <c r="B35" s="17"/>
      <c r="C35" s="17"/>
      <c r="D35" s="17"/>
      <c r="E35" s="17"/>
      <c r="F35" s="17"/>
      <c r="G35" s="17"/>
      <c r="H35" s="17"/>
      <c r="I35" s="17"/>
      <c r="J35" s="18"/>
    </row>
    <row r="36" spans="1:10" x14ac:dyDescent="0.25">
      <c r="A36" s="16" t="s">
        <v>104</v>
      </c>
      <c r="B36" s="17"/>
      <c r="C36" s="17" t="s">
        <v>105</v>
      </c>
      <c r="D36" s="17"/>
      <c r="E36" s="17"/>
      <c r="F36" s="17"/>
      <c r="G36" s="17"/>
      <c r="H36" s="17"/>
      <c r="I36" s="17"/>
      <c r="J36" s="18"/>
    </row>
    <row r="37" spans="1:10" x14ac:dyDescent="0.25">
      <c r="A37" s="16"/>
      <c r="B37" s="17"/>
      <c r="C37" s="53" t="s">
        <v>106</v>
      </c>
      <c r="D37" s="17"/>
      <c r="E37" s="17"/>
      <c r="F37" s="17"/>
      <c r="G37" s="17"/>
      <c r="H37" s="17"/>
      <c r="I37" s="17"/>
      <c r="J37" s="18"/>
    </row>
    <row r="38" spans="1:10" x14ac:dyDescent="0.25">
      <c r="A38" s="16"/>
      <c r="B38" s="17"/>
      <c r="C38" s="17" t="s">
        <v>107</v>
      </c>
      <c r="D38" s="17"/>
      <c r="E38" s="17"/>
      <c r="F38" s="17"/>
      <c r="G38" s="17"/>
      <c r="H38" s="17"/>
      <c r="I38" s="17"/>
      <c r="J38" s="18"/>
    </row>
    <row r="39" spans="1:10" ht="15.75" x14ac:dyDescent="0.25">
      <c r="A39" s="228" t="s">
        <v>108</v>
      </c>
      <c r="B39" s="280"/>
      <c r="C39" s="280"/>
      <c r="D39" s="280"/>
      <c r="E39" s="280"/>
      <c r="F39" s="280"/>
      <c r="G39" s="17"/>
      <c r="H39" s="17"/>
      <c r="I39" s="17"/>
      <c r="J39" s="18"/>
    </row>
    <row r="40" spans="1:10" ht="15.75" x14ac:dyDescent="0.25">
      <c r="A40" s="228" t="s">
        <v>109</v>
      </c>
      <c r="B40" s="280"/>
      <c r="C40" s="280"/>
      <c r="D40" s="280"/>
      <c r="E40" s="280"/>
      <c r="F40" s="280"/>
      <c r="G40" s="17"/>
      <c r="H40" s="17"/>
      <c r="I40" s="17"/>
      <c r="J40" s="18"/>
    </row>
    <row r="41" spans="1:10" ht="15.75" x14ac:dyDescent="0.25">
      <c r="A41" s="25" t="s">
        <v>138</v>
      </c>
      <c r="B41" s="54" t="str">
        <f>'input data'!B5</f>
        <v>AD240424008317F</v>
      </c>
      <c r="C41" s="26"/>
      <c r="D41" s="26"/>
      <c r="E41" s="26"/>
      <c r="F41" s="26"/>
      <c r="G41" s="17"/>
      <c r="H41" s="17"/>
      <c r="I41" s="17"/>
      <c r="J41" s="18"/>
    </row>
    <row r="42" spans="1:10" x14ac:dyDescent="0.25">
      <c r="A42" s="16" t="s">
        <v>110</v>
      </c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8"/>
    </row>
    <row r="45" spans="1:10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8"/>
    </row>
  </sheetData>
  <mergeCells count="39">
    <mergeCell ref="A39:F39"/>
    <mergeCell ref="A40:F40"/>
    <mergeCell ref="A23:D23"/>
    <mergeCell ref="E23:F23"/>
    <mergeCell ref="A26:D26"/>
    <mergeCell ref="A8:J8"/>
    <mergeCell ref="A14:F14"/>
    <mergeCell ref="A29:B29"/>
    <mergeCell ref="G26:H26"/>
    <mergeCell ref="I26:J26"/>
    <mergeCell ref="A27:B27"/>
    <mergeCell ref="I27:J27"/>
    <mergeCell ref="A15:F16"/>
    <mergeCell ref="A17:D17"/>
    <mergeCell ref="A20:D20"/>
    <mergeCell ref="E20:F20"/>
    <mergeCell ref="G20:H20"/>
    <mergeCell ref="I20:J20"/>
    <mergeCell ref="Q1:U1"/>
    <mergeCell ref="A1:J3"/>
    <mergeCell ref="A4:J4"/>
    <mergeCell ref="A5:J5"/>
    <mergeCell ref="A6:J6"/>
    <mergeCell ref="E22:F22"/>
    <mergeCell ref="G22:H22"/>
    <mergeCell ref="I22:J22"/>
    <mergeCell ref="V1:X1"/>
    <mergeCell ref="A25:D25"/>
    <mergeCell ref="G25:H25"/>
    <mergeCell ref="I25:J25"/>
    <mergeCell ref="G23:H23"/>
    <mergeCell ref="I23:J23"/>
    <mergeCell ref="A24:D24"/>
    <mergeCell ref="G24:H24"/>
    <mergeCell ref="I24:J24"/>
    <mergeCell ref="A21:D21"/>
    <mergeCell ref="E21:F21"/>
    <mergeCell ref="G21:H21"/>
    <mergeCell ref="I21:J21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2024-12-04T09:38:45Z</cp:lastPrinted>
  <dcterms:created xsi:type="dcterms:W3CDTF">2022-11-23T06:47:43Z</dcterms:created>
  <dcterms:modified xsi:type="dcterms:W3CDTF">2024-12-05T13:25:41Z</dcterms:modified>
</cp:coreProperties>
</file>