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K Exports\23-24\Vietnam 23-24\32 BK029 Mar (Chinh Nguyen - MIK INVESTMENT TRADING ) Absolute Black Short\"/>
    </mc:Choice>
  </mc:AlternateContent>
  <xr:revisionPtr revIDLastSave="0" documentId="13_ncr:1_{7770D24D-CC08-4307-81A9-DBD6F6F1230B}" xr6:coauthVersionLast="36" xr6:coauthVersionMax="36" xr10:uidLastSave="{00000000-0000-0000-0000-000000000000}"/>
  <bookViews>
    <workbookView xWindow="0" yWindow="30" windowWidth="22980" windowHeight="9555" activeTab="1" xr2:uid="{00000000-000D-0000-FFFF-FFFF00000000}"/>
  </bookViews>
  <sheets>
    <sheet name="Sheet1" sheetId="4" r:id="rId1"/>
    <sheet name="Inovice" sheetId="1" r:id="rId2"/>
    <sheet name="Peacking List" sheetId="2" r:id="rId3"/>
    <sheet name="PO" sheetId="3" r:id="rId4"/>
  </sheets>
  <calcPr calcId="191029"/>
</workbook>
</file>

<file path=xl/calcChain.xml><?xml version="1.0" encoding="utf-8"?>
<calcChain xmlns="http://schemas.openxmlformats.org/spreadsheetml/2006/main">
  <c r="A15" i="2" l="1"/>
  <c r="A15" i="1"/>
  <c r="B3" i="4" l="1"/>
  <c r="A16" i="3" l="1"/>
  <c r="I24" i="3" l="1"/>
  <c r="C38" i="2" l="1"/>
  <c r="I20" i="2"/>
  <c r="H28" i="1"/>
  <c r="F28" i="1"/>
  <c r="C35" i="1"/>
  <c r="A35" i="1"/>
  <c r="H22" i="1"/>
  <c r="H25" i="1"/>
  <c r="E25" i="1"/>
  <c r="C25" i="1"/>
  <c r="C22" i="1"/>
  <c r="B28" i="1"/>
  <c r="H4" i="1"/>
  <c r="E4" i="1"/>
  <c r="I28" i="1" l="1"/>
  <c r="I38" i="1" s="1"/>
  <c r="A38" i="2"/>
  <c r="I30" i="2"/>
  <c r="I35" i="2" s="1"/>
  <c r="B30" i="2"/>
  <c r="D30" i="2"/>
  <c r="D26" i="2"/>
  <c r="A26" i="2"/>
  <c r="D24" i="2"/>
  <c r="D22" i="2"/>
  <c r="I3" i="2"/>
  <c r="G3" i="2"/>
</calcChain>
</file>

<file path=xl/sharedStrings.xml><?xml version="1.0" encoding="utf-8"?>
<sst xmlns="http://schemas.openxmlformats.org/spreadsheetml/2006/main" count="187" uniqueCount="145">
  <si>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</si>
  <si>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</si>
  <si>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</si>
  <si>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</si>
  <si>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</si>
  <si>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</si>
  <si>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</si>
  <si>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</si>
  <si>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</si>
  <si>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</si>
  <si>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</si>
  <si>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</si>
  <si>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</si>
  <si>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</si>
  <si>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TERMS OF DELIVERY &amp; PAYMENTS </t>
  </si>
  <si>
    <t xml:space="preserve">                        TO THE ORDER </t>
  </si>
  <si>
    <t>NOTIFY PARTY</t>
  </si>
  <si>
    <t xml:space="preserve">BANK DETAILS </t>
  </si>
  <si>
    <t>ACCOUNT NAME : B K  EXPORTS</t>
  </si>
  <si>
    <t>BANK NAME : BANK OF BARODA</t>
  </si>
  <si>
    <t>ACCOUNT NUMBER : 14970200000658</t>
  </si>
  <si>
    <t>BRANCH : MANINAGAR (EAST)</t>
  </si>
  <si>
    <t>PAN NO. /IEC CODE</t>
  </si>
  <si>
    <t>BUYER'S ORDER NO.</t>
  </si>
  <si>
    <t>Loose Packing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</si>
  <si>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</si>
  <si>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</si>
  <si>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</si>
  <si>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</si>
  <si>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</si>
  <si>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</si>
  <si>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</si>
  <si>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</si>
  <si>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</si>
  <si>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</si>
  <si>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</si>
  <si>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</si>
  <si>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</si>
  <si>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</si>
  <si>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SQM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</si>
  <si>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</si>
  <si>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</si>
  <si>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</si>
  <si>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</si>
  <si>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</si>
  <si>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</si>
  <si>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</si>
  <si>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INVOICE </t>
  </si>
  <si>
    <t>IFSC CODE : BARB0MANEAS (fifth digit zero)</t>
  </si>
  <si>
    <t xml:space="preserve"> +91 9313035076,  +91 9537651265</t>
  </si>
  <si>
    <t>AD240322004861M</t>
  </si>
  <si>
    <t>VIETNAM</t>
  </si>
  <si>
    <t>HAI PHONG</t>
  </si>
  <si>
    <t>TYPE OF CONTAINER</t>
  </si>
  <si>
    <t>SWIFT CODE : BARBINBBVAT</t>
  </si>
  <si>
    <t>POLISHED GRANITE SLABS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</si>
  <si>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</si>
  <si>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</si>
  <si>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</si>
  <si>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</si>
  <si>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</si>
  <si>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</si>
  <si>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</si>
  <si>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</si>
  <si>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t>Cost, insurance, and freight 
(CIF)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</si>
  <si>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</si>
  <si>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 xml:space="preserve">* $1000 Advance and Remaing against Document at importer's Port   </t>
  </si>
  <si>
    <t xml:space="preserve">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</si>
  <si>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</si>
  <si>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</si>
  <si>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</si>
  <si>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</si>
  <si>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</si>
  <si>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</si>
  <si>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</si>
  <si>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</si>
  <si>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</si>
  <si>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</si>
  <si>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</si>
  <si>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</si>
  <si>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</si>
  <si>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</si>
  <si>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</si>
  <si>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</si>
  <si>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</si>
  <si>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Terms of Delivery and Payments.</t>
  </si>
  <si>
    <t>Vessel/Flight No.</t>
  </si>
  <si>
    <t xml:space="preserve">Port Of Loading </t>
  </si>
  <si>
    <t>HSN CODE</t>
  </si>
  <si>
    <t>TOTAL</t>
  </si>
  <si>
    <t>Container No.</t>
  </si>
  <si>
    <t>28000kgs</t>
  </si>
  <si>
    <t>27500kgs</t>
  </si>
  <si>
    <t>PACKING TYPE : Loose Packing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</si>
  <si>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</si>
  <si>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</si>
  <si>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</si>
  <si>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</si>
  <si>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*   Zero rated export under LUT.</t>
  </si>
  <si>
    <t xml:space="preserve">Authorised Signature </t>
  </si>
  <si>
    <t>Invoice No.</t>
  </si>
  <si>
    <t>Date</t>
  </si>
  <si>
    <t>Party Name</t>
  </si>
  <si>
    <t>Product Name</t>
  </si>
  <si>
    <t>Quantity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</si>
  <si>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</si>
  <si>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</si>
  <si>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</si>
  <si>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</si>
  <si>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</si>
  <si>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</si>
  <si>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BK029/23-24</t>
  </si>
  <si>
    <t>TO,</t>
  </si>
  <si>
    <t>SIYARAM GRANITE</t>
  </si>
  <si>
    <t>GSTIN NO.- 08ADHFS5738B1Z</t>
  </si>
  <si>
    <t>Dear Sir/ Mdam,</t>
  </si>
  <si>
    <t xml:space="preserve">COLORS </t>
  </si>
  <si>
    <t xml:space="preserve">RATES </t>
  </si>
  <si>
    <t>SQFT</t>
  </si>
  <si>
    <t>AMOUNT</t>
  </si>
  <si>
    <t>GRANITE POLISHED SLABS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</si>
  <si>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</si>
  <si>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</si>
  <si>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</si>
  <si>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</si>
  <si>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</si>
  <si>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</si>
  <si>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</si>
  <si>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</si>
  <si>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</si>
  <si>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</si>
  <si>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</si>
  <si>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</si>
  <si>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</si>
  <si>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t xml:space="preserve">90, Jasodanagar Cross Road, Nr. Canal, Opp. Baroda Express Highway,  </t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</si>
  <si>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</si>
  <si>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IEC NO.    AGQPJ1643Q</t>
  </si>
  <si>
    <t>GSTIN NO.  24AGQPJ1643Q1ZW</t>
  </si>
  <si>
    <t>LUT NO.  AD240322004861M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</si>
  <si>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</si>
  <si>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>PLOT NO.-8 KHASARA NO.-949/1 RALWATA, KISHANGARH
Ajmer  - 308012</t>
  </si>
  <si>
    <t>Chennai </t>
  </si>
  <si>
    <t>TRHU1978880</t>
  </si>
  <si>
    <t>MIK INVESTMENT TRADING JOINT STOCK COMPANY 
ADD: NO 10 VENICE 10, VINHOMES IMPERIA URBAN AREA, THUONG LY WARD, HONG BANG DISTRICT, HAI PHONG CITY, VIETNAM. TAX : 0202185787 
ZIP CODE: 180000
Email: mk200917hp@gmail.com / mikinvtrading@gmail.com
Cell phone: +84 886626222</t>
  </si>
  <si>
    <t>Value USD in words : Four thousand nine hundred twenty nine dollar and twelve 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</si>
</sst>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666666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5F6368"/>
      <name val="Arial"/>
      <family val="2"/>
    </font>
    <font>
      <sz val="9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2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1" xfId="0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11" xfId="0" applyFill="1" applyBorder="1"/>
    <xf numFmtId="0" fontId="0" fillId="0" borderId="0" xfId="0" applyFill="1" applyBorder="1" applyAlignment="1"/>
    <xf numFmtId="0" fontId="0" fillId="0" borderId="11" xfId="0" applyBorder="1" applyAlignment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" xfId="0" applyBorder="1" applyAlignment="1"/>
    <xf numFmtId="0" fontId="2" fillId="0" borderId="4" xfId="0" applyFont="1" applyBorder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5" xfId="0" applyFont="1" applyBorder="1" applyAlignment="1"/>
    <xf numFmtId="0" fontId="0" fillId="0" borderId="1" xfId="0" applyBorder="1"/>
    <xf numFmtId="0" fontId="0" fillId="0" borderId="10" xfId="0" applyBorder="1"/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/>
    <xf numFmtId="0" fontId="0" fillId="0" borderId="15" xfId="0" applyBorder="1"/>
    <xf numFmtId="0" fontId="0" fillId="0" borderId="5" xfId="0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13" fillId="0" borderId="0" xfId="0" applyFont="1" applyAlignment="1">
      <alignment horizontal="center"/>
    </xf>
    <xf numFmtId="0" fontId="0" fillId="0" borderId="16" xfId="0" applyBorder="1"/>
    <xf numFmtId="0" fontId="17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8" fillId="0" borderId="4" xfId="0" applyFont="1" applyBorder="1" applyAlignment="1">
      <alignment horizontal="left" wrapText="1"/>
    </xf>
    <xf numFmtId="0" fontId="18" fillId="0" borderId="0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8" fillId="0" borderId="6" xfId="0" applyFont="1" applyBorder="1" applyAlignment="1">
      <alignment horizontal="left"/>
    </xf>
    <xf numFmtId="0" fontId="18" fillId="0" borderId="7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1" fillId="0" borderId="4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0" fillId="0" borderId="3" xfId="0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16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9" fillId="0" borderId="1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19" fillId="0" borderId="3" xfId="0" applyFont="1" applyBorder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40</xdr:row>
      <xdr:rowOff>5644</xdr:rowOff>
    </xdr:from>
    <xdr:to>
      <xdr:col>8</xdr:col>
      <xdr:colOff>525780</xdr:colOff>
      <xdr:row>42</xdr:row>
      <xdr:rowOff>85343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9041" y="7778044"/>
          <a:ext cx="1889759" cy="5521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42</xdr:row>
      <xdr:rowOff>157880</xdr:rowOff>
    </xdr:from>
    <xdr:to>
      <xdr:col>9</xdr:col>
      <xdr:colOff>114301</xdr:colOff>
      <xdr:row>45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60A20-9546-417D-958D-131B4B6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8425580"/>
          <a:ext cx="1066800" cy="463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43</xdr:row>
      <xdr:rowOff>7620</xdr:rowOff>
    </xdr:from>
    <xdr:to>
      <xdr:col>2</xdr:col>
      <xdr:colOff>211455</xdr:colOff>
      <xdr:row>45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97044-EF3F-456F-B5F1-87A9DE8B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237220"/>
          <a:ext cx="1402080" cy="548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B405-F159-4F2F-BE46-DA8DF94EA93F}">
  <dimension ref="A2:F19"/>
  <sheetViews>
    <sheetView workbookViewId="0">
      <selection activeCell="B10" sqref="B10"/>
    </sheetView>
  </sheetViews>
  <sheetFormatPr defaultRowHeight="15" x14ac:dyDescent="0.25"/>
  <cols>
    <col min="1" max="1" width="13.7109375" bestFit="1" customWidth="1"/>
    <col min="2" max="2" width="10.42578125" bestFit="1" customWidth="1"/>
  </cols>
  <sheetData>
    <row r="2" spans="1:6" x14ac:dyDescent="0.25">
      <c r="A2" s="67" t="s">
        <v>100</v>
      </c>
      <c r="B2" t="s">
        <v>111</v>
      </c>
    </row>
    <row r="3" spans="1:6" x14ac:dyDescent="0.25">
      <c r="A3" s="67" t="s">
        <v>101</v>
      </c>
      <c r="B3" s="66">
        <f ca="1">TODAY()</f>
        <v>45397</v>
      </c>
    </row>
    <row r="4" spans="1:6" x14ac:dyDescent="0.25">
      <c r="A4" s="67" t="s">
        <v>102</v>
      </c>
      <c r="B4" s="73" t="s">
        <v>143</v>
      </c>
      <c r="C4" s="74"/>
      <c r="D4" s="74"/>
      <c r="E4" s="74"/>
      <c r="F4" s="74"/>
    </row>
    <row r="5" spans="1:6" x14ac:dyDescent="0.25">
      <c r="A5" s="67"/>
      <c r="B5" s="74"/>
      <c r="C5" s="74"/>
      <c r="D5" s="74"/>
      <c r="E5" s="74"/>
      <c r="F5" s="74"/>
    </row>
    <row r="6" spans="1:6" x14ac:dyDescent="0.25">
      <c r="A6" s="67"/>
      <c r="B6" s="74"/>
      <c r="C6" s="74"/>
      <c r="D6" s="74"/>
      <c r="E6" s="74"/>
      <c r="F6" s="74"/>
    </row>
    <row r="7" spans="1:6" x14ac:dyDescent="0.25">
      <c r="A7" s="67"/>
      <c r="B7" s="74"/>
      <c r="C7" s="74"/>
      <c r="D7" s="74"/>
      <c r="E7" s="74"/>
      <c r="F7" s="74"/>
    </row>
    <row r="8" spans="1:6" x14ac:dyDescent="0.25">
      <c r="A8" s="67"/>
      <c r="B8" s="74"/>
      <c r="C8" s="74"/>
      <c r="D8" s="74"/>
      <c r="E8" s="74"/>
      <c r="F8" s="74"/>
    </row>
    <row r="9" spans="1:6" x14ac:dyDescent="0.25">
      <c r="A9" s="67"/>
      <c r="B9" s="74"/>
      <c r="C9" s="74"/>
      <c r="D9" s="74"/>
      <c r="E9" s="74"/>
      <c r="F9" s="74"/>
    </row>
    <row r="10" spans="1:6" x14ac:dyDescent="0.25">
      <c r="A10" s="67" t="s">
        <v>103</v>
      </c>
      <c r="B10" t="s">
        <v>55</v>
      </c>
    </row>
    <row r="11" spans="1:6" ht="45" x14ac:dyDescent="0.25">
      <c r="A11" s="68" t="s">
        <v>28</v>
      </c>
      <c r="B11" s="72" t="s">
        <v>141</v>
      </c>
    </row>
    <row r="12" spans="1:6" ht="30" x14ac:dyDescent="0.25">
      <c r="A12" s="68" t="s">
        <v>33</v>
      </c>
      <c r="B12" t="s">
        <v>141</v>
      </c>
    </row>
    <row r="13" spans="1:6" ht="30" x14ac:dyDescent="0.25">
      <c r="A13" s="68" t="s">
        <v>34</v>
      </c>
      <c r="B13" t="s">
        <v>52</v>
      </c>
    </row>
    <row r="14" spans="1:6" ht="30" x14ac:dyDescent="0.25">
      <c r="A14" s="68" t="s">
        <v>35</v>
      </c>
      <c r="B14" t="s">
        <v>52</v>
      </c>
    </row>
    <row r="15" spans="1:6" ht="45" x14ac:dyDescent="0.25">
      <c r="A15" s="69" t="s">
        <v>31</v>
      </c>
      <c r="B15" t="s">
        <v>51</v>
      </c>
    </row>
    <row r="16" spans="1:6" x14ac:dyDescent="0.25">
      <c r="A16" s="67" t="s">
        <v>57</v>
      </c>
      <c r="B16" t="s">
        <v>142</v>
      </c>
    </row>
    <row r="17" spans="1:2" x14ac:dyDescent="0.25">
      <c r="A17" s="67" t="s">
        <v>58</v>
      </c>
      <c r="B17">
        <v>480</v>
      </c>
    </row>
    <row r="18" spans="1:2" x14ac:dyDescent="0.25">
      <c r="A18" s="67" t="s">
        <v>104</v>
      </c>
      <c r="B18">
        <v>410.76</v>
      </c>
    </row>
    <row r="19" spans="1:2" x14ac:dyDescent="0.25">
      <c r="A19" t="s">
        <v>40</v>
      </c>
      <c r="B19">
        <v>12</v>
      </c>
    </row>
  </sheetData>
  <mergeCells count="1">
    <mergeCell ref="B4:F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workbookViewId="0">
      <selection activeCell="J45" sqref="A1:J45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6.5703125" customWidth="1"/>
  </cols>
  <sheetData>
    <row r="1" spans="1:10" x14ac:dyDescent="0.25">
      <c r="A1" s="108" t="s">
        <v>47</v>
      </c>
      <c r="B1" s="109"/>
      <c r="C1" s="109"/>
      <c r="D1" s="109"/>
      <c r="E1" s="109"/>
      <c r="F1" s="109"/>
      <c r="G1" s="109"/>
      <c r="H1" s="109"/>
      <c r="I1" s="109"/>
      <c r="J1" s="109"/>
    </row>
    <row r="2" spans="1:1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</row>
    <row r="3" spans="1:10" x14ac:dyDescent="0.25">
      <c r="A3" s="9" t="s">
        <v>0</v>
      </c>
      <c r="B3" s="1"/>
      <c r="C3" s="1"/>
      <c r="D3" s="2"/>
      <c r="E3" s="117" t="s">
        <v>7</v>
      </c>
      <c r="F3" s="120"/>
      <c r="G3" s="118"/>
      <c r="H3" s="117" t="s">
        <v>8</v>
      </c>
      <c r="I3" s="120"/>
      <c r="J3" s="118"/>
    </row>
    <row r="4" spans="1:10" ht="15.75" thickBot="1" x14ac:dyDescent="0.3">
      <c r="A4" s="3" t="s">
        <v>1</v>
      </c>
      <c r="B4" s="4"/>
      <c r="C4" s="4"/>
      <c r="D4" s="5"/>
      <c r="E4" s="104" t="str">
        <f>Sheet1!B2</f>
        <v>BK029/23-24</v>
      </c>
      <c r="F4" s="147"/>
      <c r="G4" s="105"/>
      <c r="H4" s="148">
        <f ca="1">Sheet1!B3</f>
        <v>45397</v>
      </c>
      <c r="I4" s="147"/>
      <c r="J4" s="105"/>
    </row>
    <row r="5" spans="1:10" x14ac:dyDescent="0.25">
      <c r="A5" s="10" t="s">
        <v>2</v>
      </c>
      <c r="B5" s="4"/>
      <c r="C5" s="4"/>
      <c r="D5" s="5"/>
      <c r="E5" s="117" t="s">
        <v>23</v>
      </c>
      <c r="F5" s="120"/>
      <c r="G5" s="118"/>
      <c r="H5" s="117" t="s">
        <v>9</v>
      </c>
      <c r="I5" s="120"/>
      <c r="J5" s="118"/>
    </row>
    <row r="6" spans="1:10" ht="15.75" thickBot="1" x14ac:dyDescent="0.3">
      <c r="A6" s="10" t="s">
        <v>4</v>
      </c>
      <c r="B6" s="4"/>
      <c r="C6" s="4"/>
      <c r="D6" s="5"/>
      <c r="E6" s="104"/>
      <c r="F6" s="147"/>
      <c r="G6" s="105"/>
      <c r="H6" s="101" t="s">
        <v>50</v>
      </c>
      <c r="I6" s="103"/>
      <c r="J6" s="102"/>
    </row>
    <row r="7" spans="1:10" x14ac:dyDescent="0.25">
      <c r="A7" s="10" t="s">
        <v>3</v>
      </c>
      <c r="B7" s="4"/>
      <c r="C7" s="4"/>
      <c r="D7" s="5"/>
      <c r="E7" s="117" t="s">
        <v>22</v>
      </c>
      <c r="F7" s="120"/>
      <c r="G7" s="118"/>
      <c r="H7" s="117" t="s">
        <v>10</v>
      </c>
      <c r="I7" s="120"/>
      <c r="J7" s="118"/>
    </row>
    <row r="8" spans="1:10" ht="15.75" thickBot="1" x14ac:dyDescent="0.3">
      <c r="A8" s="11" t="s">
        <v>49</v>
      </c>
      <c r="B8" s="4"/>
      <c r="C8" s="4"/>
      <c r="D8" s="5"/>
      <c r="E8" s="104" t="s">
        <v>12</v>
      </c>
      <c r="F8" s="147"/>
      <c r="G8" s="105"/>
      <c r="H8" s="101" t="s">
        <v>11</v>
      </c>
      <c r="I8" s="103"/>
      <c r="J8" s="102"/>
    </row>
    <row r="9" spans="1:10" x14ac:dyDescent="0.25">
      <c r="A9" s="12" t="s">
        <v>5</v>
      </c>
      <c r="B9" s="4"/>
      <c r="C9" s="4"/>
      <c r="D9" s="5"/>
      <c r="E9" s="117" t="s">
        <v>25</v>
      </c>
      <c r="F9" s="120"/>
      <c r="G9" s="118"/>
      <c r="H9" s="117" t="s">
        <v>53</v>
      </c>
      <c r="I9" s="120"/>
      <c r="J9" s="118"/>
    </row>
    <row r="10" spans="1:10" ht="15.75" thickBot="1" x14ac:dyDescent="0.3">
      <c r="A10" s="12" t="s">
        <v>6</v>
      </c>
      <c r="B10" s="4"/>
      <c r="C10" s="4"/>
      <c r="D10" s="5"/>
      <c r="E10" s="81" t="s">
        <v>24</v>
      </c>
      <c r="F10" s="82"/>
      <c r="G10" s="90"/>
      <c r="H10" s="81" t="s">
        <v>56</v>
      </c>
      <c r="I10" s="82"/>
      <c r="J10" s="90"/>
    </row>
    <row r="11" spans="1:10" x14ac:dyDescent="0.25">
      <c r="A11" s="94" t="s">
        <v>13</v>
      </c>
      <c r="B11" s="92"/>
      <c r="C11" s="92"/>
      <c r="D11" s="93"/>
      <c r="E11" s="92" t="s">
        <v>14</v>
      </c>
      <c r="F11" s="92"/>
      <c r="G11" s="92"/>
      <c r="H11" s="92"/>
      <c r="I11" s="92"/>
      <c r="J11" s="93"/>
    </row>
    <row r="12" spans="1:10" x14ac:dyDescent="0.25">
      <c r="A12" s="153" t="s">
        <v>15</v>
      </c>
      <c r="B12" s="154"/>
      <c r="C12" s="154"/>
      <c r="D12" s="155"/>
      <c r="E12" s="156" t="s">
        <v>64</v>
      </c>
      <c r="F12" s="122"/>
      <c r="G12" s="122"/>
      <c r="H12" s="122"/>
      <c r="I12" s="122"/>
      <c r="J12" s="123"/>
    </row>
    <row r="13" spans="1:10" ht="15.75" thickBot="1" x14ac:dyDescent="0.3">
      <c r="A13" s="3"/>
      <c r="B13" s="4"/>
      <c r="C13" s="4"/>
      <c r="D13" s="5"/>
      <c r="E13" s="124"/>
      <c r="F13" s="110"/>
      <c r="G13" s="110"/>
      <c r="H13" s="110"/>
      <c r="I13" s="110"/>
      <c r="J13" s="125"/>
    </row>
    <row r="14" spans="1:10" x14ac:dyDescent="0.25">
      <c r="A14" s="9" t="s">
        <v>16</v>
      </c>
      <c r="B14" s="1"/>
      <c r="C14" s="1"/>
      <c r="D14" s="2"/>
      <c r="E14" s="13" t="s">
        <v>17</v>
      </c>
      <c r="F14" s="1"/>
      <c r="G14" s="1"/>
      <c r="H14" s="1"/>
      <c r="I14" s="1"/>
      <c r="J14" s="2"/>
    </row>
    <row r="15" spans="1:10" x14ac:dyDescent="0.25">
      <c r="A15" s="137" t="str">
        <f>Sheet1!B4</f>
        <v>MIK INVESTMENT TRADING JOINT STOCK COMPANY 
ADD: NO 10 VENICE 10, VINHOMES IMPERIA URBAN AREA, THUONG LY WARD, HONG BANG DISTRICT, HAI PHONG CITY, VIETNAM. TAX : 0202185787 
ZIP CODE: 180000
Email: mk200917hp@gmail.com / mikinvtrading@gmail.com
Cell phone: +84 886626222</v>
      </c>
      <c r="B15" s="138"/>
      <c r="C15" s="138"/>
      <c r="D15" s="139"/>
      <c r="E15" s="144" t="s">
        <v>18</v>
      </c>
      <c r="F15" s="145"/>
      <c r="G15" s="145"/>
      <c r="H15" s="145"/>
      <c r="I15" s="145"/>
      <c r="J15" s="146"/>
    </row>
    <row r="16" spans="1:10" x14ac:dyDescent="0.25">
      <c r="A16" s="140"/>
      <c r="B16" s="138"/>
      <c r="C16" s="138"/>
      <c r="D16" s="139"/>
      <c r="E16" s="144" t="s">
        <v>19</v>
      </c>
      <c r="F16" s="145"/>
      <c r="G16" s="145"/>
      <c r="H16" s="145"/>
      <c r="I16" s="145"/>
      <c r="J16" s="146"/>
    </row>
    <row r="17" spans="1:18" x14ac:dyDescent="0.25">
      <c r="A17" s="140"/>
      <c r="B17" s="138"/>
      <c r="C17" s="138"/>
      <c r="D17" s="139"/>
      <c r="E17" s="144" t="s">
        <v>20</v>
      </c>
      <c r="F17" s="145"/>
      <c r="G17" s="145"/>
      <c r="H17" s="145"/>
      <c r="I17" s="145"/>
      <c r="J17" s="146"/>
    </row>
    <row r="18" spans="1:18" ht="21" customHeight="1" x14ac:dyDescent="0.25">
      <c r="A18" s="140"/>
      <c r="B18" s="138"/>
      <c r="C18" s="138"/>
      <c r="D18" s="139"/>
      <c r="E18" s="144" t="s">
        <v>54</v>
      </c>
      <c r="F18" s="145"/>
      <c r="G18" s="145"/>
      <c r="H18" s="145"/>
      <c r="I18" s="145"/>
      <c r="J18" s="146"/>
    </row>
    <row r="19" spans="1:18" x14ac:dyDescent="0.25">
      <c r="A19" s="140"/>
      <c r="B19" s="138"/>
      <c r="C19" s="138"/>
      <c r="D19" s="139"/>
      <c r="E19" s="144" t="s">
        <v>48</v>
      </c>
      <c r="F19" s="145"/>
      <c r="G19" s="145"/>
      <c r="H19" s="145"/>
      <c r="I19" s="145"/>
      <c r="J19" s="146"/>
    </row>
    <row r="20" spans="1:18" ht="22.5" customHeight="1" thickBot="1" x14ac:dyDescent="0.3">
      <c r="A20" s="141"/>
      <c r="B20" s="142"/>
      <c r="C20" s="142"/>
      <c r="D20" s="143"/>
      <c r="E20" s="144" t="s">
        <v>21</v>
      </c>
      <c r="F20" s="145"/>
      <c r="G20" s="145"/>
      <c r="H20" s="145"/>
      <c r="I20" s="145"/>
      <c r="J20" s="146"/>
    </row>
    <row r="21" spans="1:18" x14ac:dyDescent="0.25">
      <c r="A21" s="119" t="s">
        <v>26</v>
      </c>
      <c r="B21" s="127"/>
      <c r="C21" s="119" t="s">
        <v>28</v>
      </c>
      <c r="D21" s="127"/>
      <c r="E21" s="119" t="s">
        <v>29</v>
      </c>
      <c r="F21" s="120"/>
      <c r="G21" s="118"/>
      <c r="H21" s="119" t="s">
        <v>31</v>
      </c>
      <c r="I21" s="126"/>
      <c r="J21" s="127"/>
    </row>
    <row r="22" spans="1:18" ht="14.45" customHeight="1" x14ac:dyDescent="0.25">
      <c r="A22" s="135" t="s">
        <v>27</v>
      </c>
      <c r="B22" s="136"/>
      <c r="C22" s="114" t="str">
        <f>Sheet1!B11</f>
        <v>Chennai </v>
      </c>
      <c r="D22" s="116"/>
      <c r="E22" s="121" t="s">
        <v>30</v>
      </c>
      <c r="F22" s="122"/>
      <c r="G22" s="123"/>
      <c r="H22" s="121" t="str">
        <f>Sheet1!B15</f>
        <v>VIETNAM</v>
      </c>
      <c r="I22" s="128"/>
      <c r="J22" s="129"/>
      <c r="N22" s="23"/>
    </row>
    <row r="23" spans="1:18" ht="15" customHeight="1" thickBot="1" x14ac:dyDescent="0.3">
      <c r="A23" s="133"/>
      <c r="B23" s="134"/>
      <c r="C23" s="149"/>
      <c r="D23" s="150"/>
      <c r="E23" s="124"/>
      <c r="F23" s="110"/>
      <c r="G23" s="125"/>
      <c r="H23" s="130"/>
      <c r="I23" s="131"/>
      <c r="J23" s="132"/>
    </row>
    <row r="24" spans="1:18" x14ac:dyDescent="0.25">
      <c r="A24" s="117" t="s">
        <v>32</v>
      </c>
      <c r="B24" s="118"/>
      <c r="C24" s="120" t="s">
        <v>33</v>
      </c>
      <c r="D24" s="118"/>
      <c r="E24" s="117" t="s">
        <v>34</v>
      </c>
      <c r="F24" s="120"/>
      <c r="G24" s="118"/>
      <c r="H24" s="120" t="s">
        <v>35</v>
      </c>
      <c r="I24" s="120"/>
      <c r="J24" s="118"/>
    </row>
    <row r="25" spans="1:18" ht="15.75" thickBot="1" x14ac:dyDescent="0.3">
      <c r="A25" s="104"/>
      <c r="B25" s="105"/>
      <c r="C25" s="101" t="str">
        <f>Sheet1!B12</f>
        <v>Chennai </v>
      </c>
      <c r="D25" s="102"/>
      <c r="E25" s="101" t="str">
        <f>Sheet1!B13</f>
        <v>HAI PHONG</v>
      </c>
      <c r="F25" s="103"/>
      <c r="G25" s="102"/>
      <c r="H25" s="101" t="str">
        <f>Sheet1!B14</f>
        <v>HAI PHONG</v>
      </c>
      <c r="I25" s="103"/>
      <c r="J25" s="102"/>
    </row>
    <row r="26" spans="1:18" x14ac:dyDescent="0.25">
      <c r="A26" s="106" t="s">
        <v>63</v>
      </c>
      <c r="B26" s="111" t="s">
        <v>36</v>
      </c>
      <c r="C26" s="112"/>
      <c r="D26" s="113"/>
      <c r="E26" s="106" t="s">
        <v>37</v>
      </c>
      <c r="F26" s="117" t="s">
        <v>38</v>
      </c>
      <c r="G26" s="118"/>
      <c r="H26" s="14" t="s">
        <v>40</v>
      </c>
      <c r="I26" s="117" t="s">
        <v>41</v>
      </c>
      <c r="J26" s="118"/>
    </row>
    <row r="27" spans="1:18" ht="15.75" thickBot="1" x14ac:dyDescent="0.3">
      <c r="A27" s="107"/>
      <c r="B27" s="114"/>
      <c r="C27" s="115"/>
      <c r="D27" s="116"/>
      <c r="E27" s="107"/>
      <c r="F27" s="101" t="s">
        <v>39</v>
      </c>
      <c r="G27" s="102"/>
      <c r="H27" s="15" t="s">
        <v>39</v>
      </c>
      <c r="I27" s="101" t="s">
        <v>42</v>
      </c>
      <c r="J27" s="102"/>
    </row>
    <row r="28" spans="1:18" ht="15.75" thickBot="1" x14ac:dyDescent="0.3">
      <c r="A28" s="34">
        <v>1</v>
      </c>
      <c r="B28" s="83" t="str">
        <f>Sheet1!B10</f>
        <v>POLISHED GRANITE SLABS</v>
      </c>
      <c r="C28" s="84"/>
      <c r="D28" s="85"/>
      <c r="E28" s="19">
        <v>68022390</v>
      </c>
      <c r="F28" s="83">
        <f>Sheet1!B18</f>
        <v>410.76</v>
      </c>
      <c r="G28" s="85"/>
      <c r="H28" s="38">
        <f>Sheet1!B19</f>
        <v>12</v>
      </c>
      <c r="I28" s="157">
        <f>H28*F28</f>
        <v>4929.12</v>
      </c>
      <c r="J28" s="85"/>
    </row>
    <row r="29" spans="1:18" x14ac:dyDescent="0.25">
      <c r="A29" s="33"/>
      <c r="B29" s="83" t="s">
        <v>67</v>
      </c>
      <c r="C29" s="84"/>
      <c r="D29" s="85"/>
      <c r="E29" s="19" t="s">
        <v>67</v>
      </c>
      <c r="F29" s="81" t="s">
        <v>67</v>
      </c>
      <c r="G29" s="90"/>
      <c r="H29" s="39" t="s">
        <v>67</v>
      </c>
      <c r="I29" s="158" t="s">
        <v>67</v>
      </c>
      <c r="J29" s="123"/>
    </row>
    <row r="30" spans="1:18" x14ac:dyDescent="0.25">
      <c r="A30" s="33"/>
      <c r="B30" s="81"/>
      <c r="C30" s="82"/>
      <c r="D30" s="90"/>
      <c r="E30" s="18"/>
      <c r="F30" s="81"/>
      <c r="G30" s="90"/>
      <c r="H30" s="35"/>
      <c r="I30" s="151"/>
      <c r="J30" s="152"/>
    </row>
    <row r="31" spans="1:18" x14ac:dyDescent="0.25">
      <c r="A31" s="33"/>
      <c r="B31" s="81"/>
      <c r="C31" s="82"/>
      <c r="D31" s="90"/>
      <c r="E31" s="31"/>
      <c r="F31" s="81"/>
      <c r="G31" s="90"/>
      <c r="H31" s="26"/>
      <c r="I31" s="151"/>
      <c r="J31" s="152"/>
      <c r="R31" s="23"/>
    </row>
    <row r="32" spans="1:18" x14ac:dyDescent="0.25">
      <c r="A32" s="36"/>
      <c r="B32" s="29"/>
      <c r="C32" s="29"/>
      <c r="D32" s="29"/>
      <c r="E32" s="27"/>
      <c r="F32" s="27"/>
      <c r="G32" s="27"/>
      <c r="H32" s="28"/>
      <c r="I32" s="20"/>
      <c r="J32" s="21"/>
    </row>
    <row r="33" spans="1:16" x14ac:dyDescent="0.25">
      <c r="A33" s="36"/>
      <c r="B33" s="29"/>
      <c r="C33" s="29"/>
      <c r="D33" s="29"/>
      <c r="E33" s="27"/>
      <c r="F33" s="27"/>
      <c r="G33" s="27"/>
      <c r="H33" s="28"/>
      <c r="I33" s="22"/>
      <c r="J33" s="24"/>
    </row>
    <row r="34" spans="1:16" x14ac:dyDescent="0.25">
      <c r="A34" s="36" t="s">
        <v>57</v>
      </c>
      <c r="B34" s="29"/>
      <c r="C34" s="29" t="s">
        <v>58</v>
      </c>
      <c r="D34" s="29" t="s">
        <v>59</v>
      </c>
      <c r="E34" s="32" t="s">
        <v>60</v>
      </c>
      <c r="F34" s="27"/>
      <c r="G34" s="27"/>
      <c r="H34" s="28"/>
      <c r="I34" s="22"/>
      <c r="J34" s="24"/>
    </row>
    <row r="35" spans="1:16" x14ac:dyDescent="0.25">
      <c r="A35" s="81" t="str">
        <f>Sheet1!B16</f>
        <v>TRHU1978880</v>
      </c>
      <c r="B35" s="82"/>
      <c r="C35" s="25">
        <f>Sheet1!B17</f>
        <v>480</v>
      </c>
      <c r="D35" s="29" t="s">
        <v>61</v>
      </c>
      <c r="E35" s="27" t="s">
        <v>62</v>
      </c>
      <c r="F35" s="27"/>
      <c r="G35" s="27"/>
      <c r="H35" s="28"/>
      <c r="I35" s="22"/>
      <c r="J35" s="24"/>
      <c r="N35" s="23"/>
    </row>
    <row r="36" spans="1:16" x14ac:dyDescent="0.25">
      <c r="A36" s="36"/>
      <c r="B36" s="29"/>
      <c r="C36" s="29"/>
      <c r="D36" s="29"/>
      <c r="E36" s="27"/>
      <c r="F36" s="89"/>
      <c r="G36" s="89"/>
      <c r="H36" s="28"/>
      <c r="I36" s="22"/>
      <c r="J36" s="24"/>
      <c r="P36" s="23"/>
    </row>
    <row r="37" spans="1:16" ht="15.75" thickBot="1" x14ac:dyDescent="0.3">
      <c r="A37" s="37"/>
      <c r="B37" s="30"/>
      <c r="C37" s="30"/>
      <c r="D37" s="30"/>
      <c r="E37" s="7"/>
      <c r="F37" s="7"/>
      <c r="G37" s="7"/>
      <c r="H37" s="8"/>
      <c r="I37" s="6"/>
      <c r="J37" s="8"/>
    </row>
    <row r="38" spans="1:16" x14ac:dyDescent="0.25">
      <c r="A38" s="225" t="s">
        <v>144</v>
      </c>
      <c r="B38" s="226"/>
      <c r="C38" s="226"/>
      <c r="D38" s="226"/>
      <c r="E38" s="226"/>
      <c r="F38" s="226"/>
      <c r="G38" s="226"/>
      <c r="H38" s="227"/>
      <c r="I38" s="97">
        <f>SUM(I28:J29)</f>
        <v>4929.12</v>
      </c>
      <c r="J38" s="98"/>
    </row>
    <row r="39" spans="1:16" ht="15.75" thickBot="1" x14ac:dyDescent="0.3">
      <c r="A39" s="86" t="s">
        <v>67</v>
      </c>
      <c r="B39" s="87"/>
      <c r="C39" s="87"/>
      <c r="D39" s="87"/>
      <c r="E39" s="87"/>
      <c r="F39" s="87"/>
      <c r="G39" s="87"/>
      <c r="H39" s="88"/>
      <c r="I39" s="99"/>
      <c r="J39" s="100"/>
    </row>
    <row r="40" spans="1:16" x14ac:dyDescent="0.25">
      <c r="A40" s="91" t="s">
        <v>43</v>
      </c>
      <c r="B40" s="92"/>
      <c r="C40" s="92"/>
      <c r="D40" s="93"/>
      <c r="E40" s="94" t="s">
        <v>44</v>
      </c>
      <c r="F40" s="95"/>
      <c r="G40" s="95"/>
      <c r="H40" s="95"/>
      <c r="I40" s="95"/>
      <c r="J40" s="96"/>
    </row>
    <row r="41" spans="1:16" ht="19.5" customHeight="1" x14ac:dyDescent="0.25">
      <c r="A41" s="75" t="s">
        <v>65</v>
      </c>
      <c r="B41" s="76"/>
      <c r="C41" s="76"/>
      <c r="D41" s="77"/>
      <c r="E41" s="3" t="s">
        <v>45</v>
      </c>
      <c r="F41" s="4"/>
      <c r="G41" s="4"/>
      <c r="H41" s="4"/>
      <c r="I41" s="4"/>
      <c r="J41" s="5"/>
    </row>
    <row r="42" spans="1:16" ht="19.5" customHeight="1" x14ac:dyDescent="0.25">
      <c r="A42" s="75"/>
      <c r="B42" s="76"/>
      <c r="C42" s="76"/>
      <c r="D42" s="77"/>
      <c r="E42" s="3"/>
      <c r="F42" s="4"/>
      <c r="G42" s="4"/>
      <c r="H42" s="4"/>
      <c r="I42" s="4"/>
      <c r="J42" s="5"/>
    </row>
    <row r="43" spans="1:16" x14ac:dyDescent="0.25">
      <c r="A43" s="75" t="s">
        <v>66</v>
      </c>
      <c r="B43" s="76"/>
      <c r="C43" s="76"/>
      <c r="D43" s="77"/>
      <c r="E43" s="3"/>
      <c r="F43" s="4"/>
      <c r="G43" s="4"/>
      <c r="H43" s="4"/>
      <c r="I43" s="4"/>
      <c r="J43" s="5"/>
    </row>
    <row r="44" spans="1:16" ht="15.75" thickBot="1" x14ac:dyDescent="0.3">
      <c r="A44" s="78"/>
      <c r="B44" s="79"/>
      <c r="C44" s="79"/>
      <c r="D44" s="80"/>
      <c r="E44" s="6" t="s">
        <v>46</v>
      </c>
      <c r="F44" s="7"/>
      <c r="G44" s="7"/>
      <c r="H44" s="7"/>
      <c r="I44" s="7"/>
      <c r="J44" s="8"/>
    </row>
  </sheetData>
  <mergeCells count="73">
    <mergeCell ref="A38:H38"/>
    <mergeCell ref="E10:G10"/>
    <mergeCell ref="E9:G9"/>
    <mergeCell ref="C21:D21"/>
    <mergeCell ref="C22:D23"/>
    <mergeCell ref="I31:J31"/>
    <mergeCell ref="A12:D12"/>
    <mergeCell ref="E16:J16"/>
    <mergeCell ref="E17:J17"/>
    <mergeCell ref="E12:J13"/>
    <mergeCell ref="I30:J30"/>
    <mergeCell ref="E24:G24"/>
    <mergeCell ref="H24:J24"/>
    <mergeCell ref="E19:J19"/>
    <mergeCell ref="E20:J20"/>
    <mergeCell ref="I28:J28"/>
    <mergeCell ref="I29:J29"/>
    <mergeCell ref="E3:G3"/>
    <mergeCell ref="E4:G4"/>
    <mergeCell ref="H3:J3"/>
    <mergeCell ref="H4:J4"/>
    <mergeCell ref="H6:J6"/>
    <mergeCell ref="H5:J5"/>
    <mergeCell ref="E5:G5"/>
    <mergeCell ref="E6:G6"/>
    <mergeCell ref="E7:G7"/>
    <mergeCell ref="E8:G8"/>
    <mergeCell ref="H7:J7"/>
    <mergeCell ref="H8:J8"/>
    <mergeCell ref="H9:J9"/>
    <mergeCell ref="A21:B21"/>
    <mergeCell ref="A23:B23"/>
    <mergeCell ref="A22:B22"/>
    <mergeCell ref="A15:D20"/>
    <mergeCell ref="E18:J18"/>
    <mergeCell ref="E15:J15"/>
    <mergeCell ref="A1:J2"/>
    <mergeCell ref="B26:D27"/>
    <mergeCell ref="E26:E27"/>
    <mergeCell ref="F26:G26"/>
    <mergeCell ref="F27:G27"/>
    <mergeCell ref="I26:J26"/>
    <mergeCell ref="I27:J27"/>
    <mergeCell ref="E21:G21"/>
    <mergeCell ref="E22:G23"/>
    <mergeCell ref="H21:J21"/>
    <mergeCell ref="H22:J23"/>
    <mergeCell ref="A24:B24"/>
    <mergeCell ref="C24:D24"/>
    <mergeCell ref="A11:D11"/>
    <mergeCell ref="E11:J11"/>
    <mergeCell ref="H10:J10"/>
    <mergeCell ref="C25:D25"/>
    <mergeCell ref="E25:G25"/>
    <mergeCell ref="A25:B25"/>
    <mergeCell ref="H25:J25"/>
    <mergeCell ref="A26:A27"/>
    <mergeCell ref="A41:D42"/>
    <mergeCell ref="A43:D44"/>
    <mergeCell ref="A35:B35"/>
    <mergeCell ref="B28:D28"/>
    <mergeCell ref="B29:D29"/>
    <mergeCell ref="A39:H39"/>
    <mergeCell ref="F36:G36"/>
    <mergeCell ref="F28:G28"/>
    <mergeCell ref="F29:G29"/>
    <mergeCell ref="F31:G31"/>
    <mergeCell ref="F30:G30"/>
    <mergeCell ref="B31:D31"/>
    <mergeCell ref="B30:D30"/>
    <mergeCell ref="A40:D40"/>
    <mergeCell ref="E40:J40"/>
    <mergeCell ref="I38:J39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topLeftCell="A23" workbookViewId="0">
      <selection sqref="A1:J46"/>
    </sheetView>
  </sheetViews>
  <sheetFormatPr defaultRowHeight="15" x14ac:dyDescent="0.25"/>
  <cols>
    <col min="5" max="5" width="7" customWidth="1"/>
    <col min="6" max="6" width="10.85546875" customWidth="1"/>
  </cols>
  <sheetData>
    <row r="1" spans="1:10" ht="21.75" thickBot="1" x14ac:dyDescent="0.4">
      <c r="A1" s="162" t="s">
        <v>68</v>
      </c>
      <c r="B1" s="162"/>
      <c r="C1" s="162"/>
      <c r="D1" s="162"/>
      <c r="E1" s="162"/>
      <c r="F1" s="162"/>
      <c r="G1" s="162"/>
      <c r="H1" s="162"/>
      <c r="I1" s="162"/>
      <c r="J1" s="162"/>
    </row>
    <row r="2" spans="1:10" x14ac:dyDescent="0.25">
      <c r="A2" s="94" t="s">
        <v>69</v>
      </c>
      <c r="B2" s="92"/>
      <c r="C2" s="92"/>
      <c r="D2" s="92"/>
      <c r="E2" s="92"/>
      <c r="F2" s="93"/>
      <c r="G2" s="117" t="s">
        <v>7</v>
      </c>
      <c r="H2" s="118"/>
      <c r="I2" s="83" t="s">
        <v>8</v>
      </c>
      <c r="J2" s="85"/>
    </row>
    <row r="3" spans="1:10" ht="16.5" thickBot="1" x14ac:dyDescent="0.3">
      <c r="A3" s="163" t="s">
        <v>70</v>
      </c>
      <c r="B3" s="145"/>
      <c r="C3" s="145"/>
      <c r="D3" s="145"/>
      <c r="E3" s="145"/>
      <c r="F3" s="146"/>
      <c r="G3" s="104" t="str">
        <f>Inovice!E4</f>
        <v>BK029/23-24</v>
      </c>
      <c r="H3" s="105"/>
      <c r="I3" s="148">
        <f ca="1">Inovice!H4</f>
        <v>45397</v>
      </c>
      <c r="J3" s="105"/>
    </row>
    <row r="4" spans="1:10" x14ac:dyDescent="0.25">
      <c r="A4" s="22" t="s">
        <v>71</v>
      </c>
      <c r="B4" s="27"/>
      <c r="C4" s="27"/>
      <c r="D4" s="27"/>
      <c r="E4" s="27"/>
      <c r="F4" s="28"/>
      <c r="G4" s="83" t="s">
        <v>9</v>
      </c>
      <c r="H4" s="84"/>
      <c r="I4" s="84"/>
      <c r="J4" s="85"/>
    </row>
    <row r="5" spans="1:10" ht="15.75" thickBot="1" x14ac:dyDescent="0.3">
      <c r="A5" s="22" t="s">
        <v>72</v>
      </c>
      <c r="B5" s="27"/>
      <c r="C5" s="27"/>
      <c r="D5" s="27"/>
      <c r="E5" s="27"/>
      <c r="F5" s="28"/>
      <c r="G5" s="101" t="s">
        <v>50</v>
      </c>
      <c r="H5" s="103"/>
      <c r="I5" s="103"/>
      <c r="J5" s="102"/>
    </row>
    <row r="6" spans="1:10" ht="15.75" thickBot="1" x14ac:dyDescent="0.3">
      <c r="A6" s="144" t="s">
        <v>73</v>
      </c>
      <c r="B6" s="145"/>
      <c r="C6" s="145"/>
      <c r="D6" s="145"/>
      <c r="E6" s="145"/>
      <c r="F6" s="28"/>
      <c r="G6" s="47"/>
      <c r="H6" s="50"/>
      <c r="I6" s="50"/>
      <c r="J6" s="48"/>
    </row>
    <row r="7" spans="1:10" x14ac:dyDescent="0.25">
      <c r="A7" s="22" t="s">
        <v>74</v>
      </c>
      <c r="B7" s="27"/>
      <c r="C7" s="27"/>
      <c r="D7" s="27"/>
      <c r="E7" s="27"/>
      <c r="F7" s="28"/>
      <c r="G7" s="51" t="s">
        <v>75</v>
      </c>
      <c r="H7" s="16"/>
      <c r="I7" s="16"/>
      <c r="J7" s="17"/>
    </row>
    <row r="8" spans="1:10" ht="15.75" x14ac:dyDescent="0.25">
      <c r="A8" s="52" t="s">
        <v>76</v>
      </c>
      <c r="B8" s="27"/>
      <c r="C8" s="27"/>
      <c r="D8" s="27"/>
      <c r="E8" s="27"/>
      <c r="F8" s="28"/>
      <c r="G8" s="53" t="s">
        <v>77</v>
      </c>
      <c r="H8" s="54"/>
      <c r="I8" s="54"/>
      <c r="J8" s="55"/>
    </row>
    <row r="9" spans="1:10" ht="15.75" x14ac:dyDescent="0.25">
      <c r="A9" s="22" t="s">
        <v>5</v>
      </c>
      <c r="B9" s="27"/>
      <c r="C9" s="27"/>
      <c r="D9" s="27"/>
      <c r="E9" s="27"/>
      <c r="F9" s="28"/>
      <c r="G9" s="53" t="s">
        <v>78</v>
      </c>
      <c r="H9" s="54"/>
      <c r="I9" s="54"/>
      <c r="J9" s="55"/>
    </row>
    <row r="10" spans="1:10" ht="15.75" thickBot="1" x14ac:dyDescent="0.3">
      <c r="A10" s="6" t="s">
        <v>6</v>
      </c>
      <c r="B10" s="7"/>
      <c r="C10" s="7"/>
      <c r="D10" s="7"/>
      <c r="E10" s="7"/>
      <c r="F10" s="8"/>
      <c r="G10" s="6"/>
      <c r="H10" s="7"/>
      <c r="I10" s="7"/>
      <c r="J10" s="8"/>
    </row>
    <row r="11" spans="1:10" x14ac:dyDescent="0.25">
      <c r="A11" s="164" t="s">
        <v>13</v>
      </c>
      <c r="B11" s="95"/>
      <c r="C11" s="95"/>
      <c r="D11" s="95"/>
      <c r="E11" s="95"/>
      <c r="F11" s="2"/>
      <c r="G11" s="56" t="s">
        <v>79</v>
      </c>
      <c r="H11" s="1"/>
      <c r="I11" s="1"/>
      <c r="J11" s="2"/>
    </row>
    <row r="12" spans="1:10" x14ac:dyDescent="0.25">
      <c r="A12" s="165" t="s">
        <v>80</v>
      </c>
      <c r="B12" s="166"/>
      <c r="C12" s="166"/>
      <c r="D12" s="166"/>
      <c r="E12" s="166"/>
      <c r="F12" s="28"/>
      <c r="G12" s="22"/>
      <c r="H12" s="27"/>
      <c r="I12" s="27"/>
      <c r="J12" s="28"/>
    </row>
    <row r="13" spans="1:10" ht="15.75" thickBot="1" x14ac:dyDescent="0.3">
      <c r="A13" s="167"/>
      <c r="B13" s="168"/>
      <c r="C13" s="168"/>
      <c r="D13" s="168"/>
      <c r="E13" s="168"/>
      <c r="F13" s="8"/>
      <c r="G13" s="22"/>
      <c r="H13" s="27"/>
      <c r="I13" s="27"/>
      <c r="J13" s="28"/>
    </row>
    <row r="14" spans="1:10" x14ac:dyDescent="0.25">
      <c r="A14" s="159" t="s">
        <v>16</v>
      </c>
      <c r="B14" s="160"/>
      <c r="C14" s="160"/>
      <c r="D14" s="160"/>
      <c r="E14" s="160"/>
      <c r="F14" s="161"/>
      <c r="G14" s="22"/>
      <c r="H14" s="27"/>
      <c r="I14" s="27"/>
      <c r="J14" s="28"/>
    </row>
    <row r="15" spans="1:10" x14ac:dyDescent="0.25">
      <c r="A15" s="177" t="str">
        <f>Sheet1!B4</f>
        <v>MIK INVESTMENT TRADING JOINT STOCK COMPANY 
ADD: NO 10 VENICE 10, VINHOMES IMPERIA URBAN AREA, THUONG LY WARD, HONG BANG DISTRICT, HAI PHONG CITY, VIETNAM. TAX : 0202185787 
ZIP CODE: 180000
Email: mk200917hp@gmail.com / mikinvtrading@gmail.com
Cell phone: +84 886626222</v>
      </c>
      <c r="B15" s="178"/>
      <c r="C15" s="178"/>
      <c r="D15" s="178"/>
      <c r="E15" s="178"/>
      <c r="F15" s="179"/>
      <c r="G15" s="22"/>
      <c r="H15" s="27"/>
      <c r="I15" s="27"/>
      <c r="J15" s="28"/>
    </row>
    <row r="16" spans="1:10" x14ac:dyDescent="0.25">
      <c r="A16" s="177"/>
      <c r="B16" s="178"/>
      <c r="C16" s="178"/>
      <c r="D16" s="178"/>
      <c r="E16" s="178"/>
      <c r="F16" s="179"/>
      <c r="G16" s="22"/>
      <c r="H16" s="27"/>
      <c r="I16" s="27"/>
      <c r="J16" s="28"/>
    </row>
    <row r="17" spans="1:10" x14ac:dyDescent="0.25">
      <c r="A17" s="177"/>
      <c r="B17" s="178"/>
      <c r="C17" s="178"/>
      <c r="D17" s="178"/>
      <c r="E17" s="178"/>
      <c r="F17" s="179"/>
      <c r="G17" s="22"/>
      <c r="H17" s="27"/>
      <c r="I17" s="27"/>
      <c r="J17" s="28"/>
    </row>
    <row r="18" spans="1:10" ht="15.75" thickBot="1" x14ac:dyDescent="0.3">
      <c r="A18" s="177"/>
      <c r="B18" s="178"/>
      <c r="C18" s="178"/>
      <c r="D18" s="178"/>
      <c r="E18" s="178"/>
      <c r="F18" s="179"/>
      <c r="G18" s="6"/>
      <c r="H18" s="7"/>
      <c r="I18" s="7"/>
      <c r="J18" s="8"/>
    </row>
    <row r="19" spans="1:10" x14ac:dyDescent="0.25">
      <c r="A19" s="177"/>
      <c r="B19" s="178"/>
      <c r="C19" s="178"/>
      <c r="D19" s="178"/>
      <c r="E19" s="178"/>
      <c r="F19" s="179"/>
      <c r="G19" s="169" t="s">
        <v>81</v>
      </c>
      <c r="H19" s="183"/>
      <c r="I19" s="169" t="s">
        <v>82</v>
      </c>
      <c r="J19" s="170"/>
    </row>
    <row r="20" spans="1:10" ht="15.75" thickBot="1" x14ac:dyDescent="0.3">
      <c r="A20" s="180"/>
      <c r="B20" s="181"/>
      <c r="C20" s="181"/>
      <c r="D20" s="181"/>
      <c r="E20" s="181"/>
      <c r="F20" s="182"/>
      <c r="G20" s="101" t="s">
        <v>30</v>
      </c>
      <c r="H20" s="102"/>
      <c r="I20" s="101" t="str">
        <f>Inovice!H22</f>
        <v>VIETNAM</v>
      </c>
      <c r="J20" s="102"/>
    </row>
    <row r="21" spans="1:10" x14ac:dyDescent="0.25">
      <c r="A21" s="171" t="s">
        <v>83</v>
      </c>
      <c r="B21" s="172"/>
      <c r="C21" s="173"/>
      <c r="D21" s="171" t="s">
        <v>84</v>
      </c>
      <c r="E21" s="172"/>
      <c r="F21" s="173"/>
      <c r="G21" s="174" t="s">
        <v>85</v>
      </c>
      <c r="H21" s="175"/>
      <c r="I21" s="175"/>
      <c r="J21" s="176"/>
    </row>
    <row r="22" spans="1:10" ht="15.75" thickBot="1" x14ac:dyDescent="0.3">
      <c r="A22" s="104"/>
      <c r="B22" s="147"/>
      <c r="C22" s="105"/>
      <c r="D22" s="101" t="str">
        <f>Inovice!C22</f>
        <v>Chennai </v>
      </c>
      <c r="E22" s="103"/>
      <c r="F22" s="102"/>
      <c r="G22" s="184" t="s">
        <v>64</v>
      </c>
      <c r="H22" s="115"/>
      <c r="I22" s="115"/>
      <c r="J22" s="116"/>
    </row>
    <row r="23" spans="1:10" x14ac:dyDescent="0.25">
      <c r="A23" s="171" t="s">
        <v>86</v>
      </c>
      <c r="B23" s="172"/>
      <c r="C23" s="173"/>
      <c r="D23" s="171" t="s">
        <v>87</v>
      </c>
      <c r="E23" s="172"/>
      <c r="F23" s="173"/>
      <c r="G23" s="114"/>
      <c r="H23" s="115"/>
      <c r="I23" s="115"/>
      <c r="J23" s="116"/>
    </row>
    <row r="24" spans="1:10" ht="15.75" thickBot="1" x14ac:dyDescent="0.3">
      <c r="A24" s="104"/>
      <c r="B24" s="147"/>
      <c r="C24" s="105"/>
      <c r="D24" s="101" t="str">
        <f>Inovice!C25</f>
        <v>Chennai </v>
      </c>
      <c r="E24" s="103"/>
      <c r="F24" s="102"/>
      <c r="G24" s="114"/>
      <c r="H24" s="115"/>
      <c r="I24" s="115"/>
      <c r="J24" s="116"/>
    </row>
    <row r="25" spans="1:10" x14ac:dyDescent="0.25">
      <c r="A25" s="171" t="s">
        <v>34</v>
      </c>
      <c r="B25" s="172"/>
      <c r="C25" s="173"/>
      <c r="D25" s="171" t="s">
        <v>35</v>
      </c>
      <c r="E25" s="172"/>
      <c r="F25" s="173"/>
      <c r="G25" s="114"/>
      <c r="H25" s="115"/>
      <c r="I25" s="115"/>
      <c r="J25" s="116"/>
    </row>
    <row r="26" spans="1:10" ht="15.75" thickBot="1" x14ac:dyDescent="0.3">
      <c r="A26" s="101" t="str">
        <f>Inovice!E25</f>
        <v>HAI PHONG</v>
      </c>
      <c r="B26" s="103"/>
      <c r="C26" s="102"/>
      <c r="D26" s="101" t="str">
        <f>Inovice!H25</f>
        <v>HAI PHONG</v>
      </c>
      <c r="E26" s="103"/>
      <c r="F26" s="102"/>
      <c r="G26" s="149"/>
      <c r="H26" s="185"/>
      <c r="I26" s="185"/>
      <c r="J26" s="150"/>
    </row>
    <row r="27" spans="1:10" x14ac:dyDescent="0.25">
      <c r="A27" s="22"/>
      <c r="B27" s="27"/>
      <c r="C27" s="27"/>
      <c r="D27" s="27"/>
      <c r="E27" s="27"/>
      <c r="F27" s="27"/>
      <c r="G27" s="27"/>
      <c r="H27" s="18"/>
      <c r="I27" s="22"/>
      <c r="J27" s="28"/>
    </row>
    <row r="28" spans="1:10" ht="15.75" thickBot="1" x14ac:dyDescent="0.3">
      <c r="A28" s="6"/>
      <c r="B28" s="7"/>
      <c r="C28" s="7"/>
      <c r="D28" s="7"/>
      <c r="E28" s="7"/>
      <c r="F28" s="7"/>
      <c r="G28" s="7"/>
      <c r="H28" s="57"/>
      <c r="I28" s="6"/>
      <c r="J28" s="8"/>
    </row>
    <row r="29" spans="1:10" ht="15.75" thickBot="1" x14ac:dyDescent="0.3">
      <c r="A29" s="58" t="s">
        <v>63</v>
      </c>
      <c r="B29" s="186" t="s">
        <v>88</v>
      </c>
      <c r="C29" s="187"/>
      <c r="D29" s="186" t="s">
        <v>36</v>
      </c>
      <c r="E29" s="188"/>
      <c r="F29" s="188"/>
      <c r="G29" s="59"/>
      <c r="H29" s="60"/>
      <c r="I29" s="186" t="s">
        <v>39</v>
      </c>
      <c r="J29" s="187"/>
    </row>
    <row r="30" spans="1:10" ht="15.75" thickBot="1" x14ac:dyDescent="0.3">
      <c r="A30" s="34">
        <v>1</v>
      </c>
      <c r="B30" s="83">
        <f>Inovice!E28</f>
        <v>68022390</v>
      </c>
      <c r="C30" s="85"/>
      <c r="D30" s="164" t="str">
        <f>Inovice!B28</f>
        <v>POLISHED GRANITE SLABS</v>
      </c>
      <c r="E30" s="95"/>
      <c r="F30" s="95"/>
      <c r="G30" s="95"/>
      <c r="H30" s="96"/>
      <c r="I30" s="189">
        <f>Inovice!F28</f>
        <v>410.76</v>
      </c>
      <c r="J30" s="190"/>
    </row>
    <row r="31" spans="1:10" x14ac:dyDescent="0.25">
      <c r="A31" s="35"/>
      <c r="B31" s="81"/>
      <c r="C31" s="90"/>
      <c r="D31" s="164" t="s">
        <v>67</v>
      </c>
      <c r="E31" s="95"/>
      <c r="F31" s="95"/>
      <c r="G31" s="95"/>
      <c r="H31" s="96"/>
      <c r="I31" s="81" t="s">
        <v>67</v>
      </c>
      <c r="J31" s="90"/>
    </row>
    <row r="32" spans="1:10" x14ac:dyDescent="0.25">
      <c r="A32" s="35"/>
      <c r="B32" s="81"/>
      <c r="C32" s="90"/>
      <c r="D32" s="40"/>
      <c r="E32" s="40"/>
      <c r="F32" s="40"/>
      <c r="G32" s="40"/>
      <c r="H32" s="41"/>
      <c r="I32" s="81"/>
      <c r="J32" s="90"/>
    </row>
    <row r="33" spans="1:10" x14ac:dyDescent="0.25">
      <c r="A33" s="35"/>
      <c r="B33" s="81"/>
      <c r="C33" s="90"/>
      <c r="D33" s="40"/>
      <c r="E33" s="40"/>
      <c r="F33" s="40"/>
      <c r="G33" s="40"/>
      <c r="H33" s="41"/>
      <c r="I33" s="81"/>
      <c r="J33" s="90"/>
    </row>
    <row r="34" spans="1:10" ht="15.75" thickBot="1" x14ac:dyDescent="0.3">
      <c r="A34" s="57"/>
      <c r="B34" s="104"/>
      <c r="C34" s="105"/>
      <c r="D34" s="42"/>
      <c r="E34" s="42"/>
      <c r="F34" s="42"/>
      <c r="G34" s="42"/>
      <c r="H34" s="43"/>
      <c r="I34" s="6"/>
      <c r="J34" s="8"/>
    </row>
    <row r="35" spans="1:10" ht="15.75" thickBot="1" x14ac:dyDescent="0.3">
      <c r="A35" s="61" t="s">
        <v>89</v>
      </c>
      <c r="B35" s="62"/>
      <c r="C35" s="62"/>
      <c r="D35" s="62"/>
      <c r="E35" s="62"/>
      <c r="F35" s="62"/>
      <c r="G35" s="62"/>
      <c r="H35" s="62"/>
      <c r="I35" s="191">
        <f>SUM(I30:J31)</f>
        <v>410.76</v>
      </c>
      <c r="J35" s="187"/>
    </row>
    <row r="36" spans="1:10" x14ac:dyDescent="0.25">
      <c r="A36" s="52"/>
      <c r="B36" s="27"/>
      <c r="C36" s="27"/>
      <c r="D36" s="27"/>
      <c r="E36" s="27"/>
      <c r="F36" s="27"/>
      <c r="G36" s="27"/>
      <c r="H36" s="27"/>
      <c r="I36" s="50"/>
      <c r="J36" s="48"/>
    </row>
    <row r="37" spans="1:10" x14ac:dyDescent="0.25">
      <c r="A37" s="133" t="s">
        <v>90</v>
      </c>
      <c r="B37" s="89"/>
      <c r="C37" s="50" t="s">
        <v>58</v>
      </c>
      <c r="D37" s="89" t="s">
        <v>59</v>
      </c>
      <c r="E37" s="89"/>
      <c r="F37" s="50" t="s">
        <v>60</v>
      </c>
      <c r="G37" s="50"/>
      <c r="H37" s="27"/>
      <c r="I37" s="50"/>
      <c r="J37" s="48"/>
    </row>
    <row r="38" spans="1:10" x14ac:dyDescent="0.25">
      <c r="A38" s="81" t="str">
        <f>Inovice!A35</f>
        <v>TRHU1978880</v>
      </c>
      <c r="B38" s="82"/>
      <c r="C38" s="40">
        <f>Inovice!C35</f>
        <v>480</v>
      </c>
      <c r="D38" s="192" t="s">
        <v>91</v>
      </c>
      <c r="E38" s="192"/>
      <c r="F38" s="40" t="s">
        <v>92</v>
      </c>
      <c r="G38" s="40"/>
      <c r="H38" s="29"/>
      <c r="I38" s="29"/>
      <c r="J38" s="63"/>
    </row>
    <row r="39" spans="1:10" x14ac:dyDescent="0.25">
      <c r="A39" s="44"/>
      <c r="B39" s="45"/>
      <c r="C39" s="45"/>
      <c r="D39" s="45"/>
      <c r="E39" s="45"/>
      <c r="F39" s="45"/>
      <c r="G39" s="45"/>
      <c r="H39" s="45"/>
      <c r="I39" s="45"/>
      <c r="J39" s="46"/>
    </row>
    <row r="40" spans="1:10" x14ac:dyDescent="0.25">
      <c r="A40" s="44" t="s">
        <v>93</v>
      </c>
      <c r="B40" s="45"/>
      <c r="C40" s="45"/>
      <c r="D40" s="45"/>
      <c r="E40" s="45"/>
      <c r="F40" s="45"/>
      <c r="G40" s="45"/>
      <c r="H40" s="45"/>
      <c r="I40" s="45"/>
      <c r="J40" s="46"/>
    </row>
    <row r="41" spans="1:10" x14ac:dyDescent="0.25">
      <c r="A41" s="44" t="s">
        <v>94</v>
      </c>
      <c r="B41" s="45"/>
      <c r="C41" s="45"/>
      <c r="D41" s="45"/>
      <c r="E41" s="45"/>
      <c r="F41" s="45"/>
      <c r="G41" s="45"/>
      <c r="H41" s="45"/>
      <c r="I41" s="45"/>
      <c r="J41" s="46"/>
    </row>
    <row r="42" spans="1:10" ht="15.75" thickBot="1" x14ac:dyDescent="0.3">
      <c r="A42" s="49"/>
      <c r="B42" s="64"/>
      <c r="C42" s="64"/>
      <c r="D42" s="64"/>
      <c r="E42" s="64"/>
      <c r="F42" s="64"/>
      <c r="G42" s="64"/>
      <c r="H42" s="64"/>
      <c r="I42" s="64"/>
      <c r="J42" s="65"/>
    </row>
    <row r="43" spans="1:10" x14ac:dyDescent="0.25">
      <c r="A43" s="94" t="s">
        <v>95</v>
      </c>
      <c r="B43" s="92"/>
      <c r="C43" s="92"/>
      <c r="D43" s="92"/>
      <c r="E43" s="92"/>
      <c r="F43" s="93"/>
      <c r="G43" s="94" t="s">
        <v>44</v>
      </c>
      <c r="H43" s="92"/>
      <c r="I43" s="92"/>
      <c r="J43" s="93"/>
    </row>
    <row r="44" spans="1:10" x14ac:dyDescent="0.25">
      <c r="A44" s="193" t="s">
        <v>96</v>
      </c>
      <c r="B44" s="194"/>
      <c r="C44" s="194"/>
      <c r="D44" s="194"/>
      <c r="E44" s="194"/>
      <c r="F44" s="195"/>
      <c r="G44" s="22"/>
      <c r="H44" s="27"/>
      <c r="I44" s="27"/>
      <c r="J44" s="28"/>
    </row>
    <row r="45" spans="1:10" x14ac:dyDescent="0.25">
      <c r="A45" s="196" t="s">
        <v>97</v>
      </c>
      <c r="B45" s="197"/>
      <c r="C45" s="197"/>
      <c r="D45" s="197"/>
      <c r="E45" s="197"/>
      <c r="F45" s="198"/>
      <c r="G45" s="22"/>
      <c r="H45" s="27"/>
      <c r="I45" s="27"/>
      <c r="J45" s="28"/>
    </row>
    <row r="46" spans="1:10" ht="15.75" thickBot="1" x14ac:dyDescent="0.3">
      <c r="A46" s="199" t="s">
        <v>98</v>
      </c>
      <c r="B46" s="200"/>
      <c r="C46" s="200"/>
      <c r="D46" s="200"/>
      <c r="E46" s="200"/>
      <c r="F46" s="201"/>
      <c r="G46" s="202" t="s">
        <v>99</v>
      </c>
      <c r="H46" s="203"/>
      <c r="I46" s="203"/>
      <c r="J46" s="204"/>
    </row>
  </sheetData>
  <mergeCells count="57">
    <mergeCell ref="A43:F43"/>
    <mergeCell ref="G43:J43"/>
    <mergeCell ref="A44:F44"/>
    <mergeCell ref="A45:F45"/>
    <mergeCell ref="A46:F46"/>
    <mergeCell ref="G46:J46"/>
    <mergeCell ref="B34:C34"/>
    <mergeCell ref="I35:J35"/>
    <mergeCell ref="A37:B37"/>
    <mergeCell ref="D37:E37"/>
    <mergeCell ref="A38:B38"/>
    <mergeCell ref="D38:E38"/>
    <mergeCell ref="B33:C33"/>
    <mergeCell ref="I33:J33"/>
    <mergeCell ref="D26:F26"/>
    <mergeCell ref="B29:C29"/>
    <mergeCell ref="D29:F29"/>
    <mergeCell ref="I29:J29"/>
    <mergeCell ref="B30:C30"/>
    <mergeCell ref="D30:H30"/>
    <mergeCell ref="I30:J30"/>
    <mergeCell ref="B31:C31"/>
    <mergeCell ref="D31:H31"/>
    <mergeCell ref="I31:J31"/>
    <mergeCell ref="B32:C32"/>
    <mergeCell ref="I32:J32"/>
    <mergeCell ref="A22:C22"/>
    <mergeCell ref="D22:F22"/>
    <mergeCell ref="G22:J26"/>
    <mergeCell ref="A23:C23"/>
    <mergeCell ref="D23:F23"/>
    <mergeCell ref="A24:C24"/>
    <mergeCell ref="D24:F24"/>
    <mergeCell ref="A25:C25"/>
    <mergeCell ref="D25:F25"/>
    <mergeCell ref="A26:C26"/>
    <mergeCell ref="I19:J19"/>
    <mergeCell ref="G20:H20"/>
    <mergeCell ref="I20:J20"/>
    <mergeCell ref="A21:C21"/>
    <mergeCell ref="D21:F21"/>
    <mergeCell ref="G21:J21"/>
    <mergeCell ref="A15:F20"/>
    <mergeCell ref="G19:H19"/>
    <mergeCell ref="A14:F14"/>
    <mergeCell ref="A1:J1"/>
    <mergeCell ref="A2:F2"/>
    <mergeCell ref="G2:H2"/>
    <mergeCell ref="I2:J2"/>
    <mergeCell ref="A3:F3"/>
    <mergeCell ref="G3:H3"/>
    <mergeCell ref="I3:J3"/>
    <mergeCell ref="G4:J4"/>
    <mergeCell ref="G5:J5"/>
    <mergeCell ref="A6:E6"/>
    <mergeCell ref="A11:E11"/>
    <mergeCell ref="A12:E13"/>
  </mergeCells>
  <hyperlinks>
    <hyperlink ref="A9" r:id="rId1" xr:uid="{9977EBA1-A2DF-4F3F-82BC-07854643DADB}"/>
    <hyperlink ref="A10" r:id="rId2" xr:uid="{F07444C9-73EA-4DED-9D12-3B193C4D2D52}"/>
  </hyperlinks>
  <pageMargins left="0.25" right="0.25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3"/>
  <sheetViews>
    <sheetView workbookViewId="0">
      <selection activeCell="B11" sqref="B11"/>
    </sheetView>
  </sheetViews>
  <sheetFormatPr defaultRowHeight="15" x14ac:dyDescent="0.25"/>
  <cols>
    <col min="2" max="2" width="10.42578125" bestFit="1" customWidth="1"/>
    <col min="16" max="16" width="17.42578125" bestFit="1" customWidth="1"/>
  </cols>
  <sheetData>
    <row r="1" spans="1:24" x14ac:dyDescent="0.25">
      <c r="A1" s="218" t="s">
        <v>1</v>
      </c>
      <c r="B1" s="218"/>
      <c r="C1" s="218"/>
      <c r="D1" s="218"/>
      <c r="E1" s="218"/>
      <c r="F1" s="218"/>
      <c r="G1" s="218"/>
      <c r="H1" s="218"/>
      <c r="I1" s="218"/>
      <c r="J1" s="218"/>
      <c r="P1" t="s">
        <v>113</v>
      </c>
      <c r="Q1" s="73" t="s">
        <v>140</v>
      </c>
      <c r="R1" s="74"/>
      <c r="S1" s="74"/>
      <c r="T1" s="74"/>
      <c r="U1" s="74"/>
      <c r="V1" s="205" t="s">
        <v>114</v>
      </c>
      <c r="W1" s="205"/>
      <c r="X1" s="205"/>
    </row>
    <row r="2" spans="1:24" x14ac:dyDescent="0.25">
      <c r="A2" s="218"/>
      <c r="B2" s="218"/>
      <c r="C2" s="218"/>
      <c r="D2" s="218"/>
      <c r="E2" s="218"/>
      <c r="F2" s="218"/>
      <c r="G2" s="218"/>
      <c r="H2" s="218"/>
      <c r="I2" s="218"/>
      <c r="J2" s="218"/>
    </row>
    <row r="3" spans="1:24" x14ac:dyDescent="0.25">
      <c r="A3" s="218"/>
      <c r="B3" s="218"/>
      <c r="C3" s="218"/>
      <c r="D3" s="218"/>
      <c r="E3" s="218"/>
      <c r="F3" s="218"/>
      <c r="G3" s="218"/>
      <c r="H3" s="218"/>
      <c r="I3" s="218"/>
      <c r="J3" s="218"/>
    </row>
    <row r="4" spans="1:24" ht="36" x14ac:dyDescent="0.55000000000000004">
      <c r="A4" s="70"/>
      <c r="B4" s="70"/>
      <c r="C4" s="70"/>
      <c r="D4" s="70"/>
      <c r="E4" s="70"/>
      <c r="F4" s="70"/>
      <c r="G4" s="70"/>
      <c r="H4" s="70"/>
      <c r="I4" s="70"/>
      <c r="J4" s="70"/>
    </row>
    <row r="5" spans="1:24" x14ac:dyDescent="0.25">
      <c r="A5" s="219" t="s">
        <v>105</v>
      </c>
      <c r="B5" s="220"/>
      <c r="C5" s="220"/>
      <c r="D5" s="220"/>
      <c r="E5" s="220"/>
      <c r="F5" s="220"/>
      <c r="G5" s="220"/>
      <c r="H5" s="220"/>
      <c r="I5" s="220"/>
      <c r="J5" s="220"/>
    </row>
    <row r="6" spans="1:24" x14ac:dyDescent="0.25">
      <c r="A6" s="219" t="s">
        <v>106</v>
      </c>
      <c r="B6" s="221"/>
      <c r="C6" s="221"/>
      <c r="D6" s="221"/>
      <c r="E6" s="221"/>
      <c r="F6" s="221"/>
      <c r="G6" s="221"/>
      <c r="H6" s="221"/>
      <c r="I6" s="221"/>
      <c r="J6" s="221"/>
    </row>
    <row r="7" spans="1:24" x14ac:dyDescent="0.25">
      <c r="A7" s="205" t="s">
        <v>107</v>
      </c>
      <c r="B7" s="205"/>
      <c r="C7" s="205"/>
      <c r="D7" s="205"/>
      <c r="E7" s="205"/>
      <c r="F7" s="205"/>
      <c r="G7" s="205"/>
      <c r="H7" s="205"/>
      <c r="I7" s="205"/>
      <c r="J7" s="205"/>
    </row>
    <row r="9" spans="1:24" ht="18.75" x14ac:dyDescent="0.3">
      <c r="A9" s="222" t="s">
        <v>108</v>
      </c>
      <c r="B9" s="205"/>
      <c r="C9" s="205"/>
      <c r="D9" s="205"/>
      <c r="E9" s="205"/>
      <c r="F9" s="205"/>
      <c r="G9" s="205"/>
      <c r="H9" s="205"/>
      <c r="I9" s="205"/>
      <c r="J9" s="205"/>
    </row>
    <row r="11" spans="1:24" x14ac:dyDescent="0.25">
      <c r="A11" t="s">
        <v>109</v>
      </c>
      <c r="B11" s="66">
        <v>45362</v>
      </c>
    </row>
    <row r="12" spans="1:24" x14ac:dyDescent="0.25">
      <c r="A12" t="s">
        <v>110</v>
      </c>
      <c r="B12" t="s">
        <v>111</v>
      </c>
    </row>
    <row r="14" spans="1:24" x14ac:dyDescent="0.25">
      <c r="A14" t="s">
        <v>112</v>
      </c>
    </row>
    <row r="15" spans="1:24" x14ac:dyDescent="0.25">
      <c r="A15" s="74" t="s">
        <v>113</v>
      </c>
      <c r="B15" s="74"/>
    </row>
    <row r="16" spans="1:24" x14ac:dyDescent="0.25">
      <c r="A16" s="223" t="e">
        <f>HLOOKUP(A15,P1:P12,Q1:U12)</f>
        <v>#REF!</v>
      </c>
      <c r="B16" s="224"/>
      <c r="C16" s="224"/>
      <c r="D16" s="224"/>
      <c r="E16" s="224"/>
      <c r="F16" s="224"/>
    </row>
    <row r="17" spans="1:10" x14ac:dyDescent="0.25">
      <c r="A17" s="224"/>
      <c r="B17" s="224"/>
      <c r="C17" s="224"/>
      <c r="D17" s="224"/>
      <c r="E17" s="224"/>
      <c r="F17" s="224"/>
    </row>
    <row r="18" spans="1:10" ht="15.75" x14ac:dyDescent="0.25">
      <c r="A18" s="206"/>
      <c r="B18" s="206"/>
      <c r="C18" s="206"/>
      <c r="D18" s="206"/>
    </row>
    <row r="19" spans="1:10" x14ac:dyDescent="0.25">
      <c r="A19" t="s">
        <v>115</v>
      </c>
    </row>
    <row r="20" spans="1:10" ht="15.75" thickBot="1" x14ac:dyDescent="0.3"/>
    <row r="21" spans="1:10" ht="15.75" thickBot="1" x14ac:dyDescent="0.3">
      <c r="A21" s="208" t="s">
        <v>116</v>
      </c>
      <c r="B21" s="209"/>
      <c r="C21" s="209"/>
      <c r="D21" s="217"/>
      <c r="E21" s="117" t="s">
        <v>117</v>
      </c>
      <c r="F21" s="118"/>
      <c r="G21" s="117" t="s">
        <v>118</v>
      </c>
      <c r="H21" s="118"/>
      <c r="I21" s="117" t="s">
        <v>119</v>
      </c>
      <c r="J21" s="118"/>
    </row>
    <row r="22" spans="1:10" x14ac:dyDescent="0.25">
      <c r="A22" s="95" t="s">
        <v>120</v>
      </c>
      <c r="B22" s="95"/>
      <c r="C22" s="95"/>
      <c r="D22" s="95"/>
      <c r="E22" s="213">
        <v>173</v>
      </c>
      <c r="F22" s="213"/>
      <c r="G22" s="213">
        <v>5230</v>
      </c>
      <c r="H22" s="213"/>
      <c r="I22" s="213">
        <v>166044</v>
      </c>
      <c r="J22" s="213"/>
    </row>
    <row r="23" spans="1:10" x14ac:dyDescent="0.25">
      <c r="A23" s="145" t="s">
        <v>67</v>
      </c>
      <c r="B23" s="145"/>
      <c r="C23" s="145"/>
      <c r="D23" s="214"/>
      <c r="E23" s="215"/>
      <c r="F23" s="216"/>
      <c r="G23" s="215"/>
      <c r="H23" s="216"/>
      <c r="I23" s="215"/>
      <c r="J23" s="216"/>
    </row>
    <row r="24" spans="1:10" ht="15.75" x14ac:dyDescent="0.25">
      <c r="A24" s="82"/>
      <c r="B24" s="82"/>
      <c r="C24" s="82"/>
      <c r="D24" s="82"/>
      <c r="E24" s="211"/>
      <c r="F24" s="211"/>
      <c r="G24" s="212" t="s">
        <v>121</v>
      </c>
      <c r="H24" s="212"/>
      <c r="I24" s="213">
        <f>I22*0.1/100</f>
        <v>166.04400000000001</v>
      </c>
      <c r="J24" s="213"/>
    </row>
    <row r="25" spans="1:10" ht="15.75" x14ac:dyDescent="0.25">
      <c r="A25" s="74"/>
      <c r="B25" s="74"/>
      <c r="C25" s="74"/>
      <c r="D25" s="74"/>
      <c r="E25" s="71"/>
      <c r="F25" s="71"/>
      <c r="G25" s="212" t="s">
        <v>89</v>
      </c>
      <c r="H25" s="212"/>
      <c r="I25" s="213">
        <v>322766</v>
      </c>
      <c r="J25" s="213"/>
    </row>
    <row r="26" spans="1:10" ht="15.75" x14ac:dyDescent="0.25">
      <c r="A26" s="205"/>
      <c r="B26" s="205"/>
      <c r="C26" s="205"/>
      <c r="D26" s="205"/>
      <c r="G26" s="207"/>
      <c r="H26" s="207"/>
      <c r="I26" s="205"/>
      <c r="J26" s="205"/>
    </row>
    <row r="27" spans="1:10" ht="15.75" thickBot="1" x14ac:dyDescent="0.3">
      <c r="A27" s="147"/>
      <c r="B27" s="147"/>
      <c r="C27" s="147"/>
      <c r="D27" s="147"/>
      <c r="G27" s="205"/>
      <c r="H27" s="205"/>
      <c r="I27" s="205"/>
      <c r="J27" s="205"/>
    </row>
    <row r="28" spans="1:10" ht="15.75" thickBot="1" x14ac:dyDescent="0.3">
      <c r="A28" s="208" t="s">
        <v>122</v>
      </c>
      <c r="B28" s="209"/>
      <c r="C28" s="62"/>
      <c r="D28" s="62"/>
      <c r="E28" s="62"/>
      <c r="F28" s="62"/>
      <c r="G28" s="62"/>
      <c r="H28" s="62"/>
      <c r="I28" s="188">
        <v>322766</v>
      </c>
      <c r="J28" s="187"/>
    </row>
    <row r="30" spans="1:10" x14ac:dyDescent="0.25">
      <c r="A30" s="210" t="s">
        <v>123</v>
      </c>
      <c r="B30" s="210"/>
    </row>
    <row r="31" spans="1:10" x14ac:dyDescent="0.25">
      <c r="A31" t="s">
        <v>124</v>
      </c>
      <c r="C31" t="s">
        <v>125</v>
      </c>
    </row>
    <row r="32" spans="1:10" x14ac:dyDescent="0.25">
      <c r="A32" t="s">
        <v>126</v>
      </c>
    </row>
    <row r="33" spans="1:6" x14ac:dyDescent="0.25">
      <c r="A33" t="s">
        <v>127</v>
      </c>
    </row>
    <row r="34" spans="1:6" x14ac:dyDescent="0.25">
      <c r="A34" t="s">
        <v>128</v>
      </c>
      <c r="C34" t="s">
        <v>129</v>
      </c>
    </row>
    <row r="35" spans="1:6" x14ac:dyDescent="0.25">
      <c r="A35" t="s">
        <v>130</v>
      </c>
    </row>
    <row r="36" spans="1:6" x14ac:dyDescent="0.25">
      <c r="A36" t="s">
        <v>131</v>
      </c>
    </row>
    <row r="37" spans="1:6" x14ac:dyDescent="0.25">
      <c r="A37" t="s">
        <v>132</v>
      </c>
      <c r="C37" t="s">
        <v>133</v>
      </c>
    </row>
    <row r="38" spans="1:6" x14ac:dyDescent="0.25">
      <c r="C38" s="67" t="s">
        <v>134</v>
      </c>
    </row>
    <row r="39" spans="1:6" x14ac:dyDescent="0.25">
      <c r="C39" t="s">
        <v>135</v>
      </c>
    </row>
    <row r="40" spans="1:6" ht="15.75" x14ac:dyDescent="0.25">
      <c r="A40" s="206" t="s">
        <v>136</v>
      </c>
      <c r="B40" s="206"/>
      <c r="C40" s="206"/>
      <c r="D40" s="206"/>
      <c r="E40" s="206"/>
      <c r="F40" s="206"/>
    </row>
    <row r="41" spans="1:6" ht="15.75" x14ac:dyDescent="0.25">
      <c r="A41" s="206" t="s">
        <v>137</v>
      </c>
      <c r="B41" s="206"/>
      <c r="C41" s="206"/>
      <c r="D41" s="206"/>
      <c r="E41" s="206"/>
      <c r="F41" s="206"/>
    </row>
    <row r="42" spans="1:6" ht="15.75" x14ac:dyDescent="0.25">
      <c r="A42" s="206" t="s">
        <v>138</v>
      </c>
      <c r="B42" s="206"/>
      <c r="C42" s="206"/>
      <c r="D42" s="206"/>
      <c r="E42" s="206"/>
      <c r="F42" s="206"/>
    </row>
    <row r="43" spans="1:6" x14ac:dyDescent="0.25">
      <c r="A43" t="s">
        <v>139</v>
      </c>
    </row>
  </sheetData>
  <mergeCells count="41">
    <mergeCell ref="A21:D21"/>
    <mergeCell ref="E21:F21"/>
    <mergeCell ref="G21:H21"/>
    <mergeCell ref="I21:J21"/>
    <mergeCell ref="A1:J3"/>
    <mergeCell ref="A5:J5"/>
    <mergeCell ref="A6:J6"/>
    <mergeCell ref="A7:J7"/>
    <mergeCell ref="A9:J9"/>
    <mergeCell ref="A15:B15"/>
    <mergeCell ref="A16:F17"/>
    <mergeCell ref="A18:D18"/>
    <mergeCell ref="A22:D22"/>
    <mergeCell ref="E22:F22"/>
    <mergeCell ref="G22:H22"/>
    <mergeCell ref="I22:J22"/>
    <mergeCell ref="A23:D23"/>
    <mergeCell ref="E23:F23"/>
    <mergeCell ref="G23:H23"/>
    <mergeCell ref="I23:J23"/>
    <mergeCell ref="G24:H24"/>
    <mergeCell ref="I24:J24"/>
    <mergeCell ref="A25:D25"/>
    <mergeCell ref="G25:H25"/>
    <mergeCell ref="I25:J25"/>
    <mergeCell ref="Q1:U1"/>
    <mergeCell ref="V1:X1"/>
    <mergeCell ref="A42:F42"/>
    <mergeCell ref="A26:D26"/>
    <mergeCell ref="G26:H26"/>
    <mergeCell ref="I26:J26"/>
    <mergeCell ref="A27:D27"/>
    <mergeCell ref="G27:H27"/>
    <mergeCell ref="I27:J27"/>
    <mergeCell ref="A28:B28"/>
    <mergeCell ref="I28:J28"/>
    <mergeCell ref="A30:B30"/>
    <mergeCell ref="A40:F40"/>
    <mergeCell ref="A41:F41"/>
    <mergeCell ref="A24:D24"/>
    <mergeCell ref="E24:F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Inovice</vt:lpstr>
      <vt:lpstr>Peacking List</vt:lpstr>
      <vt:lpstr>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2024-04-15T05:11:05Z</cp:lastPrinted>
  <dcterms:created xsi:type="dcterms:W3CDTF">2022-11-23T06:47:43Z</dcterms:created>
  <dcterms:modified xsi:type="dcterms:W3CDTF">2024-04-15T05:11:10Z</dcterms:modified>
</cp:coreProperties>
</file>