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1 BK001 Mar 25-26 AA Stone Investment Trading Company (VK)(Nam vu) Absolute Short\"/>
    </mc:Choice>
  </mc:AlternateContent>
  <xr:revisionPtr revIDLastSave="0" documentId="13_ncr:1_{76C6B6A4-5A69-4D2A-B4CE-A52966D00725}" xr6:coauthVersionLast="36" xr6:coauthVersionMax="36" xr10:uidLastSave="{00000000-0000-0000-0000-000000000000}"/>
  <bookViews>
    <workbookView xWindow="0" yWindow="0" windowWidth="20490" windowHeight="69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C33" i="4" l="1"/>
  <c r="G5" i="4"/>
  <c r="A12" i="4"/>
  <c r="A12" i="3"/>
  <c r="A15" i="3" l="1"/>
  <c r="C37" i="5" l="1"/>
  <c r="H6" i="3"/>
  <c r="B3" i="2" l="1"/>
  <c r="B5" i="2"/>
  <c r="F28" i="3" l="1"/>
  <c r="I29" i="4" s="1"/>
  <c r="I30" i="4" s="1"/>
  <c r="J19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<sst xmlns="http://schemas.openxmlformats.org/spreadsheetml/2006/main" count="198" uniqueCount="161">
  <si>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</si>
  <si>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</si>
  <si>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</si>
  <si>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</si>
  <si>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</si>
  <si>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</si>
  <si>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</si>
  <si>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</si>
  <si>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</si>
  <si>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</si>
  <si>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</si>
  <si>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</si>
  <si>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</si>
  <si>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</si>
  <si>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</si>
  <si>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</si>
  <si>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</si>
  <si>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</si>
  <si>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</si>
  <si>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</si>
  <si>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</si>
  <si>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</si>
  <si>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</si>
  <si>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</si>
  <si>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</si>
  <si>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</si>
  <si>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</si>
  <si>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</si>
  <si>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</si>
  <si>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</si>
  <si>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</si>
  <si>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</si>
  <si>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</si>
  <si>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</si>
  <si>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</si>
  <si>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</si>
  <si>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</si>
  <si>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</si>
  <si>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</si>
  <si>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</si>
  <si>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</si>
  <si>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</si>
  <si>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</si>
  <si>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</si>
  <si>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</si>
  <si>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</si>
  <si>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</si>
  <si>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</si>
  <si>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</si>
  <si>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</si>
  <si>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</si>
  <si>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</si>
  <si>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</si>
  <si>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</si>
  <si>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</si>
  <si>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</si>
  <si>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</si>
  <si>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</si>
  <si>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</si>
  <si>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</si>
  <si>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</si>
  <si>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</si>
  <si>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</si>
  <si>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</si>
  <si>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</si>
  <si>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</si>
  <si>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</si>
  <si>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</si>
  <si>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</si>
  <si>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</si>
  <si>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</si>
  <si>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</si>
  <si>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</si>
  <si>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</si>
  <si>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</si>
  <si>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</si>
  <si>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</si>
  <si>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</si>
  <si>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</si>
  <si>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</si>
  <si>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</si>
  <si>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</si>
  <si>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</si>
  <si>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</si>
  <si>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</si>
  <si>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</si>
  <si>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</si>
  <si>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</si>
  <si>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</si>
  <si>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</si>
  <si>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</si>
  <si>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</si>
  <si>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</si>
  <si>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</si>
  <si>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</si>
  <si>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</si>
  <si>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</si>
  <si>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</si>
  <si>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</si>
  <si>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</si>
  <si>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</si>
  <si>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</si>
  <si>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</si>
  <si>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</si>
  <si>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</si>
  <si>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</si>
  <si>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</si>
  <si>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</si>
  <si>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</si>
  <si>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</si>
  <si>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</si>
  <si>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</si>
  <si>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</si>
  <si>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</si>
  <si>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</si>
  <si>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</si>
  <si>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</si>
  <si>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</si>
  <si>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</si>
  <si>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</si>
  <si>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</si>
  <si>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</si>
  <si>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</si>
  <si>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</si>
  <si>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</si>
  <si>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</si>
  <si>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</si>
  <si>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</si>
  <si>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</si>
  <si>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</si>
  <si>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</si>
  <si>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</si>
  <si>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</si>
  <si>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</si>
  <si>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</si>
  <si>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</si>
  <si>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</si>
  <si>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</si>
  <si>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</si>
  <si>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</si>
  <si>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</si>
  <si>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</si>
  <si>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</si>
  <si>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</si>
  <si>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</si>
  <si>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</si>
  <si>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</si>
  <si>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01</t>
  </si>
  <si>
    <t>PO001/25-26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</si>
  <si>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</si>
  <si>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</si>
  <si>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</si>
  <si>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</si>
  <si>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</si>
  <si>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</si>
  <si>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WHSU2212089</t>
  </si>
  <si>
    <t xml:space="preserve"> DHARANI INDUSTRIES</t>
  </si>
  <si>
    <t xml:space="preserve"> Plot No. 110, IDA: Khammam
 GSTIN/UIN : 36AADFD4462C1ZT
 State Name: Telangana, Code : 507002</t>
  </si>
  <si>
    <t>Loose Packing</t>
  </si>
  <si>
    <t>Chennai</t>
  </si>
  <si>
    <t>Seven Thousand Nine Hundred Nineteen Dollars and Twenty Five Cent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</si>
</sst>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166" fontId="5" fillId="0" borderId="15" xfId="0" applyNumberFormat="1" applyFont="1" applyBorder="1" applyAlignment="1">
      <alignment horizontal="center"/>
    </xf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1" xfId="0" applyFont="1" applyBorder="1"/>
    <xf numFmtId="0" fontId="7" fillId="0" borderId="8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0" xfId="0" applyFont="1" applyBorder="1"/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533400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8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1" t="s">
        <v>149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I22" sqref="I2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45766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9" customFormat="1" x14ac:dyDescent="0.25">
      <c r="A6" s="1" t="s">
        <v>57</v>
      </c>
      <c r="B6" s="8" t="s">
        <v>151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2" t="s">
        <v>21</v>
      </c>
      <c r="B7" s="74" t="s">
        <v>150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3"/>
      <c r="B8" s="73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3"/>
      <c r="B9" s="73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3"/>
      <c r="B10" s="73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3"/>
      <c r="B11" s="73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3"/>
      <c r="B12" s="73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476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439.47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18.25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P30" sqref="P3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1" t="s">
        <v>38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84" t="s">
        <v>40</v>
      </c>
      <c r="F3" s="85"/>
      <c r="G3" s="82"/>
      <c r="H3" s="84" t="s">
        <v>41</v>
      </c>
      <c r="I3" s="85"/>
      <c r="J3" s="82"/>
    </row>
    <row r="4" spans="1:10" x14ac:dyDescent="0.25">
      <c r="A4" s="19" t="s">
        <v>42</v>
      </c>
      <c r="B4" s="4"/>
      <c r="C4" s="4"/>
      <c r="D4" s="20"/>
      <c r="E4" s="102" t="str">
        <f>'input data'!B3</f>
        <v>BK001/25-26</v>
      </c>
      <c r="F4" s="79"/>
      <c r="G4" s="80"/>
      <c r="H4" s="103">
        <f>'input data'!B4</f>
        <v>45766</v>
      </c>
      <c r="I4" s="79"/>
      <c r="J4" s="80"/>
    </row>
    <row r="5" spans="1:10" x14ac:dyDescent="0.25">
      <c r="A5" s="21" t="s">
        <v>43</v>
      </c>
      <c r="B5" s="4"/>
      <c r="C5" s="4"/>
      <c r="D5" s="20"/>
      <c r="E5" s="84" t="s">
        <v>44</v>
      </c>
      <c r="F5" s="85"/>
      <c r="G5" s="82"/>
      <c r="H5" s="84" t="s">
        <v>45</v>
      </c>
      <c r="I5" s="85"/>
      <c r="J5" s="82"/>
    </row>
    <row r="6" spans="1:10" x14ac:dyDescent="0.25">
      <c r="A6" s="21" t="s">
        <v>46</v>
      </c>
      <c r="B6" s="4"/>
      <c r="C6" s="4"/>
      <c r="D6" s="20"/>
      <c r="E6" s="97"/>
      <c r="F6" s="79"/>
      <c r="G6" s="80"/>
      <c r="H6" s="9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84" t="s">
        <v>48</v>
      </c>
      <c r="F7" s="85"/>
      <c r="G7" s="82"/>
      <c r="H7" s="84" t="s">
        <v>49</v>
      </c>
      <c r="I7" s="85"/>
      <c r="J7" s="82"/>
    </row>
    <row r="8" spans="1:10" x14ac:dyDescent="0.25">
      <c r="A8" s="19" t="s">
        <v>50</v>
      </c>
      <c r="B8" s="4"/>
      <c r="C8" s="4"/>
      <c r="D8" s="20"/>
      <c r="E8" s="97" t="s">
        <v>51</v>
      </c>
      <c r="F8" s="79"/>
      <c r="G8" s="80"/>
      <c r="H8" s="98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84" t="s">
        <v>54</v>
      </c>
      <c r="F9" s="85"/>
      <c r="G9" s="82"/>
      <c r="H9" s="84" t="s">
        <v>55</v>
      </c>
      <c r="I9" s="85"/>
      <c r="J9" s="82"/>
    </row>
    <row r="10" spans="1:10" x14ac:dyDescent="0.25">
      <c r="A10" s="22" t="s">
        <v>56</v>
      </c>
      <c r="B10" s="4"/>
      <c r="C10" s="4"/>
      <c r="D10" s="20"/>
      <c r="E10" s="90" t="str">
        <f>'input data'!B14</f>
        <v>Loose packing</v>
      </c>
      <c r="F10" s="73"/>
      <c r="G10" s="76"/>
      <c r="H10" s="90" t="str">
        <f>'input data'!B13 &amp; " " &amp; 'input data'!B15</f>
        <v>1 FCL</v>
      </c>
      <c r="I10" s="73"/>
      <c r="J10" s="76"/>
    </row>
    <row r="11" spans="1:10" x14ac:dyDescent="0.25">
      <c r="A11" s="100" t="s">
        <v>57</v>
      </c>
      <c r="B11" s="85"/>
      <c r="C11" s="85"/>
      <c r="D11" s="82"/>
      <c r="E11" s="104" t="s">
        <v>58</v>
      </c>
      <c r="F11" s="92"/>
      <c r="G11" s="93"/>
      <c r="H11" s="91" t="s">
        <v>59</v>
      </c>
      <c r="I11" s="92"/>
      <c r="J11" s="93"/>
    </row>
    <row r="12" spans="1:10" ht="15" customHeight="1" x14ac:dyDescent="0.25">
      <c r="A12" s="105" t="str">
        <f>'input data'!B6</f>
        <v>To the Order</v>
      </c>
      <c r="B12" s="73"/>
      <c r="C12" s="73"/>
      <c r="D12" s="76"/>
      <c r="E12" s="106" t="str">
        <f>'input data'!B16</f>
        <v>CNF</v>
      </c>
      <c r="F12" s="73"/>
      <c r="G12" s="76"/>
      <c r="H12" s="94" t="str">
        <f>'input data'!B17</f>
        <v>100% Against Documents</v>
      </c>
      <c r="I12" s="73"/>
      <c r="J12" s="76"/>
    </row>
    <row r="13" spans="1:10" x14ac:dyDescent="0.25">
      <c r="A13" s="19"/>
      <c r="B13" s="4"/>
      <c r="C13" s="4"/>
      <c r="D13" s="20"/>
      <c r="E13" s="78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95" t="s">
        <v>61</v>
      </c>
      <c r="F14" s="85"/>
      <c r="G14" s="85"/>
      <c r="H14" s="85"/>
      <c r="I14" s="85"/>
      <c r="J14" s="82"/>
    </row>
    <row r="15" spans="1:10" x14ac:dyDescent="0.25">
      <c r="A15" s="75" t="str">
        <f>'input data'!B7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6"/>
      <c r="E15" s="77"/>
      <c r="F15" s="73"/>
      <c r="G15" s="73"/>
      <c r="H15" s="73"/>
      <c r="I15" s="73"/>
      <c r="J15" s="76"/>
    </row>
    <row r="16" spans="1:10" x14ac:dyDescent="0.25">
      <c r="A16" s="77"/>
      <c r="B16" s="73"/>
      <c r="C16" s="73"/>
      <c r="D16" s="76"/>
      <c r="E16" s="77"/>
      <c r="F16" s="73"/>
      <c r="G16" s="73"/>
      <c r="H16" s="73"/>
      <c r="I16" s="73"/>
      <c r="J16" s="76"/>
    </row>
    <row r="17" spans="1:10" x14ac:dyDescent="0.25">
      <c r="A17" s="77"/>
      <c r="B17" s="73"/>
      <c r="C17" s="73"/>
      <c r="D17" s="76"/>
      <c r="E17" s="77"/>
      <c r="F17" s="73"/>
      <c r="G17" s="73"/>
      <c r="H17" s="73"/>
      <c r="I17" s="73"/>
      <c r="J17" s="76"/>
    </row>
    <row r="18" spans="1:10" x14ac:dyDescent="0.25">
      <c r="A18" s="77"/>
      <c r="B18" s="73"/>
      <c r="C18" s="73"/>
      <c r="D18" s="76"/>
      <c r="E18" s="77"/>
      <c r="F18" s="73"/>
      <c r="G18" s="73"/>
      <c r="H18" s="73"/>
      <c r="I18" s="73"/>
      <c r="J18" s="76"/>
    </row>
    <row r="19" spans="1:10" x14ac:dyDescent="0.25">
      <c r="A19" s="77"/>
      <c r="B19" s="73"/>
      <c r="C19" s="73"/>
      <c r="D19" s="76"/>
      <c r="E19" s="77"/>
      <c r="F19" s="73"/>
      <c r="G19" s="73"/>
      <c r="H19" s="73"/>
      <c r="I19" s="73"/>
      <c r="J19" s="76"/>
    </row>
    <row r="20" spans="1:10" ht="48" customHeight="1" x14ac:dyDescent="0.25">
      <c r="A20" s="78"/>
      <c r="B20" s="79"/>
      <c r="C20" s="79"/>
      <c r="D20" s="80"/>
      <c r="E20" s="78"/>
      <c r="F20" s="79"/>
      <c r="G20" s="79"/>
      <c r="H20" s="79"/>
      <c r="I20" s="79"/>
      <c r="J20" s="80"/>
    </row>
    <row r="21" spans="1:10" ht="15.75" customHeight="1" x14ac:dyDescent="0.25">
      <c r="A21" s="81" t="s">
        <v>62</v>
      </c>
      <c r="B21" s="82"/>
      <c r="C21" s="81" t="s">
        <v>29</v>
      </c>
      <c r="D21" s="82"/>
      <c r="E21" s="81" t="s">
        <v>63</v>
      </c>
      <c r="F21" s="85"/>
      <c r="G21" s="82"/>
      <c r="H21" s="81" t="s">
        <v>33</v>
      </c>
      <c r="I21" s="85"/>
      <c r="J21" s="82"/>
    </row>
    <row r="22" spans="1:10" ht="14.25" customHeight="1" x14ac:dyDescent="0.25">
      <c r="A22" s="83" t="s">
        <v>64</v>
      </c>
      <c r="B22" s="76"/>
      <c r="C22" s="87" t="str">
        <f>'input data'!B19</f>
        <v>CHENNAI</v>
      </c>
      <c r="D22" s="76"/>
      <c r="E22" s="88" t="s">
        <v>65</v>
      </c>
      <c r="F22" s="73"/>
      <c r="G22" s="76"/>
      <c r="H22" s="88" t="str">
        <f>'input data'!B23</f>
        <v>VIETNAM</v>
      </c>
      <c r="I22" s="73"/>
      <c r="J22" s="76"/>
    </row>
    <row r="23" spans="1:10" ht="15" customHeight="1" x14ac:dyDescent="0.25">
      <c r="A23" s="89"/>
      <c r="B23" s="76"/>
      <c r="C23" s="78"/>
      <c r="D23" s="80"/>
      <c r="E23" s="78"/>
      <c r="F23" s="79"/>
      <c r="G23" s="80"/>
      <c r="H23" s="78"/>
      <c r="I23" s="79"/>
      <c r="J23" s="80"/>
    </row>
    <row r="24" spans="1:10" ht="15.75" customHeight="1" x14ac:dyDescent="0.25">
      <c r="A24" s="84" t="s">
        <v>66</v>
      </c>
      <c r="B24" s="82"/>
      <c r="C24" s="86" t="s">
        <v>30</v>
      </c>
      <c r="D24" s="82"/>
      <c r="E24" s="84" t="s">
        <v>31</v>
      </c>
      <c r="F24" s="85"/>
      <c r="G24" s="82"/>
      <c r="H24" s="86" t="s">
        <v>32</v>
      </c>
      <c r="I24" s="85"/>
      <c r="J24" s="82"/>
    </row>
    <row r="25" spans="1:10" ht="15.75" customHeight="1" x14ac:dyDescent="0.25">
      <c r="A25" s="97"/>
      <c r="B25" s="80"/>
      <c r="C25" s="98" t="str">
        <f>'input data'!B20</f>
        <v>CHENNAI</v>
      </c>
      <c r="D25" s="80"/>
      <c r="E25" s="98" t="str">
        <f>'input data'!B21</f>
        <v>DA NANG</v>
      </c>
      <c r="F25" s="79"/>
      <c r="G25" s="80"/>
      <c r="H25" s="98" t="str">
        <f>'input data'!B22</f>
        <v>DA NANG</v>
      </c>
      <c r="I25" s="79"/>
      <c r="J25" s="80"/>
    </row>
    <row r="26" spans="1:10" ht="15.75" customHeight="1" x14ac:dyDescent="0.25">
      <c r="A26" s="114" t="s">
        <v>67</v>
      </c>
      <c r="B26" s="116" t="s">
        <v>68</v>
      </c>
      <c r="C26" s="85"/>
      <c r="D26" s="82"/>
      <c r="E26" s="114" t="s">
        <v>69</v>
      </c>
      <c r="F26" s="84" t="s">
        <v>70</v>
      </c>
      <c r="G26" s="82"/>
      <c r="H26" s="25" t="s">
        <v>37</v>
      </c>
      <c r="I26" s="84" t="s">
        <v>71</v>
      </c>
      <c r="J26" s="82"/>
    </row>
    <row r="27" spans="1:10" ht="15.75" customHeight="1" thickBot="1" x14ac:dyDescent="0.3">
      <c r="A27" s="115"/>
      <c r="B27" s="77"/>
      <c r="C27" s="73"/>
      <c r="D27" s="76"/>
      <c r="E27" s="115"/>
      <c r="F27" s="98" t="s">
        <v>72</v>
      </c>
      <c r="G27" s="80"/>
      <c r="H27" s="26" t="s">
        <v>72</v>
      </c>
      <c r="I27" s="98" t="s">
        <v>73</v>
      </c>
      <c r="J27" s="80"/>
    </row>
    <row r="28" spans="1:10" ht="15.75" customHeight="1" thickBot="1" x14ac:dyDescent="0.3">
      <c r="A28" s="27">
        <v>1</v>
      </c>
      <c r="B28" s="112" t="str">
        <f>'input data'!B18</f>
        <v>POLISHED GRANITE SLABS</v>
      </c>
      <c r="C28" s="92"/>
      <c r="D28" s="93"/>
      <c r="E28" s="28">
        <v>68022390</v>
      </c>
      <c r="F28" s="113">
        <f>'input data'!B26</f>
        <v>439.47</v>
      </c>
      <c r="G28" s="93"/>
      <c r="H28" s="29">
        <v>18.02</v>
      </c>
      <c r="I28" s="107">
        <f>H28*F28</f>
        <v>7919.2494000000006</v>
      </c>
      <c r="J28" s="93"/>
    </row>
    <row r="29" spans="1:10" ht="15.75" customHeight="1" thickBot="1" x14ac:dyDescent="0.3">
      <c r="A29" s="30"/>
      <c r="B29" s="97"/>
      <c r="C29" s="79"/>
      <c r="D29" s="80"/>
      <c r="E29" s="30"/>
      <c r="F29" s="97"/>
      <c r="G29" s="80"/>
      <c r="H29" s="31"/>
      <c r="I29" s="32"/>
      <c r="J29" s="31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4"/>
      <c r="H30" s="20"/>
      <c r="I30" s="19"/>
      <c r="J30" s="20"/>
    </row>
    <row r="31" spans="1:10" ht="15.75" customHeight="1" x14ac:dyDescent="0.25">
      <c r="A31" s="90" t="str">
        <f>UPPER('input data'!B24)</f>
        <v>WHSU2212089</v>
      </c>
      <c r="B31" s="73"/>
      <c r="C31" s="3">
        <f>'input data'!B25</f>
        <v>476</v>
      </c>
      <c r="D31" s="4" t="s">
        <v>76</v>
      </c>
      <c r="E31" s="4" t="s">
        <v>77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108"/>
      <c r="G32" s="73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18"/>
      <c r="I34" s="99">
        <f>SUM(I28:J33)</f>
        <v>7919.2494000000006</v>
      </c>
      <c r="J34" s="82"/>
    </row>
    <row r="35" spans="1:10" ht="15.75" customHeight="1" x14ac:dyDescent="0.25">
      <c r="A35" s="35" t="s">
        <v>160</v>
      </c>
      <c r="B35" s="34"/>
      <c r="C35" s="34"/>
      <c r="D35" s="34"/>
      <c r="E35" s="34"/>
      <c r="F35" s="34"/>
      <c r="G35" s="34"/>
      <c r="H35" s="31"/>
      <c r="I35" s="78"/>
      <c r="J35" s="80"/>
    </row>
    <row r="36" spans="1:10" ht="15.75" customHeight="1" x14ac:dyDescent="0.25">
      <c r="A36" s="109" t="s">
        <v>79</v>
      </c>
      <c r="B36" s="85"/>
      <c r="C36" s="85"/>
      <c r="D36" s="82"/>
      <c r="E36" s="100" t="s">
        <v>80</v>
      </c>
      <c r="F36" s="85"/>
      <c r="G36" s="85"/>
      <c r="H36" s="85"/>
      <c r="I36" s="85"/>
      <c r="J36" s="82"/>
    </row>
    <row r="37" spans="1:10" ht="19.5" customHeight="1" x14ac:dyDescent="0.25">
      <c r="A37" s="110" t="s">
        <v>81</v>
      </c>
      <c r="B37" s="73"/>
      <c r="C37" s="73"/>
      <c r="D37" s="76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77"/>
      <c r="B38" s="73"/>
      <c r="C38" s="73"/>
      <c r="D38" s="76"/>
      <c r="E38" s="19"/>
      <c r="F38" s="4"/>
      <c r="G38" s="4"/>
      <c r="H38" s="4"/>
      <c r="I38" s="4"/>
      <c r="J38" s="20"/>
    </row>
    <row r="39" spans="1:10" ht="15.75" customHeight="1" x14ac:dyDescent="0.25">
      <c r="A39" s="111" t="s">
        <v>83</v>
      </c>
      <c r="B39" s="73"/>
      <c r="C39" s="73"/>
      <c r="D39" s="76"/>
      <c r="E39" s="19"/>
      <c r="F39" s="4"/>
      <c r="G39" s="4"/>
      <c r="H39" s="4"/>
      <c r="I39" s="4"/>
      <c r="J39" s="20"/>
    </row>
    <row r="40" spans="1:10" ht="18.75" customHeight="1" x14ac:dyDescent="0.25">
      <c r="A40" s="78"/>
      <c r="B40" s="79"/>
      <c r="C40" s="79"/>
      <c r="D40" s="80"/>
      <c r="E40" s="32" t="s">
        <v>84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M29" sqref="M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100" t="s">
        <v>86</v>
      </c>
      <c r="B2" s="85"/>
      <c r="C2" s="85"/>
      <c r="D2" s="85"/>
      <c r="E2" s="85"/>
      <c r="F2" s="82"/>
      <c r="G2" s="84" t="s">
        <v>40</v>
      </c>
      <c r="H2" s="82"/>
      <c r="I2" s="136" t="s">
        <v>41</v>
      </c>
      <c r="J2" s="82"/>
    </row>
    <row r="3" spans="1:10" ht="15.75" x14ac:dyDescent="0.25">
      <c r="A3" s="137" t="s">
        <v>87</v>
      </c>
      <c r="B3" s="73"/>
      <c r="C3" s="73"/>
      <c r="D3" s="73"/>
      <c r="E3" s="73"/>
      <c r="F3" s="76"/>
      <c r="G3" s="102" t="str">
        <f>Invoice!E4</f>
        <v>BK001/25-26</v>
      </c>
      <c r="H3" s="80"/>
      <c r="I3" s="103">
        <f>Invoice!H4</f>
        <v>45766</v>
      </c>
      <c r="J3" s="80"/>
    </row>
    <row r="4" spans="1:10" x14ac:dyDescent="0.25">
      <c r="A4" s="19" t="s">
        <v>88</v>
      </c>
      <c r="B4" s="4"/>
      <c r="C4" s="4"/>
      <c r="D4" s="4"/>
      <c r="E4" s="4"/>
      <c r="F4" s="20"/>
      <c r="G4" s="136" t="s">
        <v>45</v>
      </c>
      <c r="H4" s="85"/>
      <c r="I4" s="85"/>
      <c r="J4" s="82"/>
    </row>
    <row r="5" spans="1:10" x14ac:dyDescent="0.25">
      <c r="A5" s="19" t="s">
        <v>89</v>
      </c>
      <c r="B5" s="4"/>
      <c r="C5" s="4"/>
      <c r="D5" s="4"/>
      <c r="E5" s="4"/>
      <c r="F5" s="20"/>
      <c r="G5" s="98" t="str">
        <f>'input data'!B5</f>
        <v>AD2403250650768</v>
      </c>
      <c r="H5" s="79"/>
      <c r="I5" s="79"/>
      <c r="J5" s="80"/>
    </row>
    <row r="6" spans="1:10" x14ac:dyDescent="0.25">
      <c r="A6" s="138" t="s">
        <v>90</v>
      </c>
      <c r="B6" s="73"/>
      <c r="C6" s="73"/>
      <c r="D6" s="73"/>
      <c r="E6" s="73"/>
      <c r="F6" s="20"/>
      <c r="G6" s="24"/>
      <c r="H6" s="33"/>
      <c r="I6" s="33"/>
      <c r="J6" s="36"/>
    </row>
    <row r="7" spans="1:10" x14ac:dyDescent="0.25">
      <c r="A7" s="19" t="s">
        <v>91</v>
      </c>
      <c r="B7" s="4"/>
      <c r="C7" s="4"/>
      <c r="D7" s="4"/>
      <c r="E7" s="4"/>
      <c r="F7" s="20"/>
      <c r="G7" s="37" t="s">
        <v>92</v>
      </c>
      <c r="H7" s="17"/>
      <c r="I7" s="17"/>
      <c r="J7" s="18"/>
    </row>
    <row r="8" spans="1:10" ht="15.75" x14ac:dyDescent="0.25">
      <c r="A8" s="38" t="s">
        <v>93</v>
      </c>
      <c r="B8" s="4"/>
      <c r="C8" s="4"/>
      <c r="D8" s="4"/>
      <c r="E8" s="4"/>
      <c r="F8" s="20"/>
      <c r="G8" s="39" t="s">
        <v>94</v>
      </c>
      <c r="H8" s="40"/>
      <c r="I8" s="40"/>
      <c r="J8" s="41"/>
    </row>
    <row r="9" spans="1:10" ht="15.75" x14ac:dyDescent="0.25">
      <c r="A9" s="42" t="s">
        <v>53</v>
      </c>
      <c r="B9" s="4"/>
      <c r="C9" s="4"/>
      <c r="D9" s="4"/>
      <c r="E9" s="4"/>
      <c r="F9" s="20"/>
      <c r="G9" s="39" t="s">
        <v>95</v>
      </c>
      <c r="H9" s="40"/>
      <c r="I9" s="40"/>
      <c r="J9" s="41"/>
    </row>
    <row r="10" spans="1:10" x14ac:dyDescent="0.25">
      <c r="A10" s="43" t="s">
        <v>56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39" t="s">
        <v>57</v>
      </c>
      <c r="B11" s="85"/>
      <c r="C11" s="85"/>
      <c r="D11" s="85"/>
      <c r="E11" s="85"/>
      <c r="F11" s="18"/>
      <c r="G11" s="37" t="s">
        <v>96</v>
      </c>
      <c r="H11" s="17"/>
      <c r="I11" s="17"/>
      <c r="J11" s="18"/>
    </row>
    <row r="12" spans="1:10" x14ac:dyDescent="0.25">
      <c r="A12" s="140" t="str">
        <f>'input data'!B6</f>
        <v>To the Order</v>
      </c>
      <c r="B12" s="73"/>
      <c r="C12" s="73"/>
      <c r="D12" s="73"/>
      <c r="E12" s="73"/>
      <c r="F12" s="20"/>
      <c r="G12" s="19"/>
      <c r="H12" s="4"/>
      <c r="I12" s="4"/>
      <c r="J12" s="20"/>
    </row>
    <row r="13" spans="1:10" x14ac:dyDescent="0.25">
      <c r="A13" s="78"/>
      <c r="B13" s="79"/>
      <c r="C13" s="79"/>
      <c r="D13" s="79"/>
      <c r="E13" s="79"/>
      <c r="F13" s="31"/>
      <c r="G13" s="19"/>
      <c r="H13" s="4"/>
      <c r="I13" s="4"/>
      <c r="J13" s="20"/>
    </row>
    <row r="14" spans="1:10" x14ac:dyDescent="0.25">
      <c r="A14" s="139" t="s">
        <v>60</v>
      </c>
      <c r="B14" s="85"/>
      <c r="C14" s="85"/>
      <c r="D14" s="85"/>
      <c r="E14" s="85"/>
      <c r="F14" s="82"/>
      <c r="G14" s="19"/>
      <c r="H14" s="4"/>
      <c r="I14" s="4"/>
      <c r="J14" s="20"/>
    </row>
    <row r="15" spans="1:10" x14ac:dyDescent="0.25">
      <c r="A15" s="75" t="str">
        <f>Invoice!A15</f>
        <v>A-A STONE INVESTMENT TRADING COMPANY LIMITED
 34/5 TRAN KHANH DU STREET, TAN DINH WARD, 
DISTRICT 1, HOCHIMINH CITY, VIETNAM
 TAX:0317458134
 TEL: 0962147396
 MAIL: AASTONEDOCS@GMAIL.COM</v>
      </c>
      <c r="B15" s="73"/>
      <c r="C15" s="73"/>
      <c r="D15" s="73"/>
      <c r="E15" s="73"/>
      <c r="F15" s="76"/>
      <c r="G15" s="19"/>
      <c r="H15" s="4"/>
      <c r="I15" s="4"/>
      <c r="J15" s="20"/>
    </row>
    <row r="16" spans="1:10" x14ac:dyDescent="0.25">
      <c r="A16" s="77"/>
      <c r="B16" s="73"/>
      <c r="C16" s="73"/>
      <c r="D16" s="73"/>
      <c r="E16" s="73"/>
      <c r="F16" s="76"/>
      <c r="G16" s="19"/>
      <c r="H16" s="4"/>
      <c r="I16" s="4"/>
      <c r="J16" s="20"/>
    </row>
    <row r="17" spans="1:10" x14ac:dyDescent="0.25">
      <c r="A17" s="77"/>
      <c r="B17" s="73"/>
      <c r="C17" s="73"/>
      <c r="D17" s="73"/>
      <c r="E17" s="73"/>
      <c r="F17" s="76"/>
      <c r="G17" s="19"/>
      <c r="H17" s="4"/>
      <c r="I17" s="4"/>
      <c r="J17" s="20"/>
    </row>
    <row r="18" spans="1:10" ht="37.5" customHeight="1" x14ac:dyDescent="0.25">
      <c r="A18" s="77"/>
      <c r="B18" s="73"/>
      <c r="C18" s="73"/>
      <c r="D18" s="73"/>
      <c r="E18" s="73"/>
      <c r="F18" s="76"/>
      <c r="G18" s="132" t="s">
        <v>97</v>
      </c>
      <c r="H18" s="82"/>
      <c r="I18" s="133" t="s">
        <v>98</v>
      </c>
      <c r="J18" s="82"/>
    </row>
    <row r="19" spans="1:10" ht="15" customHeight="1" x14ac:dyDescent="0.25">
      <c r="A19" s="77"/>
      <c r="B19" s="73"/>
      <c r="C19" s="73"/>
      <c r="D19" s="73"/>
      <c r="E19" s="73"/>
      <c r="F19" s="76"/>
      <c r="G19" s="78"/>
      <c r="H19" s="80"/>
      <c r="I19" s="79"/>
      <c r="J19" s="80"/>
    </row>
    <row r="20" spans="1:10" ht="30.75" customHeight="1" x14ac:dyDescent="0.25">
      <c r="A20" s="78"/>
      <c r="B20" s="79"/>
      <c r="C20" s="79"/>
      <c r="D20" s="79"/>
      <c r="E20" s="79"/>
      <c r="F20" s="80"/>
      <c r="G20" s="134" t="s">
        <v>65</v>
      </c>
      <c r="H20" s="80"/>
      <c r="I20" s="134" t="str">
        <f>Invoice!H22</f>
        <v>VIETNAM</v>
      </c>
      <c r="J20" s="80"/>
    </row>
    <row r="21" spans="1:10" ht="15.75" customHeight="1" x14ac:dyDescent="0.25">
      <c r="A21" s="130" t="s">
        <v>99</v>
      </c>
      <c r="B21" s="85"/>
      <c r="C21" s="82"/>
      <c r="D21" s="130" t="s">
        <v>100</v>
      </c>
      <c r="E21" s="85"/>
      <c r="F21" s="82"/>
      <c r="G21" s="141" t="s">
        <v>101</v>
      </c>
      <c r="H21" s="92"/>
      <c r="I21" s="92"/>
      <c r="J21" s="93"/>
    </row>
    <row r="22" spans="1:10" ht="15.75" customHeight="1" x14ac:dyDescent="0.25">
      <c r="A22" s="97"/>
      <c r="B22" s="79"/>
      <c r="C22" s="80"/>
      <c r="D22" s="98" t="str">
        <f>Invoice!C22</f>
        <v>CHENNAI</v>
      </c>
      <c r="E22" s="79"/>
      <c r="F22" s="80"/>
      <c r="G22" s="131" t="str">
        <f>'input data'!B16</f>
        <v>CNF</v>
      </c>
      <c r="H22" s="79"/>
      <c r="I22" s="79"/>
      <c r="J22" s="80"/>
    </row>
    <row r="23" spans="1:10" ht="15.75" customHeight="1" x14ac:dyDescent="0.25">
      <c r="A23" s="130" t="s">
        <v>102</v>
      </c>
      <c r="B23" s="85"/>
      <c r="C23" s="82"/>
      <c r="D23" s="130" t="s">
        <v>103</v>
      </c>
      <c r="E23" s="85"/>
      <c r="F23" s="82"/>
      <c r="G23" s="44"/>
      <c r="H23" s="45"/>
      <c r="I23" s="45"/>
      <c r="J23" s="46"/>
    </row>
    <row r="24" spans="1:10" ht="15.75" customHeight="1" x14ac:dyDescent="0.25">
      <c r="A24" s="97"/>
      <c r="B24" s="79"/>
      <c r="C24" s="80"/>
      <c r="D24" s="98" t="str">
        <f>Invoice!C25</f>
        <v>CHENNAI</v>
      </c>
      <c r="E24" s="79"/>
      <c r="F24" s="80"/>
      <c r="G24" s="32"/>
      <c r="H24" s="34"/>
      <c r="I24" s="34"/>
      <c r="J24" s="31"/>
    </row>
    <row r="25" spans="1:10" ht="15.75" customHeight="1" x14ac:dyDescent="0.25">
      <c r="A25" s="130" t="s">
        <v>31</v>
      </c>
      <c r="B25" s="85"/>
      <c r="C25" s="82"/>
      <c r="D25" s="130" t="s">
        <v>32</v>
      </c>
      <c r="E25" s="85"/>
      <c r="F25" s="82"/>
      <c r="G25" s="117" t="s">
        <v>104</v>
      </c>
      <c r="H25" s="92"/>
      <c r="I25" s="92"/>
      <c r="J25" s="93"/>
    </row>
    <row r="26" spans="1:10" ht="15.75" customHeight="1" x14ac:dyDescent="0.25">
      <c r="A26" s="89" t="str">
        <f>Invoice!E25</f>
        <v>DA NANG</v>
      </c>
      <c r="B26" s="73"/>
      <c r="C26" s="76"/>
      <c r="D26" s="89" t="str">
        <f>Invoice!H25</f>
        <v>DA NANG</v>
      </c>
      <c r="E26" s="73"/>
      <c r="F26" s="76"/>
      <c r="G26" s="132" t="str">
        <f>'input data'!B17</f>
        <v>100% Against Documents</v>
      </c>
      <c r="H26" s="85"/>
      <c r="I26" s="85"/>
      <c r="J26" s="82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67</v>
      </c>
      <c r="B28" s="98" t="s">
        <v>105</v>
      </c>
      <c r="C28" s="80"/>
      <c r="D28" s="98" t="s">
        <v>68</v>
      </c>
      <c r="E28" s="79"/>
      <c r="F28" s="79"/>
      <c r="G28" s="50"/>
      <c r="H28" s="51"/>
      <c r="I28" s="98" t="s">
        <v>72</v>
      </c>
      <c r="J28" s="80"/>
    </row>
    <row r="29" spans="1:10" ht="15.75" customHeight="1" x14ac:dyDescent="0.25">
      <c r="A29" s="27">
        <v>1</v>
      </c>
      <c r="B29" s="112">
        <f>Invoice!E28</f>
        <v>68022390</v>
      </c>
      <c r="C29" s="93"/>
      <c r="D29" s="127" t="str">
        <f>Invoice!B28</f>
        <v>POLISHED GRANITE SLABS</v>
      </c>
      <c r="E29" s="92"/>
      <c r="F29" s="92"/>
      <c r="G29" s="92"/>
      <c r="H29" s="93"/>
      <c r="I29" s="128">
        <f>Invoice!F28</f>
        <v>439.47</v>
      </c>
      <c r="J29" s="93"/>
    </row>
    <row r="30" spans="1:10" ht="15.75" customHeight="1" x14ac:dyDescent="0.25">
      <c r="A30" s="52" t="s">
        <v>106</v>
      </c>
      <c r="B30" s="48"/>
      <c r="C30" s="48"/>
      <c r="D30" s="48"/>
      <c r="E30" s="48"/>
      <c r="F30" s="48"/>
      <c r="G30" s="48"/>
      <c r="H30" s="48"/>
      <c r="I30" s="129">
        <f>SUM(I29:J29)</f>
        <v>439.47</v>
      </c>
      <c r="J30" s="93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89" t="s">
        <v>107</v>
      </c>
      <c r="B32" s="73"/>
      <c r="C32" s="33" t="s">
        <v>35</v>
      </c>
      <c r="D32" s="108" t="s">
        <v>74</v>
      </c>
      <c r="E32" s="73"/>
      <c r="F32" s="33" t="s">
        <v>75</v>
      </c>
      <c r="G32" s="33"/>
      <c r="H32" s="4"/>
      <c r="I32" s="33"/>
      <c r="J32" s="36"/>
    </row>
    <row r="33" spans="1:10" ht="15.75" customHeight="1" x14ac:dyDescent="0.25">
      <c r="A33" s="90" t="str">
        <f>Invoice!A31</f>
        <v>WHSU2212089</v>
      </c>
      <c r="B33" s="73"/>
      <c r="C33" s="53">
        <f>'input data'!B25</f>
        <v>476</v>
      </c>
      <c r="D33" s="125" t="s">
        <v>108</v>
      </c>
      <c r="E33" s="73"/>
      <c r="F33" s="53" t="s">
        <v>109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110</v>
      </c>
      <c r="B35" s="54"/>
      <c r="C35" s="54" t="str">
        <f>'input data'!B14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111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100" t="s">
        <v>112</v>
      </c>
      <c r="B38" s="85"/>
      <c r="C38" s="85"/>
      <c r="D38" s="85"/>
      <c r="E38" s="85"/>
      <c r="F38" s="82"/>
      <c r="G38" s="100" t="s">
        <v>80</v>
      </c>
      <c r="H38" s="85"/>
      <c r="I38" s="85"/>
      <c r="J38" s="82"/>
    </row>
    <row r="39" spans="1:10" ht="15.75" customHeight="1" x14ac:dyDescent="0.25">
      <c r="A39" s="126" t="s">
        <v>113</v>
      </c>
      <c r="B39" s="73"/>
      <c r="C39" s="73"/>
      <c r="D39" s="73"/>
      <c r="E39" s="73"/>
      <c r="F39" s="76"/>
      <c r="G39" s="19"/>
      <c r="H39" s="4"/>
      <c r="I39" s="4"/>
      <c r="J39" s="20"/>
    </row>
    <row r="40" spans="1:10" ht="15.75" customHeight="1" x14ac:dyDescent="0.25">
      <c r="A40" s="118" t="s">
        <v>114</v>
      </c>
      <c r="B40" s="119"/>
      <c r="C40" s="119"/>
      <c r="D40" s="119"/>
      <c r="E40" s="119"/>
      <c r="F40" s="120"/>
      <c r="G40" s="19"/>
      <c r="H40" s="4"/>
      <c r="I40" s="4"/>
      <c r="J40" s="20"/>
    </row>
    <row r="41" spans="1:10" ht="15.75" customHeight="1" x14ac:dyDescent="0.25">
      <c r="A41" s="121" t="s">
        <v>115</v>
      </c>
      <c r="B41" s="122"/>
      <c r="C41" s="122"/>
      <c r="D41" s="122"/>
      <c r="E41" s="122"/>
      <c r="F41" s="123"/>
      <c r="G41" s="12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0" zoomScaleNormal="100" workbookViewId="0">
      <selection activeCell="H29" sqref="H29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62" t="s">
        <v>42</v>
      </c>
      <c r="C1" s="163"/>
      <c r="D1" s="163"/>
      <c r="E1" s="163"/>
      <c r="F1" s="163"/>
      <c r="G1" s="163"/>
      <c r="H1" s="163"/>
      <c r="I1" s="163"/>
      <c r="J1" s="163"/>
      <c r="K1" s="164"/>
      <c r="R1" s="168"/>
      <c r="S1" s="73"/>
      <c r="T1" s="73"/>
      <c r="U1" s="73"/>
      <c r="V1" s="73"/>
      <c r="W1" s="151"/>
      <c r="X1" s="73"/>
      <c r="Y1" s="73"/>
    </row>
    <row r="2" spans="1:25" ht="36.75" thickBot="1" x14ac:dyDescent="0.6">
      <c r="A2" s="59"/>
      <c r="B2" s="165"/>
      <c r="C2" s="166"/>
      <c r="D2" s="166"/>
      <c r="E2" s="166"/>
      <c r="F2" s="166"/>
      <c r="G2" s="166"/>
      <c r="H2" s="166"/>
      <c r="I2" s="166"/>
      <c r="J2" s="166"/>
      <c r="K2" s="167"/>
    </row>
    <row r="3" spans="1:25" x14ac:dyDescent="0.25">
      <c r="A3" s="60"/>
      <c r="B3" s="169" t="s">
        <v>117</v>
      </c>
      <c r="C3" s="85"/>
      <c r="D3" s="85"/>
      <c r="E3" s="85"/>
      <c r="F3" s="85"/>
      <c r="G3" s="85"/>
      <c r="H3" s="85"/>
      <c r="I3" s="85"/>
      <c r="J3" s="85"/>
      <c r="K3" s="82"/>
    </row>
    <row r="4" spans="1:25" x14ac:dyDescent="0.25">
      <c r="A4" s="60"/>
      <c r="B4" s="170" t="s">
        <v>118</v>
      </c>
      <c r="C4" s="73"/>
      <c r="D4" s="73"/>
      <c r="E4" s="73"/>
      <c r="F4" s="73"/>
      <c r="G4" s="73"/>
      <c r="H4" s="73"/>
      <c r="I4" s="73"/>
      <c r="J4" s="73"/>
      <c r="K4" s="76"/>
    </row>
    <row r="5" spans="1:25" x14ac:dyDescent="0.25">
      <c r="A5" s="53"/>
      <c r="B5" s="97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7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1"/>
      <c r="B7" s="160" t="s">
        <v>120</v>
      </c>
      <c r="C7" s="73"/>
      <c r="D7" s="73"/>
      <c r="E7" s="73"/>
      <c r="F7" s="73"/>
      <c r="G7" s="73"/>
      <c r="H7" s="73"/>
      <c r="I7" s="73"/>
      <c r="J7" s="73"/>
      <c r="K7" s="76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70">
        <v>45766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2" t="s">
        <v>148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8" t="s">
        <v>156</v>
      </c>
      <c r="C13" s="73"/>
      <c r="D13" s="73"/>
      <c r="E13" s="73"/>
      <c r="F13" s="73"/>
      <c r="G13" s="73"/>
      <c r="H13" s="4"/>
      <c r="I13" s="4"/>
      <c r="J13" s="4"/>
      <c r="K13" s="20"/>
    </row>
    <row r="14" spans="1:25" x14ac:dyDescent="0.25">
      <c r="A14" s="63"/>
      <c r="B14" s="75" t="s">
        <v>157</v>
      </c>
      <c r="C14" s="73"/>
      <c r="D14" s="73"/>
      <c r="E14" s="73"/>
      <c r="F14" s="73"/>
      <c r="G14" s="73"/>
      <c r="H14" s="4"/>
      <c r="I14" s="4"/>
      <c r="J14" s="4"/>
      <c r="K14" s="20"/>
    </row>
    <row r="15" spans="1:25" ht="47.25" customHeight="1" x14ac:dyDescent="0.25">
      <c r="A15" s="63"/>
      <c r="B15" s="77"/>
      <c r="C15" s="73"/>
      <c r="D15" s="73"/>
      <c r="E15" s="73"/>
      <c r="F15" s="73"/>
      <c r="G15" s="73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2"/>
      <c r="C17" s="34"/>
      <c r="D17" s="34"/>
      <c r="E17" s="34"/>
      <c r="F17" s="34"/>
      <c r="G17" s="34"/>
      <c r="H17" s="34"/>
      <c r="I17" s="34"/>
      <c r="J17" s="34"/>
      <c r="K17" s="31"/>
    </row>
    <row r="18" spans="1:11" ht="15.75" thickBot="1" x14ac:dyDescent="0.3">
      <c r="A18" s="54"/>
      <c r="B18" s="104" t="s">
        <v>125</v>
      </c>
      <c r="C18" s="91"/>
      <c r="D18" s="91"/>
      <c r="E18" s="161"/>
      <c r="F18" s="104" t="s">
        <v>126</v>
      </c>
      <c r="G18" s="93"/>
      <c r="H18" s="104" t="s">
        <v>127</v>
      </c>
      <c r="I18" s="93"/>
      <c r="J18" s="104" t="s">
        <v>128</v>
      </c>
      <c r="K18" s="93"/>
    </row>
    <row r="19" spans="1:11" ht="15.75" customHeight="1" thickBot="1" x14ac:dyDescent="0.3">
      <c r="A19" s="3"/>
      <c r="B19" s="127" t="s">
        <v>28</v>
      </c>
      <c r="C19" s="156"/>
      <c r="D19" s="156"/>
      <c r="E19" s="157"/>
      <c r="F19" s="104">
        <v>110.57</v>
      </c>
      <c r="G19" s="93"/>
      <c r="H19" s="149">
        <v>4728</v>
      </c>
      <c r="I19" s="93"/>
      <c r="J19" s="154">
        <f>F19*H19</f>
        <v>522774.95999999996</v>
      </c>
      <c r="K19" s="93"/>
    </row>
    <row r="20" spans="1:11" ht="15.75" customHeight="1" x14ac:dyDescent="0.25">
      <c r="A20" s="53"/>
      <c r="B20" s="90"/>
      <c r="C20" s="73"/>
      <c r="D20" s="73"/>
      <c r="E20" s="73"/>
      <c r="F20" s="151"/>
      <c r="G20" s="155"/>
      <c r="H20" s="142" t="s">
        <v>129</v>
      </c>
      <c r="I20" s="143"/>
      <c r="J20" s="158">
        <v>522</v>
      </c>
      <c r="K20" s="159"/>
    </row>
    <row r="21" spans="1:11" ht="15.75" customHeight="1" thickBot="1" x14ac:dyDescent="0.3">
      <c r="A21" s="3"/>
      <c r="B21" s="124"/>
      <c r="C21" s="79"/>
      <c r="D21" s="79"/>
      <c r="E21" s="79"/>
      <c r="F21" s="34"/>
      <c r="G21" s="64"/>
      <c r="H21" s="145" t="s">
        <v>106</v>
      </c>
      <c r="I21" s="146"/>
      <c r="J21" s="147">
        <f>SUM(J19:K20)</f>
        <v>523296.95999999996</v>
      </c>
      <c r="K21" s="148"/>
    </row>
    <row r="22" spans="1:11" ht="15.75" customHeight="1" thickBot="1" x14ac:dyDescent="0.3">
      <c r="A22" s="53"/>
      <c r="B22" s="90"/>
      <c r="C22" s="73"/>
      <c r="D22" s="73"/>
      <c r="E22" s="73"/>
      <c r="F22" s="4"/>
      <c r="G22" s="4"/>
      <c r="H22" s="150"/>
      <c r="I22" s="73"/>
      <c r="J22" s="151"/>
      <c r="K22" s="76"/>
    </row>
    <row r="23" spans="1:11" ht="15.75" customHeight="1" x14ac:dyDescent="0.25">
      <c r="A23" s="54"/>
      <c r="B23" s="152" t="s">
        <v>130</v>
      </c>
      <c r="C23" s="92"/>
      <c r="D23" s="48"/>
      <c r="E23" s="48"/>
      <c r="F23" s="48"/>
      <c r="G23" s="48"/>
      <c r="H23" s="48"/>
      <c r="I23" s="48"/>
      <c r="J23" s="153">
        <f>J21</f>
        <v>523296.95999999996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5"/>
      <c r="B25" s="144" t="s">
        <v>131</v>
      </c>
      <c r="C25" s="73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158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159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6"/>
      <c r="B35" s="137" t="s">
        <v>142</v>
      </c>
      <c r="C35" s="73"/>
      <c r="D35" s="73"/>
      <c r="E35" s="73"/>
      <c r="F35" s="73"/>
      <c r="G35" s="73"/>
      <c r="H35" s="4"/>
      <c r="I35" s="4"/>
      <c r="J35" s="4"/>
      <c r="K35" s="20"/>
    </row>
    <row r="36" spans="1:11" ht="15.75" customHeight="1" x14ac:dyDescent="0.25">
      <c r="A36" s="66"/>
      <c r="B36" s="137" t="s">
        <v>143</v>
      </c>
      <c r="C36" s="73"/>
      <c r="D36" s="73"/>
      <c r="E36" s="73"/>
      <c r="F36" s="73"/>
      <c r="G36" s="73"/>
      <c r="H36" s="4"/>
      <c r="I36" s="4"/>
      <c r="J36" s="4"/>
      <c r="K36" s="20"/>
    </row>
    <row r="37" spans="1:11" ht="15.75" customHeight="1" x14ac:dyDescent="0.25">
      <c r="A37" s="40"/>
      <c r="B37" s="39" t="s">
        <v>144</v>
      </c>
      <c r="C37" s="67" t="str">
        <f>'input data'!B5</f>
        <v>AD2403250650768</v>
      </c>
      <c r="D37" s="40"/>
      <c r="E37" s="40"/>
      <c r="F37" s="40"/>
      <c r="G37" s="40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2"/>
      <c r="C41" s="34"/>
      <c r="D41" s="34"/>
      <c r="E41" s="34"/>
      <c r="F41" s="34"/>
      <c r="G41" s="34"/>
      <c r="H41" s="34"/>
      <c r="I41" s="34"/>
      <c r="J41" s="34"/>
      <c r="K41" s="31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2025-04-19T13:07:28Z</cp:lastPrinted>
  <dcterms:created xsi:type="dcterms:W3CDTF">2022-11-23T06:47:43Z</dcterms:created>
  <dcterms:modified xsi:type="dcterms:W3CDTF">2025-04-19T13:07:38Z</dcterms:modified>
</cp:coreProperties>
</file>