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09 BK009 Sept 24-25\"/>
    </mc:Choice>
  </mc:AlternateContent>
  <xr:revisionPtr revIDLastSave="0" documentId="13_ncr:1_{E14CFFFA-6654-4423-9324-9039F50E1FF9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PO!$A$1:$J$45</definedName>
  </definedNames>
  <calcPr calcId="191029"/>
</workbook>
</file>

<file path=xl/calcChain.xml><?xml version="1.0" encoding="utf-8"?>
<calcChain xmlns="http://schemas.openxmlformats.org/spreadsheetml/2006/main">
  <c r="B24" i="4" l="1"/>
  <c r="B5" i="4"/>
  <c r="H25" i="1"/>
  <c r="E25" i="1"/>
  <c r="H22" i="1"/>
  <c r="I21" i="3" l="1"/>
  <c r="H28" i="1" l="1"/>
  <c r="I29" i="1"/>
  <c r="A15" i="1"/>
  <c r="I24" i="3"/>
  <c r="I27" i="3" s="1"/>
  <c r="G26" i="2" l="1"/>
  <c r="H10" i="1" l="1"/>
  <c r="B3" i="4" l="1"/>
  <c r="A34" i="1" l="1"/>
  <c r="C38" i="2"/>
  <c r="B41" i="3" l="1"/>
  <c r="E4" i="1" l="1"/>
  <c r="G3" i="2" s="1"/>
  <c r="H6" i="1" l="1"/>
  <c r="E10" i="1"/>
  <c r="G22" i="2" l="1"/>
  <c r="E12" i="1"/>
  <c r="H12" i="1"/>
  <c r="F28" i="1" l="1"/>
  <c r="C34" i="1"/>
  <c r="C36" i="2" s="1"/>
  <c r="I20" i="2"/>
  <c r="C25" i="1"/>
  <c r="C22" i="1"/>
  <c r="B28" i="1"/>
  <c r="H4" i="1"/>
  <c r="I28" i="1" l="1"/>
  <c r="I37" i="1" s="1"/>
  <c r="A36" i="2"/>
  <c r="I29" i="2"/>
  <c r="I33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<sst xmlns="http://schemas.openxmlformats.org/spreadsheetml/2006/main" count="201" uniqueCount="162">
  <si>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</si>
  <si>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</si>
  <si>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</si>
  <si>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</si>
  <si>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</si>
  <si>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</si>
  <si>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</si>
  <si>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</si>
  <si>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</si>
  <si>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</si>
  <si>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</si>
  <si>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</si>
  <si>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</si>
  <si>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</si>
  <si>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</si>
  <si>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</si>
  <si>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</si>
  <si>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</si>
  <si>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</si>
  <si>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</si>
  <si>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</si>
  <si>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</si>
  <si>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</si>
  <si>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</si>
  <si>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</si>
  <si>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</si>
  <si>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</si>
  <si>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</si>
  <si>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</si>
  <si>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</si>
  <si>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</si>
  <si>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</si>
  <si>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</si>
  <si>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</si>
  <si>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</si>
  <si>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</si>
  <si>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</si>
  <si>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</si>
  <si>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</si>
  <si>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</si>
  <si>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</si>
  <si>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</si>
  <si>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</si>
  <si>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</si>
  <si>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</si>
  <si>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</si>
  <si>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</si>
  <si>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</si>
  <si>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</si>
  <si>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</si>
  <si>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</si>
  <si>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</si>
  <si>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</si>
  <si>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</si>
  <si>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</si>
  <si>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</si>
  <si>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</si>
  <si>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</si>
  <si>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</si>
  <si>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</si>
  <si>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</si>
  <si>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</si>
  <si>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</si>
  <si>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</si>
  <si>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</si>
  <si>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</si>
  <si>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</si>
  <si>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</si>
  <si>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</si>
  <si>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</si>
  <si>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</si>
  <si>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</si>
  <si>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</si>
  <si>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</si>
  <si>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</si>
  <si>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</si>
  <si>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</si>
  <si>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</si>
  <si>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</si>
  <si>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</si>
  <si>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</si>
  <si>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</si>
  <si>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</si>
  <si>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</si>
  <si>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</si>
  <si>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</si>
  <si>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</si>
  <si>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</si>
  <si>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</si>
  <si>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</si>
  <si>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</si>
  <si>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</si>
  <si>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</si>
  <si>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</si>
  <si>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</si>
  <si>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</si>
  <si>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</si>
  <si>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</si>
  <si>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</si>
  <si>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</si>
  <si>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</si>
  <si>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</si>
  <si>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</si>
  <si>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</si>
  <si>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</si>
  <si>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</si>
  <si>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</si>
  <si>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</si>
  <si>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</si>
  <si>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</si>
  <si>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</si>
  <si>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</si>
  <si>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</si>
  <si>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</si>
  <si>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</si>
  <si>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</si>
  <si>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</si>
  <si>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</si>
  <si>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</si>
  <si>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</si>
  <si>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</si>
  <si>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</si>
  <si>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</si>
  <si>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</si>
  <si>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</si>
  <si>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</si>
  <si>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</si>
  <si>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</si>
  <si>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</si>
  <si>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</si>
  <si>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</si>
  <si>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</si>
  <si>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</si>
  <si>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</si>
  <si>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</si>
  <si>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</si>
  <si>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</si>
  <si>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</si>
  <si>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</si>
  <si>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</si>
  <si>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</si>
  <si>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</si>
  <si>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</si>
  <si>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</si>
  <si>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</si>
  <si>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</si>
  <si>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09</t>
  </si>
  <si>
    <t>Wooden Crate packing</t>
  </si>
  <si>
    <t>CNF</t>
  </si>
  <si>
    <t>BK009/24-25</t>
  </si>
  <si>
    <t>Sri Shiva Balaji Slabs Industrie - Khammam</t>
  </si>
  <si>
    <t>SY No. 147/A1 147/AA 1/2, Mudigonda
Mudigonda, Khammam
GSTIN/UIN : 36ACCFS2146R1ZN
State Name: Telangana, Code : 36</t>
  </si>
  <si>
    <t>Polished Granite Slabs</t>
  </si>
  <si>
    <t>Description</t>
  </si>
  <si>
    <t>MK SERVICE TRADING Co., LTD
Ad : 469 TRAN NHAN TONG STREET,NAM SON WARD, KIEN AN DISTRICT HAI PHONG CITY, VIET NAM.
 Tax code: 0201809312
ZIP CODE: 180000 mk200917hp@gmail.com/mk@mkservice.com.vn
Cell phone: +84 886626222</t>
  </si>
  <si>
    <t>Against Documents</t>
  </si>
  <si>
    <t>POLISHED GRANITE SLABS</t>
  </si>
  <si>
    <t>VIETNAM</t>
  </si>
  <si>
    <t>HAI PHONG</t>
  </si>
  <si>
    <t>UETU2260230</t>
  </si>
  <si>
    <t>Eight Thousand Seven Hundred Five Dollar and Fifty Cent</t>
  </si>
  <si>
    <t xml:space="preserve">*  Thickness Variation will be -/+1mm.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</si>
</sst>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7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0" xfId="0" applyBorder="1" applyAlignment="1">
      <alignment horizontal="left"/>
    </xf>
    <xf numFmtId="0" fontId="2" fillId="0" borderId="20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" fontId="2" fillId="0" borderId="16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39</xdr:row>
      <xdr:rowOff>5644</xdr:rowOff>
    </xdr:from>
    <xdr:to>
      <xdr:col>8</xdr:col>
      <xdr:colOff>525780</xdr:colOff>
      <xdr:row>41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40</xdr:row>
      <xdr:rowOff>157880</xdr:rowOff>
    </xdr:from>
    <xdr:to>
      <xdr:col>9</xdr:col>
      <xdr:colOff>114301</xdr:colOff>
      <xdr:row>43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41</xdr:row>
      <xdr:rowOff>171450</xdr:rowOff>
    </xdr:from>
    <xdr:to>
      <xdr:col>2</xdr:col>
      <xdr:colOff>264302</xdr:colOff>
      <xdr:row>44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0" sqref="E10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127</v>
      </c>
      <c r="B1" s="54" t="s">
        <v>130</v>
      </c>
      <c r="C1" s="54" t="s">
        <v>131</v>
      </c>
      <c r="D1" s="54" t="s">
        <v>132</v>
      </c>
      <c r="E1" s="54" t="s">
        <v>133</v>
      </c>
    </row>
    <row r="2" spans="1:5" x14ac:dyDescent="0.25">
      <c r="A2" t="s">
        <v>128</v>
      </c>
      <c r="B2" t="s">
        <v>147</v>
      </c>
      <c r="C2" t="s">
        <v>44</v>
      </c>
      <c r="D2" t="s">
        <v>136</v>
      </c>
      <c r="E2" t="s">
        <v>138</v>
      </c>
    </row>
    <row r="3" spans="1:5" x14ac:dyDescent="0.25">
      <c r="B3" t="s">
        <v>134</v>
      </c>
      <c r="D3" t="s">
        <v>144</v>
      </c>
      <c r="E3" t="s">
        <v>135</v>
      </c>
    </row>
    <row r="4" spans="1:5" x14ac:dyDescent="0.25">
      <c r="B4" t="s">
        <v>137</v>
      </c>
      <c r="D4" t="s">
        <v>148</v>
      </c>
      <c r="E4" t="s">
        <v>139</v>
      </c>
    </row>
    <row r="5" spans="1:5" x14ac:dyDescent="0.25">
      <c r="E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workbookViewId="0">
      <selection activeCell="F14" sqref="F14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129</v>
      </c>
      <c r="B1" s="68" t="s">
        <v>128</v>
      </c>
    </row>
    <row r="2" spans="1:14" x14ac:dyDescent="0.25">
      <c r="A2" s="67" t="s">
        <v>140</v>
      </c>
      <c r="B2" s="70" t="s">
        <v>146</v>
      </c>
    </row>
    <row r="3" spans="1:14" x14ac:dyDescent="0.25">
      <c r="A3" s="67" t="s">
        <v>141</v>
      </c>
      <c r="B3" s="66" t="str">
        <f>"BK0" &amp; B2 &amp; "/" &amp; B1</f>
        <v>BK009/24-25</v>
      </c>
    </row>
    <row r="4" spans="1:14" x14ac:dyDescent="0.25">
      <c r="A4" s="67" t="s">
        <v>83</v>
      </c>
      <c r="B4" s="71">
        <v>45552</v>
      </c>
    </row>
    <row r="5" spans="1:14" x14ac:dyDescent="0.25">
      <c r="A5" s="67" t="s">
        <v>125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90" t="s">
        <v>84</v>
      </c>
      <c r="B6" s="89" t="s">
        <v>154</v>
      </c>
      <c r="C6" s="72"/>
      <c r="D6" s="72"/>
      <c r="E6" s="72"/>
      <c r="F6" s="72"/>
    </row>
    <row r="7" spans="1:14" ht="30" customHeight="1" x14ac:dyDescent="0.25">
      <c r="A7" s="90"/>
      <c r="B7" s="89"/>
      <c r="C7" s="72"/>
      <c r="D7" s="72"/>
      <c r="E7" s="72"/>
      <c r="F7" s="72"/>
    </row>
    <row r="8" spans="1:14" ht="35.25" customHeight="1" x14ac:dyDescent="0.25">
      <c r="A8" s="90"/>
      <c r="B8" s="89"/>
      <c r="C8" s="72"/>
      <c r="D8" s="72"/>
      <c r="E8" s="72"/>
      <c r="F8" s="72"/>
    </row>
    <row r="9" spans="1:14" x14ac:dyDescent="0.25">
      <c r="A9" s="90"/>
      <c r="B9" s="89"/>
      <c r="C9" s="72"/>
      <c r="D9" s="72"/>
      <c r="E9" s="72"/>
      <c r="F9" s="72"/>
      <c r="N9" s="73"/>
    </row>
    <row r="10" spans="1:14" x14ac:dyDescent="0.25">
      <c r="A10" s="90"/>
      <c r="B10" s="89"/>
      <c r="C10" s="72"/>
      <c r="D10" s="72"/>
      <c r="E10" s="72"/>
      <c r="F10" s="72"/>
    </row>
    <row r="11" spans="1:14" ht="34.5" customHeight="1" x14ac:dyDescent="0.25">
      <c r="A11" s="90"/>
      <c r="B11" s="89"/>
      <c r="C11" s="72"/>
      <c r="D11" s="72"/>
      <c r="E11" s="72"/>
      <c r="F11" s="72"/>
    </row>
    <row r="12" spans="1:14" ht="34.5" customHeight="1" x14ac:dyDescent="0.25">
      <c r="A12" s="78" t="s">
        <v>145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123</v>
      </c>
      <c r="B13" s="68" t="s">
        <v>134</v>
      </c>
      <c r="C13" s="68"/>
      <c r="D13" s="68"/>
      <c r="E13" s="68"/>
      <c r="F13" s="68"/>
    </row>
    <row r="14" spans="1:14" x14ac:dyDescent="0.25">
      <c r="A14" s="67" t="s">
        <v>124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119</v>
      </c>
      <c r="B15" s="68" t="s">
        <v>148</v>
      </c>
    </row>
    <row r="16" spans="1:14" x14ac:dyDescent="0.25">
      <c r="A16" s="67" t="s">
        <v>120</v>
      </c>
      <c r="B16" s="68" t="s">
        <v>155</v>
      </c>
    </row>
    <row r="17" spans="1:2" x14ac:dyDescent="0.25">
      <c r="A17" s="67" t="s">
        <v>85</v>
      </c>
      <c r="B17" s="68" t="s">
        <v>156</v>
      </c>
    </row>
    <row r="18" spans="1:2" ht="30" x14ac:dyDescent="0.25">
      <c r="A18" s="74" t="s">
        <v>21</v>
      </c>
      <c r="B18" s="68" t="s">
        <v>106</v>
      </c>
    </row>
    <row r="19" spans="1:2" x14ac:dyDescent="0.25">
      <c r="A19" s="74" t="s">
        <v>26</v>
      </c>
      <c r="B19" s="68" t="s">
        <v>106</v>
      </c>
    </row>
    <row r="20" spans="1:2" x14ac:dyDescent="0.25">
      <c r="A20" s="74" t="s">
        <v>27</v>
      </c>
      <c r="B20" s="69" t="s">
        <v>158</v>
      </c>
    </row>
    <row r="21" spans="1:2" x14ac:dyDescent="0.25">
      <c r="A21" s="74" t="s">
        <v>28</v>
      </c>
      <c r="B21" s="69" t="s">
        <v>158</v>
      </c>
    </row>
    <row r="22" spans="1:2" ht="30" x14ac:dyDescent="0.25">
      <c r="A22" s="75" t="s">
        <v>24</v>
      </c>
      <c r="B22" s="68" t="s">
        <v>157</v>
      </c>
    </row>
    <row r="23" spans="1:2" x14ac:dyDescent="0.25">
      <c r="A23" s="67" t="s">
        <v>45</v>
      </c>
      <c r="B23" s="68" t="s">
        <v>159</v>
      </c>
    </row>
    <row r="24" spans="1:2" x14ac:dyDescent="0.25">
      <c r="A24" s="67" t="s">
        <v>46</v>
      </c>
      <c r="B24" s="68">
        <f>360+81</f>
        <v>441</v>
      </c>
    </row>
    <row r="25" spans="1:2" x14ac:dyDescent="0.25">
      <c r="A25" s="67" t="s">
        <v>86</v>
      </c>
      <c r="B25" s="68">
        <v>349.6</v>
      </c>
    </row>
    <row r="26" spans="1:2" x14ac:dyDescent="0.25">
      <c r="A26" s="69" t="s">
        <v>33</v>
      </c>
      <c r="B26" s="68">
        <v>16.16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3"/>
  <sheetViews>
    <sheetView tabSelected="1" topLeftCell="A17" workbookViewId="0">
      <selection activeCell="L31" sqref="L31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ht="15.75" thickBot="1" x14ac:dyDescent="0.3">
      <c r="A2" s="147"/>
      <c r="B2" s="147"/>
      <c r="C2" s="147"/>
      <c r="D2" s="147"/>
      <c r="E2" s="147"/>
      <c r="F2" s="147"/>
      <c r="G2" s="147"/>
      <c r="H2" s="147"/>
      <c r="I2" s="147"/>
      <c r="J2" s="147"/>
    </row>
    <row r="3" spans="1:10" x14ac:dyDescent="0.25">
      <c r="A3" s="9" t="s">
        <v>0</v>
      </c>
      <c r="B3" s="1"/>
      <c r="C3" s="1"/>
      <c r="D3" s="2"/>
      <c r="E3" s="100" t="s">
        <v>7</v>
      </c>
      <c r="F3" s="101"/>
      <c r="G3" s="102"/>
      <c r="H3" s="100" t="s">
        <v>8</v>
      </c>
      <c r="I3" s="101"/>
      <c r="J3" s="102"/>
    </row>
    <row r="4" spans="1:10" ht="15.75" thickBot="1" x14ac:dyDescent="0.3">
      <c r="A4" s="3" t="s">
        <v>1</v>
      </c>
      <c r="B4" s="4"/>
      <c r="C4" s="4"/>
      <c r="D4" s="5"/>
      <c r="E4" s="136" t="str">
        <f>'input data'!B3</f>
        <v>BK009/24-25</v>
      </c>
      <c r="F4" s="140"/>
      <c r="G4" s="137"/>
      <c r="H4" s="141">
        <f>'input data'!B4</f>
        <v>45552</v>
      </c>
      <c r="I4" s="140"/>
      <c r="J4" s="137"/>
    </row>
    <row r="5" spans="1:10" x14ac:dyDescent="0.25">
      <c r="A5" s="10" t="s">
        <v>2</v>
      </c>
      <c r="B5" s="4"/>
      <c r="C5" s="4"/>
      <c r="D5" s="5"/>
      <c r="E5" s="100" t="s">
        <v>17</v>
      </c>
      <c r="F5" s="101"/>
      <c r="G5" s="102"/>
      <c r="H5" s="100" t="s">
        <v>9</v>
      </c>
      <c r="I5" s="101"/>
      <c r="J5" s="102"/>
    </row>
    <row r="6" spans="1:10" ht="15.75" thickBot="1" x14ac:dyDescent="0.3">
      <c r="A6" s="10" t="s">
        <v>4</v>
      </c>
      <c r="B6" s="4"/>
      <c r="C6" s="4"/>
      <c r="D6" s="5"/>
      <c r="E6" s="136"/>
      <c r="F6" s="140"/>
      <c r="G6" s="137"/>
      <c r="H6" s="142" t="str">
        <f>'input data'!B5</f>
        <v>AD240424008317F</v>
      </c>
      <c r="I6" s="134"/>
      <c r="J6" s="135"/>
    </row>
    <row r="7" spans="1:10" x14ac:dyDescent="0.25">
      <c r="A7" s="10" t="s">
        <v>3</v>
      </c>
      <c r="B7" s="4"/>
      <c r="C7" s="4"/>
      <c r="D7" s="5"/>
      <c r="E7" s="100" t="s">
        <v>16</v>
      </c>
      <c r="F7" s="101"/>
      <c r="G7" s="102"/>
      <c r="H7" s="100" t="s">
        <v>10</v>
      </c>
      <c r="I7" s="101"/>
      <c r="J7" s="102"/>
    </row>
    <row r="8" spans="1:10" ht="15.75" thickBot="1" x14ac:dyDescent="0.3">
      <c r="A8" s="11" t="s">
        <v>41</v>
      </c>
      <c r="B8" s="4"/>
      <c r="C8" s="4"/>
      <c r="D8" s="5"/>
      <c r="E8" s="136" t="s">
        <v>12</v>
      </c>
      <c r="F8" s="140"/>
      <c r="G8" s="137"/>
      <c r="H8" s="133" t="s">
        <v>11</v>
      </c>
      <c r="I8" s="134"/>
      <c r="J8" s="135"/>
    </row>
    <row r="9" spans="1:10" x14ac:dyDescent="0.25">
      <c r="A9" s="12" t="s">
        <v>5</v>
      </c>
      <c r="B9" s="4"/>
      <c r="C9" s="4"/>
      <c r="D9" s="5"/>
      <c r="E9" s="100" t="s">
        <v>18</v>
      </c>
      <c r="F9" s="101"/>
      <c r="G9" s="102"/>
      <c r="H9" s="100" t="s">
        <v>43</v>
      </c>
      <c r="I9" s="101"/>
      <c r="J9" s="102"/>
    </row>
    <row r="10" spans="1:10" ht="15.75" thickBot="1" x14ac:dyDescent="0.3">
      <c r="A10" s="12" t="s">
        <v>6</v>
      </c>
      <c r="B10" s="4"/>
      <c r="C10" s="4"/>
      <c r="D10" s="5"/>
      <c r="E10" s="97" t="str">
        <f>'input data'!B13</f>
        <v>Loose packing</v>
      </c>
      <c r="F10" s="98"/>
      <c r="G10" s="99"/>
      <c r="H10" s="97" t="str">
        <f>'input data'!B12 &amp; " " &amp; 'input data'!B14</f>
        <v>1 FCL</v>
      </c>
      <c r="I10" s="98"/>
      <c r="J10" s="99"/>
    </row>
    <row r="11" spans="1:10" ht="15.75" thickBot="1" x14ac:dyDescent="0.3">
      <c r="A11" s="160" t="s">
        <v>13</v>
      </c>
      <c r="B11" s="161"/>
      <c r="C11" s="161"/>
      <c r="D11" s="162"/>
      <c r="E11" s="105" t="s">
        <v>117</v>
      </c>
      <c r="F11" s="91"/>
      <c r="G11" s="92"/>
      <c r="H11" s="91" t="s">
        <v>118</v>
      </c>
      <c r="I11" s="91"/>
      <c r="J11" s="92"/>
    </row>
    <row r="12" spans="1:10" ht="15" customHeight="1" x14ac:dyDescent="0.25">
      <c r="A12" s="112" t="s">
        <v>14</v>
      </c>
      <c r="B12" s="113"/>
      <c r="C12" s="113"/>
      <c r="D12" s="114"/>
      <c r="E12" s="106" t="str">
        <f>'input data'!B15</f>
        <v>CNF</v>
      </c>
      <c r="F12" s="107"/>
      <c r="G12" s="108"/>
      <c r="H12" s="93" t="str">
        <f>'input data'!B16</f>
        <v>Against Documents</v>
      </c>
      <c r="I12" s="93"/>
      <c r="J12" s="94"/>
    </row>
    <row r="13" spans="1:10" ht="15.75" thickBot="1" x14ac:dyDescent="0.3">
      <c r="A13" s="3"/>
      <c r="B13" s="4"/>
      <c r="C13" s="4"/>
      <c r="D13" s="5"/>
      <c r="E13" s="109"/>
      <c r="F13" s="110"/>
      <c r="G13" s="111"/>
      <c r="H13" s="95"/>
      <c r="I13" s="95"/>
      <c r="J13" s="96"/>
    </row>
    <row r="14" spans="1:10" x14ac:dyDescent="0.25">
      <c r="A14" s="9" t="s">
        <v>15</v>
      </c>
      <c r="B14" s="1"/>
      <c r="C14" s="1"/>
      <c r="D14" s="2"/>
      <c r="E14" s="124" t="s">
        <v>116</v>
      </c>
      <c r="F14" s="125"/>
      <c r="G14" s="125"/>
      <c r="H14" s="125"/>
      <c r="I14" s="125"/>
      <c r="J14" s="126"/>
    </row>
    <row r="15" spans="1:10" x14ac:dyDescent="0.25">
      <c r="A15" s="117" t="str">
        <f>'input data'!B6</f>
        <v>MK SERVICE TRADING Co., LTD
Ad : 469 TRAN NHAN TONG STREET,NAM SON WARD, KIEN AN DISTRICT HAI PHONG CITY, VIET NAM.
 Tax code: 0201809312
ZIP CODE: 180000 mk200917hp@gmail.com/mk@mkservice.com.vn
Cell phone: +84 886626222</v>
      </c>
      <c r="B15" s="118"/>
      <c r="C15" s="118"/>
      <c r="D15" s="119"/>
      <c r="E15" s="127"/>
      <c r="F15" s="128"/>
      <c r="G15" s="128"/>
      <c r="H15" s="128"/>
      <c r="I15" s="128"/>
      <c r="J15" s="129"/>
    </row>
    <row r="16" spans="1:10" x14ac:dyDescent="0.25">
      <c r="A16" s="120"/>
      <c r="B16" s="118"/>
      <c r="C16" s="118"/>
      <c r="D16" s="119"/>
      <c r="E16" s="127"/>
      <c r="F16" s="128"/>
      <c r="G16" s="128"/>
      <c r="H16" s="128"/>
      <c r="I16" s="128"/>
      <c r="J16" s="129"/>
    </row>
    <row r="17" spans="1:10" x14ac:dyDescent="0.25">
      <c r="A17" s="120"/>
      <c r="B17" s="118"/>
      <c r="C17" s="118"/>
      <c r="D17" s="119"/>
      <c r="E17" s="127"/>
      <c r="F17" s="128"/>
      <c r="G17" s="128"/>
      <c r="H17" s="128"/>
      <c r="I17" s="128"/>
      <c r="J17" s="129"/>
    </row>
    <row r="18" spans="1:10" x14ac:dyDescent="0.25">
      <c r="A18" s="120"/>
      <c r="B18" s="118"/>
      <c r="C18" s="118"/>
      <c r="D18" s="119"/>
      <c r="E18" s="127"/>
      <c r="F18" s="128"/>
      <c r="G18" s="128"/>
      <c r="H18" s="128"/>
      <c r="I18" s="128"/>
      <c r="J18" s="129"/>
    </row>
    <row r="19" spans="1:10" x14ac:dyDescent="0.25">
      <c r="A19" s="120"/>
      <c r="B19" s="118"/>
      <c r="C19" s="118"/>
      <c r="D19" s="119"/>
      <c r="E19" s="127"/>
      <c r="F19" s="128"/>
      <c r="G19" s="128"/>
      <c r="H19" s="128"/>
      <c r="I19" s="128"/>
      <c r="J19" s="129"/>
    </row>
    <row r="20" spans="1:10" ht="48" customHeight="1" thickBot="1" x14ac:dyDescent="0.3">
      <c r="A20" s="121"/>
      <c r="B20" s="122"/>
      <c r="C20" s="122"/>
      <c r="D20" s="123"/>
      <c r="E20" s="130"/>
      <c r="F20" s="131"/>
      <c r="G20" s="131"/>
      <c r="H20" s="131"/>
      <c r="I20" s="131"/>
      <c r="J20" s="132"/>
    </row>
    <row r="21" spans="1:10" x14ac:dyDescent="0.25">
      <c r="A21" s="103" t="s">
        <v>19</v>
      </c>
      <c r="B21" s="104"/>
      <c r="C21" s="103" t="s">
        <v>21</v>
      </c>
      <c r="D21" s="104"/>
      <c r="E21" s="103" t="s">
        <v>22</v>
      </c>
      <c r="F21" s="101"/>
      <c r="G21" s="102"/>
      <c r="H21" s="103" t="s">
        <v>24</v>
      </c>
      <c r="I21" s="154"/>
      <c r="J21" s="104"/>
    </row>
    <row r="22" spans="1:10" ht="14.45" customHeight="1" x14ac:dyDescent="0.25">
      <c r="A22" s="115" t="s">
        <v>20</v>
      </c>
      <c r="B22" s="116"/>
      <c r="C22" s="127" t="str">
        <f>'input data'!B18</f>
        <v>Chennai</v>
      </c>
      <c r="D22" s="129"/>
      <c r="E22" s="149" t="s">
        <v>23</v>
      </c>
      <c r="F22" s="150"/>
      <c r="G22" s="151"/>
      <c r="H22" s="149" t="str">
        <f>'input data'!B22</f>
        <v>VIETNAM</v>
      </c>
      <c r="I22" s="155"/>
      <c r="J22" s="156"/>
    </row>
    <row r="23" spans="1:10" ht="15" customHeight="1" thickBot="1" x14ac:dyDescent="0.3">
      <c r="A23" s="143"/>
      <c r="B23" s="144"/>
      <c r="C23" s="130"/>
      <c r="D23" s="132"/>
      <c r="E23" s="152"/>
      <c r="F23" s="147"/>
      <c r="G23" s="153"/>
      <c r="H23" s="157"/>
      <c r="I23" s="158"/>
      <c r="J23" s="159"/>
    </row>
    <row r="24" spans="1:10" x14ac:dyDescent="0.25">
      <c r="A24" s="100" t="s">
        <v>25</v>
      </c>
      <c r="B24" s="102"/>
      <c r="C24" s="101" t="s">
        <v>26</v>
      </c>
      <c r="D24" s="102"/>
      <c r="E24" s="100" t="s">
        <v>27</v>
      </c>
      <c r="F24" s="101"/>
      <c r="G24" s="102"/>
      <c r="H24" s="101" t="s">
        <v>28</v>
      </c>
      <c r="I24" s="101"/>
      <c r="J24" s="102"/>
    </row>
    <row r="25" spans="1:10" ht="15.75" thickBot="1" x14ac:dyDescent="0.3">
      <c r="A25" s="136"/>
      <c r="B25" s="137"/>
      <c r="C25" s="133" t="str">
        <f>'input data'!B19</f>
        <v>Chennai</v>
      </c>
      <c r="D25" s="135"/>
      <c r="E25" s="133" t="str">
        <f>'input data'!B20</f>
        <v>HAI PHONG</v>
      </c>
      <c r="F25" s="134"/>
      <c r="G25" s="135"/>
      <c r="H25" s="133" t="str">
        <f>'input data'!B21</f>
        <v>HAI PHONG</v>
      </c>
      <c r="I25" s="134"/>
      <c r="J25" s="135"/>
    </row>
    <row r="26" spans="1:10" x14ac:dyDescent="0.25">
      <c r="A26" s="138" t="s">
        <v>51</v>
      </c>
      <c r="B26" s="148" t="s">
        <v>29</v>
      </c>
      <c r="C26" s="125"/>
      <c r="D26" s="126"/>
      <c r="E26" s="138" t="s">
        <v>30</v>
      </c>
      <c r="F26" s="100" t="s">
        <v>31</v>
      </c>
      <c r="G26" s="102"/>
      <c r="H26" s="13" t="s">
        <v>33</v>
      </c>
      <c r="I26" s="100" t="s">
        <v>34</v>
      </c>
      <c r="J26" s="102"/>
    </row>
    <row r="27" spans="1:10" ht="15.75" thickBot="1" x14ac:dyDescent="0.3">
      <c r="A27" s="139"/>
      <c r="B27" s="127"/>
      <c r="C27" s="128"/>
      <c r="D27" s="129"/>
      <c r="E27" s="139"/>
      <c r="F27" s="133" t="s">
        <v>32</v>
      </c>
      <c r="G27" s="135"/>
      <c r="H27" s="14" t="s">
        <v>32</v>
      </c>
      <c r="I27" s="133" t="s">
        <v>35</v>
      </c>
      <c r="J27" s="135"/>
    </row>
    <row r="28" spans="1:10" ht="15.75" thickBot="1" x14ac:dyDescent="0.3">
      <c r="A28" s="62">
        <v>1</v>
      </c>
      <c r="B28" s="172" t="str">
        <f>'input data'!B17</f>
        <v>POLISHED GRANITE SLABS</v>
      </c>
      <c r="C28" s="173"/>
      <c r="D28" s="174"/>
      <c r="E28" s="63">
        <v>68022390</v>
      </c>
      <c r="F28" s="172">
        <f>'input data'!B25</f>
        <v>349.6</v>
      </c>
      <c r="G28" s="174"/>
      <c r="H28" s="64">
        <f>'input data'!B26</f>
        <v>16.16</v>
      </c>
      <c r="I28" s="185">
        <f>H28*F28</f>
        <v>5649.5360000000001</v>
      </c>
      <c r="J28" s="174"/>
    </row>
    <row r="29" spans="1:10" ht="15.75" thickBot="1" x14ac:dyDescent="0.3">
      <c r="A29" s="62">
        <v>2</v>
      </c>
      <c r="B29" s="172" t="s">
        <v>156</v>
      </c>
      <c r="C29" s="173"/>
      <c r="D29" s="174"/>
      <c r="E29" s="63">
        <v>68022390</v>
      </c>
      <c r="F29" s="172">
        <v>143.81</v>
      </c>
      <c r="G29" s="174"/>
      <c r="H29" s="64">
        <v>21.25</v>
      </c>
      <c r="I29" s="185">
        <f>H29*F29</f>
        <v>3055.9625000000001</v>
      </c>
      <c r="J29" s="174"/>
    </row>
    <row r="30" spans="1:10" x14ac:dyDescent="0.25">
      <c r="A30" s="27"/>
      <c r="B30" s="97"/>
      <c r="C30" s="98"/>
      <c r="D30" s="99"/>
      <c r="E30" s="25"/>
      <c r="F30" s="97"/>
      <c r="G30" s="99"/>
      <c r="H30" s="56"/>
      <c r="I30" s="183"/>
      <c r="J30" s="184"/>
    </row>
    <row r="31" spans="1:10" x14ac:dyDescent="0.25">
      <c r="A31" s="27"/>
      <c r="B31" s="97"/>
      <c r="C31" s="98"/>
      <c r="D31" s="99"/>
      <c r="E31" s="25"/>
      <c r="F31" s="97"/>
      <c r="G31" s="99"/>
      <c r="H31" s="22"/>
      <c r="I31" s="55"/>
      <c r="J31" s="56"/>
    </row>
    <row r="32" spans="1:10" ht="15.75" thickBot="1" x14ac:dyDescent="0.3">
      <c r="A32" s="60"/>
      <c r="B32" s="136"/>
      <c r="C32" s="140"/>
      <c r="D32" s="137"/>
      <c r="E32" s="61"/>
      <c r="F32" s="136"/>
      <c r="G32" s="137"/>
      <c r="H32" s="8"/>
      <c r="I32" s="6"/>
      <c r="J32" s="8"/>
    </row>
    <row r="33" spans="1:10" x14ac:dyDescent="0.25">
      <c r="A33" s="29" t="s">
        <v>45</v>
      </c>
      <c r="B33" s="23"/>
      <c r="C33" s="23" t="s">
        <v>46</v>
      </c>
      <c r="D33" s="23" t="s">
        <v>47</v>
      </c>
      <c r="E33" s="26" t="s">
        <v>48</v>
      </c>
      <c r="F33" s="21"/>
      <c r="G33" s="21"/>
      <c r="H33" s="22"/>
      <c r="I33" s="18"/>
      <c r="J33" s="19"/>
    </row>
    <row r="34" spans="1:10" x14ac:dyDescent="0.25">
      <c r="A34" s="97" t="str">
        <f>UPPER('input data'!B23)</f>
        <v>UETU2260230</v>
      </c>
      <c r="B34" s="98"/>
      <c r="C34" s="20">
        <f>'input data'!B24</f>
        <v>441</v>
      </c>
      <c r="D34" s="23" t="s">
        <v>49</v>
      </c>
      <c r="E34" s="21" t="s">
        <v>50</v>
      </c>
      <c r="F34" s="21"/>
      <c r="G34" s="21"/>
      <c r="H34" s="22"/>
      <c r="I34" s="18"/>
      <c r="J34" s="19"/>
    </row>
    <row r="35" spans="1:10" x14ac:dyDescent="0.25">
      <c r="A35" s="29"/>
      <c r="B35" s="23"/>
      <c r="C35" s="23"/>
      <c r="D35" s="23"/>
      <c r="E35" s="21"/>
      <c r="F35" s="182"/>
      <c r="G35" s="182"/>
      <c r="H35" s="22"/>
      <c r="I35" s="18"/>
      <c r="J35" s="19"/>
    </row>
    <row r="36" spans="1:10" ht="15.75" thickBot="1" x14ac:dyDescent="0.3">
      <c r="A36" s="30"/>
      <c r="B36" s="24"/>
      <c r="C36" s="24"/>
      <c r="D36" s="24"/>
      <c r="E36" s="7"/>
      <c r="F36" s="7"/>
      <c r="G36" s="7"/>
      <c r="H36" s="8"/>
      <c r="I36" s="6"/>
      <c r="J36" s="8"/>
    </row>
    <row r="37" spans="1:10" x14ac:dyDescent="0.25">
      <c r="A37" s="17" t="s">
        <v>126</v>
      </c>
      <c r="B37" s="15"/>
      <c r="C37" s="15"/>
      <c r="D37" s="15"/>
      <c r="E37" s="15"/>
      <c r="F37" s="15"/>
      <c r="G37" s="15"/>
      <c r="H37" s="16"/>
      <c r="I37" s="178">
        <f>SUM(I28:J36)</f>
        <v>8705.4984999999997</v>
      </c>
      <c r="J37" s="179"/>
    </row>
    <row r="38" spans="1:10" ht="15.75" thickBot="1" x14ac:dyDescent="0.3">
      <c r="A38" s="88" t="s">
        <v>160</v>
      </c>
      <c r="B38" s="24"/>
      <c r="C38" s="24"/>
      <c r="D38" s="24"/>
      <c r="E38" s="24"/>
      <c r="F38" s="24"/>
      <c r="G38" s="24"/>
      <c r="H38" s="65"/>
      <c r="I38" s="180"/>
      <c r="J38" s="181"/>
    </row>
    <row r="39" spans="1:10" x14ac:dyDescent="0.25">
      <c r="A39" s="175" t="s">
        <v>36</v>
      </c>
      <c r="B39" s="161"/>
      <c r="C39" s="161"/>
      <c r="D39" s="162"/>
      <c r="E39" s="160" t="s">
        <v>37</v>
      </c>
      <c r="F39" s="176"/>
      <c r="G39" s="176"/>
      <c r="H39" s="176"/>
      <c r="I39" s="176"/>
      <c r="J39" s="177"/>
    </row>
    <row r="40" spans="1:10" ht="19.5" customHeight="1" x14ac:dyDescent="0.25">
      <c r="A40" s="163" t="s">
        <v>52</v>
      </c>
      <c r="B40" s="164"/>
      <c r="C40" s="164"/>
      <c r="D40" s="165"/>
      <c r="E40" s="3" t="s">
        <v>38</v>
      </c>
      <c r="F40" s="4"/>
      <c r="G40" s="4"/>
      <c r="H40" s="4"/>
      <c r="I40" s="4"/>
      <c r="J40" s="5"/>
    </row>
    <row r="41" spans="1:10" ht="19.5" customHeight="1" x14ac:dyDescent="0.25">
      <c r="A41" s="163"/>
      <c r="B41" s="164"/>
      <c r="C41" s="164"/>
      <c r="D41" s="165"/>
      <c r="E41" s="3"/>
      <c r="F41" s="4"/>
      <c r="G41" s="4"/>
      <c r="H41" s="4"/>
      <c r="I41" s="4"/>
      <c r="J41" s="5"/>
    </row>
    <row r="42" spans="1:10" x14ac:dyDescent="0.25">
      <c r="A42" s="166" t="s">
        <v>161</v>
      </c>
      <c r="B42" s="167"/>
      <c r="C42" s="167"/>
      <c r="D42" s="168"/>
      <c r="E42" s="3"/>
      <c r="F42" s="4"/>
      <c r="G42" s="4"/>
      <c r="H42" s="4"/>
      <c r="I42" s="4"/>
      <c r="J42" s="5"/>
    </row>
    <row r="43" spans="1:10" ht="18.75" customHeight="1" thickBot="1" x14ac:dyDescent="0.3">
      <c r="A43" s="169"/>
      <c r="B43" s="170"/>
      <c r="C43" s="170"/>
      <c r="D43" s="171"/>
      <c r="E43" s="6" t="s">
        <v>39</v>
      </c>
      <c r="F43" s="7"/>
      <c r="G43" s="7"/>
      <c r="H43" s="7"/>
      <c r="I43" s="7"/>
      <c r="J43" s="8"/>
    </row>
  </sheetData>
  <mergeCells count="69">
    <mergeCell ref="E39:J39"/>
    <mergeCell ref="I37:J38"/>
    <mergeCell ref="F35:G35"/>
    <mergeCell ref="F28:G28"/>
    <mergeCell ref="F29:G29"/>
    <mergeCell ref="F30:G30"/>
    <mergeCell ref="I30:J30"/>
    <mergeCell ref="F31:G31"/>
    <mergeCell ref="F32:G32"/>
    <mergeCell ref="I28:J28"/>
    <mergeCell ref="I29:J29"/>
    <mergeCell ref="A40:D41"/>
    <mergeCell ref="A42:D43"/>
    <mergeCell ref="A34:B34"/>
    <mergeCell ref="B28:D28"/>
    <mergeCell ref="B29:D29"/>
    <mergeCell ref="B30:D30"/>
    <mergeCell ref="A39:D39"/>
    <mergeCell ref="B31:D31"/>
    <mergeCell ref="B32:D32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4"/>
  <sheetViews>
    <sheetView workbookViewId="0">
      <selection activeCell="N38" sqref="N38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23" t="s">
        <v>53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x14ac:dyDescent="0.25">
      <c r="A2" s="160" t="s">
        <v>54</v>
      </c>
      <c r="B2" s="161"/>
      <c r="C2" s="161"/>
      <c r="D2" s="161"/>
      <c r="E2" s="161"/>
      <c r="F2" s="162"/>
      <c r="G2" s="100" t="s">
        <v>7</v>
      </c>
      <c r="H2" s="102"/>
      <c r="I2" s="224" t="s">
        <v>8</v>
      </c>
      <c r="J2" s="225"/>
    </row>
    <row r="3" spans="1:10" ht="16.5" thickBot="1" x14ac:dyDescent="0.3">
      <c r="A3" s="226" t="s">
        <v>55</v>
      </c>
      <c r="B3" s="227"/>
      <c r="C3" s="227"/>
      <c r="D3" s="227"/>
      <c r="E3" s="227"/>
      <c r="F3" s="228"/>
      <c r="G3" s="136" t="str">
        <f>Inovice!E4</f>
        <v>BK009/24-25</v>
      </c>
      <c r="H3" s="137"/>
      <c r="I3" s="141">
        <f>Inovice!H4</f>
        <v>45552</v>
      </c>
      <c r="J3" s="137"/>
    </row>
    <row r="4" spans="1:10" x14ac:dyDescent="0.25">
      <c r="A4" s="18" t="s">
        <v>56</v>
      </c>
      <c r="B4" s="21"/>
      <c r="C4" s="21"/>
      <c r="D4" s="21"/>
      <c r="E4" s="21"/>
      <c r="F4" s="22"/>
      <c r="G4" s="224" t="s">
        <v>9</v>
      </c>
      <c r="H4" s="229"/>
      <c r="I4" s="229"/>
      <c r="J4" s="225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33" t="s">
        <v>42</v>
      </c>
      <c r="H5" s="134"/>
      <c r="I5" s="134"/>
      <c r="J5" s="135"/>
    </row>
    <row r="6" spans="1:10" ht="15.75" thickBot="1" x14ac:dyDescent="0.3">
      <c r="A6" s="230" t="s">
        <v>58</v>
      </c>
      <c r="B6" s="227"/>
      <c r="C6" s="227"/>
      <c r="D6" s="227"/>
      <c r="E6" s="227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31" t="s">
        <v>13</v>
      </c>
      <c r="B11" s="176"/>
      <c r="C11" s="176"/>
      <c r="D11" s="176"/>
      <c r="E11" s="176"/>
      <c r="F11" s="2"/>
      <c r="G11" s="47" t="s">
        <v>64</v>
      </c>
      <c r="H11" s="1"/>
      <c r="I11" s="1"/>
      <c r="J11" s="2"/>
    </row>
    <row r="12" spans="1:10" x14ac:dyDescent="0.25">
      <c r="A12" s="232" t="s">
        <v>65</v>
      </c>
      <c r="B12" s="233"/>
      <c r="C12" s="233"/>
      <c r="D12" s="233"/>
      <c r="E12" s="233"/>
      <c r="F12" s="22"/>
      <c r="G12" s="18"/>
      <c r="H12" s="21"/>
      <c r="I12" s="21"/>
      <c r="J12" s="22"/>
    </row>
    <row r="13" spans="1:10" ht="15.75" thickBot="1" x14ac:dyDescent="0.3">
      <c r="A13" s="234"/>
      <c r="B13" s="235"/>
      <c r="C13" s="235"/>
      <c r="D13" s="235"/>
      <c r="E13" s="235"/>
      <c r="F13" s="8"/>
      <c r="G13" s="18"/>
      <c r="H13" s="21"/>
      <c r="I13" s="21"/>
      <c r="J13" s="22"/>
    </row>
    <row r="14" spans="1:10" x14ac:dyDescent="0.25">
      <c r="A14" s="220" t="s">
        <v>15</v>
      </c>
      <c r="B14" s="221"/>
      <c r="C14" s="221"/>
      <c r="D14" s="221"/>
      <c r="E14" s="221"/>
      <c r="F14" s="222"/>
      <c r="G14" s="18"/>
      <c r="H14" s="21"/>
      <c r="I14" s="21"/>
      <c r="J14" s="22"/>
    </row>
    <row r="15" spans="1:10" x14ac:dyDescent="0.25">
      <c r="A15" s="117" t="str">
        <f>Inovice!A15</f>
        <v>MK SERVICE TRADING Co., LTD
Ad : 469 TRAN NHAN TONG STREET,NAM SON WARD, KIEN AN DISTRICT HAI PHONG CITY, VIET NAM.
 Tax code: 0201809312
ZIP CODE: 180000 mk200917hp@gmail.com/mk@mkservice.com.vn
Cell phone: +84 886626222</v>
      </c>
      <c r="B15" s="167"/>
      <c r="C15" s="167"/>
      <c r="D15" s="167"/>
      <c r="E15" s="167"/>
      <c r="F15" s="168"/>
      <c r="G15" s="18"/>
      <c r="H15" s="21"/>
      <c r="I15" s="21"/>
      <c r="J15" s="22"/>
    </row>
    <row r="16" spans="1:10" x14ac:dyDescent="0.25">
      <c r="A16" s="117"/>
      <c r="B16" s="167"/>
      <c r="C16" s="167"/>
      <c r="D16" s="167"/>
      <c r="E16" s="167"/>
      <c r="F16" s="168"/>
      <c r="G16" s="18"/>
      <c r="H16" s="21"/>
      <c r="I16" s="21"/>
      <c r="J16" s="22"/>
    </row>
    <row r="17" spans="1:10" ht="15.75" thickBot="1" x14ac:dyDescent="0.3">
      <c r="A17" s="117"/>
      <c r="B17" s="167"/>
      <c r="C17" s="167"/>
      <c r="D17" s="167"/>
      <c r="E17" s="167"/>
      <c r="F17" s="168"/>
      <c r="G17" s="18"/>
      <c r="H17" s="21"/>
      <c r="I17" s="21"/>
      <c r="J17" s="22"/>
    </row>
    <row r="18" spans="1:10" ht="37.5" customHeight="1" x14ac:dyDescent="0.25">
      <c r="A18" s="117"/>
      <c r="B18" s="167"/>
      <c r="C18" s="167"/>
      <c r="D18" s="167"/>
      <c r="E18" s="167"/>
      <c r="F18" s="168"/>
      <c r="G18" s="211" t="s">
        <v>66</v>
      </c>
      <c r="H18" s="213"/>
      <c r="I18" s="212" t="s">
        <v>67</v>
      </c>
      <c r="J18" s="213"/>
    </row>
    <row r="19" spans="1:10" ht="15" customHeight="1" thickBot="1" x14ac:dyDescent="0.3">
      <c r="A19" s="117"/>
      <c r="B19" s="167"/>
      <c r="C19" s="167"/>
      <c r="D19" s="167"/>
      <c r="E19" s="167"/>
      <c r="F19" s="168"/>
      <c r="G19" s="217"/>
      <c r="H19" s="218"/>
      <c r="I19" s="219"/>
      <c r="J19" s="218"/>
    </row>
    <row r="20" spans="1:10" ht="30.75" customHeight="1" thickBot="1" x14ac:dyDescent="0.3">
      <c r="A20" s="169"/>
      <c r="B20" s="170"/>
      <c r="C20" s="170"/>
      <c r="D20" s="170"/>
      <c r="E20" s="170"/>
      <c r="F20" s="171"/>
      <c r="G20" s="130" t="s">
        <v>23</v>
      </c>
      <c r="H20" s="132"/>
      <c r="I20" s="130" t="str">
        <f>Inovice!H22</f>
        <v>VIETNAM</v>
      </c>
      <c r="J20" s="132"/>
    </row>
    <row r="21" spans="1:10" ht="15.75" thickBot="1" x14ac:dyDescent="0.3">
      <c r="A21" s="205" t="s">
        <v>68</v>
      </c>
      <c r="B21" s="206"/>
      <c r="C21" s="207"/>
      <c r="D21" s="205" t="s">
        <v>69</v>
      </c>
      <c r="E21" s="206"/>
      <c r="F21" s="207"/>
      <c r="G21" s="214" t="s">
        <v>121</v>
      </c>
      <c r="H21" s="215"/>
      <c r="I21" s="215"/>
      <c r="J21" s="216"/>
    </row>
    <row r="22" spans="1:10" ht="15.75" thickBot="1" x14ac:dyDescent="0.3">
      <c r="A22" s="136"/>
      <c r="B22" s="140"/>
      <c r="C22" s="137"/>
      <c r="D22" s="133" t="str">
        <f>Inovice!C22</f>
        <v>Chennai</v>
      </c>
      <c r="E22" s="134"/>
      <c r="F22" s="135"/>
      <c r="G22" s="109" t="str">
        <f>'input data'!B15</f>
        <v>CNF</v>
      </c>
      <c r="H22" s="110"/>
      <c r="I22" s="110"/>
      <c r="J22" s="111"/>
    </row>
    <row r="23" spans="1:10" x14ac:dyDescent="0.25">
      <c r="A23" s="205" t="s">
        <v>70</v>
      </c>
      <c r="B23" s="206"/>
      <c r="C23" s="207"/>
      <c r="D23" s="205" t="s">
        <v>71</v>
      </c>
      <c r="E23" s="206"/>
      <c r="F23" s="207"/>
      <c r="G23" s="57"/>
      <c r="H23" s="58"/>
      <c r="I23" s="58"/>
      <c r="J23" s="59"/>
    </row>
    <row r="24" spans="1:10" ht="15.75" thickBot="1" x14ac:dyDescent="0.3">
      <c r="A24" s="136"/>
      <c r="B24" s="140"/>
      <c r="C24" s="137"/>
      <c r="D24" s="133" t="str">
        <f>Inovice!C25</f>
        <v>Chennai</v>
      </c>
      <c r="E24" s="134"/>
      <c r="F24" s="135"/>
      <c r="G24" s="6"/>
      <c r="H24" s="7"/>
      <c r="I24" s="7"/>
      <c r="J24" s="8"/>
    </row>
    <row r="25" spans="1:10" ht="15.75" customHeight="1" thickBot="1" x14ac:dyDescent="0.3">
      <c r="A25" s="205" t="s">
        <v>27</v>
      </c>
      <c r="B25" s="206"/>
      <c r="C25" s="207"/>
      <c r="D25" s="205" t="s">
        <v>28</v>
      </c>
      <c r="E25" s="206"/>
      <c r="F25" s="207"/>
      <c r="G25" s="208" t="s">
        <v>122</v>
      </c>
      <c r="H25" s="209"/>
      <c r="I25" s="209"/>
      <c r="J25" s="210"/>
    </row>
    <row r="26" spans="1:10" ht="15.75" thickBot="1" x14ac:dyDescent="0.3">
      <c r="A26" s="143" t="str">
        <f>Inovice!E25</f>
        <v>HAI PHONG</v>
      </c>
      <c r="B26" s="182"/>
      <c r="C26" s="144"/>
      <c r="D26" s="143" t="str">
        <f>Inovice!H25</f>
        <v>HAI PHONG</v>
      </c>
      <c r="E26" s="182"/>
      <c r="F26" s="144"/>
      <c r="G26" s="211" t="str">
        <f>'input data'!B16</f>
        <v>Against Documents</v>
      </c>
      <c r="H26" s="212"/>
      <c r="I26" s="212"/>
      <c r="J26" s="213"/>
    </row>
    <row r="27" spans="1:10" ht="15.75" thickBot="1" x14ac:dyDescent="0.3">
      <c r="A27" s="82"/>
      <c r="B27" s="50"/>
      <c r="C27" s="50"/>
      <c r="D27" s="50"/>
      <c r="E27" s="50"/>
      <c r="F27" s="50"/>
      <c r="G27" s="50"/>
      <c r="H27" s="50"/>
      <c r="I27" s="50"/>
      <c r="J27" s="83"/>
    </row>
    <row r="28" spans="1:10" ht="15.75" thickBot="1" x14ac:dyDescent="0.3">
      <c r="A28" s="14" t="s">
        <v>51</v>
      </c>
      <c r="B28" s="133" t="s">
        <v>72</v>
      </c>
      <c r="C28" s="135"/>
      <c r="D28" s="133" t="s">
        <v>29</v>
      </c>
      <c r="E28" s="134"/>
      <c r="F28" s="134"/>
      <c r="G28" s="79"/>
      <c r="H28" s="80"/>
      <c r="I28" s="133" t="s">
        <v>32</v>
      </c>
      <c r="J28" s="135"/>
    </row>
    <row r="29" spans="1:10" ht="15.75" thickBot="1" x14ac:dyDescent="0.3">
      <c r="A29" s="62">
        <v>1</v>
      </c>
      <c r="B29" s="172">
        <f>Inovice!E28</f>
        <v>68022390</v>
      </c>
      <c r="C29" s="174"/>
      <c r="D29" s="200" t="str">
        <f>Inovice!B28</f>
        <v>POLISHED GRANITE SLABS</v>
      </c>
      <c r="E29" s="201"/>
      <c r="F29" s="201"/>
      <c r="G29" s="201"/>
      <c r="H29" s="202"/>
      <c r="I29" s="203">
        <f>Inovice!F28</f>
        <v>349.6</v>
      </c>
      <c r="J29" s="204"/>
    </row>
    <row r="30" spans="1:10" ht="15.75" thickBot="1" x14ac:dyDescent="0.3">
      <c r="A30" s="81">
        <v>2</v>
      </c>
      <c r="B30" s="136">
        <v>68022390</v>
      </c>
      <c r="C30" s="137"/>
      <c r="D30" s="195" t="s">
        <v>156</v>
      </c>
      <c r="E30" s="196"/>
      <c r="F30" s="196"/>
      <c r="G30" s="196"/>
      <c r="H30" s="197"/>
      <c r="I30" s="136">
        <v>143.81</v>
      </c>
      <c r="J30" s="137"/>
    </row>
    <row r="31" spans="1:10" x14ac:dyDescent="0.25">
      <c r="A31" s="28"/>
      <c r="B31" s="97"/>
      <c r="C31" s="99"/>
      <c r="D31" s="31"/>
      <c r="E31" s="31"/>
      <c r="F31" s="31"/>
      <c r="G31" s="31"/>
      <c r="H31" s="32"/>
      <c r="I31" s="97"/>
      <c r="J31" s="99"/>
    </row>
    <row r="32" spans="1:10" ht="15.75" thickBot="1" x14ac:dyDescent="0.3">
      <c r="A32" s="48"/>
      <c r="B32" s="136"/>
      <c r="C32" s="137"/>
      <c r="D32" s="33"/>
      <c r="E32" s="33"/>
      <c r="F32" s="33"/>
      <c r="G32" s="33"/>
      <c r="H32" s="34"/>
      <c r="I32" s="6"/>
      <c r="J32" s="8"/>
    </row>
    <row r="33" spans="1:10" ht="15.75" thickBot="1" x14ac:dyDescent="0.3">
      <c r="A33" s="49" t="s">
        <v>73</v>
      </c>
      <c r="B33" s="50"/>
      <c r="C33" s="50"/>
      <c r="D33" s="50"/>
      <c r="E33" s="50"/>
      <c r="F33" s="50"/>
      <c r="G33" s="50"/>
      <c r="H33" s="50"/>
      <c r="I33" s="198">
        <f>SUM(I29:J30)</f>
        <v>493.41</v>
      </c>
      <c r="J33" s="92"/>
    </row>
    <row r="34" spans="1:10" x14ac:dyDescent="0.25">
      <c r="A34" s="43"/>
      <c r="B34" s="21"/>
      <c r="C34" s="21"/>
      <c r="D34" s="21"/>
      <c r="E34" s="21"/>
      <c r="F34" s="21"/>
      <c r="G34" s="21"/>
      <c r="H34" s="21"/>
      <c r="I34" s="41"/>
      <c r="J34" s="39"/>
    </row>
    <row r="35" spans="1:10" x14ac:dyDescent="0.25">
      <c r="A35" s="143" t="s">
        <v>74</v>
      </c>
      <c r="B35" s="182"/>
      <c r="C35" s="41" t="s">
        <v>46</v>
      </c>
      <c r="D35" s="182" t="s">
        <v>47</v>
      </c>
      <c r="E35" s="182"/>
      <c r="F35" s="41" t="s">
        <v>48</v>
      </c>
      <c r="G35" s="41"/>
      <c r="H35" s="21"/>
      <c r="I35" s="41"/>
      <c r="J35" s="39"/>
    </row>
    <row r="36" spans="1:10" x14ac:dyDescent="0.25">
      <c r="A36" s="97" t="str">
        <f>Inovice!A34</f>
        <v>UETU2260230</v>
      </c>
      <c r="B36" s="98"/>
      <c r="C36" s="31">
        <f>Inovice!C34</f>
        <v>441</v>
      </c>
      <c r="D36" s="199" t="s">
        <v>75</v>
      </c>
      <c r="E36" s="199"/>
      <c r="F36" s="31" t="s">
        <v>76</v>
      </c>
      <c r="G36" s="31"/>
      <c r="H36" s="23"/>
      <c r="I36" s="23"/>
      <c r="J36" s="51"/>
    </row>
    <row r="37" spans="1:10" x14ac:dyDescent="0.25">
      <c r="A37" s="35"/>
      <c r="B37" s="36"/>
      <c r="C37" s="36"/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142</v>
      </c>
      <c r="B38" s="36"/>
      <c r="C38" s="36" t="str">
        <f>'input data'!B13</f>
        <v>Loose packing</v>
      </c>
      <c r="D38" s="36"/>
      <c r="E38" s="36"/>
      <c r="F38" s="36"/>
      <c r="G38" s="36"/>
      <c r="H38" s="36"/>
      <c r="I38" s="36"/>
      <c r="J38" s="37"/>
    </row>
    <row r="39" spans="1:10" x14ac:dyDescent="0.25">
      <c r="A39" s="35" t="s">
        <v>77</v>
      </c>
      <c r="B39" s="36"/>
      <c r="C39" s="36"/>
      <c r="D39" s="36"/>
      <c r="E39" s="36"/>
      <c r="F39" s="36"/>
      <c r="G39" s="36"/>
      <c r="H39" s="36"/>
      <c r="I39" s="36"/>
      <c r="J39" s="37"/>
    </row>
    <row r="40" spans="1:10" ht="15.75" thickBot="1" x14ac:dyDescent="0.3">
      <c r="A40" s="40"/>
      <c r="B40" s="52"/>
      <c r="C40" s="52"/>
      <c r="D40" s="52"/>
      <c r="E40" s="52"/>
      <c r="F40" s="52"/>
      <c r="G40" s="52"/>
      <c r="H40" s="52"/>
      <c r="I40" s="52"/>
      <c r="J40" s="53"/>
    </row>
    <row r="41" spans="1:10" x14ac:dyDescent="0.25">
      <c r="A41" s="160" t="s">
        <v>78</v>
      </c>
      <c r="B41" s="161"/>
      <c r="C41" s="161"/>
      <c r="D41" s="161"/>
      <c r="E41" s="161"/>
      <c r="F41" s="162"/>
      <c r="G41" s="160" t="s">
        <v>37</v>
      </c>
      <c r="H41" s="161"/>
      <c r="I41" s="161"/>
      <c r="J41" s="162"/>
    </row>
    <row r="42" spans="1:10" x14ac:dyDescent="0.25">
      <c r="A42" s="186" t="s">
        <v>79</v>
      </c>
      <c r="B42" s="187"/>
      <c r="C42" s="187"/>
      <c r="D42" s="187"/>
      <c r="E42" s="187"/>
      <c r="F42" s="188"/>
      <c r="G42" s="18"/>
      <c r="H42" s="21"/>
      <c r="I42" s="21"/>
      <c r="J42" s="22"/>
    </row>
    <row r="43" spans="1:10" x14ac:dyDescent="0.25">
      <c r="A43" s="189" t="s">
        <v>80</v>
      </c>
      <c r="B43" s="190"/>
      <c r="C43" s="190"/>
      <c r="D43" s="190"/>
      <c r="E43" s="190"/>
      <c r="F43" s="191"/>
      <c r="G43" s="18"/>
      <c r="H43" s="21"/>
      <c r="I43" s="21"/>
      <c r="J43" s="22"/>
    </row>
    <row r="44" spans="1:10" ht="15.75" thickBot="1" x14ac:dyDescent="0.3">
      <c r="A44" s="192" t="s">
        <v>81</v>
      </c>
      <c r="B44" s="193"/>
      <c r="C44" s="193"/>
      <c r="D44" s="193"/>
      <c r="E44" s="193"/>
      <c r="F44" s="194"/>
      <c r="G44" s="195" t="s">
        <v>82</v>
      </c>
      <c r="H44" s="196"/>
      <c r="I44" s="196"/>
      <c r="J44" s="197"/>
    </row>
  </sheetData>
  <mergeCells count="57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1:C31"/>
    <mergeCell ref="I31:J31"/>
    <mergeCell ref="D26:F26"/>
    <mergeCell ref="B28:C28"/>
    <mergeCell ref="D28:F28"/>
    <mergeCell ref="I28:J28"/>
    <mergeCell ref="B29:C29"/>
    <mergeCell ref="D29:H29"/>
    <mergeCell ref="I29:J29"/>
    <mergeCell ref="B30:C30"/>
    <mergeCell ref="D30:H30"/>
    <mergeCell ref="I30:J30"/>
    <mergeCell ref="B32:C32"/>
    <mergeCell ref="I33:J33"/>
    <mergeCell ref="A35:B35"/>
    <mergeCell ref="D35:E35"/>
    <mergeCell ref="A36:B36"/>
    <mergeCell ref="D36:E36"/>
    <mergeCell ref="A41:F41"/>
    <mergeCell ref="G41:J41"/>
    <mergeCell ref="A42:F42"/>
    <mergeCell ref="A43:F43"/>
    <mergeCell ref="A44:F44"/>
    <mergeCell ref="G44:J44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5"/>
  <sheetViews>
    <sheetView zoomScaleNormal="100" workbookViewId="0">
      <selection activeCell="M40" sqref="M40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53" t="s">
        <v>1</v>
      </c>
      <c r="B1" s="254"/>
      <c r="C1" s="254"/>
      <c r="D1" s="254"/>
      <c r="E1" s="254"/>
      <c r="F1" s="254"/>
      <c r="G1" s="254"/>
      <c r="H1" s="254"/>
      <c r="I1" s="254"/>
      <c r="J1" s="255"/>
      <c r="Q1" s="251"/>
      <c r="R1" s="252"/>
      <c r="S1" s="252"/>
      <c r="T1" s="252"/>
      <c r="U1" s="252"/>
      <c r="V1" s="236"/>
      <c r="W1" s="236"/>
      <c r="X1" s="236"/>
    </row>
    <row r="2" spans="1:24" x14ac:dyDescent="0.25">
      <c r="A2" s="256"/>
      <c r="B2" s="257"/>
      <c r="C2" s="257"/>
      <c r="D2" s="257"/>
      <c r="E2" s="257"/>
      <c r="F2" s="257"/>
      <c r="G2" s="257"/>
      <c r="H2" s="257"/>
      <c r="I2" s="257"/>
      <c r="J2" s="258"/>
    </row>
    <row r="3" spans="1:24" ht="15.75" thickBot="1" x14ac:dyDescent="0.3">
      <c r="A3" s="259"/>
      <c r="B3" s="260"/>
      <c r="C3" s="260"/>
      <c r="D3" s="260"/>
      <c r="E3" s="260"/>
      <c r="F3" s="260"/>
      <c r="G3" s="260"/>
      <c r="H3" s="260"/>
      <c r="I3" s="260"/>
      <c r="J3" s="261"/>
    </row>
    <row r="4" spans="1:24" x14ac:dyDescent="0.25">
      <c r="A4" s="270" t="s">
        <v>87</v>
      </c>
      <c r="B4" s="271"/>
      <c r="C4" s="271"/>
      <c r="D4" s="271"/>
      <c r="E4" s="271"/>
      <c r="F4" s="271"/>
      <c r="G4" s="271"/>
      <c r="H4" s="271"/>
      <c r="I4" s="271"/>
      <c r="J4" s="272"/>
    </row>
    <row r="5" spans="1:24" x14ac:dyDescent="0.25">
      <c r="A5" s="273" t="s">
        <v>88</v>
      </c>
      <c r="B5" s="274"/>
      <c r="C5" s="274"/>
      <c r="D5" s="274"/>
      <c r="E5" s="274"/>
      <c r="F5" s="274"/>
      <c r="G5" s="274"/>
      <c r="H5" s="274"/>
      <c r="I5" s="274"/>
      <c r="J5" s="275"/>
    </row>
    <row r="6" spans="1:24" ht="15.75" thickBot="1" x14ac:dyDescent="0.3">
      <c r="A6" s="136" t="s">
        <v>89</v>
      </c>
      <c r="B6" s="140"/>
      <c r="C6" s="140"/>
      <c r="D6" s="140"/>
      <c r="E6" s="140"/>
      <c r="F6" s="140"/>
      <c r="G6" s="140"/>
      <c r="H6" s="140"/>
      <c r="I6" s="140"/>
      <c r="J6" s="137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76" t="s">
        <v>90</v>
      </c>
      <c r="B8" s="98"/>
      <c r="C8" s="98"/>
      <c r="D8" s="98"/>
      <c r="E8" s="98"/>
      <c r="F8" s="98"/>
      <c r="G8" s="98"/>
      <c r="H8" s="98"/>
      <c r="I8" s="98"/>
      <c r="J8" s="99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4">
        <v>45552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149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30" t="s">
        <v>150</v>
      </c>
      <c r="B14" s="227"/>
      <c r="C14" s="227"/>
      <c r="D14" s="227"/>
      <c r="E14" s="227"/>
      <c r="F14" s="227"/>
      <c r="G14" s="21"/>
      <c r="H14" s="21"/>
      <c r="I14" s="21"/>
      <c r="J14" s="22"/>
    </row>
    <row r="15" spans="1:24" x14ac:dyDescent="0.25">
      <c r="A15" s="117" t="s">
        <v>151</v>
      </c>
      <c r="B15" s="118"/>
      <c r="C15" s="118"/>
      <c r="D15" s="118"/>
      <c r="E15" s="118"/>
      <c r="F15" s="118"/>
      <c r="G15" s="21"/>
      <c r="H15" s="21"/>
      <c r="I15" s="21"/>
      <c r="J15" s="22"/>
    </row>
    <row r="16" spans="1:24" ht="47.25" customHeight="1" x14ac:dyDescent="0.25">
      <c r="A16" s="120"/>
      <c r="B16" s="118"/>
      <c r="C16" s="118"/>
      <c r="D16" s="118"/>
      <c r="E16" s="118"/>
      <c r="F16" s="118"/>
      <c r="G16" s="21"/>
      <c r="H16" s="21"/>
      <c r="I16" s="21"/>
      <c r="J16" s="22"/>
    </row>
    <row r="17" spans="1:10" ht="15.75" x14ac:dyDescent="0.25">
      <c r="A17" s="226"/>
      <c r="B17" s="265"/>
      <c r="C17" s="265"/>
      <c r="D17" s="265"/>
      <c r="E17" s="21"/>
      <c r="F17" s="21"/>
      <c r="G17" s="21"/>
      <c r="H17" s="21"/>
      <c r="I17" s="21"/>
      <c r="J17" s="22"/>
    </row>
    <row r="18" spans="1:10" x14ac:dyDescent="0.25">
      <c r="A18" s="18" t="s">
        <v>94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62" t="s">
        <v>153</v>
      </c>
      <c r="B20" s="263"/>
      <c r="C20" s="263"/>
      <c r="D20" s="268"/>
      <c r="E20" s="105" t="s">
        <v>95</v>
      </c>
      <c r="F20" s="92"/>
      <c r="G20" s="105" t="s">
        <v>96</v>
      </c>
      <c r="H20" s="92"/>
      <c r="I20" s="105" t="s">
        <v>97</v>
      </c>
      <c r="J20" s="92"/>
    </row>
    <row r="21" spans="1:10" x14ac:dyDescent="0.25">
      <c r="A21" s="246" t="s">
        <v>152</v>
      </c>
      <c r="B21" s="247"/>
      <c r="C21" s="247"/>
      <c r="D21" s="247"/>
      <c r="E21" s="248">
        <v>125</v>
      </c>
      <c r="F21" s="248"/>
      <c r="G21" s="248">
        <v>1547.39</v>
      </c>
      <c r="H21" s="248"/>
      <c r="I21" s="240">
        <f>E21*G21</f>
        <v>193423.75</v>
      </c>
      <c r="J21" s="241"/>
    </row>
    <row r="22" spans="1:10" x14ac:dyDescent="0.25">
      <c r="A22" s="249" t="s">
        <v>152</v>
      </c>
      <c r="B22" s="250"/>
      <c r="C22" s="250"/>
      <c r="D22" s="250"/>
      <c r="E22" s="269">
        <v>80.150000000000006</v>
      </c>
      <c r="F22" s="269"/>
      <c r="G22" s="269">
        <v>3761.69</v>
      </c>
      <c r="H22" s="269"/>
      <c r="I22" s="266">
        <v>301500</v>
      </c>
      <c r="J22" s="267"/>
    </row>
    <row r="23" spans="1:10" ht="15.75" x14ac:dyDescent="0.25">
      <c r="A23" s="97"/>
      <c r="B23" s="98"/>
      <c r="C23" s="98"/>
      <c r="D23" s="98"/>
      <c r="E23" s="279"/>
      <c r="F23" s="280"/>
      <c r="G23" s="238" t="s">
        <v>98</v>
      </c>
      <c r="H23" s="239"/>
      <c r="I23" s="240">
        <v>494</v>
      </c>
      <c r="J23" s="241"/>
    </row>
    <row r="24" spans="1:10" ht="16.5" thickBot="1" x14ac:dyDescent="0.3">
      <c r="A24" s="195"/>
      <c r="B24" s="196"/>
      <c r="C24" s="196"/>
      <c r="D24" s="196"/>
      <c r="E24" s="7"/>
      <c r="F24" s="87"/>
      <c r="G24" s="242" t="s">
        <v>73</v>
      </c>
      <c r="H24" s="243"/>
      <c r="I24" s="244">
        <f>SUM(I21:J23)</f>
        <v>495417.75</v>
      </c>
      <c r="J24" s="245"/>
    </row>
    <row r="25" spans="1:10" ht="15.75" x14ac:dyDescent="0.25">
      <c r="A25" s="97"/>
      <c r="B25" s="98"/>
      <c r="C25" s="98"/>
      <c r="D25" s="98"/>
      <c r="E25" s="21"/>
      <c r="F25" s="21"/>
      <c r="G25" s="237"/>
      <c r="H25" s="237"/>
      <c r="I25" s="98"/>
      <c r="J25" s="99"/>
    </row>
    <row r="26" spans="1:10" ht="15.75" thickBot="1" x14ac:dyDescent="0.3">
      <c r="A26" s="136"/>
      <c r="B26" s="140"/>
      <c r="C26" s="140"/>
      <c r="D26" s="140"/>
      <c r="E26" s="21"/>
      <c r="F26" s="21"/>
      <c r="G26" s="98"/>
      <c r="H26" s="98"/>
      <c r="I26" s="98"/>
      <c r="J26" s="99"/>
    </row>
    <row r="27" spans="1:10" ht="15.75" thickBot="1" x14ac:dyDescent="0.3">
      <c r="A27" s="262" t="s">
        <v>99</v>
      </c>
      <c r="B27" s="263"/>
      <c r="C27" s="50"/>
      <c r="D27" s="50"/>
      <c r="E27" s="50"/>
      <c r="F27" s="50"/>
      <c r="G27" s="50"/>
      <c r="H27" s="50"/>
      <c r="I27" s="264">
        <f>I24</f>
        <v>495417.75</v>
      </c>
      <c r="J27" s="92"/>
    </row>
    <row r="28" spans="1:10" x14ac:dyDescent="0.25">
      <c r="A28" s="18"/>
      <c r="B28" s="21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277" t="s">
        <v>100</v>
      </c>
      <c r="B29" s="278"/>
      <c r="C29" s="21"/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101</v>
      </c>
      <c r="B30" s="21"/>
      <c r="C30" s="21" t="s">
        <v>102</v>
      </c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/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105</v>
      </c>
      <c r="B33" s="21"/>
      <c r="C33" s="21" t="s">
        <v>106</v>
      </c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/>
      <c r="D35" s="21"/>
      <c r="E35" s="21"/>
      <c r="F35" s="21"/>
      <c r="G35" s="21"/>
      <c r="H35" s="21"/>
      <c r="I35" s="21"/>
      <c r="J35" s="22"/>
    </row>
    <row r="36" spans="1:10" x14ac:dyDescent="0.25">
      <c r="A36" s="18" t="s">
        <v>109</v>
      </c>
      <c r="B36" s="21"/>
      <c r="C36" s="21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85" t="s">
        <v>111</v>
      </c>
      <c r="D37" s="21"/>
      <c r="E37" s="21"/>
      <c r="F37" s="21"/>
      <c r="G37" s="21"/>
      <c r="H37" s="21"/>
      <c r="I37" s="21"/>
      <c r="J37" s="22"/>
    </row>
    <row r="38" spans="1:10" x14ac:dyDescent="0.25">
      <c r="A38" s="18"/>
      <c r="B38" s="21"/>
      <c r="C38" s="21" t="s">
        <v>112</v>
      </c>
      <c r="D38" s="21"/>
      <c r="E38" s="21"/>
      <c r="F38" s="21"/>
      <c r="G38" s="21"/>
      <c r="H38" s="21"/>
      <c r="I38" s="21"/>
      <c r="J38" s="22"/>
    </row>
    <row r="39" spans="1:10" ht="15.75" x14ac:dyDescent="0.25">
      <c r="A39" s="226" t="s">
        <v>113</v>
      </c>
      <c r="B39" s="265"/>
      <c r="C39" s="265"/>
      <c r="D39" s="265"/>
      <c r="E39" s="265"/>
      <c r="F39" s="265"/>
      <c r="G39" s="21"/>
      <c r="H39" s="21"/>
      <c r="I39" s="21"/>
      <c r="J39" s="22"/>
    </row>
    <row r="40" spans="1:10" ht="15.75" x14ac:dyDescent="0.25">
      <c r="A40" s="226" t="s">
        <v>114</v>
      </c>
      <c r="B40" s="265"/>
      <c r="C40" s="265"/>
      <c r="D40" s="265"/>
      <c r="E40" s="265"/>
      <c r="F40" s="265"/>
      <c r="G40" s="21"/>
      <c r="H40" s="21"/>
      <c r="I40" s="21"/>
      <c r="J40" s="22"/>
    </row>
    <row r="41" spans="1:10" ht="15.75" x14ac:dyDescent="0.25">
      <c r="A41" s="44" t="s">
        <v>143</v>
      </c>
      <c r="B41" s="86" t="str">
        <f>'input data'!B5</f>
        <v>AD240424008317F</v>
      </c>
      <c r="C41" s="45"/>
      <c r="D41" s="45"/>
      <c r="E41" s="45"/>
      <c r="F41" s="45"/>
      <c r="G41" s="21"/>
      <c r="H41" s="21"/>
      <c r="I41" s="21"/>
      <c r="J41" s="22"/>
    </row>
    <row r="42" spans="1:10" x14ac:dyDescent="0.25">
      <c r="A42" s="18" t="s">
        <v>115</v>
      </c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x14ac:dyDescent="0.25">
      <c r="A44" s="18"/>
      <c r="B44" s="21"/>
      <c r="C44" s="21"/>
      <c r="D44" s="21"/>
      <c r="E44" s="21"/>
      <c r="F44" s="21"/>
      <c r="G44" s="21"/>
      <c r="H44" s="21"/>
      <c r="I44" s="21"/>
      <c r="J44" s="22"/>
    </row>
    <row r="45" spans="1:10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8"/>
    </row>
  </sheetData>
  <mergeCells count="40">
    <mergeCell ref="A29:B29"/>
    <mergeCell ref="A39:F39"/>
    <mergeCell ref="A40:F40"/>
    <mergeCell ref="A23:D23"/>
    <mergeCell ref="E23:F23"/>
    <mergeCell ref="A26:D26"/>
    <mergeCell ref="A4:J4"/>
    <mergeCell ref="A5:J5"/>
    <mergeCell ref="A6:J6"/>
    <mergeCell ref="A8:J8"/>
    <mergeCell ref="A14:F14"/>
    <mergeCell ref="G26:H26"/>
    <mergeCell ref="I26:J26"/>
    <mergeCell ref="A27:B27"/>
    <mergeCell ref="I27:J27"/>
    <mergeCell ref="A15:F16"/>
    <mergeCell ref="A17:D17"/>
    <mergeCell ref="I22:J22"/>
    <mergeCell ref="A20:D20"/>
    <mergeCell ref="E20:F20"/>
    <mergeCell ref="G20:H20"/>
    <mergeCell ref="I20:J20"/>
    <mergeCell ref="E22:F22"/>
    <mergeCell ref="G22:H22"/>
    <mergeCell ref="V1:X1"/>
    <mergeCell ref="A25:D25"/>
    <mergeCell ref="G25:H25"/>
    <mergeCell ref="I25:J25"/>
    <mergeCell ref="G23:H23"/>
    <mergeCell ref="I23:J23"/>
    <mergeCell ref="A24:D24"/>
    <mergeCell ref="G24:H24"/>
    <mergeCell ref="I24:J24"/>
    <mergeCell ref="A21:D21"/>
    <mergeCell ref="E21:F21"/>
    <mergeCell ref="G21:H21"/>
    <mergeCell ref="I21:J21"/>
    <mergeCell ref="A22:D22"/>
    <mergeCell ref="Q1:U1"/>
    <mergeCell ref="A1:J3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2024-09-17T13:32:25Z</cp:lastPrinted>
  <dcterms:created xsi:type="dcterms:W3CDTF">2022-11-23T06:47:43Z</dcterms:created>
  <dcterms:modified xsi:type="dcterms:W3CDTF">2024-09-18T09:17:41Z</dcterms:modified>
</cp:coreProperties>
</file>