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1 BK001\"/>
    </mc:Choice>
  </mc:AlternateContent>
  <xr:revisionPtr revIDLastSave="0" documentId="13_ncr:1_{81797E62-EC23-439D-9A26-AC21EC008062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PO!$A$1:$K$45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C33" i="4" l="1"/>
  <c r="G5" i="4"/>
  <c r="A12" i="4"/>
  <c r="A12" i="3"/>
  <c r="A15" i="3" l="1"/>
  <c r="C40" i="5" l="1"/>
  <c r="H6" i="3"/>
  <c r="J20" i="5"/>
  <c r="J21" i="5"/>
  <c r="J22" i="5"/>
  <c r="B3" i="2" l="1"/>
  <c r="B5" i="2"/>
  <c r="A35" i="3" l="1"/>
  <c r="H28" i="3" l="1"/>
  <c r="F28" i="3"/>
  <c r="I29" i="4" s="1"/>
  <c r="I30" i="4" s="1"/>
  <c r="J19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3" i="5" l="1"/>
  <c r="J24" i="5" s="1"/>
  <c r="J26" i="5" s="1"/>
  <c r="I28" i="3"/>
  <c r="I34" i="3" s="1"/>
</calcChain>
</file>

<file path=xl/sharedStrings.xml><?xml version="1.0" encoding="utf-8"?>
<sst xmlns="http://schemas.openxmlformats.org/spreadsheetml/2006/main" count="199" uniqueCount="163">
  <si>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</si>
  <si>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</si>
  <si>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</si>
  <si>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</si>
  <si>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</si>
  <si>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</si>
  <si>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</si>
  <si>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</si>
  <si>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</si>
  <si>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</si>
  <si>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</si>
  <si>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</si>
  <si>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</si>
  <si>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</si>
  <si>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</si>
  <si>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</si>
  <si>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</si>
  <si>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</si>
  <si>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</si>
  <si>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</si>
  <si>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</si>
  <si>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</si>
  <si>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</si>
  <si>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</si>
  <si>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</si>
  <si>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</si>
  <si>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</si>
  <si>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</si>
  <si>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</si>
  <si>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</si>
  <si>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</si>
  <si>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</si>
  <si>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</si>
  <si>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</si>
  <si>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</si>
  <si>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</si>
  <si>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</si>
  <si>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</si>
  <si>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</si>
  <si>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</si>
  <si>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</si>
  <si>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</si>
  <si>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</si>
  <si>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</si>
  <si>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</si>
  <si>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</si>
  <si>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</si>
  <si>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</si>
  <si>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</si>
  <si>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</si>
  <si>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</si>
  <si>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</si>
  <si>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</si>
  <si>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</si>
  <si>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</si>
  <si>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</si>
  <si>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</si>
  <si>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</si>
  <si>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</si>
  <si>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</si>
  <si>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</si>
  <si>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</si>
  <si>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</si>
  <si>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</si>
  <si>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</si>
  <si>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</si>
  <si>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</si>
  <si>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</si>
  <si>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</si>
  <si>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</si>
  <si>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</si>
  <si>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</si>
  <si>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</si>
  <si>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</si>
  <si>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</si>
  <si>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</si>
  <si>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</si>
  <si>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</si>
  <si>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</si>
  <si>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</si>
  <si>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</si>
  <si>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</si>
  <si>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</si>
  <si>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</si>
  <si>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</si>
  <si>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</si>
  <si>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</si>
  <si>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</si>
  <si>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</si>
  <si>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</si>
  <si>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</si>
  <si>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</si>
  <si>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</si>
  <si>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</si>
  <si>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</si>
  <si>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</si>
  <si>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</si>
  <si>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</si>
  <si>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</si>
  <si>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</si>
  <si>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</si>
  <si>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</si>
  <si>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</si>
  <si>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</si>
  <si>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</si>
  <si>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</si>
  <si>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</si>
  <si>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</si>
  <si>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</si>
  <si>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</si>
  <si>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</si>
  <si>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</si>
  <si>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</si>
  <si>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</si>
  <si>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</si>
  <si>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</si>
  <si>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</si>
  <si>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</si>
  <si>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</si>
  <si>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</si>
  <si>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</si>
  <si>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</si>
  <si>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</si>
  <si>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</si>
  <si>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</si>
  <si>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</si>
  <si>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</si>
  <si>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</si>
  <si>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</si>
  <si>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</si>
  <si>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</si>
  <si>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</si>
  <si>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</si>
  <si>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</si>
  <si>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</si>
  <si>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</si>
  <si>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</si>
  <si>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</si>
  <si>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</si>
  <si>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</si>
  <si>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</si>
  <si>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</si>
  <si>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</si>
  <si>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</si>
  <si>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</si>
  <si>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</si>
  <si>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</si>
  <si>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01</t>
  </si>
  <si>
    <t xml:space="preserve"> P K INDUSTRIES</t>
  </si>
  <si>
    <t>Survey No:81/p, Near Dariyalal Resort,
 8-A National Highway, At &amp; Po :- Jambudia,
 Ta. &amp; Dist.:- Morbi, Gujarat -363642, India
 GSTIN/UIN: 24AAVFP7777N1Z1</t>
  </si>
  <si>
    <t>Sparkle White Slab: 3000 X1400X15 mm</t>
  </si>
  <si>
    <t>Sparkle Black Slab: 3000 X1400X15 mm</t>
  </si>
  <si>
    <t>Sparkle Orange Slab: 3000 X1400X15 mm</t>
  </si>
  <si>
    <t>Sandy White Slab: 3000 X1400X15 mm</t>
  </si>
  <si>
    <t>Wooden Crate Packing</t>
  </si>
  <si>
    <t>Mundra</t>
  </si>
  <si>
    <t>PO001/25-26</t>
  </si>
  <si>
    <t>LC at Sight</t>
  </si>
  <si>
    <t>MUNDRA</t>
  </si>
  <si>
    <t>PASIR GUDANG</t>
  </si>
  <si>
    <t>MALAYSIA</t>
  </si>
  <si>
    <t>Rubino Industry Sdn Bhd
 No. 6 &amp; 6A, Jalan Sri Purnama 2/1, Perindustrian Sri Purnama,
 81100 Johor Bahru, Johor.</t>
  </si>
  <si>
    <t>Alliance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</si>
</sst>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7" fillId="0" borderId="4" xfId="0" applyFont="1" applyBorder="1"/>
    <xf numFmtId="0" fontId="3" fillId="0" borderId="7" xfId="0" applyFont="1" applyBorder="1" applyAlignment="1">
      <alignment horizontal="center"/>
    </xf>
    <xf numFmtId="0" fontId="7" fillId="0" borderId="8" xfId="0" applyFont="1" applyBorder="1"/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5" fillId="0" borderId="11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4" fontId="3" fillId="0" borderId="10" xfId="0" applyNumberFormat="1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41</xdr:row>
      <xdr:rowOff>9526</xdr:rowOff>
    </xdr:from>
    <xdr:to>
      <xdr:col>2</xdr:col>
      <xdr:colOff>769942</xdr:colOff>
      <xdr:row>43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2" t="s">
        <v>157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G20" sqref="G20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70" customFormat="1" x14ac:dyDescent="0.25">
      <c r="A6" s="1" t="s">
        <v>57</v>
      </c>
      <c r="B6" s="8" t="s">
        <v>162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3" t="s">
        <v>21</v>
      </c>
      <c r="B7" s="75" t="s">
        <v>161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4"/>
      <c r="B8" s="74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4"/>
      <c r="B9" s="74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4"/>
      <c r="B10" s="74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4"/>
      <c r="B11" s="74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4"/>
      <c r="B12" s="74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5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160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7" workbookViewId="0">
      <selection activeCell="M16" sqref="M1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1" t="s">
        <v>38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6" t="s">
        <v>39</v>
      </c>
      <c r="B3" s="17"/>
      <c r="C3" s="17"/>
      <c r="D3" s="18"/>
      <c r="E3" s="76" t="s">
        <v>40</v>
      </c>
      <c r="F3" s="85"/>
      <c r="G3" s="77"/>
      <c r="H3" s="76" t="s">
        <v>41</v>
      </c>
      <c r="I3" s="85"/>
      <c r="J3" s="77"/>
    </row>
    <row r="4" spans="1:10" x14ac:dyDescent="0.25">
      <c r="A4" s="19" t="s">
        <v>42</v>
      </c>
      <c r="B4" s="4"/>
      <c r="C4" s="4"/>
      <c r="D4" s="20"/>
      <c r="E4" s="102" t="str">
        <f>'input data'!B3</f>
        <v>BK001/25-26</v>
      </c>
      <c r="F4" s="81"/>
      <c r="G4" s="79"/>
      <c r="H4" s="103">
        <f>'input data'!B4</f>
        <v>0</v>
      </c>
      <c r="I4" s="81"/>
      <c r="J4" s="79"/>
    </row>
    <row r="5" spans="1:10" x14ac:dyDescent="0.25">
      <c r="A5" s="21" t="s">
        <v>43</v>
      </c>
      <c r="B5" s="4"/>
      <c r="C5" s="4"/>
      <c r="D5" s="20"/>
      <c r="E5" s="76" t="s">
        <v>44</v>
      </c>
      <c r="F5" s="85"/>
      <c r="G5" s="77"/>
      <c r="H5" s="76" t="s">
        <v>45</v>
      </c>
      <c r="I5" s="85"/>
      <c r="J5" s="77"/>
    </row>
    <row r="6" spans="1:10" x14ac:dyDescent="0.25">
      <c r="A6" s="21" t="s">
        <v>46</v>
      </c>
      <c r="B6" s="4"/>
      <c r="C6" s="4"/>
      <c r="D6" s="20"/>
      <c r="E6" s="80"/>
      <c r="F6" s="81"/>
      <c r="G6" s="79"/>
      <c r="H6" s="107" t="str">
        <f>'input data'!B5</f>
        <v>AD2403250650768</v>
      </c>
      <c r="I6" s="81"/>
      <c r="J6" s="79"/>
    </row>
    <row r="7" spans="1:10" x14ac:dyDescent="0.25">
      <c r="A7" s="21" t="s">
        <v>47</v>
      </c>
      <c r="B7" s="4"/>
      <c r="C7" s="4"/>
      <c r="D7" s="20"/>
      <c r="E7" s="76" t="s">
        <v>48</v>
      </c>
      <c r="F7" s="85"/>
      <c r="G7" s="77"/>
      <c r="H7" s="76" t="s">
        <v>49</v>
      </c>
      <c r="I7" s="85"/>
      <c r="J7" s="77"/>
    </row>
    <row r="8" spans="1:10" x14ac:dyDescent="0.25">
      <c r="A8" s="19" t="s">
        <v>50</v>
      </c>
      <c r="B8" s="4"/>
      <c r="C8" s="4"/>
      <c r="D8" s="20"/>
      <c r="E8" s="80" t="s">
        <v>51</v>
      </c>
      <c r="F8" s="81"/>
      <c r="G8" s="79"/>
      <c r="H8" s="78" t="s">
        <v>52</v>
      </c>
      <c r="I8" s="81"/>
      <c r="J8" s="79"/>
    </row>
    <row r="9" spans="1:10" x14ac:dyDescent="0.25">
      <c r="A9" s="22" t="s">
        <v>53</v>
      </c>
      <c r="B9" s="4"/>
      <c r="C9" s="4"/>
      <c r="D9" s="20"/>
      <c r="E9" s="76" t="s">
        <v>54</v>
      </c>
      <c r="F9" s="85"/>
      <c r="G9" s="77"/>
      <c r="H9" s="76" t="s">
        <v>55</v>
      </c>
      <c r="I9" s="85"/>
      <c r="J9" s="77"/>
    </row>
    <row r="10" spans="1:10" x14ac:dyDescent="0.25">
      <c r="A10" s="22" t="s">
        <v>56</v>
      </c>
      <c r="B10" s="4"/>
      <c r="C10" s="4"/>
      <c r="D10" s="20"/>
      <c r="E10" s="98" t="str">
        <f>'input data'!B14</f>
        <v>Wooden Crate packing</v>
      </c>
      <c r="F10" s="74"/>
      <c r="G10" s="87"/>
      <c r="H10" s="98" t="str">
        <f>'input data'!B13 &amp; " " &amp; 'input data'!B15</f>
        <v>1 FCL</v>
      </c>
      <c r="I10" s="74"/>
      <c r="J10" s="87"/>
    </row>
    <row r="11" spans="1:10" x14ac:dyDescent="0.25">
      <c r="A11" s="100" t="s">
        <v>57</v>
      </c>
      <c r="B11" s="85"/>
      <c r="C11" s="85"/>
      <c r="D11" s="77"/>
      <c r="E11" s="104" t="s">
        <v>58</v>
      </c>
      <c r="F11" s="93"/>
      <c r="G11" s="94"/>
      <c r="H11" s="109" t="s">
        <v>59</v>
      </c>
      <c r="I11" s="93"/>
      <c r="J11" s="94"/>
    </row>
    <row r="12" spans="1:10" ht="15" customHeight="1" x14ac:dyDescent="0.25">
      <c r="A12" s="105" t="str">
        <f>'input data'!B6</f>
        <v>Alliance Bank</v>
      </c>
      <c r="B12" s="74"/>
      <c r="C12" s="74"/>
      <c r="D12" s="87"/>
      <c r="E12" s="106" t="str">
        <f>'input data'!B16</f>
        <v>CNF</v>
      </c>
      <c r="F12" s="74"/>
      <c r="G12" s="87"/>
      <c r="H12" s="110" t="str">
        <f>'input data'!B17</f>
        <v>LC at Sight</v>
      </c>
      <c r="I12" s="74"/>
      <c r="J12" s="87"/>
    </row>
    <row r="13" spans="1:10" x14ac:dyDescent="0.25">
      <c r="A13" s="19"/>
      <c r="B13" s="4"/>
      <c r="C13" s="4"/>
      <c r="D13" s="20"/>
      <c r="E13" s="91"/>
      <c r="F13" s="81"/>
      <c r="G13" s="79"/>
      <c r="H13" s="81"/>
      <c r="I13" s="81"/>
      <c r="J13" s="79"/>
    </row>
    <row r="14" spans="1:10" x14ac:dyDescent="0.25">
      <c r="A14" s="16" t="s">
        <v>60</v>
      </c>
      <c r="B14" s="17"/>
      <c r="C14" s="17"/>
      <c r="D14" s="18"/>
      <c r="E14" s="111" t="s">
        <v>61</v>
      </c>
      <c r="F14" s="85"/>
      <c r="G14" s="85"/>
      <c r="H14" s="85"/>
      <c r="I14" s="85"/>
      <c r="J14" s="77"/>
    </row>
    <row r="15" spans="1:10" x14ac:dyDescent="0.25">
      <c r="A15" s="112" t="str">
        <f>'input data'!B7</f>
        <v>Rubino Industry Sdn Bhd
 No. 6 &amp; 6A, Jalan Sri Purnama 2/1, Perindustrian Sri Purnama,
 81100 Johor Bahru, Johor.</v>
      </c>
      <c r="B15" s="74"/>
      <c r="C15" s="74"/>
      <c r="D15" s="87"/>
      <c r="E15" s="86"/>
      <c r="F15" s="74"/>
      <c r="G15" s="74"/>
      <c r="H15" s="74"/>
      <c r="I15" s="74"/>
      <c r="J15" s="87"/>
    </row>
    <row r="16" spans="1:10" x14ac:dyDescent="0.25">
      <c r="A16" s="86"/>
      <c r="B16" s="74"/>
      <c r="C16" s="74"/>
      <c r="D16" s="87"/>
      <c r="E16" s="86"/>
      <c r="F16" s="74"/>
      <c r="G16" s="74"/>
      <c r="H16" s="74"/>
      <c r="I16" s="74"/>
      <c r="J16" s="87"/>
    </row>
    <row r="17" spans="1:10" x14ac:dyDescent="0.25">
      <c r="A17" s="86"/>
      <c r="B17" s="74"/>
      <c r="C17" s="74"/>
      <c r="D17" s="87"/>
      <c r="E17" s="86"/>
      <c r="F17" s="74"/>
      <c r="G17" s="74"/>
      <c r="H17" s="74"/>
      <c r="I17" s="74"/>
      <c r="J17" s="87"/>
    </row>
    <row r="18" spans="1:10" x14ac:dyDescent="0.25">
      <c r="A18" s="86"/>
      <c r="B18" s="74"/>
      <c r="C18" s="74"/>
      <c r="D18" s="87"/>
      <c r="E18" s="86"/>
      <c r="F18" s="74"/>
      <c r="G18" s="74"/>
      <c r="H18" s="74"/>
      <c r="I18" s="74"/>
      <c r="J18" s="87"/>
    </row>
    <row r="19" spans="1:10" x14ac:dyDescent="0.25">
      <c r="A19" s="86"/>
      <c r="B19" s="74"/>
      <c r="C19" s="74"/>
      <c r="D19" s="87"/>
      <c r="E19" s="86"/>
      <c r="F19" s="74"/>
      <c r="G19" s="74"/>
      <c r="H19" s="74"/>
      <c r="I19" s="74"/>
      <c r="J19" s="87"/>
    </row>
    <row r="20" spans="1:10" ht="48" customHeight="1" x14ac:dyDescent="0.25">
      <c r="A20" s="91"/>
      <c r="B20" s="81"/>
      <c r="C20" s="81"/>
      <c r="D20" s="79"/>
      <c r="E20" s="91"/>
      <c r="F20" s="81"/>
      <c r="G20" s="81"/>
      <c r="H20" s="81"/>
      <c r="I20" s="81"/>
      <c r="J20" s="79"/>
    </row>
    <row r="21" spans="1:10" ht="15.75" customHeight="1" x14ac:dyDescent="0.25">
      <c r="A21" s="108" t="s">
        <v>62</v>
      </c>
      <c r="B21" s="77"/>
      <c r="C21" s="108" t="s">
        <v>29</v>
      </c>
      <c r="D21" s="77"/>
      <c r="E21" s="108" t="s">
        <v>63</v>
      </c>
      <c r="F21" s="85"/>
      <c r="G21" s="77"/>
      <c r="H21" s="108" t="s">
        <v>33</v>
      </c>
      <c r="I21" s="85"/>
      <c r="J21" s="77"/>
    </row>
    <row r="22" spans="1:10" ht="14.25" customHeight="1" x14ac:dyDescent="0.25">
      <c r="A22" s="113" t="s">
        <v>64</v>
      </c>
      <c r="B22" s="87"/>
      <c r="C22" s="115" t="str">
        <f>'input data'!B19</f>
        <v>MUNDRA</v>
      </c>
      <c r="D22" s="87"/>
      <c r="E22" s="116" t="s">
        <v>65</v>
      </c>
      <c r="F22" s="74"/>
      <c r="G22" s="87"/>
      <c r="H22" s="116" t="str">
        <f>'input data'!B23</f>
        <v>MALAYSIA</v>
      </c>
      <c r="I22" s="74"/>
      <c r="J22" s="87"/>
    </row>
    <row r="23" spans="1:10" ht="15" customHeight="1" x14ac:dyDescent="0.25">
      <c r="A23" s="117"/>
      <c r="B23" s="87"/>
      <c r="C23" s="91"/>
      <c r="D23" s="79"/>
      <c r="E23" s="91"/>
      <c r="F23" s="81"/>
      <c r="G23" s="79"/>
      <c r="H23" s="91"/>
      <c r="I23" s="81"/>
      <c r="J23" s="79"/>
    </row>
    <row r="24" spans="1:10" ht="15.75" customHeight="1" x14ac:dyDescent="0.25">
      <c r="A24" s="76" t="s">
        <v>66</v>
      </c>
      <c r="B24" s="77"/>
      <c r="C24" s="114" t="s">
        <v>30</v>
      </c>
      <c r="D24" s="77"/>
      <c r="E24" s="76" t="s">
        <v>31</v>
      </c>
      <c r="F24" s="85"/>
      <c r="G24" s="77"/>
      <c r="H24" s="114" t="s">
        <v>32</v>
      </c>
      <c r="I24" s="85"/>
      <c r="J24" s="77"/>
    </row>
    <row r="25" spans="1:10" ht="15.75" customHeight="1" x14ac:dyDescent="0.25">
      <c r="A25" s="80"/>
      <c r="B25" s="79"/>
      <c r="C25" s="78" t="str">
        <f>'input data'!B20</f>
        <v>MUNDRA</v>
      </c>
      <c r="D25" s="79"/>
      <c r="E25" s="78" t="str">
        <f>'input data'!B21</f>
        <v>PASIR GUDANG</v>
      </c>
      <c r="F25" s="81"/>
      <c r="G25" s="79"/>
      <c r="H25" s="78" t="str">
        <f>'input data'!B22</f>
        <v>PASIR GUDANG</v>
      </c>
      <c r="I25" s="81"/>
      <c r="J25" s="79"/>
    </row>
    <row r="26" spans="1:10" ht="15.75" customHeight="1" x14ac:dyDescent="0.25">
      <c r="A26" s="82" t="s">
        <v>67</v>
      </c>
      <c r="B26" s="84" t="s">
        <v>68</v>
      </c>
      <c r="C26" s="85"/>
      <c r="D26" s="77"/>
      <c r="E26" s="82" t="s">
        <v>69</v>
      </c>
      <c r="F26" s="76" t="s">
        <v>70</v>
      </c>
      <c r="G26" s="77"/>
      <c r="H26" s="25" t="s">
        <v>37</v>
      </c>
      <c r="I26" s="76" t="s">
        <v>71</v>
      </c>
      <c r="J26" s="77"/>
    </row>
    <row r="27" spans="1:10" ht="15.75" customHeight="1" thickBot="1" x14ac:dyDescent="0.3">
      <c r="A27" s="83"/>
      <c r="B27" s="86"/>
      <c r="C27" s="74"/>
      <c r="D27" s="87"/>
      <c r="E27" s="83"/>
      <c r="F27" s="78" t="s">
        <v>72</v>
      </c>
      <c r="G27" s="79"/>
      <c r="H27" s="26" t="s">
        <v>72</v>
      </c>
      <c r="I27" s="78" t="s">
        <v>73</v>
      </c>
      <c r="J27" s="79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5">
        <f>'input data'!B26</f>
        <v>0</v>
      </c>
      <c r="G28" s="94"/>
      <c r="H28" s="29">
        <f>'input data'!B27</f>
        <v>0</v>
      </c>
      <c r="I28" s="96">
        <f>H28*F28</f>
        <v>0</v>
      </c>
      <c r="J28" s="94"/>
    </row>
    <row r="29" spans="1:10" ht="15.75" customHeight="1" thickBot="1" x14ac:dyDescent="0.3">
      <c r="A29" s="30"/>
      <c r="B29" s="80"/>
      <c r="C29" s="81"/>
      <c r="D29" s="79"/>
      <c r="E29" s="30"/>
      <c r="F29" s="80"/>
      <c r="G29" s="79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8" t="str">
        <f>UPPER('input data'!B24)</f>
        <v/>
      </c>
      <c r="B31" s="74"/>
      <c r="C31" s="3">
        <f>'input data'!B25</f>
        <v>0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7"/>
      <c r="G32" s="74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99">
        <f>SUM(I28:J33)</f>
        <v>0</v>
      </c>
      <c r="J34" s="77"/>
    </row>
    <row r="35" spans="1:10" ht="15.75" customHeight="1" x14ac:dyDescent="0.25">
      <c r="A35" s="35" t="e">
        <f>SPELL</f>
        <v>#NAME?</v>
      </c>
      <c r="B35" s="34"/>
      <c r="C35" s="34"/>
      <c r="D35" s="34"/>
      <c r="E35" s="34"/>
      <c r="F35" s="34"/>
      <c r="G35" s="34"/>
      <c r="H35" s="31"/>
      <c r="I35" s="91"/>
      <c r="J35" s="79"/>
    </row>
    <row r="36" spans="1:10" ht="15.75" customHeight="1" x14ac:dyDescent="0.25">
      <c r="A36" s="88" t="s">
        <v>79</v>
      </c>
      <c r="B36" s="85"/>
      <c r="C36" s="85"/>
      <c r="D36" s="77"/>
      <c r="E36" s="100" t="s">
        <v>80</v>
      </c>
      <c r="F36" s="85"/>
      <c r="G36" s="85"/>
      <c r="H36" s="85"/>
      <c r="I36" s="85"/>
      <c r="J36" s="77"/>
    </row>
    <row r="37" spans="1:10" ht="19.5" customHeight="1" x14ac:dyDescent="0.25">
      <c r="A37" s="89" t="s">
        <v>81</v>
      </c>
      <c r="B37" s="74"/>
      <c r="C37" s="74"/>
      <c r="D37" s="87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6"/>
      <c r="B38" s="74"/>
      <c r="C38" s="74"/>
      <c r="D38" s="87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4"/>
      <c r="C39" s="74"/>
      <c r="D39" s="87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1"/>
      <c r="C40" s="81"/>
      <c r="D40" s="79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workbookViewId="0">
      <selection activeCell="M32" sqref="M32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25" t="s">
        <v>85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25">
      <c r="A2" s="100" t="s">
        <v>86</v>
      </c>
      <c r="B2" s="85"/>
      <c r="C2" s="85"/>
      <c r="D2" s="85"/>
      <c r="E2" s="85"/>
      <c r="F2" s="77"/>
      <c r="G2" s="76" t="s">
        <v>40</v>
      </c>
      <c r="H2" s="77"/>
      <c r="I2" s="118" t="s">
        <v>41</v>
      </c>
      <c r="J2" s="77"/>
    </row>
    <row r="3" spans="1:10" ht="15.75" x14ac:dyDescent="0.25">
      <c r="A3" s="126" t="s">
        <v>87</v>
      </c>
      <c r="B3" s="74"/>
      <c r="C3" s="74"/>
      <c r="D3" s="74"/>
      <c r="E3" s="74"/>
      <c r="F3" s="87"/>
      <c r="G3" s="102" t="str">
        <f>Invoice!E4</f>
        <v>BK001/25-26</v>
      </c>
      <c r="H3" s="79"/>
      <c r="I3" s="103">
        <f>Invoice!H4</f>
        <v>0</v>
      </c>
      <c r="J3" s="79"/>
    </row>
    <row r="4" spans="1:10" x14ac:dyDescent="0.25">
      <c r="A4" s="19" t="s">
        <v>88</v>
      </c>
      <c r="B4" s="4"/>
      <c r="C4" s="4"/>
      <c r="D4" s="4"/>
      <c r="E4" s="4"/>
      <c r="F4" s="20"/>
      <c r="G4" s="118" t="s">
        <v>45</v>
      </c>
      <c r="H4" s="85"/>
      <c r="I4" s="85"/>
      <c r="J4" s="77"/>
    </row>
    <row r="5" spans="1:10" x14ac:dyDescent="0.25">
      <c r="A5" s="19" t="s">
        <v>89</v>
      </c>
      <c r="B5" s="4"/>
      <c r="C5" s="4"/>
      <c r="D5" s="4"/>
      <c r="E5" s="4"/>
      <c r="F5" s="20"/>
      <c r="G5" s="78" t="str">
        <f>'input data'!B5</f>
        <v>AD2403250650768</v>
      </c>
      <c r="H5" s="81"/>
      <c r="I5" s="81"/>
      <c r="J5" s="79"/>
    </row>
    <row r="6" spans="1:10" x14ac:dyDescent="0.25">
      <c r="A6" s="120" t="s">
        <v>90</v>
      </c>
      <c r="B6" s="74"/>
      <c r="C6" s="74"/>
      <c r="D6" s="74"/>
      <c r="E6" s="74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21" t="s">
        <v>57</v>
      </c>
      <c r="B11" s="85"/>
      <c r="C11" s="85"/>
      <c r="D11" s="85"/>
      <c r="E11" s="85"/>
      <c r="F11" s="18"/>
      <c r="G11" s="37" t="s">
        <v>96</v>
      </c>
      <c r="H11" s="17"/>
      <c r="I11" s="17"/>
      <c r="J11" s="18"/>
    </row>
    <row r="12" spans="1:10" x14ac:dyDescent="0.25">
      <c r="A12" s="122" t="str">
        <f>'input data'!B6</f>
        <v>Alliance Bank</v>
      </c>
      <c r="B12" s="74"/>
      <c r="C12" s="74"/>
      <c r="D12" s="74"/>
      <c r="E12" s="74"/>
      <c r="F12" s="20"/>
      <c r="G12" s="19"/>
      <c r="H12" s="4"/>
      <c r="I12" s="4"/>
      <c r="J12" s="20"/>
    </row>
    <row r="13" spans="1:10" x14ac:dyDescent="0.25">
      <c r="A13" s="91"/>
      <c r="B13" s="81"/>
      <c r="C13" s="81"/>
      <c r="D13" s="81"/>
      <c r="E13" s="81"/>
      <c r="F13" s="31"/>
      <c r="G13" s="19"/>
      <c r="H13" s="4"/>
      <c r="I13" s="4"/>
      <c r="J13" s="20"/>
    </row>
    <row r="14" spans="1:10" x14ac:dyDescent="0.25">
      <c r="A14" s="121" t="s">
        <v>60</v>
      </c>
      <c r="B14" s="85"/>
      <c r="C14" s="85"/>
      <c r="D14" s="85"/>
      <c r="E14" s="85"/>
      <c r="F14" s="77"/>
      <c r="G14" s="19"/>
      <c r="H14" s="4"/>
      <c r="I14" s="4"/>
      <c r="J14" s="20"/>
    </row>
    <row r="15" spans="1:10" x14ac:dyDescent="0.25">
      <c r="A15" s="112" t="str">
        <f>Invoice!A15</f>
        <v>Rubino Industry Sdn Bhd
 No. 6 &amp; 6A, Jalan Sri Purnama 2/1, Perindustrian Sri Purnama,
 81100 Johor Bahru, Johor.</v>
      </c>
      <c r="B15" s="74"/>
      <c r="C15" s="74"/>
      <c r="D15" s="74"/>
      <c r="E15" s="74"/>
      <c r="F15" s="87"/>
      <c r="G15" s="19"/>
      <c r="H15" s="4"/>
      <c r="I15" s="4"/>
      <c r="J15" s="20"/>
    </row>
    <row r="16" spans="1:10" x14ac:dyDescent="0.25">
      <c r="A16" s="86"/>
      <c r="B16" s="74"/>
      <c r="C16" s="74"/>
      <c r="D16" s="74"/>
      <c r="E16" s="74"/>
      <c r="F16" s="87"/>
      <c r="G16" s="19"/>
      <c r="H16" s="4"/>
      <c r="I16" s="4"/>
      <c r="J16" s="20"/>
    </row>
    <row r="17" spans="1:10" x14ac:dyDescent="0.25">
      <c r="A17" s="86"/>
      <c r="B17" s="74"/>
      <c r="C17" s="74"/>
      <c r="D17" s="74"/>
      <c r="E17" s="74"/>
      <c r="F17" s="87"/>
      <c r="G17" s="19"/>
      <c r="H17" s="4"/>
      <c r="I17" s="4"/>
      <c r="J17" s="20"/>
    </row>
    <row r="18" spans="1:10" ht="37.5" customHeight="1" x14ac:dyDescent="0.25">
      <c r="A18" s="86"/>
      <c r="B18" s="74"/>
      <c r="C18" s="74"/>
      <c r="D18" s="74"/>
      <c r="E18" s="74"/>
      <c r="F18" s="87"/>
      <c r="G18" s="119" t="s">
        <v>97</v>
      </c>
      <c r="H18" s="77"/>
      <c r="I18" s="128" t="s">
        <v>98</v>
      </c>
      <c r="J18" s="77"/>
    </row>
    <row r="19" spans="1:10" ht="15" customHeight="1" x14ac:dyDescent="0.25">
      <c r="A19" s="86"/>
      <c r="B19" s="74"/>
      <c r="C19" s="74"/>
      <c r="D19" s="74"/>
      <c r="E19" s="74"/>
      <c r="F19" s="87"/>
      <c r="G19" s="91"/>
      <c r="H19" s="79"/>
      <c r="I19" s="81"/>
      <c r="J19" s="79"/>
    </row>
    <row r="20" spans="1:10" ht="30.75" customHeight="1" x14ac:dyDescent="0.25">
      <c r="A20" s="91"/>
      <c r="B20" s="81"/>
      <c r="C20" s="81"/>
      <c r="D20" s="81"/>
      <c r="E20" s="81"/>
      <c r="F20" s="79"/>
      <c r="G20" s="129" t="s">
        <v>65</v>
      </c>
      <c r="H20" s="79"/>
      <c r="I20" s="129" t="str">
        <f>Invoice!H22</f>
        <v>MALAYSIA</v>
      </c>
      <c r="J20" s="79"/>
    </row>
    <row r="21" spans="1:10" ht="15.75" customHeight="1" x14ac:dyDescent="0.25">
      <c r="A21" s="123" t="s">
        <v>99</v>
      </c>
      <c r="B21" s="85"/>
      <c r="C21" s="77"/>
      <c r="D21" s="123" t="s">
        <v>100</v>
      </c>
      <c r="E21" s="85"/>
      <c r="F21" s="77"/>
      <c r="G21" s="124" t="s">
        <v>101</v>
      </c>
      <c r="H21" s="93"/>
      <c r="I21" s="93"/>
      <c r="J21" s="94"/>
    </row>
    <row r="22" spans="1:10" ht="15.75" customHeight="1" x14ac:dyDescent="0.25">
      <c r="A22" s="80"/>
      <c r="B22" s="81"/>
      <c r="C22" s="79"/>
      <c r="D22" s="78" t="str">
        <f>Invoice!C22</f>
        <v>MUNDRA</v>
      </c>
      <c r="E22" s="81"/>
      <c r="F22" s="79"/>
      <c r="G22" s="127" t="str">
        <f>'input data'!B16</f>
        <v>CNF</v>
      </c>
      <c r="H22" s="81"/>
      <c r="I22" s="81"/>
      <c r="J22" s="79"/>
    </row>
    <row r="23" spans="1:10" ht="15.75" customHeight="1" x14ac:dyDescent="0.25">
      <c r="A23" s="123" t="s">
        <v>102</v>
      </c>
      <c r="B23" s="85"/>
      <c r="C23" s="77"/>
      <c r="D23" s="123" t="s">
        <v>103</v>
      </c>
      <c r="E23" s="85"/>
      <c r="F23" s="77"/>
      <c r="G23" s="44"/>
      <c r="H23" s="45"/>
      <c r="I23" s="45"/>
      <c r="J23" s="46"/>
    </row>
    <row r="24" spans="1:10" ht="15.75" customHeight="1" x14ac:dyDescent="0.25">
      <c r="A24" s="80"/>
      <c r="B24" s="81"/>
      <c r="C24" s="79"/>
      <c r="D24" s="78" t="str">
        <f>Invoice!C25</f>
        <v>MUNDRA</v>
      </c>
      <c r="E24" s="81"/>
      <c r="F24" s="79"/>
      <c r="G24" s="32"/>
      <c r="H24" s="34"/>
      <c r="I24" s="34"/>
      <c r="J24" s="31"/>
    </row>
    <row r="25" spans="1:10" ht="15.75" customHeight="1" x14ac:dyDescent="0.25">
      <c r="A25" s="123" t="s">
        <v>31</v>
      </c>
      <c r="B25" s="85"/>
      <c r="C25" s="77"/>
      <c r="D25" s="123" t="s">
        <v>32</v>
      </c>
      <c r="E25" s="85"/>
      <c r="F25" s="77"/>
      <c r="G25" s="130" t="s">
        <v>104</v>
      </c>
      <c r="H25" s="93"/>
      <c r="I25" s="93"/>
      <c r="J25" s="94"/>
    </row>
    <row r="26" spans="1:10" ht="15.75" customHeight="1" x14ac:dyDescent="0.25">
      <c r="A26" s="117" t="str">
        <f>Invoice!E25</f>
        <v>PASIR GUDANG</v>
      </c>
      <c r="B26" s="74"/>
      <c r="C26" s="87"/>
      <c r="D26" s="117" t="str">
        <f>Invoice!H25</f>
        <v>PASIR GUDANG</v>
      </c>
      <c r="E26" s="74"/>
      <c r="F26" s="87"/>
      <c r="G26" s="119" t="str">
        <f>'input data'!B17</f>
        <v>LC at Sight</v>
      </c>
      <c r="H26" s="85"/>
      <c r="I26" s="85"/>
      <c r="J26" s="77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78" t="s">
        <v>105</v>
      </c>
      <c r="C28" s="79"/>
      <c r="D28" s="78" t="s">
        <v>68</v>
      </c>
      <c r="E28" s="81"/>
      <c r="F28" s="81"/>
      <c r="G28" s="50"/>
      <c r="H28" s="51"/>
      <c r="I28" s="78" t="s">
        <v>72</v>
      </c>
      <c r="J28" s="79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40" t="str">
        <f>Invoice!B28</f>
        <v>POLISHED GRANITE SLABS</v>
      </c>
      <c r="E29" s="93"/>
      <c r="F29" s="93"/>
      <c r="G29" s="93"/>
      <c r="H29" s="94"/>
      <c r="I29" s="141">
        <f>Invoice!F28</f>
        <v>0</v>
      </c>
      <c r="J29" s="94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42">
        <f>SUM(I29:J29)</f>
        <v>0</v>
      </c>
      <c r="J30" s="94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117" t="s">
        <v>107</v>
      </c>
      <c r="B32" s="74"/>
      <c r="C32" s="33" t="s">
        <v>35</v>
      </c>
      <c r="D32" s="97" t="s">
        <v>74</v>
      </c>
      <c r="E32" s="74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8" t="str">
        <f>Invoice!A31</f>
        <v/>
      </c>
      <c r="B33" s="74"/>
      <c r="C33" s="53">
        <f>'input data'!B25</f>
        <v>0</v>
      </c>
      <c r="D33" s="138" t="s">
        <v>108</v>
      </c>
      <c r="E33" s="74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Wooden Crate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100" t="s">
        <v>112</v>
      </c>
      <c r="B38" s="85"/>
      <c r="C38" s="85"/>
      <c r="D38" s="85"/>
      <c r="E38" s="85"/>
      <c r="F38" s="77"/>
      <c r="G38" s="100" t="s">
        <v>80</v>
      </c>
      <c r="H38" s="85"/>
      <c r="I38" s="85"/>
      <c r="J38" s="77"/>
    </row>
    <row r="39" spans="1:10" ht="15.75" customHeight="1" x14ac:dyDescent="0.25">
      <c r="A39" s="139" t="s">
        <v>113</v>
      </c>
      <c r="B39" s="74"/>
      <c r="C39" s="74"/>
      <c r="D39" s="74"/>
      <c r="E39" s="74"/>
      <c r="F39" s="87"/>
      <c r="G39" s="19"/>
      <c r="H39" s="4"/>
      <c r="I39" s="4"/>
      <c r="J39" s="20"/>
    </row>
    <row r="40" spans="1:10" ht="15.75" customHeight="1" x14ac:dyDescent="0.25">
      <c r="A40" s="131" t="s">
        <v>114</v>
      </c>
      <c r="B40" s="132"/>
      <c r="C40" s="132"/>
      <c r="D40" s="132"/>
      <c r="E40" s="132"/>
      <c r="F40" s="133"/>
      <c r="G40" s="19"/>
      <c r="H40" s="4"/>
      <c r="I40" s="4"/>
      <c r="J40" s="20"/>
    </row>
    <row r="41" spans="1:10" ht="15.75" customHeight="1" x14ac:dyDescent="0.25">
      <c r="A41" s="134" t="s">
        <v>115</v>
      </c>
      <c r="B41" s="135"/>
      <c r="C41" s="135"/>
      <c r="D41" s="135"/>
      <c r="E41" s="135"/>
      <c r="F41" s="136"/>
      <c r="G41" s="137" t="s">
        <v>116</v>
      </c>
      <c r="H41" s="81"/>
      <c r="I41" s="81"/>
      <c r="J41" s="79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topLeftCell="A13" zoomScaleNormal="100" workbookViewId="0">
      <selection activeCell="B25" sqref="B25:E2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43" t="s">
        <v>42</v>
      </c>
      <c r="C1" s="144"/>
      <c r="D1" s="144"/>
      <c r="E1" s="144"/>
      <c r="F1" s="144"/>
      <c r="G1" s="144"/>
      <c r="H1" s="144"/>
      <c r="I1" s="144"/>
      <c r="J1" s="144"/>
      <c r="K1" s="145"/>
      <c r="R1" s="149"/>
      <c r="S1" s="74"/>
      <c r="T1" s="74"/>
      <c r="U1" s="74"/>
      <c r="V1" s="74"/>
      <c r="W1" s="150"/>
      <c r="X1" s="74"/>
      <c r="Y1" s="74"/>
    </row>
    <row r="2" spans="1:25" ht="36.75" thickBot="1" x14ac:dyDescent="0.6">
      <c r="A2" s="59"/>
      <c r="B2" s="146"/>
      <c r="C2" s="147"/>
      <c r="D2" s="147"/>
      <c r="E2" s="147"/>
      <c r="F2" s="147"/>
      <c r="G2" s="147"/>
      <c r="H2" s="147"/>
      <c r="I2" s="147"/>
      <c r="J2" s="147"/>
      <c r="K2" s="148"/>
    </row>
    <row r="3" spans="1:25" x14ac:dyDescent="0.25">
      <c r="A3" s="60"/>
      <c r="B3" s="151" t="s">
        <v>117</v>
      </c>
      <c r="C3" s="85"/>
      <c r="D3" s="85"/>
      <c r="E3" s="85"/>
      <c r="F3" s="85"/>
      <c r="G3" s="85"/>
      <c r="H3" s="85"/>
      <c r="I3" s="85"/>
      <c r="J3" s="85"/>
      <c r="K3" s="77"/>
    </row>
    <row r="4" spans="1:25" x14ac:dyDescent="0.25">
      <c r="A4" s="60"/>
      <c r="B4" s="152" t="s">
        <v>118</v>
      </c>
      <c r="C4" s="74"/>
      <c r="D4" s="74"/>
      <c r="E4" s="74"/>
      <c r="F4" s="74"/>
      <c r="G4" s="74"/>
      <c r="H4" s="74"/>
      <c r="I4" s="74"/>
      <c r="J4" s="74"/>
      <c r="K4" s="87"/>
    </row>
    <row r="5" spans="1:25" x14ac:dyDescent="0.25">
      <c r="A5" s="53"/>
      <c r="B5" s="80" t="s">
        <v>119</v>
      </c>
      <c r="C5" s="81"/>
      <c r="D5" s="81"/>
      <c r="E5" s="81"/>
      <c r="F5" s="81"/>
      <c r="G5" s="81"/>
      <c r="H5" s="81"/>
      <c r="I5" s="81"/>
      <c r="J5" s="81"/>
      <c r="K5" s="79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53" t="s">
        <v>120</v>
      </c>
      <c r="C7" s="74"/>
      <c r="D7" s="74"/>
      <c r="E7" s="74"/>
      <c r="F7" s="74"/>
      <c r="G7" s="74"/>
      <c r="H7" s="74"/>
      <c r="I7" s="74"/>
      <c r="J7" s="74"/>
      <c r="K7" s="87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1">
        <v>45755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156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0" t="s">
        <v>148</v>
      </c>
      <c r="C13" s="74"/>
      <c r="D13" s="74"/>
      <c r="E13" s="74"/>
      <c r="F13" s="74"/>
      <c r="G13" s="74"/>
      <c r="H13" s="4"/>
      <c r="I13" s="4"/>
      <c r="J13" s="4"/>
      <c r="K13" s="20"/>
    </row>
    <row r="14" spans="1:25" x14ac:dyDescent="0.25">
      <c r="A14" s="63"/>
      <c r="B14" s="112" t="s">
        <v>149</v>
      </c>
      <c r="C14" s="74"/>
      <c r="D14" s="74"/>
      <c r="E14" s="74"/>
      <c r="F14" s="74"/>
      <c r="G14" s="74"/>
      <c r="H14" s="4"/>
      <c r="I14" s="4"/>
      <c r="J14" s="4"/>
      <c r="K14" s="20"/>
    </row>
    <row r="15" spans="1:25" ht="47.25" customHeight="1" x14ac:dyDescent="0.25">
      <c r="A15" s="63"/>
      <c r="B15" s="86"/>
      <c r="C15" s="74"/>
      <c r="D15" s="74"/>
      <c r="E15" s="74"/>
      <c r="F15" s="74"/>
      <c r="G15" s="74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4" t="s">
        <v>125</v>
      </c>
      <c r="C18" s="109"/>
      <c r="D18" s="109"/>
      <c r="E18" s="154"/>
      <c r="F18" s="104" t="s">
        <v>126</v>
      </c>
      <c r="G18" s="94"/>
      <c r="H18" s="104" t="s">
        <v>127</v>
      </c>
      <c r="I18" s="94"/>
      <c r="J18" s="104" t="s">
        <v>128</v>
      </c>
      <c r="K18" s="94"/>
    </row>
    <row r="19" spans="1:11" ht="15.75" customHeight="1" thickBot="1" x14ac:dyDescent="0.3">
      <c r="A19" s="3"/>
      <c r="B19" s="140" t="s">
        <v>150</v>
      </c>
      <c r="C19" s="158"/>
      <c r="D19" s="158"/>
      <c r="E19" s="159"/>
      <c r="F19" s="104">
        <v>155</v>
      </c>
      <c r="G19" s="94"/>
      <c r="H19" s="157">
        <v>1582</v>
      </c>
      <c r="I19" s="94"/>
      <c r="J19" s="155">
        <f>F19*H19</f>
        <v>245210</v>
      </c>
      <c r="K19" s="94"/>
    </row>
    <row r="20" spans="1:11" s="69" customFormat="1" ht="15.75" customHeight="1" thickBot="1" x14ac:dyDescent="0.3">
      <c r="A20" s="15"/>
      <c r="B20" s="140" t="s">
        <v>151</v>
      </c>
      <c r="C20" s="158"/>
      <c r="D20" s="158"/>
      <c r="E20" s="159"/>
      <c r="F20" s="104">
        <v>155</v>
      </c>
      <c r="G20" s="94"/>
      <c r="H20" s="157">
        <v>1582</v>
      </c>
      <c r="I20" s="94"/>
      <c r="J20" s="155">
        <f t="shared" ref="J20:J22" si="0">F20*H20</f>
        <v>245210</v>
      </c>
      <c r="K20" s="94"/>
    </row>
    <row r="21" spans="1:11" s="69" customFormat="1" ht="15.75" customHeight="1" thickBot="1" x14ac:dyDescent="0.3">
      <c r="A21" s="15"/>
      <c r="B21" s="140" t="s">
        <v>152</v>
      </c>
      <c r="C21" s="158"/>
      <c r="D21" s="158"/>
      <c r="E21" s="159"/>
      <c r="F21" s="104">
        <v>155</v>
      </c>
      <c r="G21" s="94"/>
      <c r="H21" s="157">
        <v>1582</v>
      </c>
      <c r="I21" s="94"/>
      <c r="J21" s="155">
        <f t="shared" si="0"/>
        <v>245210</v>
      </c>
      <c r="K21" s="94"/>
    </row>
    <row r="22" spans="1:11" s="69" customFormat="1" ht="15.75" customHeight="1" thickBot="1" x14ac:dyDescent="0.3">
      <c r="A22" s="15"/>
      <c r="B22" s="140" t="s">
        <v>153</v>
      </c>
      <c r="C22" s="158"/>
      <c r="D22" s="158"/>
      <c r="E22" s="159"/>
      <c r="F22" s="104">
        <v>185</v>
      </c>
      <c r="G22" s="94"/>
      <c r="H22" s="157">
        <v>1582</v>
      </c>
      <c r="I22" s="94"/>
      <c r="J22" s="155">
        <f t="shared" si="0"/>
        <v>292670</v>
      </c>
      <c r="K22" s="94"/>
    </row>
    <row r="23" spans="1:11" ht="15.75" customHeight="1" x14ac:dyDescent="0.25">
      <c r="A23" s="53"/>
      <c r="B23" s="98"/>
      <c r="C23" s="74"/>
      <c r="D23" s="74"/>
      <c r="E23" s="74"/>
      <c r="F23" s="150"/>
      <c r="G23" s="156"/>
      <c r="H23" s="169" t="s">
        <v>129</v>
      </c>
      <c r="I23" s="170"/>
      <c r="J23" s="160">
        <f>(SUM(J19:K22)*0.001)</f>
        <v>1028.3</v>
      </c>
      <c r="K23" s="161"/>
    </row>
    <row r="24" spans="1:11" ht="15.75" customHeight="1" thickBot="1" x14ac:dyDescent="0.3">
      <c r="A24" s="3"/>
      <c r="B24" s="137"/>
      <c r="C24" s="81"/>
      <c r="D24" s="81"/>
      <c r="E24" s="81"/>
      <c r="F24" s="34"/>
      <c r="G24" s="64"/>
      <c r="H24" s="165" t="s">
        <v>106</v>
      </c>
      <c r="I24" s="166"/>
      <c r="J24" s="167">
        <f>SUM(J19:K23)</f>
        <v>1029328.3</v>
      </c>
      <c r="K24" s="168"/>
    </row>
    <row r="25" spans="1:11" ht="15.75" customHeight="1" thickBot="1" x14ac:dyDescent="0.3">
      <c r="A25" s="53"/>
      <c r="B25" s="98"/>
      <c r="C25" s="74"/>
      <c r="D25" s="74"/>
      <c r="E25" s="74"/>
      <c r="F25" s="4"/>
      <c r="G25" s="4"/>
      <c r="H25" s="162"/>
      <c r="I25" s="74"/>
      <c r="J25" s="150"/>
      <c r="K25" s="87"/>
    </row>
    <row r="26" spans="1:11" ht="15.75" customHeight="1" x14ac:dyDescent="0.25">
      <c r="A26" s="54"/>
      <c r="B26" s="163" t="s">
        <v>130</v>
      </c>
      <c r="C26" s="93"/>
      <c r="D26" s="48"/>
      <c r="E26" s="48"/>
      <c r="F26" s="48"/>
      <c r="G26" s="48"/>
      <c r="H26" s="48"/>
      <c r="I26" s="48"/>
      <c r="J26" s="164">
        <f>J24</f>
        <v>1029328.3</v>
      </c>
      <c r="K26" s="94"/>
    </row>
    <row r="27" spans="1:11" ht="15.75" customHeight="1" x14ac:dyDescent="0.25">
      <c r="A27" s="4"/>
      <c r="B27" s="19"/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65"/>
      <c r="B28" s="171" t="s">
        <v>131</v>
      </c>
      <c r="C28" s="7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132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133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134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135</v>
      </c>
      <c r="C32" s="4"/>
      <c r="D32" s="4" t="s">
        <v>155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136</v>
      </c>
      <c r="C33" s="4"/>
      <c r="D33" s="4"/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 t="s">
        <v>137</v>
      </c>
      <c r="C34" s="4"/>
      <c r="D34" s="4"/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 t="s">
        <v>138</v>
      </c>
      <c r="C35" s="4"/>
      <c r="D35" s="4" t="s">
        <v>139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4"/>
      <c r="B36" s="19"/>
      <c r="C36" s="4"/>
      <c r="D36" s="1" t="s">
        <v>140</v>
      </c>
      <c r="E36" s="4"/>
      <c r="F36" s="4"/>
      <c r="G36" s="4"/>
      <c r="H36" s="4"/>
      <c r="I36" s="4"/>
      <c r="J36" s="4"/>
      <c r="K36" s="20"/>
    </row>
    <row r="37" spans="1:11" ht="15.75" customHeight="1" x14ac:dyDescent="0.25">
      <c r="A37" s="4"/>
      <c r="B37" s="19"/>
      <c r="C37" s="4"/>
      <c r="D37" s="4" t="s">
        <v>141</v>
      </c>
      <c r="E37" s="4"/>
      <c r="F37" s="4"/>
      <c r="G37" s="4"/>
      <c r="H37" s="4"/>
      <c r="I37" s="4"/>
      <c r="J37" s="4"/>
      <c r="K37" s="20"/>
    </row>
    <row r="38" spans="1:11" ht="15.75" customHeight="1" x14ac:dyDescent="0.25">
      <c r="A38" s="66"/>
      <c r="B38" s="126" t="s">
        <v>142</v>
      </c>
      <c r="C38" s="74"/>
      <c r="D38" s="74"/>
      <c r="E38" s="74"/>
      <c r="F38" s="74"/>
      <c r="G38" s="74"/>
      <c r="H38" s="4"/>
      <c r="I38" s="4"/>
      <c r="J38" s="4"/>
      <c r="K38" s="20"/>
    </row>
    <row r="39" spans="1:11" ht="15.75" customHeight="1" x14ac:dyDescent="0.25">
      <c r="A39" s="66"/>
      <c r="B39" s="126" t="s">
        <v>143</v>
      </c>
      <c r="C39" s="74"/>
      <c r="D39" s="74"/>
      <c r="E39" s="74"/>
      <c r="F39" s="74"/>
      <c r="G39" s="74"/>
      <c r="H39" s="4"/>
      <c r="I39" s="4"/>
      <c r="J39" s="4"/>
      <c r="K39" s="20"/>
    </row>
    <row r="40" spans="1:11" ht="15.75" customHeight="1" x14ac:dyDescent="0.25">
      <c r="A40" s="40"/>
      <c r="B40" s="39" t="s">
        <v>144</v>
      </c>
      <c r="C40" s="67" t="str">
        <f>'input data'!B5</f>
        <v>AD2403250650768</v>
      </c>
      <c r="D40" s="40"/>
      <c r="E40" s="40"/>
      <c r="F40" s="40"/>
      <c r="G40" s="40"/>
      <c r="H40" s="4"/>
      <c r="I40" s="4"/>
      <c r="J40" s="4"/>
      <c r="K40" s="20"/>
    </row>
    <row r="41" spans="1:11" ht="15.75" customHeight="1" x14ac:dyDescent="0.25">
      <c r="A41" s="4"/>
      <c r="B41" s="19" t="s">
        <v>145</v>
      </c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19"/>
      <c r="C42" s="4"/>
      <c r="D42" s="4"/>
      <c r="E42" s="4"/>
      <c r="F42" s="4"/>
      <c r="G42" s="4"/>
      <c r="H42" s="4"/>
      <c r="I42" s="4"/>
      <c r="J42" s="4"/>
      <c r="K42" s="20"/>
    </row>
    <row r="43" spans="1:11" ht="15.75" customHeight="1" x14ac:dyDescent="0.25">
      <c r="A43" s="4"/>
      <c r="B43" s="19"/>
      <c r="C43" s="4"/>
      <c r="D43" s="4"/>
      <c r="E43" s="4"/>
      <c r="F43" s="4"/>
      <c r="G43" s="4"/>
      <c r="H43" s="4"/>
      <c r="I43" s="4"/>
      <c r="J43" s="4"/>
      <c r="K43" s="20"/>
    </row>
    <row r="44" spans="1:11" ht="15.75" customHeight="1" x14ac:dyDescent="0.25">
      <c r="A44" s="4"/>
      <c r="B44" s="32"/>
      <c r="C44" s="34"/>
      <c r="D44" s="34"/>
      <c r="E44" s="34"/>
      <c r="F44" s="34"/>
      <c r="G44" s="34"/>
      <c r="H44" s="34"/>
      <c r="I44" s="34"/>
      <c r="J44" s="34"/>
      <c r="K44" s="31"/>
    </row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F19:G19"/>
    <mergeCell ref="H19:I19"/>
    <mergeCell ref="B38:G38"/>
    <mergeCell ref="B39:G39"/>
    <mergeCell ref="B24:E24"/>
    <mergeCell ref="H23:I23"/>
    <mergeCell ref="B28:C28"/>
    <mergeCell ref="J23:K23"/>
    <mergeCell ref="B25:E25"/>
    <mergeCell ref="H25:I25"/>
    <mergeCell ref="J25:K25"/>
    <mergeCell ref="B26:C26"/>
    <mergeCell ref="J26:K26"/>
    <mergeCell ref="H24:I24"/>
    <mergeCell ref="J24:K24"/>
    <mergeCell ref="J19:K19"/>
    <mergeCell ref="B23:E23"/>
    <mergeCell ref="F23:G23"/>
    <mergeCell ref="F20:G20"/>
    <mergeCell ref="H20:I20"/>
    <mergeCell ref="J20:K20"/>
    <mergeCell ref="F21:G21"/>
    <mergeCell ref="J21:K21"/>
    <mergeCell ref="F22:G22"/>
    <mergeCell ref="H22:I22"/>
    <mergeCell ref="J22:K22"/>
    <mergeCell ref="B19:E19"/>
    <mergeCell ref="B20:E20"/>
    <mergeCell ref="B21:E21"/>
    <mergeCell ref="B22:E22"/>
    <mergeCell ref="H21:I21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2025-04-08T04:24:20Z</cp:lastPrinted>
  <dcterms:created xsi:type="dcterms:W3CDTF">2022-11-23T06:47:43Z</dcterms:created>
  <dcterms:modified xsi:type="dcterms:W3CDTF">2025-04-08T05:19:39Z</dcterms:modified>
</cp:coreProperties>
</file>