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3 BK013 July 25-26 AA Stone Investment Trading Company (VK)(Nam vu) Galaxy Long Line polish\"/>
    </mc:Choice>
  </mc:AlternateContent>
  <xr:revisionPtr revIDLastSave="0" documentId="13_ncr:1_{5AC56780-58AC-4DB2-BFC4-1AD12A423686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<sst xmlns="http://schemas.openxmlformats.org/spreadsheetml/2006/main" count="199" uniqueCount="162">
  <si>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</si>
  <si>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</si>
  <si>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</si>
  <si>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</si>
  <si>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</si>
  <si>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</si>
  <si>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</si>
  <si>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</si>
  <si>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</si>
  <si>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</si>
  <si>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</si>
  <si>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</si>
  <si>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</si>
  <si>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</si>
  <si>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</si>
  <si>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</si>
  <si>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</si>
  <si>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</si>
  <si>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</si>
  <si>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</si>
  <si>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</si>
  <si>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</si>
  <si>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</si>
  <si>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</si>
  <si>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</si>
  <si>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</si>
  <si>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</si>
  <si>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</si>
  <si>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</si>
  <si>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</si>
  <si>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</si>
  <si>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</si>
  <si>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</si>
  <si>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</si>
  <si>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</si>
  <si>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</si>
  <si>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</si>
  <si>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</si>
  <si>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</si>
  <si>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</si>
  <si>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</si>
  <si>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</si>
  <si>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</si>
  <si>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</si>
  <si>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</si>
  <si>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</si>
  <si>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</si>
  <si>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</si>
  <si>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</si>
  <si>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</si>
  <si>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</si>
  <si>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</si>
  <si>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</si>
  <si>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</si>
  <si>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</si>
  <si>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</si>
  <si>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</si>
  <si>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</si>
  <si>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</si>
  <si>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</si>
  <si>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</si>
  <si>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</si>
  <si>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</si>
  <si>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</si>
  <si>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</si>
  <si>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</si>
  <si>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</si>
  <si>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</si>
  <si>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</si>
  <si>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</si>
  <si>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</si>
  <si>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</si>
  <si>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</si>
  <si>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</si>
  <si>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</si>
  <si>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</si>
  <si>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</si>
  <si>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</si>
  <si>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</si>
  <si>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</si>
  <si>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</si>
  <si>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</si>
  <si>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</si>
  <si>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</si>
  <si>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</si>
  <si>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</si>
  <si>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</si>
  <si>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</si>
  <si>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</si>
  <si>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</si>
  <si>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</si>
  <si>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</si>
  <si>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</si>
  <si>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</si>
  <si>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</si>
  <si>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</si>
  <si>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</si>
  <si>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</si>
  <si>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</si>
  <si>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</si>
  <si>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</si>
  <si>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</si>
  <si>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</si>
  <si>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</si>
  <si>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</si>
  <si>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</si>
  <si>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</si>
  <si>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</si>
  <si>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</si>
  <si>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</si>
  <si>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</si>
  <si>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</si>
  <si>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</si>
  <si>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</si>
  <si>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</si>
  <si>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</si>
  <si>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</si>
  <si>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</si>
  <si>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</si>
  <si>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</si>
  <si>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</si>
  <si>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</si>
  <si>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</si>
  <si>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</si>
  <si>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</si>
  <si>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</si>
  <si>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</si>
  <si>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</si>
  <si>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</si>
  <si>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</si>
  <si>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</si>
  <si>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</si>
  <si>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</si>
  <si>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</si>
  <si>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</si>
  <si>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</si>
  <si>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</si>
  <si>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</si>
  <si>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</si>
  <si>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</si>
  <si>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</si>
  <si>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</si>
  <si>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</si>
  <si>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</si>
  <si>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</si>
  <si>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</si>
  <si>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</si>
  <si>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</si>
  <si>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</si>
  <si>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</si>
  <si>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</si>
  <si>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</si>
  <si>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</si>
  <si>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</si>
  <si>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</si>
  <si>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</si>
  <si>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TRHU1683786</t>
  </si>
  <si>
    <t>13</t>
  </si>
  <si>
    <t>PO014/25-26</t>
  </si>
  <si>
    <t>SRI VENKATESWARA EXPORTS</t>
  </si>
  <si>
    <t>SY NO. 88/3C1, BUDAWADA (VIL), CHIMAKURTHY (M.D),
PRAKASAM (DIST).
GSTIN: 37ABYPL5026E2ZC</t>
  </si>
  <si>
    <t>Nine Thousand Five Hundred Ninty Three Dollars and Fifty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</si>
</sst>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F22" sqref="F22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BK013/25-26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45849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434.1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22.1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5" workbookViewId="0">
      <selection activeCell="K40" sqref="K40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8" t="str">
        <f>'input data'!B3</f>
        <v>BK013/25-26</v>
      </c>
      <c r="F4" s="82"/>
      <c r="G4" s="80"/>
      <c r="H4" s="109">
        <f>'input data'!B4</f>
        <v>45849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2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8" t="s">
        <v>58</v>
      </c>
      <c r="F11" s="93"/>
      <c r="G11" s="94"/>
      <c r="H11" s="113" t="s">
        <v>59</v>
      </c>
      <c r="I11" s="93"/>
      <c r="J11" s="94"/>
    </row>
    <row r="12" spans="1:10" ht="15" customHeight="1" x14ac:dyDescent="0.25">
      <c r="A12" s="116" t="str">
        <f>'input data'!B6</f>
        <v>To the Order</v>
      </c>
      <c r="B12" s="77"/>
      <c r="C12" s="77"/>
      <c r="D12" s="89"/>
      <c r="E12" s="117" t="str">
        <f>'input data'!B16</f>
        <v>CNF</v>
      </c>
      <c r="F12" s="77"/>
      <c r="G12" s="89"/>
      <c r="H12" s="114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6"/>
      <c r="G14" s="86"/>
      <c r="H14" s="86"/>
      <c r="I14" s="86"/>
      <c r="J14" s="87"/>
    </row>
    <row r="15" spans="1:10" x14ac:dyDescent="0.25">
      <c r="A15" s="121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22" t="s">
        <v>62</v>
      </c>
      <c r="B21" s="87"/>
      <c r="C21" s="122" t="s">
        <v>29</v>
      </c>
      <c r="D21" s="87"/>
      <c r="E21" s="122" t="s">
        <v>63</v>
      </c>
      <c r="F21" s="86"/>
      <c r="G21" s="87"/>
      <c r="H21" s="122" t="s">
        <v>33</v>
      </c>
      <c r="I21" s="86"/>
      <c r="J21" s="87"/>
    </row>
    <row r="22" spans="1:10" ht="14.25" customHeight="1" x14ac:dyDescent="0.25">
      <c r="A22" s="123" t="s">
        <v>64</v>
      </c>
      <c r="B22" s="89"/>
      <c r="C22" s="125" t="str">
        <f>'input data'!B19</f>
        <v>CHENNAI</v>
      </c>
      <c r="D22" s="89"/>
      <c r="E22" s="126" t="s">
        <v>65</v>
      </c>
      <c r="F22" s="77"/>
      <c r="G22" s="89"/>
      <c r="H22" s="126" t="str">
        <f>'input data'!B23</f>
        <v>VIETNAM</v>
      </c>
      <c r="I22" s="77"/>
      <c r="J22" s="89"/>
    </row>
    <row r="23" spans="1:10" ht="15" customHeight="1" x14ac:dyDescent="0.25">
      <c r="A23" s="127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4" t="s">
        <v>30</v>
      </c>
      <c r="D24" s="87"/>
      <c r="E24" s="95" t="s">
        <v>31</v>
      </c>
      <c r="F24" s="86"/>
      <c r="G24" s="87"/>
      <c r="H24" s="124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434.1</v>
      </c>
      <c r="G28" s="94"/>
      <c r="H28" s="73">
        <f>'input data'!B27</f>
        <v>22.1</v>
      </c>
      <c r="I28" s="106">
        <f>H28*F28</f>
        <v>9593.61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19" t="s">
        <v>154</v>
      </c>
      <c r="I30" s="71"/>
      <c r="J30" s="20"/>
    </row>
    <row r="31" spans="1:10" ht="15.75" customHeight="1" x14ac:dyDescent="0.25">
      <c r="A31" s="100" t="str">
        <f>UPPER('input data'!B24)</f>
        <v>TRHU1683786</v>
      </c>
      <c r="B31" s="77"/>
      <c r="C31" s="3">
        <f>'input data'!B25</f>
        <v>235</v>
      </c>
      <c r="D31" s="4" t="s">
        <v>76</v>
      </c>
      <c r="E31" s="4" t="s">
        <v>77</v>
      </c>
      <c r="F31" s="4"/>
      <c r="G31" s="71"/>
      <c r="H31" s="119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19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0"/>
      <c r="I33" s="105">
        <v>-0.11</v>
      </c>
      <c r="J33" s="94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3">
        <f>SUM(I28:J33)</f>
        <v>9593.5</v>
      </c>
      <c r="J34" s="87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19" workbookViewId="0">
      <selection activeCell="N35" sqref="N35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8" t="s">
        <v>41</v>
      </c>
      <c r="J2" s="87"/>
    </row>
    <row r="3" spans="1:10" ht="15.75" x14ac:dyDescent="0.25">
      <c r="A3" s="136" t="s">
        <v>87</v>
      </c>
      <c r="B3" s="77"/>
      <c r="C3" s="77"/>
      <c r="D3" s="77"/>
      <c r="E3" s="77"/>
      <c r="F3" s="89"/>
      <c r="G3" s="108" t="str">
        <f>Invoice!E4</f>
        <v>BK013/25-26</v>
      </c>
      <c r="H3" s="80"/>
      <c r="I3" s="109">
        <f>Invoice!H4</f>
        <v>45849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0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1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29" t="s">
        <v>97</v>
      </c>
      <c r="H18" s="87"/>
      <c r="I18" s="138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39" t="s">
        <v>65</v>
      </c>
      <c r="H20" s="80"/>
      <c r="I20" s="139" t="str">
        <f>Invoice!H22</f>
        <v>VIETNAM</v>
      </c>
      <c r="J20" s="80"/>
    </row>
    <row r="21" spans="1:10" ht="15.75" customHeight="1" x14ac:dyDescent="0.25">
      <c r="A21" s="133" t="s">
        <v>99</v>
      </c>
      <c r="B21" s="86"/>
      <c r="C21" s="87"/>
      <c r="D21" s="133" t="s">
        <v>100</v>
      </c>
      <c r="E21" s="86"/>
      <c r="F21" s="87"/>
      <c r="G21" s="134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7" t="str">
        <f>'input data'!B16</f>
        <v>CNF</v>
      </c>
      <c r="H22" s="82"/>
      <c r="I22" s="82"/>
      <c r="J22" s="80"/>
    </row>
    <row r="23" spans="1:10" ht="15.75" customHeight="1" x14ac:dyDescent="0.25">
      <c r="A23" s="133" t="s">
        <v>102</v>
      </c>
      <c r="B23" s="86"/>
      <c r="C23" s="87"/>
      <c r="D23" s="133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6"/>
      <c r="C25" s="87"/>
      <c r="D25" s="133" t="s">
        <v>32</v>
      </c>
      <c r="E25" s="86"/>
      <c r="F25" s="87"/>
      <c r="G25" s="140" t="s">
        <v>104</v>
      </c>
      <c r="H25" s="93"/>
      <c r="I25" s="93"/>
      <c r="J25" s="94"/>
    </row>
    <row r="26" spans="1:10" ht="15.75" customHeight="1" x14ac:dyDescent="0.25">
      <c r="A26" s="127" t="str">
        <f>Invoice!E25</f>
        <v>DA NANG</v>
      </c>
      <c r="B26" s="77"/>
      <c r="C26" s="89"/>
      <c r="D26" s="127" t="str">
        <f>Invoice!H25</f>
        <v>DA NANG</v>
      </c>
      <c r="E26" s="77"/>
      <c r="F26" s="89"/>
      <c r="G26" s="129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9" t="str">
        <f>Invoice!B28</f>
        <v>POLISHED GRANITE SLABS</v>
      </c>
      <c r="E29" s="93"/>
      <c r="F29" s="93"/>
      <c r="G29" s="93"/>
      <c r="H29" s="94"/>
      <c r="I29" s="150">
        <f>Invoice!F28</f>
        <v>434.1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434.1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>TRHU1683786</v>
      </c>
      <c r="B33" s="77"/>
      <c r="C33" s="52">
        <f>'input data'!B25</f>
        <v>235</v>
      </c>
      <c r="D33" s="147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8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7"/>
      <c r="C41" s="97"/>
      <c r="D41" s="97"/>
      <c r="E41" s="97"/>
      <c r="F41" s="145"/>
      <c r="G41" s="146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M7" sqref="M7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1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45849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159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1" t="s">
        <v>160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125</v>
      </c>
      <c r="C18" s="113"/>
      <c r="D18" s="113"/>
      <c r="E18" s="163"/>
      <c r="F18" s="118" t="s">
        <v>126</v>
      </c>
      <c r="G18" s="94"/>
      <c r="H18" s="118" t="s">
        <v>127</v>
      </c>
      <c r="I18" s="94"/>
      <c r="J18" s="118" t="s">
        <v>128</v>
      </c>
      <c r="K18" s="94"/>
    </row>
    <row r="19" spans="1:11" ht="15.75" customHeight="1" thickBot="1" x14ac:dyDescent="0.3">
      <c r="A19" s="3"/>
      <c r="B19" s="149" t="s">
        <v>28</v>
      </c>
      <c r="C19" s="172"/>
      <c r="D19" s="172"/>
      <c r="E19" s="173"/>
      <c r="F19" s="118">
        <v>151.54</v>
      </c>
      <c r="G19" s="94"/>
      <c r="H19" s="166">
        <v>4670.91</v>
      </c>
      <c r="I19" s="94"/>
      <c r="J19" s="170">
        <f>F19*H19</f>
        <v>707829.7013999999</v>
      </c>
      <c r="K19" s="94"/>
    </row>
    <row r="20" spans="1:11" ht="15.75" customHeight="1" x14ac:dyDescent="0.25">
      <c r="A20" s="52"/>
      <c r="B20" s="100"/>
      <c r="C20" s="77"/>
      <c r="D20" s="77"/>
      <c r="E20" s="77"/>
      <c r="F20" s="159"/>
      <c r="G20" s="171"/>
      <c r="H20" s="176" t="s">
        <v>155</v>
      </c>
      <c r="I20" s="177"/>
      <c r="J20" s="174">
        <f>J19*0.001</f>
        <v>707.82970139999986</v>
      </c>
      <c r="K20" s="175"/>
    </row>
    <row r="21" spans="1:11" ht="15.75" customHeight="1" thickBot="1" x14ac:dyDescent="0.3">
      <c r="A21" s="3"/>
      <c r="B21" s="146"/>
      <c r="C21" s="82"/>
      <c r="D21" s="82"/>
      <c r="E21" s="82"/>
      <c r="F21" s="33"/>
      <c r="G21" s="63"/>
      <c r="H21" s="179" t="s">
        <v>106</v>
      </c>
      <c r="I21" s="180"/>
      <c r="J21" s="164">
        <f>SUM(J19:K20)</f>
        <v>708537.53110139992</v>
      </c>
      <c r="K21" s="165"/>
    </row>
    <row r="22" spans="1:11" ht="15.75" customHeight="1" thickBot="1" x14ac:dyDescent="0.3">
      <c r="A22" s="52"/>
      <c r="B22" s="100"/>
      <c r="C22" s="77"/>
      <c r="D22" s="77"/>
      <c r="E22" s="77"/>
      <c r="F22" s="4"/>
      <c r="G22" s="4"/>
      <c r="H22" s="167"/>
      <c r="I22" s="77"/>
      <c r="J22" s="159"/>
      <c r="K22" s="89"/>
    </row>
    <row r="23" spans="1:11" ht="15.75" customHeight="1" x14ac:dyDescent="0.25">
      <c r="A23" s="53"/>
      <c r="B23" s="168" t="s">
        <v>129</v>
      </c>
      <c r="C23" s="93"/>
      <c r="D23" s="47"/>
      <c r="E23" s="47"/>
      <c r="F23" s="47"/>
      <c r="G23" s="47"/>
      <c r="H23" s="47"/>
      <c r="I23" s="47"/>
      <c r="J23" s="169">
        <f>J21</f>
        <v>708537.53110139992</v>
      </c>
      <c r="K23" s="94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8" t="s">
        <v>130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141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6" t="s">
        <v>142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2025-07-11T13:55:56Z</cp:lastPrinted>
  <dcterms:created xsi:type="dcterms:W3CDTF">2022-11-23T06:47:43Z</dcterms:created>
  <dcterms:modified xsi:type="dcterms:W3CDTF">2025-07-11T13:59:01Z</dcterms:modified>
</cp:coreProperties>
</file>