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9040" windowHeight="15840"/>
  </bookViews>
  <sheets>
    <sheet name="Data" sheetId="1" r:id="rId1"/>
    <sheet name="EDA" sheetId="2" r:id="rId2"/>
    <sheet name="sales with formula" sheetId="3" r:id="rId3"/>
    <sheet name="pivot table" sheetId="4" r:id="rId4"/>
    <sheet name="doller per unit" sheetId="5" r:id="rId5"/>
    <sheet name="anomaly in data" sheetId="6" r:id="rId6"/>
    <sheet name="sales per person" sheetId="7" r:id="rId7"/>
    <sheet name="profit analysis" sheetId="8" r:id="rId8"/>
  </sheets>
  <definedNames>
    <definedName name="_xlnm._FilterDatabase" localSheetId="0" hidden="1">Data!$C$11:$G$311</definedName>
    <definedName name="_xlnm._FilterDatabase" localSheetId="7" hidden="1">'profit analysis'!$G$5:$K$16</definedName>
    <definedName name="_xlnm._FilterDatabase" localSheetId="2" hidden="1">'sales with formula'!$C$5:$F$11</definedName>
  </definedNames>
  <calcPr calcId="124519"/>
  <pivotCaches>
    <pivotCache cacheId="0" r:id="rId9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/>
  <c r="H7"/>
  <c r="I7" s="1"/>
  <c r="D13"/>
  <c r="E9"/>
  <c r="J16"/>
  <c r="J9"/>
  <c r="J8"/>
  <c r="J10"/>
  <c r="J12"/>
  <c r="J11"/>
  <c r="J7"/>
  <c r="J13"/>
  <c r="J14"/>
  <c r="J15"/>
  <c r="H15"/>
  <c r="I15" s="1"/>
  <c r="H16"/>
  <c r="I16" s="1"/>
  <c r="H9"/>
  <c r="I9" s="1"/>
  <c r="H8"/>
  <c r="I8" s="1"/>
  <c r="H10"/>
  <c r="I10" s="1"/>
  <c r="H12"/>
  <c r="I12" s="1"/>
  <c r="H11"/>
  <c r="I11" s="1"/>
  <c r="H13"/>
  <c r="I13" s="1"/>
  <c r="H14"/>
  <c r="I14" s="1"/>
  <c r="E23" i="3"/>
  <c r="D23"/>
  <c r="E22"/>
  <c r="D22"/>
  <c r="E21"/>
  <c r="D21"/>
  <c r="E20"/>
  <c r="D20"/>
  <c r="E19"/>
  <c r="D19"/>
  <c r="E18"/>
  <c r="D18"/>
  <c r="F7"/>
  <c r="F6"/>
  <c r="F10"/>
  <c r="F9"/>
  <c r="F8"/>
  <c r="F11"/>
  <c r="D7"/>
  <c r="E7" s="1"/>
  <c r="D6"/>
  <c r="E6" s="1"/>
  <c r="D10"/>
  <c r="E10" s="1"/>
  <c r="D9"/>
  <c r="E9" s="1"/>
  <c r="D8"/>
  <c r="E8" s="1"/>
  <c r="D11"/>
  <c r="E11" s="1"/>
  <c r="G21" i="2"/>
  <c r="G18"/>
  <c r="F18"/>
  <c r="G17"/>
  <c r="F17"/>
  <c r="G13"/>
  <c r="F13"/>
  <c r="G12"/>
  <c r="F12"/>
  <c r="G11"/>
  <c r="F11"/>
  <c r="G10"/>
  <c r="F10"/>
  <c r="K16" i="8" l="1"/>
  <c r="K12"/>
  <c r="K8"/>
  <c r="K7"/>
  <c r="K13"/>
  <c r="K9"/>
  <c r="K14"/>
  <c r="K10"/>
  <c r="K15"/>
  <c r="K11"/>
  <c r="E13"/>
  <c r="E12"/>
  <c r="F14" i="2"/>
  <c r="G14"/>
</calcChain>
</file>

<file path=xl/sharedStrings.xml><?xml version="1.0" encoding="utf-8"?>
<sst xmlns="http://schemas.openxmlformats.org/spreadsheetml/2006/main" count="2852" uniqueCount="76">
  <si>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</si>
  <si>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</si>
  <si>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</si>
  <si>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</si>
  <si>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</si>
  <si>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</si>
  <si>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</si>
  <si>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</si>
  <si>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</si>
  <si>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</si>
  <si>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</si>
  <si>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</si>
  <si>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</si>
  <si>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</si>
  <si>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</si>
  <si>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</si>
  <si>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</si>
  <si>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</si>
  <si>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</si>
  <si>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</si>
  <si>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</si>
  <si>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</si>
  <si>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</si>
  <si>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</si>
  <si>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</si>
  <si>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</si>
  <si>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</si>
  <si>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</si>
  <si>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</si>
  <si>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</si>
  <si>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</si>
  <si>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</si>
  <si>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</si>
  <si>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</si>
  <si>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</si>
  <si>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</si>
  <si>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</si>
  <si>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</si>
  <si>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</si>
  <si>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</si>
  <si>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</si>
  <si>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</si>
  <si>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Cost per unit</t>
  </si>
  <si>
    <t>Top 5 products by $ per unit</t>
  </si>
  <si>
    <t>Unit</t>
  </si>
  <si>
    <t>Average</t>
  </si>
  <si>
    <t>median</t>
  </si>
  <si>
    <t>range</t>
  </si>
  <si>
    <t>min</t>
  </si>
  <si>
    <t>max</t>
  </si>
  <si>
    <t>FIRST Q</t>
  </si>
  <si>
    <t>THIRD Q</t>
  </si>
  <si>
    <t xml:space="preserve">count product </t>
  </si>
  <si>
    <t>country</t>
  </si>
  <si>
    <t>amount</t>
  </si>
  <si>
    <t>units</t>
  </si>
  <si>
    <t>sales by country with pivot table</t>
  </si>
  <si>
    <t>Row Labels</t>
  </si>
  <si>
    <t>Grand Total</t>
  </si>
  <si>
    <t>Sum of Amount</t>
  </si>
  <si>
    <t>Values</t>
  </si>
  <si>
    <t>Sum of Unit</t>
  </si>
  <si>
    <t xml:space="preserve"> </t>
  </si>
  <si>
    <t>Are there any anamolies in the data</t>
  </si>
  <si>
    <t>best sales person by the country</t>
  </si>
  <si>
    <t>lowest sales person by the country</t>
  </si>
  <si>
    <t>country level sales report</t>
  </si>
  <si>
    <t>number of transaction</t>
  </si>
  <si>
    <t>Total</t>
  </si>
  <si>
    <t>sales</t>
  </si>
  <si>
    <t>quantity</t>
  </si>
  <si>
    <t>By sales person</t>
  </si>
  <si>
    <t>Units</t>
  </si>
  <si>
    <t>Countries</t>
  </si>
  <si>
    <t>pick a country</t>
  </si>
  <si>
    <t>Target Match above 12000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</si>
</sst>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&quot;$&quot;#,##0.00_);[Red]\(&quot;$&quot;#,##0.00\)"/>
    <numFmt numFmtId="166" formatCode="_-[$$-409]* #,##0_ ;_-[$$-409]* \-#,##0\ ;_-[$$-409]* &quot;-&quot;??_ ;_-@_ "/>
  </numFmts>
  <fonts count="14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3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4" tint="0.399975585192419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65" fontId="0" fillId="0" borderId="0" xfId="0" applyNumberFormat="1"/>
    <xf numFmtId="0" fontId="4" fillId="4" borderId="1" xfId="2" applyFill="1" applyAlignment="1"/>
    <xf numFmtId="0" fontId="0" fillId="5" borderId="2" xfId="0" applyFont="1" applyFill="1" applyBorder="1"/>
    <xf numFmtId="0" fontId="0" fillId="0" borderId="2" xfId="0" applyFont="1" applyBorder="1"/>
    <xf numFmtId="0" fontId="0" fillId="5" borderId="2" xfId="0" applyFill="1" applyBorder="1"/>
    <xf numFmtId="166" fontId="0" fillId="0" borderId="0" xfId="1" applyNumberFormat="1" applyFont="1"/>
    <xf numFmtId="0" fontId="2" fillId="6" borderId="3" xfId="0" applyFont="1" applyFill="1" applyBorder="1"/>
    <xf numFmtId="0" fontId="2" fillId="6" borderId="3" xfId="0" applyFont="1" applyFill="1" applyBorder="1" applyAlignment="1">
      <alignment horizontal="right"/>
    </xf>
    <xf numFmtId="0" fontId="0" fillId="0" borderId="4" xfId="0" applyFont="1" applyBorder="1"/>
    <xf numFmtId="166" fontId="0" fillId="0" borderId="4" xfId="1" applyNumberFormat="1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0" fillId="5" borderId="4" xfId="0" applyFont="1" applyFill="1" applyBorder="1"/>
    <xf numFmtId="0" fontId="0" fillId="5" borderId="5" xfId="0" applyFill="1" applyBorder="1"/>
    <xf numFmtId="166" fontId="0" fillId="0" borderId="6" xfId="1" applyNumberFormat="1" applyFon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right"/>
    </xf>
    <xf numFmtId="0" fontId="6" fillId="0" borderId="0" xfId="0" applyFont="1"/>
    <xf numFmtId="0" fontId="0" fillId="0" borderId="0" xfId="0" applyAlignment="1">
      <alignment horizontal="left" indent="1"/>
    </xf>
    <xf numFmtId="0" fontId="7" fillId="0" borderId="0" xfId="0" applyFont="1"/>
    <xf numFmtId="0" fontId="8" fillId="0" borderId="0" xfId="0" applyFont="1"/>
    <xf numFmtId="0" fontId="0" fillId="7" borderId="0" xfId="0" applyFill="1"/>
    <xf numFmtId="0" fontId="9" fillId="0" borderId="0" xfId="0" applyFont="1"/>
    <xf numFmtId="0" fontId="10" fillId="0" borderId="0" xfId="0" applyFont="1"/>
    <xf numFmtId="0" fontId="0" fillId="9" borderId="0" xfId="0" applyFill="1"/>
    <xf numFmtId="0" fontId="13" fillId="11" borderId="7" xfId="0" applyFont="1" applyFill="1" applyBorder="1"/>
    <xf numFmtId="0" fontId="0" fillId="9" borderId="8" xfId="0" applyFill="1" applyBorder="1"/>
    <xf numFmtId="0" fontId="11" fillId="9" borderId="8" xfId="0" applyFont="1" applyFill="1" applyBorder="1"/>
    <xf numFmtId="3" fontId="0" fillId="8" borderId="9" xfId="0" applyNumberFormat="1" applyFill="1" applyBorder="1"/>
    <xf numFmtId="0" fontId="2" fillId="8" borderId="9" xfId="0" applyFont="1" applyFill="1" applyBorder="1"/>
    <xf numFmtId="3" fontId="2" fillId="10" borderId="9" xfId="0" applyNumberFormat="1" applyFont="1" applyFill="1" applyBorder="1"/>
    <xf numFmtId="166" fontId="2" fillId="10" borderId="9" xfId="0" applyNumberFormat="1" applyFont="1" applyFill="1" applyBorder="1"/>
    <xf numFmtId="1" fontId="2" fillId="10" borderId="9" xfId="0" applyNumberFormat="1" applyFont="1" applyFill="1" applyBorder="1"/>
    <xf numFmtId="0" fontId="2" fillId="4" borderId="0" xfId="0" applyFont="1" applyFill="1" applyAlignment="1">
      <alignment vertical="center"/>
    </xf>
    <xf numFmtId="0" fontId="12" fillId="8" borderId="10" xfId="0" applyFont="1" applyFill="1" applyBorder="1"/>
    <xf numFmtId="0" fontId="12" fillId="8" borderId="11" xfId="0" applyFont="1" applyFill="1" applyBorder="1"/>
    <xf numFmtId="0" fontId="12" fillId="8" borderId="12" xfId="0" applyFont="1" applyFill="1" applyBorder="1"/>
    <xf numFmtId="0" fontId="0" fillId="0" borderId="13" xfId="0" applyBorder="1"/>
    <xf numFmtId="0" fontId="2" fillId="6" borderId="0" xfId="0" applyFont="1" applyFill="1" applyBorder="1" applyAlignment="1">
      <alignment vertical="center"/>
    </xf>
    <xf numFmtId="0" fontId="2" fillId="6" borderId="14" xfId="0" applyFont="1" applyFill="1" applyBorder="1" applyAlignment="1">
      <alignment vertical="center"/>
    </xf>
    <xf numFmtId="0" fontId="0" fillId="5" borderId="15" xfId="0" applyFont="1" applyFill="1" applyBorder="1"/>
    <xf numFmtId="166" fontId="0" fillId="0" borderId="0" xfId="1" applyNumberFormat="1" applyFont="1" applyBorder="1"/>
    <xf numFmtId="166" fontId="0" fillId="0" borderId="0" xfId="0" applyNumberFormat="1" applyBorder="1"/>
    <xf numFmtId="0" fontId="0" fillId="0" borderId="0" xfId="0" applyBorder="1"/>
    <xf numFmtId="1" fontId="0" fillId="0" borderId="14" xfId="1" applyNumberFormat="1" applyFont="1" applyBorder="1" applyAlignment="1">
      <alignment horizontal="center"/>
    </xf>
    <xf numFmtId="0" fontId="0" fillId="0" borderId="15" xfId="0" applyFont="1" applyBorder="1"/>
    <xf numFmtId="0" fontId="0" fillId="5" borderId="16" xfId="0" applyFont="1" applyFill="1" applyBorder="1"/>
    <xf numFmtId="166" fontId="0" fillId="0" borderId="17" xfId="1" applyNumberFormat="1" applyFont="1" applyBorder="1"/>
    <xf numFmtId="166" fontId="0" fillId="0" borderId="17" xfId="0" applyNumberFormat="1" applyBorder="1"/>
    <xf numFmtId="0" fontId="0" fillId="0" borderId="17" xfId="0" applyBorder="1"/>
    <xf numFmtId="1" fontId="0" fillId="0" borderId="18" xfId="1" applyNumberFormat="1" applyFont="1" applyBorder="1" applyAlignment="1">
      <alignment horizontal="center"/>
    </xf>
    <xf numFmtId="0" fontId="0" fillId="9" borderId="9" xfId="0" applyFont="1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4" borderId="0" xfId="0" applyFont="1" applyFill="1" applyBorder="1"/>
    <xf numFmtId="0" fontId="0" fillId="4" borderId="0" xfId="0" applyFill="1" applyBorder="1"/>
    <xf numFmtId="0" fontId="2" fillId="0" borderId="0" xfId="0" applyFont="1" applyBorder="1"/>
  </cellXfs>
  <cellStyles count="3">
    <cellStyle name="Currency" xfId="1" builtinId="4"/>
    <cellStyle name="Linked Cell" xfId="2" builtinId="24"/>
    <cellStyle name="Normal" xfId="0" builtinId="0"/>
  </cellStyles>
  <dxfs count="16"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readingOrder="0"/>
    </dxf>
    <dxf>
      <alignment horizontal="left" readingOrder="0"/>
    </dxf>
    <dxf>
      <alignment horizontal="right" readingOrder="0"/>
    </dxf>
    <dxf>
      <numFmt numFmtId="166" formatCode="_-[$$-409]* #,##0_ ;_-[$$-409]* \-#,##0\ ;_-[$$-409]* &quot;-&quot;??_ ;_-@_ "/>
    </dxf>
    <dxf>
      <alignment horizontal="right" readingOrder="0"/>
    </dxf>
    <dxf>
      <alignment horizontal="right" readingOrder="0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8.4682852143482132E-2"/>
          <c:y val="2.8252405949256338E-2"/>
          <c:w val="0.67678368328958927"/>
          <c:h val="0.79822506561679785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'anomaly in data'!$Y$10:$Y$309</c:f>
              <c:numCache>
                <c:formatCode>"$"#,##0_);[Red]\("$"#,##0\)</c:formatCode>
                <c:ptCount val="300"/>
                <c:pt idx="0">
                  <c:v>5586</c:v>
                </c:pt>
                <c:pt idx="1">
                  <c:v>798</c:v>
                </c:pt>
                <c:pt idx="2">
                  <c:v>819</c:v>
                </c:pt>
                <c:pt idx="3">
                  <c:v>7777</c:v>
                </c:pt>
                <c:pt idx="4">
                  <c:v>8463</c:v>
                </c:pt>
                <c:pt idx="5">
                  <c:v>1785</c:v>
                </c:pt>
                <c:pt idx="6">
                  <c:v>6706</c:v>
                </c:pt>
                <c:pt idx="7">
                  <c:v>3556</c:v>
                </c:pt>
                <c:pt idx="8">
                  <c:v>8008</c:v>
                </c:pt>
                <c:pt idx="9">
                  <c:v>2275</c:v>
                </c:pt>
                <c:pt idx="10">
                  <c:v>8869</c:v>
                </c:pt>
                <c:pt idx="11">
                  <c:v>2100</c:v>
                </c:pt>
                <c:pt idx="12">
                  <c:v>1904</c:v>
                </c:pt>
                <c:pt idx="13">
                  <c:v>1302</c:v>
                </c:pt>
                <c:pt idx="14">
                  <c:v>3052</c:v>
                </c:pt>
                <c:pt idx="15">
                  <c:v>6853</c:v>
                </c:pt>
                <c:pt idx="16">
                  <c:v>1932</c:v>
                </c:pt>
                <c:pt idx="17">
                  <c:v>3402</c:v>
                </c:pt>
                <c:pt idx="18">
                  <c:v>938</c:v>
                </c:pt>
                <c:pt idx="19">
                  <c:v>2702</c:v>
                </c:pt>
                <c:pt idx="20">
                  <c:v>4480</c:v>
                </c:pt>
                <c:pt idx="21">
                  <c:v>4326</c:v>
                </c:pt>
                <c:pt idx="22">
                  <c:v>3339</c:v>
                </c:pt>
                <c:pt idx="23">
                  <c:v>2471</c:v>
                </c:pt>
                <c:pt idx="24">
                  <c:v>15610</c:v>
                </c:pt>
                <c:pt idx="25">
                  <c:v>4487</c:v>
                </c:pt>
                <c:pt idx="26">
                  <c:v>7308</c:v>
                </c:pt>
                <c:pt idx="27">
                  <c:v>4592</c:v>
                </c:pt>
                <c:pt idx="28">
                  <c:v>10129</c:v>
                </c:pt>
                <c:pt idx="29">
                  <c:v>3689</c:v>
                </c:pt>
                <c:pt idx="30">
                  <c:v>854</c:v>
                </c:pt>
                <c:pt idx="31">
                  <c:v>3920</c:v>
                </c:pt>
                <c:pt idx="32">
                  <c:v>3164</c:v>
                </c:pt>
                <c:pt idx="33">
                  <c:v>819</c:v>
                </c:pt>
                <c:pt idx="34">
                  <c:v>8841</c:v>
                </c:pt>
                <c:pt idx="35">
                  <c:v>6657</c:v>
                </c:pt>
                <c:pt idx="36">
                  <c:v>1589</c:v>
                </c:pt>
                <c:pt idx="37">
                  <c:v>4753</c:v>
                </c:pt>
                <c:pt idx="38">
                  <c:v>2870</c:v>
                </c:pt>
                <c:pt idx="39">
                  <c:v>5670</c:v>
                </c:pt>
                <c:pt idx="40">
                  <c:v>9632</c:v>
                </c:pt>
                <c:pt idx="41">
                  <c:v>5194</c:v>
                </c:pt>
                <c:pt idx="42">
                  <c:v>3507</c:v>
                </c:pt>
                <c:pt idx="43">
                  <c:v>245</c:v>
                </c:pt>
                <c:pt idx="44">
                  <c:v>1134</c:v>
                </c:pt>
                <c:pt idx="45">
                  <c:v>4858</c:v>
                </c:pt>
                <c:pt idx="46">
                  <c:v>3808</c:v>
                </c:pt>
                <c:pt idx="47">
                  <c:v>7259</c:v>
                </c:pt>
                <c:pt idx="48">
                  <c:v>6657</c:v>
                </c:pt>
                <c:pt idx="49">
                  <c:v>1085</c:v>
                </c:pt>
                <c:pt idx="50">
                  <c:v>1778</c:v>
                </c:pt>
                <c:pt idx="51">
                  <c:v>1071</c:v>
                </c:pt>
                <c:pt idx="52">
                  <c:v>2317</c:v>
                </c:pt>
                <c:pt idx="53">
                  <c:v>5677</c:v>
                </c:pt>
                <c:pt idx="54">
                  <c:v>2415</c:v>
                </c:pt>
                <c:pt idx="55">
                  <c:v>6755</c:v>
                </c:pt>
                <c:pt idx="56">
                  <c:v>5551</c:v>
                </c:pt>
                <c:pt idx="57">
                  <c:v>385</c:v>
                </c:pt>
                <c:pt idx="58">
                  <c:v>4753</c:v>
                </c:pt>
                <c:pt idx="59">
                  <c:v>4438</c:v>
                </c:pt>
                <c:pt idx="60">
                  <c:v>3094</c:v>
                </c:pt>
                <c:pt idx="61">
                  <c:v>2856</c:v>
                </c:pt>
                <c:pt idx="62">
                  <c:v>7833</c:v>
                </c:pt>
                <c:pt idx="63">
                  <c:v>4585</c:v>
                </c:pt>
                <c:pt idx="64">
                  <c:v>1526</c:v>
                </c:pt>
                <c:pt idx="65">
                  <c:v>6279</c:v>
                </c:pt>
                <c:pt idx="66">
                  <c:v>12348</c:v>
                </c:pt>
                <c:pt idx="67">
                  <c:v>2464</c:v>
                </c:pt>
                <c:pt idx="68">
                  <c:v>1701</c:v>
                </c:pt>
                <c:pt idx="69">
                  <c:v>10311</c:v>
                </c:pt>
                <c:pt idx="70">
                  <c:v>714</c:v>
                </c:pt>
                <c:pt idx="71">
                  <c:v>567</c:v>
                </c:pt>
                <c:pt idx="72">
                  <c:v>6608</c:v>
                </c:pt>
                <c:pt idx="73">
                  <c:v>3101</c:v>
                </c:pt>
                <c:pt idx="74">
                  <c:v>1274</c:v>
                </c:pt>
                <c:pt idx="75">
                  <c:v>2009</c:v>
                </c:pt>
                <c:pt idx="76">
                  <c:v>7455</c:v>
                </c:pt>
                <c:pt idx="77">
                  <c:v>7651</c:v>
                </c:pt>
                <c:pt idx="78">
                  <c:v>3752</c:v>
                </c:pt>
                <c:pt idx="79">
                  <c:v>8890</c:v>
                </c:pt>
                <c:pt idx="80">
                  <c:v>5012</c:v>
                </c:pt>
                <c:pt idx="81">
                  <c:v>9835</c:v>
                </c:pt>
                <c:pt idx="82">
                  <c:v>4242</c:v>
                </c:pt>
                <c:pt idx="83">
                  <c:v>259</c:v>
                </c:pt>
                <c:pt idx="84">
                  <c:v>11522</c:v>
                </c:pt>
                <c:pt idx="85">
                  <c:v>5355</c:v>
                </c:pt>
                <c:pt idx="86">
                  <c:v>2639</c:v>
                </c:pt>
                <c:pt idx="87">
                  <c:v>1771</c:v>
                </c:pt>
                <c:pt idx="88">
                  <c:v>98</c:v>
                </c:pt>
                <c:pt idx="89">
                  <c:v>13391</c:v>
                </c:pt>
                <c:pt idx="90">
                  <c:v>9926</c:v>
                </c:pt>
                <c:pt idx="91">
                  <c:v>7280</c:v>
                </c:pt>
                <c:pt idx="92">
                  <c:v>4424</c:v>
                </c:pt>
                <c:pt idx="93">
                  <c:v>966</c:v>
                </c:pt>
                <c:pt idx="94">
                  <c:v>1974</c:v>
                </c:pt>
                <c:pt idx="95">
                  <c:v>1890</c:v>
                </c:pt>
                <c:pt idx="96">
                  <c:v>861</c:v>
                </c:pt>
                <c:pt idx="97">
                  <c:v>1925</c:v>
                </c:pt>
                <c:pt idx="98">
                  <c:v>8862</c:v>
                </c:pt>
                <c:pt idx="99">
                  <c:v>4949</c:v>
                </c:pt>
                <c:pt idx="100">
                  <c:v>2954</c:v>
                </c:pt>
                <c:pt idx="101">
                  <c:v>938</c:v>
                </c:pt>
                <c:pt idx="102">
                  <c:v>2114</c:v>
                </c:pt>
                <c:pt idx="103">
                  <c:v>7021</c:v>
                </c:pt>
                <c:pt idx="104">
                  <c:v>6580</c:v>
                </c:pt>
                <c:pt idx="105">
                  <c:v>3864</c:v>
                </c:pt>
                <c:pt idx="106">
                  <c:v>2646</c:v>
                </c:pt>
                <c:pt idx="107">
                  <c:v>2324</c:v>
                </c:pt>
                <c:pt idx="108">
                  <c:v>7847</c:v>
                </c:pt>
                <c:pt idx="109">
                  <c:v>6118</c:v>
                </c:pt>
                <c:pt idx="110">
                  <c:v>4725</c:v>
                </c:pt>
                <c:pt idx="111">
                  <c:v>707</c:v>
                </c:pt>
                <c:pt idx="112">
                  <c:v>4956</c:v>
                </c:pt>
                <c:pt idx="113">
                  <c:v>4018</c:v>
                </c:pt>
                <c:pt idx="114">
                  <c:v>5474</c:v>
                </c:pt>
                <c:pt idx="115">
                  <c:v>2023</c:v>
                </c:pt>
                <c:pt idx="116">
                  <c:v>21</c:v>
                </c:pt>
                <c:pt idx="117">
                  <c:v>3773</c:v>
                </c:pt>
                <c:pt idx="118">
                  <c:v>9443</c:v>
                </c:pt>
                <c:pt idx="119">
                  <c:v>4018</c:v>
                </c:pt>
                <c:pt idx="120">
                  <c:v>973</c:v>
                </c:pt>
                <c:pt idx="121">
                  <c:v>3794</c:v>
                </c:pt>
                <c:pt idx="122">
                  <c:v>98</c:v>
                </c:pt>
                <c:pt idx="123">
                  <c:v>5019</c:v>
                </c:pt>
                <c:pt idx="124">
                  <c:v>4970</c:v>
                </c:pt>
                <c:pt idx="125">
                  <c:v>4305</c:v>
                </c:pt>
                <c:pt idx="126">
                  <c:v>4417</c:v>
                </c:pt>
                <c:pt idx="127">
                  <c:v>14329</c:v>
                </c:pt>
                <c:pt idx="128">
                  <c:v>5019</c:v>
                </c:pt>
                <c:pt idx="129">
                  <c:v>3759</c:v>
                </c:pt>
                <c:pt idx="130">
                  <c:v>42</c:v>
                </c:pt>
                <c:pt idx="131">
                  <c:v>959</c:v>
                </c:pt>
                <c:pt idx="132">
                  <c:v>6027</c:v>
                </c:pt>
                <c:pt idx="133">
                  <c:v>3983</c:v>
                </c:pt>
                <c:pt idx="134">
                  <c:v>2429</c:v>
                </c:pt>
                <c:pt idx="135">
                  <c:v>336</c:v>
                </c:pt>
                <c:pt idx="136">
                  <c:v>2205</c:v>
                </c:pt>
                <c:pt idx="137">
                  <c:v>1568</c:v>
                </c:pt>
                <c:pt idx="138">
                  <c:v>11571</c:v>
                </c:pt>
                <c:pt idx="139">
                  <c:v>2205</c:v>
                </c:pt>
                <c:pt idx="140">
                  <c:v>2289</c:v>
                </c:pt>
                <c:pt idx="141">
                  <c:v>1400</c:v>
                </c:pt>
                <c:pt idx="142">
                  <c:v>959</c:v>
                </c:pt>
                <c:pt idx="143">
                  <c:v>0</c:v>
                </c:pt>
                <c:pt idx="144">
                  <c:v>847</c:v>
                </c:pt>
                <c:pt idx="145">
                  <c:v>6860</c:v>
                </c:pt>
                <c:pt idx="146">
                  <c:v>4935</c:v>
                </c:pt>
                <c:pt idx="147">
                  <c:v>4018</c:v>
                </c:pt>
                <c:pt idx="148">
                  <c:v>1617</c:v>
                </c:pt>
                <c:pt idx="149">
                  <c:v>357</c:v>
                </c:pt>
                <c:pt idx="150">
                  <c:v>6734</c:v>
                </c:pt>
                <c:pt idx="151">
                  <c:v>4781</c:v>
                </c:pt>
                <c:pt idx="152">
                  <c:v>3388</c:v>
                </c:pt>
                <c:pt idx="153">
                  <c:v>2317</c:v>
                </c:pt>
                <c:pt idx="154">
                  <c:v>63</c:v>
                </c:pt>
                <c:pt idx="155">
                  <c:v>10073</c:v>
                </c:pt>
                <c:pt idx="156">
                  <c:v>7511</c:v>
                </c:pt>
                <c:pt idx="157">
                  <c:v>2646</c:v>
                </c:pt>
                <c:pt idx="158">
                  <c:v>2212</c:v>
                </c:pt>
                <c:pt idx="159">
                  <c:v>2149</c:v>
                </c:pt>
                <c:pt idx="160">
                  <c:v>2016</c:v>
                </c:pt>
                <c:pt idx="161">
                  <c:v>2793</c:v>
                </c:pt>
                <c:pt idx="162">
                  <c:v>2142</c:v>
                </c:pt>
                <c:pt idx="163">
                  <c:v>1624</c:v>
                </c:pt>
                <c:pt idx="164">
                  <c:v>4487</c:v>
                </c:pt>
                <c:pt idx="165">
                  <c:v>1526</c:v>
                </c:pt>
                <c:pt idx="166">
                  <c:v>6398</c:v>
                </c:pt>
                <c:pt idx="167">
                  <c:v>6125</c:v>
                </c:pt>
                <c:pt idx="168">
                  <c:v>3850</c:v>
                </c:pt>
                <c:pt idx="169">
                  <c:v>2891</c:v>
                </c:pt>
                <c:pt idx="170">
                  <c:v>1652</c:v>
                </c:pt>
                <c:pt idx="171">
                  <c:v>1505</c:v>
                </c:pt>
                <c:pt idx="172">
                  <c:v>2436</c:v>
                </c:pt>
                <c:pt idx="173">
                  <c:v>609</c:v>
                </c:pt>
                <c:pt idx="174">
                  <c:v>7273</c:v>
                </c:pt>
                <c:pt idx="175">
                  <c:v>3472</c:v>
                </c:pt>
                <c:pt idx="176">
                  <c:v>1568</c:v>
                </c:pt>
                <c:pt idx="177">
                  <c:v>6132</c:v>
                </c:pt>
                <c:pt idx="178">
                  <c:v>2919</c:v>
                </c:pt>
                <c:pt idx="179">
                  <c:v>2737</c:v>
                </c:pt>
                <c:pt idx="180">
                  <c:v>1652</c:v>
                </c:pt>
                <c:pt idx="181">
                  <c:v>1428</c:v>
                </c:pt>
                <c:pt idx="182">
                  <c:v>9772</c:v>
                </c:pt>
                <c:pt idx="183">
                  <c:v>8155</c:v>
                </c:pt>
                <c:pt idx="184">
                  <c:v>2541</c:v>
                </c:pt>
                <c:pt idx="185">
                  <c:v>9506</c:v>
                </c:pt>
                <c:pt idx="186">
                  <c:v>7693</c:v>
                </c:pt>
                <c:pt idx="187">
                  <c:v>700</c:v>
                </c:pt>
                <c:pt idx="188">
                  <c:v>609</c:v>
                </c:pt>
                <c:pt idx="189">
                  <c:v>434</c:v>
                </c:pt>
                <c:pt idx="190">
                  <c:v>280</c:v>
                </c:pt>
                <c:pt idx="191">
                  <c:v>10304</c:v>
                </c:pt>
                <c:pt idx="192">
                  <c:v>490</c:v>
                </c:pt>
                <c:pt idx="193">
                  <c:v>168</c:v>
                </c:pt>
                <c:pt idx="194">
                  <c:v>7812</c:v>
                </c:pt>
                <c:pt idx="195">
                  <c:v>6909</c:v>
                </c:pt>
                <c:pt idx="196">
                  <c:v>3598</c:v>
                </c:pt>
                <c:pt idx="197">
                  <c:v>560</c:v>
                </c:pt>
                <c:pt idx="198">
                  <c:v>6433</c:v>
                </c:pt>
                <c:pt idx="199">
                  <c:v>2023</c:v>
                </c:pt>
                <c:pt idx="200">
                  <c:v>8211</c:v>
                </c:pt>
                <c:pt idx="201">
                  <c:v>3339</c:v>
                </c:pt>
                <c:pt idx="202">
                  <c:v>3262</c:v>
                </c:pt>
                <c:pt idx="203">
                  <c:v>2779</c:v>
                </c:pt>
                <c:pt idx="204">
                  <c:v>2219</c:v>
                </c:pt>
                <c:pt idx="205">
                  <c:v>1281</c:v>
                </c:pt>
                <c:pt idx="206">
                  <c:v>945</c:v>
                </c:pt>
                <c:pt idx="207">
                  <c:v>518</c:v>
                </c:pt>
                <c:pt idx="208">
                  <c:v>469</c:v>
                </c:pt>
                <c:pt idx="209">
                  <c:v>9002</c:v>
                </c:pt>
                <c:pt idx="210">
                  <c:v>3976</c:v>
                </c:pt>
                <c:pt idx="211">
                  <c:v>3192</c:v>
                </c:pt>
                <c:pt idx="212">
                  <c:v>1407</c:v>
                </c:pt>
                <c:pt idx="213">
                  <c:v>4760</c:v>
                </c:pt>
                <c:pt idx="214">
                  <c:v>2114</c:v>
                </c:pt>
                <c:pt idx="215">
                  <c:v>6146</c:v>
                </c:pt>
                <c:pt idx="216">
                  <c:v>4606</c:v>
                </c:pt>
                <c:pt idx="217">
                  <c:v>2268</c:v>
                </c:pt>
                <c:pt idx="218">
                  <c:v>1638</c:v>
                </c:pt>
                <c:pt idx="219">
                  <c:v>497</c:v>
                </c:pt>
                <c:pt idx="220">
                  <c:v>4137</c:v>
                </c:pt>
                <c:pt idx="221">
                  <c:v>9051</c:v>
                </c:pt>
                <c:pt idx="222">
                  <c:v>7189</c:v>
                </c:pt>
                <c:pt idx="223">
                  <c:v>6454</c:v>
                </c:pt>
                <c:pt idx="224">
                  <c:v>3108</c:v>
                </c:pt>
                <c:pt idx="225">
                  <c:v>2681</c:v>
                </c:pt>
                <c:pt idx="226">
                  <c:v>1057</c:v>
                </c:pt>
                <c:pt idx="227">
                  <c:v>252</c:v>
                </c:pt>
                <c:pt idx="228">
                  <c:v>5236</c:v>
                </c:pt>
                <c:pt idx="229">
                  <c:v>3640</c:v>
                </c:pt>
                <c:pt idx="230">
                  <c:v>623</c:v>
                </c:pt>
                <c:pt idx="231">
                  <c:v>56</c:v>
                </c:pt>
                <c:pt idx="232">
                  <c:v>6748</c:v>
                </c:pt>
                <c:pt idx="233">
                  <c:v>6391</c:v>
                </c:pt>
                <c:pt idx="234">
                  <c:v>2226</c:v>
                </c:pt>
                <c:pt idx="235">
                  <c:v>1638</c:v>
                </c:pt>
                <c:pt idx="236">
                  <c:v>525</c:v>
                </c:pt>
                <c:pt idx="237">
                  <c:v>189</c:v>
                </c:pt>
                <c:pt idx="238">
                  <c:v>182</c:v>
                </c:pt>
                <c:pt idx="239">
                  <c:v>7483</c:v>
                </c:pt>
                <c:pt idx="240">
                  <c:v>6279</c:v>
                </c:pt>
                <c:pt idx="241">
                  <c:v>2919</c:v>
                </c:pt>
                <c:pt idx="242">
                  <c:v>2541</c:v>
                </c:pt>
                <c:pt idx="243">
                  <c:v>8435</c:v>
                </c:pt>
                <c:pt idx="244">
                  <c:v>6300</c:v>
                </c:pt>
                <c:pt idx="245">
                  <c:v>5775</c:v>
                </c:pt>
                <c:pt idx="246">
                  <c:v>2863</c:v>
                </c:pt>
                <c:pt idx="247">
                  <c:v>16184</c:v>
                </c:pt>
                <c:pt idx="248">
                  <c:v>7777</c:v>
                </c:pt>
                <c:pt idx="249">
                  <c:v>3339</c:v>
                </c:pt>
                <c:pt idx="250">
                  <c:v>1988</c:v>
                </c:pt>
                <c:pt idx="251">
                  <c:v>1463</c:v>
                </c:pt>
                <c:pt idx="252">
                  <c:v>9198</c:v>
                </c:pt>
                <c:pt idx="253">
                  <c:v>7322</c:v>
                </c:pt>
                <c:pt idx="254">
                  <c:v>4802</c:v>
                </c:pt>
                <c:pt idx="255">
                  <c:v>630</c:v>
                </c:pt>
                <c:pt idx="256">
                  <c:v>217</c:v>
                </c:pt>
                <c:pt idx="257">
                  <c:v>12950</c:v>
                </c:pt>
                <c:pt idx="258">
                  <c:v>9709</c:v>
                </c:pt>
                <c:pt idx="259">
                  <c:v>6370</c:v>
                </c:pt>
                <c:pt idx="260">
                  <c:v>5439</c:v>
                </c:pt>
                <c:pt idx="261">
                  <c:v>4683</c:v>
                </c:pt>
                <c:pt idx="262">
                  <c:v>4319</c:v>
                </c:pt>
                <c:pt idx="263">
                  <c:v>9660</c:v>
                </c:pt>
                <c:pt idx="264">
                  <c:v>6832</c:v>
                </c:pt>
                <c:pt idx="265">
                  <c:v>6048</c:v>
                </c:pt>
                <c:pt idx="266">
                  <c:v>3059</c:v>
                </c:pt>
                <c:pt idx="267">
                  <c:v>2135</c:v>
                </c:pt>
                <c:pt idx="268">
                  <c:v>1561</c:v>
                </c:pt>
                <c:pt idx="269">
                  <c:v>4053</c:v>
                </c:pt>
                <c:pt idx="270">
                  <c:v>3829</c:v>
                </c:pt>
                <c:pt idx="271">
                  <c:v>11417</c:v>
                </c:pt>
                <c:pt idx="272">
                  <c:v>8813</c:v>
                </c:pt>
                <c:pt idx="273">
                  <c:v>7693</c:v>
                </c:pt>
                <c:pt idx="274">
                  <c:v>6986</c:v>
                </c:pt>
                <c:pt idx="275">
                  <c:v>5075</c:v>
                </c:pt>
                <c:pt idx="276">
                  <c:v>2478</c:v>
                </c:pt>
                <c:pt idx="277">
                  <c:v>154</c:v>
                </c:pt>
                <c:pt idx="278">
                  <c:v>2583</c:v>
                </c:pt>
                <c:pt idx="279">
                  <c:v>1281</c:v>
                </c:pt>
                <c:pt idx="280">
                  <c:v>238</c:v>
                </c:pt>
                <c:pt idx="281">
                  <c:v>6314</c:v>
                </c:pt>
                <c:pt idx="282">
                  <c:v>2415</c:v>
                </c:pt>
                <c:pt idx="283">
                  <c:v>1442</c:v>
                </c:pt>
                <c:pt idx="284">
                  <c:v>553</c:v>
                </c:pt>
                <c:pt idx="285">
                  <c:v>5817</c:v>
                </c:pt>
                <c:pt idx="286">
                  <c:v>4991</c:v>
                </c:pt>
                <c:pt idx="287">
                  <c:v>6118</c:v>
                </c:pt>
                <c:pt idx="288">
                  <c:v>4991</c:v>
                </c:pt>
                <c:pt idx="289">
                  <c:v>2933</c:v>
                </c:pt>
                <c:pt idx="290">
                  <c:v>2744</c:v>
                </c:pt>
                <c:pt idx="291">
                  <c:v>2408</c:v>
                </c:pt>
                <c:pt idx="292">
                  <c:v>6818</c:v>
                </c:pt>
                <c:pt idx="293">
                  <c:v>2562</c:v>
                </c:pt>
                <c:pt idx="294">
                  <c:v>938</c:v>
                </c:pt>
                <c:pt idx="295">
                  <c:v>6111</c:v>
                </c:pt>
                <c:pt idx="296">
                  <c:v>5915</c:v>
                </c:pt>
                <c:pt idx="297">
                  <c:v>3549</c:v>
                </c:pt>
                <c:pt idx="298">
                  <c:v>2989</c:v>
                </c:pt>
                <c:pt idx="299">
                  <c:v>5306</c:v>
                </c:pt>
              </c:numCache>
            </c:numRef>
          </c:xVal>
          <c:yVal>
            <c:numRef>
              <c:f>'anomaly in data'!$Z$10:$Z$309</c:f>
              <c:numCache>
                <c:formatCode>#,##0</c:formatCode>
                <c:ptCount val="300"/>
                <c:pt idx="0">
                  <c:v>525</c:v>
                </c:pt>
                <c:pt idx="1">
                  <c:v>519</c:v>
                </c:pt>
                <c:pt idx="2">
                  <c:v>510</c:v>
                </c:pt>
                <c:pt idx="3">
                  <c:v>504</c:v>
                </c:pt>
                <c:pt idx="4">
                  <c:v>492</c:v>
                </c:pt>
                <c:pt idx="5">
                  <c:v>462</c:v>
                </c:pt>
                <c:pt idx="6">
                  <c:v>459</c:v>
                </c:pt>
                <c:pt idx="7">
                  <c:v>459</c:v>
                </c:pt>
                <c:pt idx="8">
                  <c:v>456</c:v>
                </c:pt>
                <c:pt idx="9">
                  <c:v>447</c:v>
                </c:pt>
                <c:pt idx="10">
                  <c:v>432</c:v>
                </c:pt>
                <c:pt idx="11">
                  <c:v>414</c:v>
                </c:pt>
                <c:pt idx="12">
                  <c:v>405</c:v>
                </c:pt>
                <c:pt idx="13">
                  <c:v>402</c:v>
                </c:pt>
                <c:pt idx="14">
                  <c:v>378</c:v>
                </c:pt>
                <c:pt idx="15">
                  <c:v>372</c:v>
                </c:pt>
                <c:pt idx="16">
                  <c:v>369</c:v>
                </c:pt>
                <c:pt idx="17">
                  <c:v>366</c:v>
                </c:pt>
                <c:pt idx="18">
                  <c:v>366</c:v>
                </c:pt>
                <c:pt idx="19">
                  <c:v>363</c:v>
                </c:pt>
                <c:pt idx="20">
                  <c:v>357</c:v>
                </c:pt>
                <c:pt idx="21">
                  <c:v>348</c:v>
                </c:pt>
                <c:pt idx="22">
                  <c:v>348</c:v>
                </c:pt>
                <c:pt idx="23">
                  <c:v>342</c:v>
                </c:pt>
                <c:pt idx="24">
                  <c:v>339</c:v>
                </c:pt>
                <c:pt idx="25">
                  <c:v>333</c:v>
                </c:pt>
                <c:pt idx="26">
                  <c:v>327</c:v>
                </c:pt>
                <c:pt idx="27">
                  <c:v>324</c:v>
                </c:pt>
                <c:pt idx="28">
                  <c:v>312</c:v>
                </c:pt>
                <c:pt idx="29">
                  <c:v>312</c:v>
                </c:pt>
                <c:pt idx="30">
                  <c:v>309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300</c:v>
                </c:pt>
                <c:pt idx="38">
                  <c:v>300</c:v>
                </c:pt>
                <c:pt idx="39">
                  <c:v>297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282</c:v>
                </c:pt>
                <c:pt idx="45">
                  <c:v>279</c:v>
                </c:pt>
                <c:pt idx="46">
                  <c:v>279</c:v>
                </c:pt>
                <c:pt idx="47">
                  <c:v>276</c:v>
                </c:pt>
                <c:pt idx="48">
                  <c:v>276</c:v>
                </c:pt>
                <c:pt idx="49">
                  <c:v>273</c:v>
                </c:pt>
                <c:pt idx="50">
                  <c:v>270</c:v>
                </c:pt>
                <c:pt idx="51">
                  <c:v>270</c:v>
                </c:pt>
                <c:pt idx="52">
                  <c:v>261</c:v>
                </c:pt>
                <c:pt idx="53">
                  <c:v>258</c:v>
                </c:pt>
                <c:pt idx="54">
                  <c:v>255</c:v>
                </c:pt>
                <c:pt idx="55">
                  <c:v>252</c:v>
                </c:pt>
                <c:pt idx="56">
                  <c:v>252</c:v>
                </c:pt>
                <c:pt idx="57">
                  <c:v>249</c:v>
                </c:pt>
                <c:pt idx="58">
                  <c:v>246</c:v>
                </c:pt>
                <c:pt idx="59">
                  <c:v>246</c:v>
                </c:pt>
                <c:pt idx="60">
                  <c:v>246</c:v>
                </c:pt>
                <c:pt idx="61">
                  <c:v>246</c:v>
                </c:pt>
                <c:pt idx="62">
                  <c:v>243</c:v>
                </c:pt>
                <c:pt idx="63">
                  <c:v>240</c:v>
                </c:pt>
                <c:pt idx="64">
                  <c:v>240</c:v>
                </c:pt>
                <c:pt idx="65">
                  <c:v>237</c:v>
                </c:pt>
                <c:pt idx="66">
                  <c:v>234</c:v>
                </c:pt>
                <c:pt idx="67">
                  <c:v>234</c:v>
                </c:pt>
                <c:pt idx="68">
                  <c:v>234</c:v>
                </c:pt>
                <c:pt idx="69">
                  <c:v>231</c:v>
                </c:pt>
                <c:pt idx="70">
                  <c:v>231</c:v>
                </c:pt>
                <c:pt idx="71">
                  <c:v>228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219</c:v>
                </c:pt>
                <c:pt idx="76">
                  <c:v>216</c:v>
                </c:pt>
                <c:pt idx="77">
                  <c:v>213</c:v>
                </c:pt>
                <c:pt idx="78">
                  <c:v>213</c:v>
                </c:pt>
                <c:pt idx="79">
                  <c:v>210</c:v>
                </c:pt>
                <c:pt idx="80">
                  <c:v>210</c:v>
                </c:pt>
                <c:pt idx="81">
                  <c:v>207</c:v>
                </c:pt>
                <c:pt idx="82">
                  <c:v>207</c:v>
                </c:pt>
                <c:pt idx="83">
                  <c:v>207</c:v>
                </c:pt>
                <c:pt idx="84">
                  <c:v>204</c:v>
                </c:pt>
                <c:pt idx="85">
                  <c:v>204</c:v>
                </c:pt>
                <c:pt idx="86">
                  <c:v>204</c:v>
                </c:pt>
                <c:pt idx="87">
                  <c:v>204</c:v>
                </c:pt>
                <c:pt idx="88">
                  <c:v>204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198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192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186</c:v>
                </c:pt>
                <c:pt idx="103">
                  <c:v>183</c:v>
                </c:pt>
                <c:pt idx="104">
                  <c:v>183</c:v>
                </c:pt>
                <c:pt idx="105">
                  <c:v>177</c:v>
                </c:pt>
                <c:pt idx="106">
                  <c:v>177</c:v>
                </c:pt>
                <c:pt idx="107">
                  <c:v>177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171</c:v>
                </c:pt>
                <c:pt idx="113">
                  <c:v>171</c:v>
                </c:pt>
                <c:pt idx="114">
                  <c:v>168</c:v>
                </c:pt>
                <c:pt idx="115">
                  <c:v>168</c:v>
                </c:pt>
                <c:pt idx="116">
                  <c:v>168</c:v>
                </c:pt>
                <c:pt idx="117">
                  <c:v>165</c:v>
                </c:pt>
                <c:pt idx="118">
                  <c:v>162</c:v>
                </c:pt>
                <c:pt idx="119">
                  <c:v>162</c:v>
                </c:pt>
                <c:pt idx="120">
                  <c:v>162</c:v>
                </c:pt>
                <c:pt idx="121">
                  <c:v>159</c:v>
                </c:pt>
                <c:pt idx="122">
                  <c:v>159</c:v>
                </c:pt>
                <c:pt idx="123">
                  <c:v>156</c:v>
                </c:pt>
                <c:pt idx="124">
                  <c:v>156</c:v>
                </c:pt>
                <c:pt idx="125">
                  <c:v>156</c:v>
                </c:pt>
                <c:pt idx="126">
                  <c:v>153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147</c:v>
                </c:pt>
                <c:pt idx="132">
                  <c:v>144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141</c:v>
                </c:pt>
                <c:pt idx="137">
                  <c:v>141</c:v>
                </c:pt>
                <c:pt idx="138">
                  <c:v>138</c:v>
                </c:pt>
                <c:pt idx="139">
                  <c:v>138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129</c:v>
                </c:pt>
                <c:pt idx="145">
                  <c:v>126</c:v>
                </c:pt>
                <c:pt idx="146">
                  <c:v>126</c:v>
                </c:pt>
                <c:pt idx="147">
                  <c:v>126</c:v>
                </c:pt>
                <c:pt idx="148">
                  <c:v>126</c:v>
                </c:pt>
                <c:pt idx="149">
                  <c:v>126</c:v>
                </c:pt>
                <c:pt idx="150">
                  <c:v>123</c:v>
                </c:pt>
                <c:pt idx="151">
                  <c:v>123</c:v>
                </c:pt>
                <c:pt idx="152">
                  <c:v>123</c:v>
                </c:pt>
                <c:pt idx="153">
                  <c:v>123</c:v>
                </c:pt>
                <c:pt idx="154">
                  <c:v>123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114</c:v>
                </c:pt>
                <c:pt idx="162">
                  <c:v>114</c:v>
                </c:pt>
                <c:pt idx="163">
                  <c:v>114</c:v>
                </c:pt>
                <c:pt idx="164">
                  <c:v>111</c:v>
                </c:pt>
                <c:pt idx="165">
                  <c:v>105</c:v>
                </c:pt>
                <c:pt idx="166">
                  <c:v>102</c:v>
                </c:pt>
                <c:pt idx="167">
                  <c:v>102</c:v>
                </c:pt>
                <c:pt idx="168">
                  <c:v>102</c:v>
                </c:pt>
                <c:pt idx="169">
                  <c:v>102</c:v>
                </c:pt>
                <c:pt idx="170">
                  <c:v>102</c:v>
                </c:pt>
                <c:pt idx="171">
                  <c:v>102</c:v>
                </c:pt>
                <c:pt idx="172">
                  <c:v>99</c:v>
                </c:pt>
                <c:pt idx="173">
                  <c:v>99</c:v>
                </c:pt>
                <c:pt idx="174">
                  <c:v>96</c:v>
                </c:pt>
                <c:pt idx="175">
                  <c:v>96</c:v>
                </c:pt>
                <c:pt idx="176">
                  <c:v>96</c:v>
                </c:pt>
                <c:pt idx="177">
                  <c:v>93</c:v>
                </c:pt>
                <c:pt idx="178">
                  <c:v>93</c:v>
                </c:pt>
                <c:pt idx="179">
                  <c:v>93</c:v>
                </c:pt>
                <c:pt idx="180">
                  <c:v>93</c:v>
                </c:pt>
                <c:pt idx="181">
                  <c:v>93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87</c:v>
                </c:pt>
                <c:pt idx="186">
                  <c:v>87</c:v>
                </c:pt>
                <c:pt idx="187">
                  <c:v>87</c:v>
                </c:pt>
                <c:pt idx="188">
                  <c:v>87</c:v>
                </c:pt>
                <c:pt idx="189">
                  <c:v>87</c:v>
                </c:pt>
                <c:pt idx="190">
                  <c:v>87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78</c:v>
                </c:pt>
                <c:pt idx="199">
                  <c:v>78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69</c:v>
                </c:pt>
                <c:pt idx="214">
                  <c:v>66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60</c:v>
                </c:pt>
                <c:pt idx="221">
                  <c:v>57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24</c:v>
                </c:pt>
                <c:pt idx="270">
                  <c:v>24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12</c:v>
                </c:pt>
                <c:pt idx="286">
                  <c:v>12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0</c:v>
                </c:pt>
              </c:numCache>
            </c:numRef>
          </c:yVal>
        </c:ser>
        <c:axId val="108079360"/>
        <c:axId val="108081152"/>
      </c:scatterChart>
      <c:valAx>
        <c:axId val="108079360"/>
        <c:scaling>
          <c:orientation val="minMax"/>
        </c:scaling>
        <c:axPos val="b"/>
        <c:numFmt formatCode="&quot;$&quot;#,##0_);[Red]\(&quot;$&quot;#,##0\)" sourceLinked="1"/>
        <c:tickLblPos val="nextTo"/>
        <c:crossAx val="108081152"/>
        <c:crosses val="autoZero"/>
        <c:crossBetween val="midCat"/>
      </c:valAx>
      <c:valAx>
        <c:axId val="108081152"/>
        <c:scaling>
          <c:orientation val="minMax"/>
        </c:scaling>
        <c:axPos val="l"/>
        <c:majorGridlines/>
        <c:numFmt formatCode="#,##0" sourceLinked="1"/>
        <c:tickLblPos val="nextTo"/>
        <c:crossAx val="10807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9525</xdr:rowOff>
    </xdr:from>
    <xdr:to>
      <xdr:col>10</xdr:col>
      <xdr:colOff>285750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c" refreshedDate="44925.601700694446" createdVersion="3" refreshedVersion="3" minRefreshableVersion="3" recordCount="300">
  <cacheSource type="worksheet">
    <worksheetSource name="data"/>
  </cacheSource>
  <cacheFields count="5">
    <cacheField name="Sales Person" numFmtId="0">
      <sharedItems count="10">
        <s v="Oby Sorrel"/>
        <s v="Barr Faughny"/>
        <s v="Brien Boise"/>
        <s v="Gunar Cockshoot"/>
        <s v="Husein Augar"/>
        <s v="Curtice Advani"/>
        <s v="Ram Mahesh"/>
        <s v="Ches Bonnell"/>
        <s v="Gigi Bohling"/>
        <s v="Carla Molina"/>
      </sharedItems>
    </cacheField>
    <cacheField name="Geography" numFmtId="0">
      <sharedItems count="6">
        <s v="Australia"/>
        <s v="Canada"/>
        <s v="India"/>
        <s v="UK"/>
        <s v="USA"/>
        <s v="New Zealand"/>
      </sharedItems>
    </cacheField>
    <cacheField name="Product" numFmtId="0">
      <sharedItems count="22">
        <s v="50% Dark Bites"/>
        <s v="Organic Choco Syrup"/>
        <s v="Milk Bars"/>
        <s v="Choco Coated Almonds"/>
        <s v="Orange Choco"/>
        <s v="White Choc"/>
        <s v="Caramel Stuffed Bars"/>
        <s v="Baker's Choco Chips"/>
        <s v="70% Dark Bites"/>
        <s v="Peanut Butter Cubes"/>
        <s v="Mint Chip Choco"/>
        <s v="Almond Choco"/>
        <s v="Manuka Honey Choco"/>
        <s v="After Nines"/>
        <s v="Smooth Sliky Salty"/>
        <s v="Eclairs"/>
        <s v="85% Dark Bars"/>
        <s v="99% Dark &amp; Pure"/>
        <s v="Drinking Coco"/>
        <s v="Spicy Special Slims"/>
        <s v="Raspberry Choco"/>
        <s v="Fruit &amp; Nut Bars"/>
      </sharedItems>
    </cacheField>
    <cacheField name="Amount" numFmtId="164">
      <sharedItems containsSemiMixedTypes="0" containsString="0" containsNumber="1" containsInteger="1" minValue="0" maxValue="16184"/>
    </cacheField>
    <cacheField name="Unit" numFmtId="3">
      <sharedItems containsSemiMixedTypes="0" containsString="0" containsNumber="1" containsInteger="1" minValue="0" maxValue="52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n v="5586"/>
    <n v="525"/>
  </r>
  <r>
    <x v="1"/>
    <x v="1"/>
    <x v="1"/>
    <n v="798"/>
    <n v="519"/>
  </r>
  <r>
    <x v="2"/>
    <x v="0"/>
    <x v="2"/>
    <n v="819"/>
    <n v="510"/>
  </r>
  <r>
    <x v="3"/>
    <x v="2"/>
    <x v="3"/>
    <n v="7777"/>
    <n v="504"/>
  </r>
  <r>
    <x v="4"/>
    <x v="2"/>
    <x v="4"/>
    <n v="8463"/>
    <n v="492"/>
  </r>
  <r>
    <x v="1"/>
    <x v="3"/>
    <x v="5"/>
    <n v="1785"/>
    <n v="462"/>
  </r>
  <r>
    <x v="2"/>
    <x v="4"/>
    <x v="3"/>
    <n v="6706"/>
    <n v="459"/>
  </r>
  <r>
    <x v="5"/>
    <x v="5"/>
    <x v="6"/>
    <n v="3556"/>
    <n v="459"/>
  </r>
  <r>
    <x v="5"/>
    <x v="2"/>
    <x v="7"/>
    <n v="8008"/>
    <n v="456"/>
  </r>
  <r>
    <x v="6"/>
    <x v="4"/>
    <x v="8"/>
    <n v="2275"/>
    <n v="447"/>
  </r>
  <r>
    <x v="6"/>
    <x v="4"/>
    <x v="9"/>
    <n v="8869"/>
    <n v="432"/>
  </r>
  <r>
    <x v="5"/>
    <x v="3"/>
    <x v="5"/>
    <n v="2100"/>
    <n v="414"/>
  </r>
  <r>
    <x v="5"/>
    <x v="5"/>
    <x v="10"/>
    <n v="1904"/>
    <n v="405"/>
  </r>
  <r>
    <x v="5"/>
    <x v="4"/>
    <x v="11"/>
    <n v="1302"/>
    <n v="402"/>
  </r>
  <r>
    <x v="5"/>
    <x v="3"/>
    <x v="12"/>
    <n v="3052"/>
    <n v="378"/>
  </r>
  <r>
    <x v="6"/>
    <x v="4"/>
    <x v="13"/>
    <n v="6853"/>
    <n v="372"/>
  </r>
  <r>
    <x v="7"/>
    <x v="2"/>
    <x v="0"/>
    <n v="1932"/>
    <n v="369"/>
  </r>
  <r>
    <x v="5"/>
    <x v="2"/>
    <x v="8"/>
    <n v="3402"/>
    <n v="366"/>
  </r>
  <r>
    <x v="3"/>
    <x v="5"/>
    <x v="11"/>
    <n v="938"/>
    <n v="366"/>
  </r>
  <r>
    <x v="2"/>
    <x v="4"/>
    <x v="4"/>
    <n v="2702"/>
    <n v="363"/>
  </r>
  <r>
    <x v="8"/>
    <x v="4"/>
    <x v="12"/>
    <n v="4480"/>
    <n v="357"/>
  </r>
  <r>
    <x v="1"/>
    <x v="0"/>
    <x v="14"/>
    <n v="4326"/>
    <n v="348"/>
  </r>
  <r>
    <x v="8"/>
    <x v="1"/>
    <x v="15"/>
    <n v="3339"/>
    <n v="348"/>
  </r>
  <r>
    <x v="0"/>
    <x v="1"/>
    <x v="12"/>
    <n v="2471"/>
    <n v="342"/>
  </r>
  <r>
    <x v="8"/>
    <x v="2"/>
    <x v="4"/>
    <n v="15610"/>
    <n v="339"/>
  </r>
  <r>
    <x v="7"/>
    <x v="5"/>
    <x v="10"/>
    <n v="4487"/>
    <n v="333"/>
  </r>
  <r>
    <x v="3"/>
    <x v="5"/>
    <x v="6"/>
    <n v="7308"/>
    <n v="327"/>
  </r>
  <r>
    <x v="3"/>
    <x v="5"/>
    <x v="12"/>
    <n v="4592"/>
    <n v="324"/>
  </r>
  <r>
    <x v="7"/>
    <x v="0"/>
    <x v="8"/>
    <n v="10129"/>
    <n v="312"/>
  </r>
  <r>
    <x v="3"/>
    <x v="2"/>
    <x v="6"/>
    <n v="3689"/>
    <n v="312"/>
  </r>
  <r>
    <x v="9"/>
    <x v="1"/>
    <x v="6"/>
    <n v="854"/>
    <n v="309"/>
  </r>
  <r>
    <x v="4"/>
    <x v="3"/>
    <x v="16"/>
    <n v="3920"/>
    <n v="306"/>
  </r>
  <r>
    <x v="6"/>
    <x v="1"/>
    <x v="1"/>
    <n v="3164"/>
    <n v="306"/>
  </r>
  <r>
    <x v="3"/>
    <x v="4"/>
    <x v="9"/>
    <n v="819"/>
    <n v="306"/>
  </r>
  <r>
    <x v="3"/>
    <x v="0"/>
    <x v="7"/>
    <n v="8841"/>
    <n v="303"/>
  </r>
  <r>
    <x v="0"/>
    <x v="1"/>
    <x v="3"/>
    <n v="6657"/>
    <n v="303"/>
  </r>
  <r>
    <x v="1"/>
    <x v="4"/>
    <x v="15"/>
    <n v="1589"/>
    <n v="303"/>
  </r>
  <r>
    <x v="2"/>
    <x v="4"/>
    <x v="1"/>
    <n v="4753"/>
    <n v="300"/>
  </r>
  <r>
    <x v="7"/>
    <x v="1"/>
    <x v="17"/>
    <n v="2870"/>
    <n v="300"/>
  </r>
  <r>
    <x v="6"/>
    <x v="0"/>
    <x v="2"/>
    <n v="5670"/>
    <n v="297"/>
  </r>
  <r>
    <x v="9"/>
    <x v="1"/>
    <x v="18"/>
    <n v="9632"/>
    <n v="288"/>
  </r>
  <r>
    <x v="7"/>
    <x v="4"/>
    <x v="6"/>
    <n v="5194"/>
    <n v="288"/>
  </r>
  <r>
    <x v="2"/>
    <x v="2"/>
    <x v="14"/>
    <n v="3507"/>
    <n v="288"/>
  </r>
  <r>
    <x v="0"/>
    <x v="5"/>
    <x v="19"/>
    <n v="245"/>
    <n v="288"/>
  </r>
  <r>
    <x v="5"/>
    <x v="0"/>
    <x v="1"/>
    <n v="1134"/>
    <n v="282"/>
  </r>
  <r>
    <x v="0"/>
    <x v="3"/>
    <x v="19"/>
    <n v="4858"/>
    <n v="279"/>
  </r>
  <r>
    <x v="0"/>
    <x v="4"/>
    <x v="18"/>
    <n v="3808"/>
    <n v="279"/>
  </r>
  <r>
    <x v="3"/>
    <x v="2"/>
    <x v="0"/>
    <n v="7259"/>
    <n v="276"/>
  </r>
  <r>
    <x v="3"/>
    <x v="4"/>
    <x v="20"/>
    <n v="6657"/>
    <n v="276"/>
  </r>
  <r>
    <x v="4"/>
    <x v="5"/>
    <x v="12"/>
    <n v="1085"/>
    <n v="273"/>
  </r>
  <r>
    <x v="7"/>
    <x v="0"/>
    <x v="18"/>
    <n v="1778"/>
    <n v="270"/>
  </r>
  <r>
    <x v="5"/>
    <x v="4"/>
    <x v="4"/>
    <n v="1071"/>
    <n v="270"/>
  </r>
  <r>
    <x v="0"/>
    <x v="1"/>
    <x v="21"/>
    <n v="2317"/>
    <n v="261"/>
  </r>
  <r>
    <x v="7"/>
    <x v="0"/>
    <x v="6"/>
    <n v="5677"/>
    <n v="258"/>
  </r>
  <r>
    <x v="3"/>
    <x v="4"/>
    <x v="0"/>
    <n v="2415"/>
    <n v="255"/>
  </r>
  <r>
    <x v="7"/>
    <x v="4"/>
    <x v="8"/>
    <n v="6755"/>
    <n v="252"/>
  </r>
  <r>
    <x v="7"/>
    <x v="1"/>
    <x v="12"/>
    <n v="5551"/>
    <n v="252"/>
  </r>
  <r>
    <x v="8"/>
    <x v="3"/>
    <x v="18"/>
    <n v="385"/>
    <n v="249"/>
  </r>
  <r>
    <x v="8"/>
    <x v="4"/>
    <x v="14"/>
    <n v="4753"/>
    <n v="246"/>
  </r>
  <r>
    <x v="7"/>
    <x v="3"/>
    <x v="15"/>
    <n v="4438"/>
    <n v="246"/>
  </r>
  <r>
    <x v="1"/>
    <x v="1"/>
    <x v="14"/>
    <n v="3094"/>
    <n v="246"/>
  </r>
  <r>
    <x v="4"/>
    <x v="5"/>
    <x v="7"/>
    <n v="2856"/>
    <n v="246"/>
  </r>
  <r>
    <x v="4"/>
    <x v="4"/>
    <x v="20"/>
    <n v="7833"/>
    <n v="243"/>
  </r>
  <r>
    <x v="7"/>
    <x v="4"/>
    <x v="17"/>
    <n v="4585"/>
    <n v="240"/>
  </r>
  <r>
    <x v="9"/>
    <x v="5"/>
    <x v="8"/>
    <n v="1526"/>
    <n v="240"/>
  </r>
  <r>
    <x v="8"/>
    <x v="2"/>
    <x v="13"/>
    <n v="6279"/>
    <n v="237"/>
  </r>
  <r>
    <x v="6"/>
    <x v="4"/>
    <x v="3"/>
    <n v="12348"/>
    <n v="234"/>
  </r>
  <r>
    <x v="3"/>
    <x v="4"/>
    <x v="5"/>
    <n v="2464"/>
    <n v="234"/>
  </r>
  <r>
    <x v="2"/>
    <x v="0"/>
    <x v="21"/>
    <n v="1701"/>
    <n v="234"/>
  </r>
  <r>
    <x v="9"/>
    <x v="1"/>
    <x v="2"/>
    <n v="10311"/>
    <n v="231"/>
  </r>
  <r>
    <x v="9"/>
    <x v="5"/>
    <x v="20"/>
    <n v="714"/>
    <n v="231"/>
  </r>
  <r>
    <x v="0"/>
    <x v="4"/>
    <x v="19"/>
    <n v="567"/>
    <n v="228"/>
  </r>
  <r>
    <x v="7"/>
    <x v="5"/>
    <x v="0"/>
    <n v="6608"/>
    <n v="225"/>
  </r>
  <r>
    <x v="6"/>
    <x v="3"/>
    <x v="6"/>
    <n v="3101"/>
    <n v="225"/>
  </r>
  <r>
    <x v="9"/>
    <x v="2"/>
    <x v="10"/>
    <n v="1274"/>
    <n v="225"/>
  </r>
  <r>
    <x v="2"/>
    <x v="2"/>
    <x v="10"/>
    <n v="2009"/>
    <n v="219"/>
  </r>
  <r>
    <x v="9"/>
    <x v="4"/>
    <x v="6"/>
    <n v="7455"/>
    <n v="216"/>
  </r>
  <r>
    <x v="1"/>
    <x v="3"/>
    <x v="19"/>
    <n v="7651"/>
    <n v="213"/>
  </r>
  <r>
    <x v="2"/>
    <x v="0"/>
    <x v="3"/>
    <n v="3752"/>
    <n v="213"/>
  </r>
  <r>
    <x v="2"/>
    <x v="3"/>
    <x v="14"/>
    <n v="8890"/>
    <n v="210"/>
  </r>
  <r>
    <x v="2"/>
    <x v="4"/>
    <x v="13"/>
    <n v="5012"/>
    <n v="210"/>
  </r>
  <r>
    <x v="7"/>
    <x v="5"/>
    <x v="13"/>
    <n v="9835"/>
    <n v="207"/>
  </r>
  <r>
    <x v="5"/>
    <x v="2"/>
    <x v="1"/>
    <n v="4242"/>
    <n v="207"/>
  </r>
  <r>
    <x v="4"/>
    <x v="5"/>
    <x v="11"/>
    <n v="259"/>
    <n v="207"/>
  </r>
  <r>
    <x v="4"/>
    <x v="1"/>
    <x v="1"/>
    <n v="11522"/>
    <n v="204"/>
  </r>
  <r>
    <x v="0"/>
    <x v="2"/>
    <x v="17"/>
    <n v="5355"/>
    <n v="204"/>
  </r>
  <r>
    <x v="4"/>
    <x v="3"/>
    <x v="18"/>
    <n v="2639"/>
    <n v="204"/>
  </r>
  <r>
    <x v="2"/>
    <x v="5"/>
    <x v="17"/>
    <n v="1771"/>
    <n v="204"/>
  </r>
  <r>
    <x v="9"/>
    <x v="1"/>
    <x v="7"/>
    <n v="98"/>
    <n v="204"/>
  </r>
  <r>
    <x v="8"/>
    <x v="4"/>
    <x v="20"/>
    <n v="13391"/>
    <n v="201"/>
  </r>
  <r>
    <x v="1"/>
    <x v="5"/>
    <x v="15"/>
    <n v="9926"/>
    <n v="201"/>
  </r>
  <r>
    <x v="8"/>
    <x v="2"/>
    <x v="20"/>
    <n v="7280"/>
    <n v="201"/>
  </r>
  <r>
    <x v="6"/>
    <x v="1"/>
    <x v="2"/>
    <n v="4424"/>
    <n v="201"/>
  </r>
  <r>
    <x v="7"/>
    <x v="3"/>
    <x v="1"/>
    <n v="966"/>
    <n v="198"/>
  </r>
  <r>
    <x v="0"/>
    <x v="4"/>
    <x v="4"/>
    <n v="1974"/>
    <n v="195"/>
  </r>
  <r>
    <x v="2"/>
    <x v="5"/>
    <x v="13"/>
    <n v="1890"/>
    <n v="195"/>
  </r>
  <r>
    <x v="8"/>
    <x v="2"/>
    <x v="17"/>
    <n v="861"/>
    <n v="195"/>
  </r>
  <r>
    <x v="9"/>
    <x v="1"/>
    <x v="17"/>
    <n v="1925"/>
    <n v="192"/>
  </r>
  <r>
    <x v="7"/>
    <x v="2"/>
    <x v="16"/>
    <n v="8862"/>
    <n v="189"/>
  </r>
  <r>
    <x v="5"/>
    <x v="5"/>
    <x v="21"/>
    <n v="4949"/>
    <n v="189"/>
  </r>
  <r>
    <x v="4"/>
    <x v="1"/>
    <x v="3"/>
    <n v="2954"/>
    <n v="189"/>
  </r>
  <r>
    <x v="4"/>
    <x v="2"/>
    <x v="10"/>
    <n v="938"/>
    <n v="189"/>
  </r>
  <r>
    <x v="9"/>
    <x v="4"/>
    <x v="20"/>
    <n v="2114"/>
    <n v="186"/>
  </r>
  <r>
    <x v="2"/>
    <x v="3"/>
    <x v="8"/>
    <n v="7021"/>
    <n v="183"/>
  </r>
  <r>
    <x v="1"/>
    <x v="0"/>
    <x v="6"/>
    <n v="6580"/>
    <n v="183"/>
  </r>
  <r>
    <x v="5"/>
    <x v="4"/>
    <x v="1"/>
    <n v="3864"/>
    <n v="177"/>
  </r>
  <r>
    <x v="7"/>
    <x v="1"/>
    <x v="18"/>
    <n v="2646"/>
    <n v="177"/>
  </r>
  <r>
    <x v="9"/>
    <x v="5"/>
    <x v="7"/>
    <n v="2324"/>
    <n v="177"/>
  </r>
  <r>
    <x v="9"/>
    <x v="2"/>
    <x v="9"/>
    <n v="7847"/>
    <n v="174"/>
  </r>
  <r>
    <x v="9"/>
    <x v="1"/>
    <x v="8"/>
    <n v="6118"/>
    <n v="174"/>
  </r>
  <r>
    <x v="6"/>
    <x v="4"/>
    <x v="10"/>
    <n v="4725"/>
    <n v="174"/>
  </r>
  <r>
    <x v="4"/>
    <x v="2"/>
    <x v="15"/>
    <n v="707"/>
    <n v="174"/>
  </r>
  <r>
    <x v="3"/>
    <x v="3"/>
    <x v="7"/>
    <n v="4956"/>
    <n v="171"/>
  </r>
  <r>
    <x v="8"/>
    <x v="3"/>
    <x v="16"/>
    <n v="4018"/>
    <n v="171"/>
  </r>
  <r>
    <x v="8"/>
    <x v="0"/>
    <x v="17"/>
    <n v="5474"/>
    <n v="168"/>
  </r>
  <r>
    <x v="2"/>
    <x v="4"/>
    <x v="12"/>
    <n v="2023"/>
    <n v="168"/>
  </r>
  <r>
    <x v="3"/>
    <x v="3"/>
    <x v="10"/>
    <n v="21"/>
    <n v="168"/>
  </r>
  <r>
    <x v="3"/>
    <x v="1"/>
    <x v="21"/>
    <n v="3773"/>
    <n v="165"/>
  </r>
  <r>
    <x v="1"/>
    <x v="3"/>
    <x v="4"/>
    <n v="9443"/>
    <n v="162"/>
  </r>
  <r>
    <x v="6"/>
    <x v="2"/>
    <x v="17"/>
    <n v="4018"/>
    <n v="162"/>
  </r>
  <r>
    <x v="3"/>
    <x v="1"/>
    <x v="6"/>
    <n v="973"/>
    <n v="162"/>
  </r>
  <r>
    <x v="6"/>
    <x v="2"/>
    <x v="9"/>
    <n v="3794"/>
    <n v="159"/>
  </r>
  <r>
    <x v="4"/>
    <x v="4"/>
    <x v="7"/>
    <n v="98"/>
    <n v="159"/>
  </r>
  <r>
    <x v="6"/>
    <x v="2"/>
    <x v="15"/>
    <n v="5019"/>
    <n v="156"/>
  </r>
  <r>
    <x v="5"/>
    <x v="1"/>
    <x v="15"/>
    <n v="4970"/>
    <n v="156"/>
  </r>
  <r>
    <x v="4"/>
    <x v="5"/>
    <x v="5"/>
    <n v="4305"/>
    <n v="156"/>
  </r>
  <r>
    <x v="1"/>
    <x v="0"/>
    <x v="21"/>
    <n v="4417"/>
    <n v="153"/>
  </r>
  <r>
    <x v="4"/>
    <x v="2"/>
    <x v="6"/>
    <n v="14329"/>
    <n v="150"/>
  </r>
  <r>
    <x v="2"/>
    <x v="1"/>
    <x v="21"/>
    <n v="5019"/>
    <n v="150"/>
  </r>
  <r>
    <x v="5"/>
    <x v="2"/>
    <x v="15"/>
    <n v="3759"/>
    <n v="150"/>
  </r>
  <r>
    <x v="2"/>
    <x v="5"/>
    <x v="8"/>
    <n v="42"/>
    <n v="150"/>
  </r>
  <r>
    <x v="4"/>
    <x v="4"/>
    <x v="11"/>
    <n v="959"/>
    <n v="147"/>
  </r>
  <r>
    <x v="1"/>
    <x v="3"/>
    <x v="6"/>
    <n v="6027"/>
    <n v="144"/>
  </r>
  <r>
    <x v="3"/>
    <x v="5"/>
    <x v="15"/>
    <n v="3983"/>
    <n v="144"/>
  </r>
  <r>
    <x v="4"/>
    <x v="4"/>
    <x v="1"/>
    <n v="2429"/>
    <n v="144"/>
  </r>
  <r>
    <x v="9"/>
    <x v="2"/>
    <x v="13"/>
    <n v="336"/>
    <n v="144"/>
  </r>
  <r>
    <x v="0"/>
    <x v="0"/>
    <x v="13"/>
    <n v="2205"/>
    <n v="141"/>
  </r>
  <r>
    <x v="1"/>
    <x v="3"/>
    <x v="13"/>
    <n v="1568"/>
    <n v="141"/>
  </r>
  <r>
    <x v="1"/>
    <x v="5"/>
    <x v="18"/>
    <n v="11571"/>
    <n v="138"/>
  </r>
  <r>
    <x v="7"/>
    <x v="2"/>
    <x v="4"/>
    <n v="2205"/>
    <n v="138"/>
  </r>
  <r>
    <x v="6"/>
    <x v="2"/>
    <x v="1"/>
    <n v="2289"/>
    <n v="135"/>
  </r>
  <r>
    <x v="5"/>
    <x v="1"/>
    <x v="12"/>
    <n v="1400"/>
    <n v="135"/>
  </r>
  <r>
    <x v="5"/>
    <x v="0"/>
    <x v="9"/>
    <n v="959"/>
    <n v="135"/>
  </r>
  <r>
    <x v="6"/>
    <x v="3"/>
    <x v="12"/>
    <n v="0"/>
    <n v="135"/>
  </r>
  <r>
    <x v="9"/>
    <x v="4"/>
    <x v="1"/>
    <n v="847"/>
    <n v="129"/>
  </r>
  <r>
    <x v="0"/>
    <x v="0"/>
    <x v="11"/>
    <n v="6860"/>
    <n v="126"/>
  </r>
  <r>
    <x v="9"/>
    <x v="2"/>
    <x v="21"/>
    <n v="4935"/>
    <n v="126"/>
  </r>
  <r>
    <x v="1"/>
    <x v="3"/>
    <x v="9"/>
    <n v="4018"/>
    <n v="126"/>
  </r>
  <r>
    <x v="6"/>
    <x v="4"/>
    <x v="12"/>
    <n v="1617"/>
    <n v="126"/>
  </r>
  <r>
    <x v="2"/>
    <x v="4"/>
    <x v="9"/>
    <n v="357"/>
    <n v="126"/>
  </r>
  <r>
    <x v="5"/>
    <x v="2"/>
    <x v="3"/>
    <n v="6734"/>
    <n v="123"/>
  </r>
  <r>
    <x v="5"/>
    <x v="4"/>
    <x v="8"/>
    <n v="4781"/>
    <n v="123"/>
  </r>
  <r>
    <x v="9"/>
    <x v="5"/>
    <x v="4"/>
    <n v="3388"/>
    <n v="123"/>
  </r>
  <r>
    <x v="5"/>
    <x v="0"/>
    <x v="2"/>
    <n v="2317"/>
    <n v="123"/>
  </r>
  <r>
    <x v="0"/>
    <x v="0"/>
    <x v="2"/>
    <n v="63"/>
    <n v="123"/>
  </r>
  <r>
    <x v="5"/>
    <x v="1"/>
    <x v="11"/>
    <n v="10073"/>
    <n v="120"/>
  </r>
  <r>
    <x v="1"/>
    <x v="2"/>
    <x v="17"/>
    <n v="7511"/>
    <n v="120"/>
  </r>
  <r>
    <x v="4"/>
    <x v="0"/>
    <x v="10"/>
    <n v="2646"/>
    <n v="120"/>
  </r>
  <r>
    <x v="3"/>
    <x v="2"/>
    <x v="21"/>
    <n v="2212"/>
    <n v="117"/>
  </r>
  <r>
    <x v="7"/>
    <x v="1"/>
    <x v="14"/>
    <n v="2149"/>
    <n v="117"/>
  </r>
  <r>
    <x v="1"/>
    <x v="3"/>
    <x v="10"/>
    <n v="2016"/>
    <n v="117"/>
  </r>
  <r>
    <x v="7"/>
    <x v="4"/>
    <x v="16"/>
    <n v="2793"/>
    <n v="114"/>
  </r>
  <r>
    <x v="4"/>
    <x v="1"/>
    <x v="5"/>
    <n v="2142"/>
    <n v="114"/>
  </r>
  <r>
    <x v="6"/>
    <x v="5"/>
    <x v="8"/>
    <n v="1624"/>
    <n v="114"/>
  </r>
  <r>
    <x v="7"/>
    <x v="5"/>
    <x v="15"/>
    <n v="4487"/>
    <n v="111"/>
  </r>
  <r>
    <x v="8"/>
    <x v="1"/>
    <x v="8"/>
    <n v="1526"/>
    <n v="105"/>
  </r>
  <r>
    <x v="9"/>
    <x v="5"/>
    <x v="16"/>
    <n v="6398"/>
    <n v="102"/>
  </r>
  <r>
    <x v="6"/>
    <x v="0"/>
    <x v="11"/>
    <n v="6125"/>
    <n v="102"/>
  </r>
  <r>
    <x v="4"/>
    <x v="0"/>
    <x v="5"/>
    <n v="3850"/>
    <n v="102"/>
  </r>
  <r>
    <x v="8"/>
    <x v="2"/>
    <x v="12"/>
    <n v="2891"/>
    <n v="102"/>
  </r>
  <r>
    <x v="3"/>
    <x v="3"/>
    <x v="6"/>
    <n v="1652"/>
    <n v="102"/>
  </r>
  <r>
    <x v="5"/>
    <x v="5"/>
    <x v="18"/>
    <n v="1505"/>
    <n v="102"/>
  </r>
  <r>
    <x v="4"/>
    <x v="0"/>
    <x v="7"/>
    <n v="2436"/>
    <n v="99"/>
  </r>
  <r>
    <x v="9"/>
    <x v="4"/>
    <x v="17"/>
    <n v="609"/>
    <n v="99"/>
  </r>
  <r>
    <x v="4"/>
    <x v="5"/>
    <x v="4"/>
    <n v="7273"/>
    <n v="96"/>
  </r>
  <r>
    <x v="0"/>
    <x v="4"/>
    <x v="0"/>
    <n v="3472"/>
    <n v="96"/>
  </r>
  <r>
    <x v="7"/>
    <x v="2"/>
    <x v="5"/>
    <n v="1568"/>
    <n v="96"/>
  </r>
  <r>
    <x v="6"/>
    <x v="5"/>
    <x v="1"/>
    <n v="6132"/>
    <n v="93"/>
  </r>
  <r>
    <x v="3"/>
    <x v="2"/>
    <x v="15"/>
    <n v="2919"/>
    <n v="93"/>
  </r>
  <r>
    <x v="4"/>
    <x v="5"/>
    <x v="21"/>
    <n v="2737"/>
    <n v="93"/>
  </r>
  <r>
    <x v="8"/>
    <x v="2"/>
    <x v="9"/>
    <n v="1652"/>
    <n v="93"/>
  </r>
  <r>
    <x v="0"/>
    <x v="2"/>
    <x v="5"/>
    <n v="1428"/>
    <n v="93"/>
  </r>
  <r>
    <x v="6"/>
    <x v="1"/>
    <x v="9"/>
    <n v="9772"/>
    <n v="90"/>
  </r>
  <r>
    <x v="4"/>
    <x v="2"/>
    <x v="21"/>
    <n v="8155"/>
    <n v="90"/>
  </r>
  <r>
    <x v="6"/>
    <x v="0"/>
    <x v="5"/>
    <n v="2541"/>
    <n v="90"/>
  </r>
  <r>
    <x v="4"/>
    <x v="0"/>
    <x v="9"/>
    <n v="9506"/>
    <n v="87"/>
  </r>
  <r>
    <x v="5"/>
    <x v="5"/>
    <x v="14"/>
    <n v="7693"/>
    <n v="87"/>
  </r>
  <r>
    <x v="0"/>
    <x v="2"/>
    <x v="15"/>
    <n v="700"/>
    <n v="87"/>
  </r>
  <r>
    <x v="6"/>
    <x v="0"/>
    <x v="7"/>
    <n v="609"/>
    <n v="87"/>
  </r>
  <r>
    <x v="2"/>
    <x v="5"/>
    <x v="19"/>
    <n v="434"/>
    <n v="87"/>
  </r>
  <r>
    <x v="7"/>
    <x v="1"/>
    <x v="3"/>
    <n v="280"/>
    <n v="87"/>
  </r>
  <r>
    <x v="9"/>
    <x v="1"/>
    <x v="3"/>
    <n v="10304"/>
    <n v="84"/>
  </r>
  <r>
    <x v="8"/>
    <x v="4"/>
    <x v="13"/>
    <n v="490"/>
    <n v="84"/>
  </r>
  <r>
    <x v="2"/>
    <x v="0"/>
    <x v="13"/>
    <n v="168"/>
    <n v="84"/>
  </r>
  <r>
    <x v="1"/>
    <x v="3"/>
    <x v="1"/>
    <n v="7812"/>
    <n v="81"/>
  </r>
  <r>
    <x v="8"/>
    <x v="3"/>
    <x v="13"/>
    <n v="6909"/>
    <n v="81"/>
  </r>
  <r>
    <x v="2"/>
    <x v="4"/>
    <x v="8"/>
    <n v="3598"/>
    <n v="81"/>
  </r>
  <r>
    <x v="5"/>
    <x v="5"/>
    <x v="8"/>
    <n v="560"/>
    <n v="81"/>
  </r>
  <r>
    <x v="2"/>
    <x v="0"/>
    <x v="19"/>
    <n v="6433"/>
    <n v="78"/>
  </r>
  <r>
    <x v="3"/>
    <x v="4"/>
    <x v="21"/>
    <n v="2023"/>
    <n v="78"/>
  </r>
  <r>
    <x v="1"/>
    <x v="1"/>
    <x v="12"/>
    <n v="8211"/>
    <n v="75"/>
  </r>
  <r>
    <x v="5"/>
    <x v="2"/>
    <x v="12"/>
    <n v="3339"/>
    <n v="75"/>
  </r>
  <r>
    <x v="7"/>
    <x v="2"/>
    <x v="3"/>
    <n v="3262"/>
    <n v="75"/>
  </r>
  <r>
    <x v="6"/>
    <x v="2"/>
    <x v="21"/>
    <n v="2779"/>
    <n v="75"/>
  </r>
  <r>
    <x v="5"/>
    <x v="2"/>
    <x v="10"/>
    <n v="2219"/>
    <n v="75"/>
  </r>
  <r>
    <x v="7"/>
    <x v="0"/>
    <x v="0"/>
    <n v="1281"/>
    <n v="75"/>
  </r>
  <r>
    <x v="0"/>
    <x v="1"/>
    <x v="2"/>
    <n v="945"/>
    <n v="75"/>
  </r>
  <r>
    <x v="8"/>
    <x v="5"/>
    <x v="13"/>
    <n v="518"/>
    <n v="75"/>
  </r>
  <r>
    <x v="5"/>
    <x v="0"/>
    <x v="5"/>
    <n v="469"/>
    <n v="75"/>
  </r>
  <r>
    <x v="6"/>
    <x v="5"/>
    <x v="12"/>
    <n v="9002"/>
    <n v="72"/>
  </r>
  <r>
    <x v="9"/>
    <x v="3"/>
    <x v="0"/>
    <n v="3976"/>
    <n v="72"/>
  </r>
  <r>
    <x v="4"/>
    <x v="3"/>
    <x v="5"/>
    <n v="3192"/>
    <n v="72"/>
  </r>
  <r>
    <x v="0"/>
    <x v="1"/>
    <x v="1"/>
    <n v="1407"/>
    <n v="72"/>
  </r>
  <r>
    <x v="9"/>
    <x v="4"/>
    <x v="2"/>
    <n v="4760"/>
    <n v="69"/>
  </r>
  <r>
    <x v="3"/>
    <x v="4"/>
    <x v="12"/>
    <n v="2114"/>
    <n v="66"/>
  </r>
  <r>
    <x v="8"/>
    <x v="1"/>
    <x v="2"/>
    <n v="6146"/>
    <n v="63"/>
  </r>
  <r>
    <x v="7"/>
    <x v="4"/>
    <x v="0"/>
    <n v="4606"/>
    <n v="63"/>
  </r>
  <r>
    <x v="2"/>
    <x v="0"/>
    <x v="1"/>
    <n v="2268"/>
    <n v="63"/>
  </r>
  <r>
    <x v="5"/>
    <x v="3"/>
    <x v="8"/>
    <n v="1638"/>
    <n v="63"/>
  </r>
  <r>
    <x v="5"/>
    <x v="1"/>
    <x v="19"/>
    <n v="497"/>
    <n v="63"/>
  </r>
  <r>
    <x v="4"/>
    <x v="0"/>
    <x v="16"/>
    <n v="4137"/>
    <n v="60"/>
  </r>
  <r>
    <x v="4"/>
    <x v="1"/>
    <x v="8"/>
    <n v="9051"/>
    <n v="57"/>
  </r>
  <r>
    <x v="8"/>
    <x v="0"/>
    <x v="2"/>
    <n v="7189"/>
    <n v="54"/>
  </r>
  <r>
    <x v="7"/>
    <x v="5"/>
    <x v="8"/>
    <n v="6454"/>
    <n v="54"/>
  </r>
  <r>
    <x v="3"/>
    <x v="2"/>
    <x v="7"/>
    <n v="3108"/>
    <n v="54"/>
  </r>
  <r>
    <x v="5"/>
    <x v="0"/>
    <x v="14"/>
    <n v="2681"/>
    <n v="54"/>
  </r>
  <r>
    <x v="1"/>
    <x v="5"/>
    <x v="0"/>
    <n v="1057"/>
    <n v="54"/>
  </r>
  <r>
    <x v="1"/>
    <x v="2"/>
    <x v="2"/>
    <n v="252"/>
    <n v="54"/>
  </r>
  <r>
    <x v="8"/>
    <x v="3"/>
    <x v="7"/>
    <n v="5236"/>
    <n v="51"/>
  </r>
  <r>
    <x v="3"/>
    <x v="3"/>
    <x v="12"/>
    <n v="3640"/>
    <n v="51"/>
  </r>
  <r>
    <x v="6"/>
    <x v="0"/>
    <x v="16"/>
    <n v="623"/>
    <n v="51"/>
  </r>
  <r>
    <x v="1"/>
    <x v="0"/>
    <x v="2"/>
    <n v="56"/>
    <n v="51"/>
  </r>
  <r>
    <x v="6"/>
    <x v="2"/>
    <x v="7"/>
    <n v="6748"/>
    <n v="48"/>
  </r>
  <r>
    <x v="7"/>
    <x v="5"/>
    <x v="9"/>
    <n v="6391"/>
    <n v="48"/>
  </r>
  <r>
    <x v="7"/>
    <x v="2"/>
    <x v="9"/>
    <n v="2226"/>
    <n v="48"/>
  </r>
  <r>
    <x v="6"/>
    <x v="4"/>
    <x v="16"/>
    <n v="1638"/>
    <n v="48"/>
  </r>
  <r>
    <x v="5"/>
    <x v="2"/>
    <x v="11"/>
    <n v="525"/>
    <n v="48"/>
  </r>
  <r>
    <x v="1"/>
    <x v="1"/>
    <x v="15"/>
    <n v="189"/>
    <n v="48"/>
  </r>
  <r>
    <x v="8"/>
    <x v="5"/>
    <x v="14"/>
    <n v="182"/>
    <n v="48"/>
  </r>
  <r>
    <x v="8"/>
    <x v="0"/>
    <x v="5"/>
    <n v="7483"/>
    <n v="45"/>
  </r>
  <r>
    <x v="2"/>
    <x v="5"/>
    <x v="7"/>
    <n v="6279"/>
    <n v="45"/>
  </r>
  <r>
    <x v="4"/>
    <x v="5"/>
    <x v="6"/>
    <n v="2919"/>
    <n v="45"/>
  </r>
  <r>
    <x v="6"/>
    <x v="0"/>
    <x v="12"/>
    <n v="2541"/>
    <n v="45"/>
  </r>
  <r>
    <x v="7"/>
    <x v="1"/>
    <x v="13"/>
    <n v="8435"/>
    <n v="42"/>
  </r>
  <r>
    <x v="3"/>
    <x v="2"/>
    <x v="5"/>
    <n v="6300"/>
    <n v="42"/>
  </r>
  <r>
    <x v="6"/>
    <x v="3"/>
    <x v="20"/>
    <n v="5775"/>
    <n v="42"/>
  </r>
  <r>
    <x v="1"/>
    <x v="5"/>
    <x v="20"/>
    <n v="2863"/>
    <n v="42"/>
  </r>
  <r>
    <x v="8"/>
    <x v="1"/>
    <x v="10"/>
    <n v="16184"/>
    <n v="39"/>
  </r>
  <r>
    <x v="7"/>
    <x v="2"/>
    <x v="15"/>
    <n v="7777"/>
    <n v="39"/>
  </r>
  <r>
    <x v="3"/>
    <x v="1"/>
    <x v="5"/>
    <n v="3339"/>
    <n v="39"/>
  </r>
  <r>
    <x v="6"/>
    <x v="0"/>
    <x v="14"/>
    <n v="1988"/>
    <n v="39"/>
  </r>
  <r>
    <x v="9"/>
    <x v="2"/>
    <x v="15"/>
    <n v="1463"/>
    <n v="39"/>
  </r>
  <r>
    <x v="3"/>
    <x v="1"/>
    <x v="10"/>
    <n v="9198"/>
    <n v="36"/>
  </r>
  <r>
    <x v="5"/>
    <x v="0"/>
    <x v="19"/>
    <n v="7322"/>
    <n v="36"/>
  </r>
  <r>
    <x v="1"/>
    <x v="3"/>
    <x v="20"/>
    <n v="4802"/>
    <n v="36"/>
  </r>
  <r>
    <x v="1"/>
    <x v="3"/>
    <x v="21"/>
    <n v="630"/>
    <n v="36"/>
  </r>
  <r>
    <x v="6"/>
    <x v="1"/>
    <x v="11"/>
    <n v="217"/>
    <n v="36"/>
  </r>
  <r>
    <x v="0"/>
    <x v="3"/>
    <x v="9"/>
    <n v="12950"/>
    <n v="30"/>
  </r>
  <r>
    <x v="2"/>
    <x v="5"/>
    <x v="20"/>
    <n v="9709"/>
    <n v="30"/>
  </r>
  <r>
    <x v="6"/>
    <x v="3"/>
    <x v="1"/>
    <n v="6370"/>
    <n v="30"/>
  </r>
  <r>
    <x v="6"/>
    <x v="1"/>
    <x v="5"/>
    <n v="5439"/>
    <n v="30"/>
  </r>
  <r>
    <x v="0"/>
    <x v="5"/>
    <x v="21"/>
    <n v="4683"/>
    <n v="30"/>
  </r>
  <r>
    <x v="5"/>
    <x v="1"/>
    <x v="2"/>
    <n v="4319"/>
    <n v="30"/>
  </r>
  <r>
    <x v="2"/>
    <x v="3"/>
    <x v="18"/>
    <n v="9660"/>
    <n v="27"/>
  </r>
  <r>
    <x v="4"/>
    <x v="2"/>
    <x v="19"/>
    <n v="6832"/>
    <n v="27"/>
  </r>
  <r>
    <x v="5"/>
    <x v="3"/>
    <x v="15"/>
    <n v="6048"/>
    <n v="27"/>
  </r>
  <r>
    <x v="0"/>
    <x v="5"/>
    <x v="6"/>
    <n v="3059"/>
    <n v="27"/>
  </r>
  <r>
    <x v="7"/>
    <x v="4"/>
    <x v="10"/>
    <n v="2135"/>
    <n v="27"/>
  </r>
  <r>
    <x v="2"/>
    <x v="3"/>
    <x v="7"/>
    <n v="1561"/>
    <n v="27"/>
  </r>
  <r>
    <x v="0"/>
    <x v="2"/>
    <x v="13"/>
    <n v="4053"/>
    <n v="24"/>
  </r>
  <r>
    <x v="7"/>
    <x v="2"/>
    <x v="20"/>
    <n v="3829"/>
    <n v="24"/>
  </r>
  <r>
    <x v="1"/>
    <x v="1"/>
    <x v="10"/>
    <n v="11417"/>
    <n v="21"/>
  </r>
  <r>
    <x v="8"/>
    <x v="5"/>
    <x v="5"/>
    <n v="8813"/>
    <n v="21"/>
  </r>
  <r>
    <x v="6"/>
    <x v="5"/>
    <x v="17"/>
    <n v="7693"/>
    <n v="21"/>
  </r>
  <r>
    <x v="8"/>
    <x v="2"/>
    <x v="1"/>
    <n v="6986"/>
    <n v="21"/>
  </r>
  <r>
    <x v="8"/>
    <x v="0"/>
    <x v="3"/>
    <n v="5075"/>
    <n v="21"/>
  </r>
  <r>
    <x v="7"/>
    <x v="4"/>
    <x v="1"/>
    <n v="2478"/>
    <n v="21"/>
  </r>
  <r>
    <x v="9"/>
    <x v="0"/>
    <x v="5"/>
    <n v="154"/>
    <n v="21"/>
  </r>
  <r>
    <x v="3"/>
    <x v="2"/>
    <x v="4"/>
    <n v="2583"/>
    <n v="18"/>
  </r>
  <r>
    <x v="3"/>
    <x v="1"/>
    <x v="17"/>
    <n v="1281"/>
    <n v="18"/>
  </r>
  <r>
    <x v="1"/>
    <x v="5"/>
    <x v="17"/>
    <n v="238"/>
    <n v="18"/>
  </r>
  <r>
    <x v="8"/>
    <x v="1"/>
    <x v="21"/>
    <n v="6314"/>
    <n v="15"/>
  </r>
  <r>
    <x v="8"/>
    <x v="4"/>
    <x v="18"/>
    <n v="2415"/>
    <n v="15"/>
  </r>
  <r>
    <x v="5"/>
    <x v="2"/>
    <x v="20"/>
    <n v="1442"/>
    <n v="15"/>
  </r>
  <r>
    <x v="1"/>
    <x v="4"/>
    <x v="17"/>
    <n v="553"/>
    <n v="15"/>
  </r>
  <r>
    <x v="6"/>
    <x v="3"/>
    <x v="13"/>
    <n v="5817"/>
    <n v="12"/>
  </r>
  <r>
    <x v="8"/>
    <x v="5"/>
    <x v="0"/>
    <n v="4991"/>
    <n v="12"/>
  </r>
  <r>
    <x v="5"/>
    <x v="1"/>
    <x v="3"/>
    <n v="6118"/>
    <n v="9"/>
  </r>
  <r>
    <x v="0"/>
    <x v="2"/>
    <x v="7"/>
    <n v="4991"/>
    <n v="9"/>
  </r>
  <r>
    <x v="9"/>
    <x v="5"/>
    <x v="19"/>
    <n v="2933"/>
    <n v="9"/>
  </r>
  <r>
    <x v="8"/>
    <x v="4"/>
    <x v="11"/>
    <n v="2744"/>
    <n v="9"/>
  </r>
  <r>
    <x v="4"/>
    <x v="0"/>
    <x v="15"/>
    <n v="2408"/>
    <n v="9"/>
  </r>
  <r>
    <x v="5"/>
    <x v="5"/>
    <x v="7"/>
    <n v="6818"/>
    <n v="6"/>
  </r>
  <r>
    <x v="0"/>
    <x v="4"/>
    <x v="20"/>
    <n v="2562"/>
    <n v="6"/>
  </r>
  <r>
    <x v="5"/>
    <x v="0"/>
    <x v="10"/>
    <n v="938"/>
    <n v="6"/>
  </r>
  <r>
    <x v="8"/>
    <x v="1"/>
    <x v="18"/>
    <n v="6111"/>
    <n v="3"/>
  </r>
  <r>
    <x v="9"/>
    <x v="0"/>
    <x v="13"/>
    <n v="5915"/>
    <n v="3"/>
  </r>
  <r>
    <x v="1"/>
    <x v="0"/>
    <x v="11"/>
    <n v="3549"/>
    <n v="3"/>
  </r>
  <r>
    <x v="5"/>
    <x v="3"/>
    <x v="16"/>
    <n v="2989"/>
    <n v="3"/>
  </r>
  <r>
    <x v="7"/>
    <x v="5"/>
    <x v="7"/>
    <n v="530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>
  <location ref="B5:E12" firstHeaderRow="1" firstDataRow="2" firstDataCol="1"/>
  <pivotFields count="5">
    <pivotField showAll="0">
      <items count="11">
        <item x="1"/>
        <item x="2"/>
        <item x="9"/>
        <item x="7"/>
        <item x="5"/>
        <item x="8"/>
        <item x="3"/>
        <item x="4"/>
        <item x="0"/>
        <item x="6"/>
        <item t="default"/>
      </items>
    </pivotField>
    <pivotField axis="axisRow" showAll="0" sortType="descending">
      <items count="7">
        <item x="0"/>
        <item x="1"/>
        <item x="2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dataField="1" numFmtId="3" showAll="0"/>
  </pivotFields>
  <rowFields count="1">
    <field x="1"/>
  </rowFields>
  <rowItems count="6">
    <i>
      <x v="2"/>
    </i>
    <i>
      <x v="1"/>
    </i>
    <i>
      <x v="3"/>
    </i>
    <i>
      <x v="5"/>
    </i>
    <i>
      <x v="4"/>
    </i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3" baseField="0" baseItem="0"/>
    <dataField name=" " fld="3" baseField="0" baseItem="0"/>
    <dataField name="Sum of Unit" fld="4" baseField="0" baseItem="0"/>
  </dataFields>
  <formats count="6">
    <format dxfId="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4">
      <pivotArea field="1" type="button" dataOnly="0" labelOnly="1" outline="0" axis="axisRow" fieldPosition="0"/>
    </format>
    <format dxfId="3">
      <pivotArea dataOnly="0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Dark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E10" firstHeaderRow="1" firstDataRow="2" firstDataCol="1"/>
  <pivotFields count="5">
    <pivotField showAll="0"/>
    <pivotField showAll="0"/>
    <pivotField axis="axisRow" showAll="0" measureFilter="1">
      <items count="23">
        <item x="0"/>
        <item x="8"/>
        <item x="16"/>
        <item x="17"/>
        <item x="13"/>
        <item x="11"/>
        <item x="7"/>
        <item x="6"/>
        <item x="3"/>
        <item x="18"/>
        <item x="15"/>
        <item x="21"/>
        <item x="12"/>
        <item x="2"/>
        <item x="10"/>
        <item x="4"/>
        <item x="1"/>
        <item x="9"/>
        <item x="20"/>
        <item x="14"/>
        <item x="19"/>
        <item x="5"/>
        <item t="default"/>
      </items>
    </pivotField>
    <pivotField dataField="1" numFmtId="164" showAll="0"/>
    <pivotField dataField="1" numFmtId="3" showAll="0"/>
  </pivotFields>
  <rowFields count="1">
    <field x="2"/>
  </rowFields>
  <rowItems count="6">
    <i>
      <x v="6"/>
    </i>
    <i>
      <x v="7"/>
    </i>
    <i>
      <x v="8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" fld="4" baseField="0" baseItem="0"/>
  </dataField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6:O19" firstHeaderRow="1" firstDataRow="1" firstDataCol="1"/>
  <pivotFields count="5">
    <pivotField axis="axisRow" showAll="0" measureFilter="1" sortType="descending">
      <items count="11">
        <item x="1"/>
        <item x="2"/>
        <item x="9"/>
        <item x="7"/>
        <item x="5"/>
        <item x="8"/>
        <item x="3"/>
        <item x="4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numFmtId="164" showAll="0"/>
    <pivotField numFmtId="3" showAll="0"/>
  </pivotFields>
  <rowFields count="2">
    <field x="1"/>
    <field x="0"/>
  </rowFields>
  <rowItems count="13">
    <i>
      <x/>
    </i>
    <i r="1">
      <x v="2"/>
    </i>
    <i>
      <x v="1"/>
    </i>
    <i r="1">
      <x v="1"/>
    </i>
    <i>
      <x v="2"/>
    </i>
    <i r="1">
      <x v="1"/>
    </i>
    <i>
      <x v="3"/>
    </i>
    <i r="1">
      <x v="8"/>
    </i>
    <i>
      <x v="4"/>
    </i>
    <i r="1">
      <x v="2"/>
    </i>
    <i>
      <x v="5"/>
    </i>
    <i r="1">
      <x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" filterVal="1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6:C19" firstHeaderRow="1" firstDataRow="1" firstDataCol="1"/>
  <pivotFields count="5">
    <pivotField axis="axisRow" showAll="0" measureFilter="1" sortType="descending">
      <items count="11">
        <item x="1"/>
        <item x="2"/>
        <item x="9"/>
        <item x="7"/>
        <item x="5"/>
        <item x="8"/>
        <item x="3"/>
        <item x="4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numFmtId="164" showAll="0"/>
    <pivotField numFmtId="3" showAll="0"/>
  </pivotFields>
  <rowFields count="2">
    <field x="1"/>
    <field x="0"/>
  </rowFields>
  <rowItems count="13">
    <i>
      <x/>
    </i>
    <i r="1">
      <x v="5"/>
    </i>
    <i>
      <x v="1"/>
    </i>
    <i r="1">
      <x v="5"/>
    </i>
    <i>
      <x v="2"/>
    </i>
    <i r="1">
      <x v="5"/>
    </i>
    <i>
      <x v="3"/>
    </i>
    <i r="1">
      <x v="3"/>
    </i>
    <i>
      <x v="4"/>
    </i>
    <i r="1">
      <x/>
    </i>
    <i>
      <x v="5"/>
    </i>
    <i r="1">
      <x v="9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</pivotTableDefinition>
</file>

<file path=xl/tables/table1.xml><?xml version="1.0" encoding="utf-8"?>
<table xmlns="http://schemas.openxmlformats.org/spreadsheetml/2006/main" id="1" name="products" displayName="products" ref="Y11:Z33" totalsRowShown="0">
  <autoFilter ref="Y11:Z33"/>
  <tableColumns count="2">
    <tableColumn id="1" name="Product"/>
    <tableColumn id="2" name="Cost per unit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" displayName="data" ref="C11:G311" totalsRowShown="0" headerRowDxfId="14">
  <autoFilter ref="C11:G311"/>
  <sortState ref="C12:G311">
    <sortCondition descending="1" ref="G11:G311"/>
  </sortState>
  <tableColumns count="5">
    <tableColumn id="1" name="Sales Person"/>
    <tableColumn id="2" name="Geography"/>
    <tableColumn id="3" name="Product"/>
    <tableColumn id="4" name="Amount" dataDxfId="13"/>
    <tableColumn id="5" name="Unit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data5" displayName="data5" ref="E26:I326" totalsRowShown="0" headerRowDxfId="11">
  <autoFilter ref="E26:I326"/>
  <sortState ref="E27:I326">
    <sortCondition descending="1" ref="H26:H326"/>
  </sortState>
  <tableColumns count="5">
    <tableColumn id="1" name="Sales Person"/>
    <tableColumn id="2" name="Geography"/>
    <tableColumn id="3" name="Product"/>
    <tableColumn id="4" name="Amount" dataDxfId="10"/>
    <tableColumn id="5" name="Unit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data6" displayName="data6" ref="V9:Z309" totalsRowShown="0" headerRowDxfId="2">
  <autoFilter ref="V9:Z309"/>
  <sortState ref="V10:Z309">
    <sortCondition descending="1" ref="Z11:Z311"/>
  </sortState>
  <tableColumns count="5">
    <tableColumn id="1" name="Sales Person"/>
    <tableColumn id="2" name="Geography"/>
    <tableColumn id="3" name="Product"/>
    <tableColumn id="4" name="Amount" dataDxfId="1"/>
    <tableColumn id="5" name="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8"/>
  <sheetViews>
    <sheetView showGridLines="0" tabSelected="1" workbookViewId="0">
      <selection activeCell="J3" sqref="J3"/>
    </sheetView>
  </sheetViews>
  <sheetFormatPr defaultRowHeight="1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7" width="13.85546875" customWidth="1"/>
    <col min="10" max="10" width="3.85546875" customWidth="1"/>
    <col min="11" max="11" width="53.85546875" customWidth="1"/>
    <col min="25" max="25" width="21.85546875" bestFit="1" customWidth="1"/>
    <col min="26" max="26" width="14.42578125" customWidth="1"/>
    <col min="31" max="31" width="21.85546875" customWidth="1"/>
  </cols>
  <sheetData>
    <row r="1" spans="1:26" s="2" customFormat="1" ht="52.5" customHeight="1" thickBot="1">
      <c r="A1" s="1"/>
      <c r="C1" s="3"/>
      <c r="K1" s="8"/>
    </row>
    <row r="2" spans="1:26" ht="15.75" thickTop="1"/>
    <row r="11" spans="1:26">
      <c r="C11" s="6" t="s">
        <v>11</v>
      </c>
      <c r="D11" s="6" t="s">
        <v>12</v>
      </c>
      <c r="E11" s="6" t="s">
        <v>0</v>
      </c>
      <c r="F11" s="6" t="s">
        <v>1</v>
      </c>
      <c r="G11" s="6" t="s">
        <v>44</v>
      </c>
      <c r="J11" s="68"/>
      <c r="K11" s="69"/>
      <c r="Y11" t="s">
        <v>0</v>
      </c>
      <c r="Z11" t="s">
        <v>42</v>
      </c>
    </row>
    <row r="12" spans="1:26">
      <c r="C12" t="s">
        <v>10</v>
      </c>
      <c r="D12" t="s">
        <v>38</v>
      </c>
      <c r="E12" t="s">
        <v>14</v>
      </c>
      <c r="F12" s="4">
        <v>5586</v>
      </c>
      <c r="G12" s="5">
        <v>525</v>
      </c>
      <c r="J12" s="70"/>
      <c r="K12" s="56"/>
      <c r="Y12" t="s">
        <v>13</v>
      </c>
      <c r="Z12" s="7">
        <v>9.33</v>
      </c>
    </row>
    <row r="13" spans="1:26">
      <c r="C13" t="s">
        <v>2</v>
      </c>
      <c r="D13" t="s">
        <v>36</v>
      </c>
      <c r="E13" t="s">
        <v>27</v>
      </c>
      <c r="F13" s="4">
        <v>798</v>
      </c>
      <c r="G13" s="5">
        <v>519</v>
      </c>
      <c r="J13" s="70"/>
      <c r="K13" s="56"/>
      <c r="Y13" t="s">
        <v>14</v>
      </c>
      <c r="Z13" s="7">
        <v>11.7</v>
      </c>
    </row>
    <row r="14" spans="1:26">
      <c r="C14" t="s">
        <v>8</v>
      </c>
      <c r="D14" t="s">
        <v>38</v>
      </c>
      <c r="E14" t="s">
        <v>13</v>
      </c>
      <c r="F14" s="4">
        <v>819</v>
      </c>
      <c r="G14" s="5">
        <v>510</v>
      </c>
      <c r="J14" s="70"/>
      <c r="K14" s="56"/>
      <c r="Y14" t="s">
        <v>4</v>
      </c>
      <c r="Z14" s="7">
        <v>11.88</v>
      </c>
    </row>
    <row r="15" spans="1:26">
      <c r="C15" t="s">
        <v>3</v>
      </c>
      <c r="D15" t="s">
        <v>34</v>
      </c>
      <c r="E15" t="s">
        <v>32</v>
      </c>
      <c r="F15" s="4">
        <v>7777</v>
      </c>
      <c r="G15" s="5">
        <v>504</v>
      </c>
      <c r="J15" s="70"/>
      <c r="K15" s="56"/>
      <c r="Y15" t="s">
        <v>15</v>
      </c>
      <c r="Z15" s="7">
        <v>11.73</v>
      </c>
    </row>
    <row r="16" spans="1:26">
      <c r="C16" t="s">
        <v>9</v>
      </c>
      <c r="D16" t="s">
        <v>34</v>
      </c>
      <c r="E16" t="s">
        <v>20</v>
      </c>
      <c r="F16" s="4">
        <v>8463</v>
      </c>
      <c r="G16" s="5">
        <v>492</v>
      </c>
      <c r="J16" s="70"/>
      <c r="K16" s="56"/>
      <c r="Y16" t="s">
        <v>16</v>
      </c>
      <c r="Z16" s="7">
        <v>8.7899999999999991</v>
      </c>
    </row>
    <row r="17" spans="3:26">
      <c r="C17" t="s">
        <v>2</v>
      </c>
      <c r="D17" t="s">
        <v>39</v>
      </c>
      <c r="E17" t="s">
        <v>25</v>
      </c>
      <c r="F17" s="4">
        <v>1785</v>
      </c>
      <c r="G17" s="5">
        <v>462</v>
      </c>
      <c r="J17" s="70"/>
      <c r="K17" s="56"/>
      <c r="Y17" t="s">
        <v>17</v>
      </c>
      <c r="Z17" s="7">
        <v>3.11</v>
      </c>
    </row>
    <row r="18" spans="3:26">
      <c r="C18" t="s">
        <v>8</v>
      </c>
      <c r="D18" t="s">
        <v>35</v>
      </c>
      <c r="E18" t="s">
        <v>32</v>
      </c>
      <c r="F18" s="4">
        <v>6706</v>
      </c>
      <c r="G18" s="5">
        <v>459</v>
      </c>
      <c r="J18" s="70"/>
      <c r="K18" s="56"/>
      <c r="Y18" t="s">
        <v>18</v>
      </c>
      <c r="Z18" s="7">
        <v>6.47</v>
      </c>
    </row>
    <row r="19" spans="3:26">
      <c r="C19" t="s">
        <v>6</v>
      </c>
      <c r="D19" t="s">
        <v>37</v>
      </c>
      <c r="E19" t="s">
        <v>28</v>
      </c>
      <c r="F19" s="4">
        <v>3556</v>
      </c>
      <c r="G19" s="5">
        <v>459</v>
      </c>
      <c r="J19" s="70"/>
      <c r="K19" s="56"/>
      <c r="Y19" t="s">
        <v>19</v>
      </c>
      <c r="Z19" s="7">
        <v>7.64</v>
      </c>
    </row>
    <row r="20" spans="3:26">
      <c r="C20" t="s">
        <v>6</v>
      </c>
      <c r="D20" t="s">
        <v>34</v>
      </c>
      <c r="E20" t="s">
        <v>26</v>
      </c>
      <c r="F20" s="4">
        <v>8008</v>
      </c>
      <c r="G20" s="5">
        <v>456</v>
      </c>
      <c r="J20" s="70"/>
      <c r="K20" s="56"/>
      <c r="Y20" t="s">
        <v>20</v>
      </c>
      <c r="Z20" s="7">
        <v>10.62</v>
      </c>
    </row>
    <row r="21" spans="3:26">
      <c r="C21" t="s">
        <v>40</v>
      </c>
      <c r="D21" t="s">
        <v>35</v>
      </c>
      <c r="E21" t="s">
        <v>30</v>
      </c>
      <c r="F21" s="4">
        <v>2275</v>
      </c>
      <c r="G21" s="5">
        <v>447</v>
      </c>
      <c r="J21" s="70"/>
      <c r="K21" s="56"/>
      <c r="Y21" t="s">
        <v>21</v>
      </c>
      <c r="Z21" s="7">
        <v>9</v>
      </c>
    </row>
    <row r="22" spans="3:26">
      <c r="C22" t="s">
        <v>40</v>
      </c>
      <c r="D22" t="s">
        <v>35</v>
      </c>
      <c r="E22" t="s">
        <v>33</v>
      </c>
      <c r="F22" s="4">
        <v>8869</v>
      </c>
      <c r="G22" s="5">
        <v>432</v>
      </c>
      <c r="Y22" t="s">
        <v>22</v>
      </c>
      <c r="Z22" s="7">
        <v>9.77</v>
      </c>
    </row>
    <row r="23" spans="3:26">
      <c r="C23" t="s">
        <v>6</v>
      </c>
      <c r="D23" t="s">
        <v>39</v>
      </c>
      <c r="E23" t="s">
        <v>25</v>
      </c>
      <c r="F23" s="4">
        <v>2100</v>
      </c>
      <c r="G23" s="5">
        <v>414</v>
      </c>
      <c r="Y23" t="s">
        <v>23</v>
      </c>
      <c r="Z23" s="7">
        <v>6.49</v>
      </c>
    </row>
    <row r="24" spans="3:26">
      <c r="C24" t="s">
        <v>6</v>
      </c>
      <c r="D24" t="s">
        <v>37</v>
      </c>
      <c r="E24" t="s">
        <v>16</v>
      </c>
      <c r="F24" s="4">
        <v>1904</v>
      </c>
      <c r="G24" s="5">
        <v>405</v>
      </c>
      <c r="Y24" t="s">
        <v>24</v>
      </c>
      <c r="Z24" s="7">
        <v>4.97</v>
      </c>
    </row>
    <row r="25" spans="3:26">
      <c r="C25" t="s">
        <v>6</v>
      </c>
      <c r="D25" t="s">
        <v>35</v>
      </c>
      <c r="E25" t="s">
        <v>4</v>
      </c>
      <c r="F25" s="4">
        <v>1302</v>
      </c>
      <c r="G25" s="5">
        <v>402</v>
      </c>
      <c r="Y25" t="s">
        <v>25</v>
      </c>
      <c r="Z25" s="7">
        <v>13.15</v>
      </c>
    </row>
    <row r="26" spans="3:26">
      <c r="C26" t="s">
        <v>6</v>
      </c>
      <c r="D26" t="s">
        <v>39</v>
      </c>
      <c r="E26" t="s">
        <v>29</v>
      </c>
      <c r="F26" s="4">
        <v>3052</v>
      </c>
      <c r="G26" s="5">
        <v>378</v>
      </c>
      <c r="Y26" t="s">
        <v>26</v>
      </c>
      <c r="Z26" s="7">
        <v>5.6</v>
      </c>
    </row>
    <row r="27" spans="3:26">
      <c r="C27" t="s">
        <v>40</v>
      </c>
      <c r="D27" t="s">
        <v>35</v>
      </c>
      <c r="E27" t="s">
        <v>22</v>
      </c>
      <c r="F27" s="4">
        <v>6853</v>
      </c>
      <c r="G27" s="5">
        <v>372</v>
      </c>
      <c r="Y27" t="s">
        <v>27</v>
      </c>
      <c r="Z27" s="7">
        <v>16.73</v>
      </c>
    </row>
    <row r="28" spans="3:26">
      <c r="C28" t="s">
        <v>7</v>
      </c>
      <c r="D28" t="s">
        <v>34</v>
      </c>
      <c r="E28" t="s">
        <v>14</v>
      </c>
      <c r="F28" s="4">
        <v>1932</v>
      </c>
      <c r="G28" s="5">
        <v>369</v>
      </c>
      <c r="Y28" t="s">
        <v>28</v>
      </c>
      <c r="Z28" s="7">
        <v>10.38</v>
      </c>
    </row>
    <row r="29" spans="3:26">
      <c r="C29" t="s">
        <v>6</v>
      </c>
      <c r="D29" t="s">
        <v>34</v>
      </c>
      <c r="E29" t="s">
        <v>30</v>
      </c>
      <c r="F29" s="4">
        <v>3402</v>
      </c>
      <c r="G29" s="5">
        <v>366</v>
      </c>
      <c r="Y29" t="s">
        <v>29</v>
      </c>
      <c r="Z29" s="7">
        <v>7.16</v>
      </c>
    </row>
    <row r="30" spans="3:26">
      <c r="C30" t="s">
        <v>3</v>
      </c>
      <c r="D30" t="s">
        <v>37</v>
      </c>
      <c r="E30" t="s">
        <v>4</v>
      </c>
      <c r="F30" s="4">
        <v>938</v>
      </c>
      <c r="G30" s="5">
        <v>366</v>
      </c>
      <c r="Y30" t="s">
        <v>30</v>
      </c>
      <c r="Z30" s="7">
        <v>14.49</v>
      </c>
    </row>
    <row r="31" spans="3:26">
      <c r="C31" t="s">
        <v>8</v>
      </c>
      <c r="D31" t="s">
        <v>35</v>
      </c>
      <c r="E31" t="s">
        <v>20</v>
      </c>
      <c r="F31" s="4">
        <v>2702</v>
      </c>
      <c r="G31" s="5">
        <v>363</v>
      </c>
      <c r="Y31" t="s">
        <v>31</v>
      </c>
      <c r="Z31" s="7">
        <v>5.79</v>
      </c>
    </row>
    <row r="32" spans="3:26">
      <c r="C32" t="s">
        <v>5</v>
      </c>
      <c r="D32" t="s">
        <v>35</v>
      </c>
      <c r="E32" t="s">
        <v>29</v>
      </c>
      <c r="F32" s="4">
        <v>4480</v>
      </c>
      <c r="G32" s="5">
        <v>357</v>
      </c>
      <c r="Y32" t="s">
        <v>32</v>
      </c>
      <c r="Z32" s="7">
        <v>8.65</v>
      </c>
    </row>
    <row r="33" spans="3:26">
      <c r="C33" t="s">
        <v>2</v>
      </c>
      <c r="D33" t="s">
        <v>38</v>
      </c>
      <c r="E33" t="s">
        <v>31</v>
      </c>
      <c r="F33" s="4">
        <v>4326</v>
      </c>
      <c r="G33" s="5">
        <v>348</v>
      </c>
      <c r="Y33" t="s">
        <v>33</v>
      </c>
      <c r="Z33" s="7">
        <v>12.37</v>
      </c>
    </row>
    <row r="34" spans="3:26">
      <c r="C34" t="s">
        <v>5</v>
      </c>
      <c r="D34" t="s">
        <v>36</v>
      </c>
      <c r="E34" t="s">
        <v>17</v>
      </c>
      <c r="F34" s="4">
        <v>3339</v>
      </c>
      <c r="G34" s="5">
        <v>348</v>
      </c>
    </row>
    <row r="35" spans="3:26">
      <c r="C35" t="s">
        <v>10</v>
      </c>
      <c r="D35" t="s">
        <v>36</v>
      </c>
      <c r="E35" t="s">
        <v>29</v>
      </c>
      <c r="F35" s="4">
        <v>2471</v>
      </c>
      <c r="G35" s="5">
        <v>342</v>
      </c>
    </row>
    <row r="36" spans="3:26">
      <c r="C36" t="s">
        <v>5</v>
      </c>
      <c r="D36" t="s">
        <v>34</v>
      </c>
      <c r="E36" t="s">
        <v>20</v>
      </c>
      <c r="F36" s="4">
        <v>15610</v>
      </c>
      <c r="G36" s="5">
        <v>339</v>
      </c>
    </row>
    <row r="37" spans="3:26">
      <c r="C37" t="s">
        <v>7</v>
      </c>
      <c r="D37" t="s">
        <v>37</v>
      </c>
      <c r="E37" t="s">
        <v>16</v>
      </c>
      <c r="F37" s="4">
        <v>4487</v>
      </c>
      <c r="G37" s="5">
        <v>333</v>
      </c>
    </row>
    <row r="38" spans="3:26">
      <c r="C38" t="s">
        <v>3</v>
      </c>
      <c r="D38" t="s">
        <v>37</v>
      </c>
      <c r="E38" t="s">
        <v>28</v>
      </c>
      <c r="F38" s="4">
        <v>7308</v>
      </c>
      <c r="G38" s="5">
        <v>327</v>
      </c>
    </row>
    <row r="39" spans="3:26">
      <c r="C39" t="s">
        <v>3</v>
      </c>
      <c r="D39" t="s">
        <v>37</v>
      </c>
      <c r="E39" t="s">
        <v>29</v>
      </c>
      <c r="F39" s="4">
        <v>4592</v>
      </c>
      <c r="G39" s="5">
        <v>324</v>
      </c>
    </row>
    <row r="40" spans="3:26">
      <c r="C40" t="s">
        <v>7</v>
      </c>
      <c r="D40" t="s">
        <v>38</v>
      </c>
      <c r="E40" t="s">
        <v>30</v>
      </c>
      <c r="F40" s="4">
        <v>10129</v>
      </c>
      <c r="G40" s="5">
        <v>312</v>
      </c>
    </row>
    <row r="41" spans="3:26">
      <c r="C41" t="s">
        <v>3</v>
      </c>
      <c r="D41" t="s">
        <v>34</v>
      </c>
      <c r="E41" t="s">
        <v>28</v>
      </c>
      <c r="F41" s="4">
        <v>3689</v>
      </c>
      <c r="G41" s="5">
        <v>312</v>
      </c>
    </row>
    <row r="42" spans="3:26">
      <c r="C42" t="s">
        <v>41</v>
      </c>
      <c r="D42" t="s">
        <v>36</v>
      </c>
      <c r="E42" t="s">
        <v>28</v>
      </c>
      <c r="F42" s="4">
        <v>854</v>
      </c>
      <c r="G42" s="5">
        <v>309</v>
      </c>
    </row>
    <row r="43" spans="3:26">
      <c r="C43" t="s">
        <v>9</v>
      </c>
      <c r="D43" t="s">
        <v>39</v>
      </c>
      <c r="E43" t="s">
        <v>24</v>
      </c>
      <c r="F43" s="4">
        <v>3920</v>
      </c>
      <c r="G43" s="5">
        <v>306</v>
      </c>
    </row>
    <row r="44" spans="3:26">
      <c r="C44" t="s">
        <v>40</v>
      </c>
      <c r="D44" t="s">
        <v>36</v>
      </c>
      <c r="E44" t="s">
        <v>27</v>
      </c>
      <c r="F44" s="4">
        <v>3164</v>
      </c>
      <c r="G44" s="5">
        <v>306</v>
      </c>
    </row>
    <row r="45" spans="3:26">
      <c r="C45" t="s">
        <v>3</v>
      </c>
      <c r="D45" t="s">
        <v>35</v>
      </c>
      <c r="E45" t="s">
        <v>33</v>
      </c>
      <c r="F45" s="4">
        <v>819</v>
      </c>
      <c r="G45" s="5">
        <v>306</v>
      </c>
    </row>
    <row r="46" spans="3:26">
      <c r="C46" t="s">
        <v>3</v>
      </c>
      <c r="D46" t="s">
        <v>38</v>
      </c>
      <c r="E46" t="s">
        <v>26</v>
      </c>
      <c r="F46" s="4">
        <v>8841</v>
      </c>
      <c r="G46" s="5">
        <v>303</v>
      </c>
    </row>
    <row r="47" spans="3:26">
      <c r="C47" t="s">
        <v>10</v>
      </c>
      <c r="D47" t="s">
        <v>36</v>
      </c>
      <c r="E47" t="s">
        <v>32</v>
      </c>
      <c r="F47" s="4">
        <v>6657</v>
      </c>
      <c r="G47" s="5">
        <v>303</v>
      </c>
    </row>
    <row r="48" spans="3:26">
      <c r="C48" t="s">
        <v>2</v>
      </c>
      <c r="D48" t="s">
        <v>35</v>
      </c>
      <c r="E48" t="s">
        <v>17</v>
      </c>
      <c r="F48" s="4">
        <v>1589</v>
      </c>
      <c r="G48" s="5">
        <v>303</v>
      </c>
    </row>
    <row r="49" spans="3:7">
      <c r="C49" t="s">
        <v>8</v>
      </c>
      <c r="D49" t="s">
        <v>35</v>
      </c>
      <c r="E49" t="s">
        <v>27</v>
      </c>
      <c r="F49" s="4">
        <v>4753</v>
      </c>
      <c r="G49" s="5">
        <v>300</v>
      </c>
    </row>
    <row r="50" spans="3:7">
      <c r="C50" t="s">
        <v>7</v>
      </c>
      <c r="D50" t="s">
        <v>36</v>
      </c>
      <c r="E50" t="s">
        <v>19</v>
      </c>
      <c r="F50" s="4">
        <v>2870</v>
      </c>
      <c r="G50" s="5">
        <v>300</v>
      </c>
    </row>
    <row r="51" spans="3:7">
      <c r="C51" t="s">
        <v>40</v>
      </c>
      <c r="D51" t="s">
        <v>38</v>
      </c>
      <c r="E51" t="s">
        <v>13</v>
      </c>
      <c r="F51" s="4">
        <v>5670</v>
      </c>
      <c r="G51" s="5">
        <v>297</v>
      </c>
    </row>
    <row r="52" spans="3:7">
      <c r="C52" t="s">
        <v>41</v>
      </c>
      <c r="D52" t="s">
        <v>36</v>
      </c>
      <c r="E52" t="s">
        <v>18</v>
      </c>
      <c r="F52" s="4">
        <v>9632</v>
      </c>
      <c r="G52" s="5">
        <v>288</v>
      </c>
    </row>
    <row r="53" spans="3:7">
      <c r="C53" t="s">
        <v>7</v>
      </c>
      <c r="D53" t="s">
        <v>35</v>
      </c>
      <c r="E53" t="s">
        <v>28</v>
      </c>
      <c r="F53" s="4">
        <v>5194</v>
      </c>
      <c r="G53" s="5">
        <v>288</v>
      </c>
    </row>
    <row r="54" spans="3:7">
      <c r="C54" t="s">
        <v>8</v>
      </c>
      <c r="D54" t="s">
        <v>34</v>
      </c>
      <c r="E54" t="s">
        <v>31</v>
      </c>
      <c r="F54" s="4">
        <v>3507</v>
      </c>
      <c r="G54" s="5">
        <v>288</v>
      </c>
    </row>
    <row r="55" spans="3:7">
      <c r="C55" t="s">
        <v>10</v>
      </c>
      <c r="D55" t="s">
        <v>37</v>
      </c>
      <c r="E55" t="s">
        <v>21</v>
      </c>
      <c r="F55" s="4">
        <v>245</v>
      </c>
      <c r="G55" s="5">
        <v>288</v>
      </c>
    </row>
    <row r="56" spans="3:7">
      <c r="C56" t="s">
        <v>6</v>
      </c>
      <c r="D56" t="s">
        <v>38</v>
      </c>
      <c r="E56" t="s">
        <v>27</v>
      </c>
      <c r="F56" s="4">
        <v>1134</v>
      </c>
      <c r="G56" s="5">
        <v>282</v>
      </c>
    </row>
    <row r="57" spans="3:7">
      <c r="C57" t="s">
        <v>10</v>
      </c>
      <c r="D57" t="s">
        <v>39</v>
      </c>
      <c r="E57" t="s">
        <v>21</v>
      </c>
      <c r="F57" s="4">
        <v>4858</v>
      </c>
      <c r="G57" s="5">
        <v>279</v>
      </c>
    </row>
    <row r="58" spans="3:7">
      <c r="C58" t="s">
        <v>10</v>
      </c>
      <c r="D58" t="s">
        <v>35</v>
      </c>
      <c r="E58" t="s">
        <v>18</v>
      </c>
      <c r="F58" s="4">
        <v>3808</v>
      </c>
      <c r="G58" s="5">
        <v>279</v>
      </c>
    </row>
    <row r="59" spans="3:7">
      <c r="C59" t="s">
        <v>3</v>
      </c>
      <c r="D59" t="s">
        <v>34</v>
      </c>
      <c r="E59" t="s">
        <v>14</v>
      </c>
      <c r="F59" s="4">
        <v>7259</v>
      </c>
      <c r="G59" s="5">
        <v>276</v>
      </c>
    </row>
    <row r="60" spans="3:7">
      <c r="C60" t="s">
        <v>3</v>
      </c>
      <c r="D60" t="s">
        <v>35</v>
      </c>
      <c r="E60" t="s">
        <v>15</v>
      </c>
      <c r="F60" s="4">
        <v>6657</v>
      </c>
      <c r="G60" s="5">
        <v>276</v>
      </c>
    </row>
    <row r="61" spans="3:7">
      <c r="C61" t="s">
        <v>9</v>
      </c>
      <c r="D61" t="s">
        <v>37</v>
      </c>
      <c r="E61" t="s">
        <v>29</v>
      </c>
      <c r="F61" s="4">
        <v>1085</v>
      </c>
      <c r="G61" s="5">
        <v>273</v>
      </c>
    </row>
    <row r="62" spans="3:7">
      <c r="C62" t="s">
        <v>7</v>
      </c>
      <c r="D62" t="s">
        <v>38</v>
      </c>
      <c r="E62" t="s">
        <v>18</v>
      </c>
      <c r="F62" s="4">
        <v>1778</v>
      </c>
      <c r="G62" s="5">
        <v>270</v>
      </c>
    </row>
    <row r="63" spans="3:7">
      <c r="C63" t="s">
        <v>6</v>
      </c>
      <c r="D63" t="s">
        <v>35</v>
      </c>
      <c r="E63" t="s">
        <v>20</v>
      </c>
      <c r="F63" s="4">
        <v>1071</v>
      </c>
      <c r="G63" s="5">
        <v>270</v>
      </c>
    </row>
    <row r="64" spans="3:7">
      <c r="C64" t="s">
        <v>10</v>
      </c>
      <c r="D64" t="s">
        <v>36</v>
      </c>
      <c r="E64" t="s">
        <v>23</v>
      </c>
      <c r="F64" s="4">
        <v>2317</v>
      </c>
      <c r="G64" s="5">
        <v>261</v>
      </c>
    </row>
    <row r="65" spans="3:7">
      <c r="C65" t="s">
        <v>7</v>
      </c>
      <c r="D65" t="s">
        <v>38</v>
      </c>
      <c r="E65" t="s">
        <v>28</v>
      </c>
      <c r="F65" s="4">
        <v>5677</v>
      </c>
      <c r="G65" s="5">
        <v>258</v>
      </c>
    </row>
    <row r="66" spans="3:7">
      <c r="C66" t="s">
        <v>3</v>
      </c>
      <c r="D66" t="s">
        <v>35</v>
      </c>
      <c r="E66" t="s">
        <v>14</v>
      </c>
      <c r="F66" s="4">
        <v>2415</v>
      </c>
      <c r="G66" s="5">
        <v>255</v>
      </c>
    </row>
    <row r="67" spans="3:7">
      <c r="C67" t="s">
        <v>7</v>
      </c>
      <c r="D67" t="s">
        <v>35</v>
      </c>
      <c r="E67" t="s">
        <v>30</v>
      </c>
      <c r="F67" s="4">
        <v>6755</v>
      </c>
      <c r="G67" s="5">
        <v>252</v>
      </c>
    </row>
    <row r="68" spans="3:7">
      <c r="C68" t="s">
        <v>7</v>
      </c>
      <c r="D68" t="s">
        <v>36</v>
      </c>
      <c r="E68" t="s">
        <v>29</v>
      </c>
      <c r="F68" s="4">
        <v>5551</v>
      </c>
      <c r="G68" s="5">
        <v>252</v>
      </c>
    </row>
    <row r="69" spans="3:7">
      <c r="C69" t="s">
        <v>5</v>
      </c>
      <c r="D69" t="s">
        <v>39</v>
      </c>
      <c r="E69" t="s">
        <v>18</v>
      </c>
      <c r="F69" s="4">
        <v>385</v>
      </c>
      <c r="G69" s="5">
        <v>249</v>
      </c>
    </row>
    <row r="70" spans="3:7">
      <c r="C70" t="s">
        <v>5</v>
      </c>
      <c r="D70" t="s">
        <v>35</v>
      </c>
      <c r="E70" t="s">
        <v>31</v>
      </c>
      <c r="F70" s="4">
        <v>4753</v>
      </c>
      <c r="G70" s="5">
        <v>246</v>
      </c>
    </row>
    <row r="71" spans="3:7">
      <c r="C71" t="s">
        <v>7</v>
      </c>
      <c r="D71" t="s">
        <v>39</v>
      </c>
      <c r="E71" t="s">
        <v>17</v>
      </c>
      <c r="F71" s="4">
        <v>4438</v>
      </c>
      <c r="G71" s="5">
        <v>246</v>
      </c>
    </row>
    <row r="72" spans="3:7">
      <c r="C72" t="s">
        <v>2</v>
      </c>
      <c r="D72" t="s">
        <v>36</v>
      </c>
      <c r="E72" t="s">
        <v>31</v>
      </c>
      <c r="F72" s="4">
        <v>3094</v>
      </c>
      <c r="G72" s="5">
        <v>246</v>
      </c>
    </row>
    <row r="73" spans="3:7">
      <c r="C73" t="s">
        <v>9</v>
      </c>
      <c r="D73" t="s">
        <v>37</v>
      </c>
      <c r="E73" t="s">
        <v>26</v>
      </c>
      <c r="F73" s="4">
        <v>2856</v>
      </c>
      <c r="G73" s="5">
        <v>246</v>
      </c>
    </row>
    <row r="74" spans="3:7">
      <c r="C74" t="s">
        <v>9</v>
      </c>
      <c r="D74" t="s">
        <v>35</v>
      </c>
      <c r="E74" t="s">
        <v>15</v>
      </c>
      <c r="F74" s="4">
        <v>7833</v>
      </c>
      <c r="G74" s="5">
        <v>243</v>
      </c>
    </row>
    <row r="75" spans="3:7">
      <c r="C75" t="s">
        <v>7</v>
      </c>
      <c r="D75" t="s">
        <v>35</v>
      </c>
      <c r="E75" t="s">
        <v>19</v>
      </c>
      <c r="F75" s="4">
        <v>4585</v>
      </c>
      <c r="G75" s="5">
        <v>240</v>
      </c>
    </row>
    <row r="76" spans="3:7">
      <c r="C76" t="s">
        <v>41</v>
      </c>
      <c r="D76" t="s">
        <v>37</v>
      </c>
      <c r="E76" t="s">
        <v>30</v>
      </c>
      <c r="F76" s="4">
        <v>1526</v>
      </c>
      <c r="G76" s="5">
        <v>240</v>
      </c>
    </row>
    <row r="77" spans="3:7">
      <c r="C77" t="s">
        <v>5</v>
      </c>
      <c r="D77" t="s">
        <v>34</v>
      </c>
      <c r="E77" t="s">
        <v>22</v>
      </c>
      <c r="F77" s="4">
        <v>6279</v>
      </c>
      <c r="G77" s="5">
        <v>237</v>
      </c>
    </row>
    <row r="78" spans="3:7">
      <c r="C78" t="s">
        <v>40</v>
      </c>
      <c r="D78" t="s">
        <v>35</v>
      </c>
      <c r="E78" t="s">
        <v>32</v>
      </c>
      <c r="F78" s="4">
        <v>12348</v>
      </c>
      <c r="G78" s="5">
        <v>234</v>
      </c>
    </row>
    <row r="79" spans="3:7">
      <c r="C79" t="s">
        <v>3</v>
      </c>
      <c r="D79" t="s">
        <v>35</v>
      </c>
      <c r="E79" t="s">
        <v>25</v>
      </c>
      <c r="F79" s="4">
        <v>2464</v>
      </c>
      <c r="G79" s="5">
        <v>234</v>
      </c>
    </row>
    <row r="80" spans="3:7">
      <c r="C80" t="s">
        <v>8</v>
      </c>
      <c r="D80" t="s">
        <v>38</v>
      </c>
      <c r="E80" t="s">
        <v>23</v>
      </c>
      <c r="F80" s="4">
        <v>1701</v>
      </c>
      <c r="G80" s="5">
        <v>234</v>
      </c>
    </row>
    <row r="81" spans="3:7">
      <c r="C81" t="s">
        <v>41</v>
      </c>
      <c r="D81" t="s">
        <v>36</v>
      </c>
      <c r="E81" t="s">
        <v>13</v>
      </c>
      <c r="F81" s="4">
        <v>10311</v>
      </c>
      <c r="G81" s="5">
        <v>231</v>
      </c>
    </row>
    <row r="82" spans="3:7">
      <c r="C82" t="s">
        <v>41</v>
      </c>
      <c r="D82" t="s">
        <v>37</v>
      </c>
      <c r="E82" t="s">
        <v>15</v>
      </c>
      <c r="F82" s="4">
        <v>714</v>
      </c>
      <c r="G82" s="5">
        <v>231</v>
      </c>
    </row>
    <row r="83" spans="3:7">
      <c r="C83" t="s">
        <v>10</v>
      </c>
      <c r="D83" t="s">
        <v>35</v>
      </c>
      <c r="E83" t="s">
        <v>21</v>
      </c>
      <c r="F83" s="4">
        <v>567</v>
      </c>
      <c r="G83" s="5">
        <v>228</v>
      </c>
    </row>
    <row r="84" spans="3:7">
      <c r="C84" t="s">
        <v>7</v>
      </c>
      <c r="D84" t="s">
        <v>37</v>
      </c>
      <c r="E84" t="s">
        <v>14</v>
      </c>
      <c r="F84" s="4">
        <v>6608</v>
      </c>
      <c r="G84" s="5">
        <v>225</v>
      </c>
    </row>
    <row r="85" spans="3:7">
      <c r="C85" t="s">
        <v>40</v>
      </c>
      <c r="D85" t="s">
        <v>39</v>
      </c>
      <c r="E85" t="s">
        <v>28</v>
      </c>
      <c r="F85" s="4">
        <v>3101</v>
      </c>
      <c r="G85" s="5">
        <v>225</v>
      </c>
    </row>
    <row r="86" spans="3:7">
      <c r="C86" t="s">
        <v>41</v>
      </c>
      <c r="D86" t="s">
        <v>34</v>
      </c>
      <c r="E86" t="s">
        <v>16</v>
      </c>
      <c r="F86" s="4">
        <v>1274</v>
      </c>
      <c r="G86" s="5">
        <v>225</v>
      </c>
    </row>
    <row r="87" spans="3:7">
      <c r="C87" t="s">
        <v>8</v>
      </c>
      <c r="D87" t="s">
        <v>34</v>
      </c>
      <c r="E87" t="s">
        <v>16</v>
      </c>
      <c r="F87" s="4">
        <v>2009</v>
      </c>
      <c r="G87" s="5">
        <v>219</v>
      </c>
    </row>
    <row r="88" spans="3:7">
      <c r="C88" t="s">
        <v>41</v>
      </c>
      <c r="D88" t="s">
        <v>35</v>
      </c>
      <c r="E88" t="s">
        <v>28</v>
      </c>
      <c r="F88" s="4">
        <v>7455</v>
      </c>
      <c r="G88" s="5">
        <v>216</v>
      </c>
    </row>
    <row r="89" spans="3:7">
      <c r="C89" t="s">
        <v>2</v>
      </c>
      <c r="D89" t="s">
        <v>39</v>
      </c>
      <c r="E89" t="s">
        <v>21</v>
      </c>
      <c r="F89" s="4">
        <v>7651</v>
      </c>
      <c r="G89" s="5">
        <v>213</v>
      </c>
    </row>
    <row r="90" spans="3:7">
      <c r="C90" t="s">
        <v>8</v>
      </c>
      <c r="D90" t="s">
        <v>38</v>
      </c>
      <c r="E90" t="s">
        <v>32</v>
      </c>
      <c r="F90" s="4">
        <v>3752</v>
      </c>
      <c r="G90" s="5">
        <v>213</v>
      </c>
    </row>
    <row r="91" spans="3:7">
      <c r="C91" t="s">
        <v>8</v>
      </c>
      <c r="D91" t="s">
        <v>39</v>
      </c>
      <c r="E91" t="s">
        <v>31</v>
      </c>
      <c r="F91" s="4">
        <v>8890</v>
      </c>
      <c r="G91" s="5">
        <v>210</v>
      </c>
    </row>
    <row r="92" spans="3:7">
      <c r="C92" t="s">
        <v>8</v>
      </c>
      <c r="D92" t="s">
        <v>35</v>
      </c>
      <c r="E92" t="s">
        <v>22</v>
      </c>
      <c r="F92" s="4">
        <v>5012</v>
      </c>
      <c r="G92" s="5">
        <v>210</v>
      </c>
    </row>
    <row r="93" spans="3:7">
      <c r="C93" t="s">
        <v>7</v>
      </c>
      <c r="D93" t="s">
        <v>37</v>
      </c>
      <c r="E93" t="s">
        <v>22</v>
      </c>
      <c r="F93" s="4">
        <v>9835</v>
      </c>
      <c r="G93" s="5">
        <v>207</v>
      </c>
    </row>
    <row r="94" spans="3:7">
      <c r="C94" t="s">
        <v>6</v>
      </c>
      <c r="D94" t="s">
        <v>34</v>
      </c>
      <c r="E94" t="s">
        <v>27</v>
      </c>
      <c r="F94" s="4">
        <v>4242</v>
      </c>
      <c r="G94" s="5">
        <v>207</v>
      </c>
    </row>
    <row r="95" spans="3:7">
      <c r="C95" t="s">
        <v>9</v>
      </c>
      <c r="D95" t="s">
        <v>37</v>
      </c>
      <c r="E95" t="s">
        <v>4</v>
      </c>
      <c r="F95" s="4">
        <v>259</v>
      </c>
      <c r="G95" s="5">
        <v>207</v>
      </c>
    </row>
    <row r="96" spans="3:7">
      <c r="C96" t="s">
        <v>9</v>
      </c>
      <c r="D96" t="s">
        <v>36</v>
      </c>
      <c r="E96" t="s">
        <v>27</v>
      </c>
      <c r="F96" s="4">
        <v>11522</v>
      </c>
      <c r="G96" s="5">
        <v>204</v>
      </c>
    </row>
    <row r="97" spans="3:7">
      <c r="C97" t="s">
        <v>10</v>
      </c>
      <c r="D97" t="s">
        <v>34</v>
      </c>
      <c r="E97" t="s">
        <v>19</v>
      </c>
      <c r="F97" s="4">
        <v>5355</v>
      </c>
      <c r="G97" s="5">
        <v>204</v>
      </c>
    </row>
    <row r="98" spans="3:7">
      <c r="C98" t="s">
        <v>9</v>
      </c>
      <c r="D98" t="s">
        <v>39</v>
      </c>
      <c r="E98" t="s">
        <v>18</v>
      </c>
      <c r="F98" s="4">
        <v>2639</v>
      </c>
      <c r="G98" s="5">
        <v>204</v>
      </c>
    </row>
    <row r="99" spans="3:7">
      <c r="C99" t="s">
        <v>8</v>
      </c>
      <c r="D99" t="s">
        <v>37</v>
      </c>
      <c r="E99" t="s">
        <v>19</v>
      </c>
      <c r="F99" s="4">
        <v>1771</v>
      </c>
      <c r="G99" s="5">
        <v>204</v>
      </c>
    </row>
    <row r="100" spans="3:7">
      <c r="C100" t="s">
        <v>41</v>
      </c>
      <c r="D100" t="s">
        <v>36</v>
      </c>
      <c r="E100" t="s">
        <v>26</v>
      </c>
      <c r="F100" s="4">
        <v>98</v>
      </c>
      <c r="G100" s="5">
        <v>204</v>
      </c>
    </row>
    <row r="101" spans="3:7">
      <c r="C101" t="s">
        <v>5</v>
      </c>
      <c r="D101" t="s">
        <v>35</v>
      </c>
      <c r="E101" t="s">
        <v>15</v>
      </c>
      <c r="F101" s="4">
        <v>13391</v>
      </c>
      <c r="G101" s="5">
        <v>201</v>
      </c>
    </row>
    <row r="102" spans="3:7">
      <c r="C102" t="s">
        <v>2</v>
      </c>
      <c r="D102" t="s">
        <v>37</v>
      </c>
      <c r="E102" t="s">
        <v>17</v>
      </c>
      <c r="F102" s="4">
        <v>9926</v>
      </c>
      <c r="G102" s="5">
        <v>201</v>
      </c>
    </row>
    <row r="103" spans="3:7">
      <c r="C103" t="s">
        <v>5</v>
      </c>
      <c r="D103" t="s">
        <v>34</v>
      </c>
      <c r="E103" t="s">
        <v>15</v>
      </c>
      <c r="F103" s="4">
        <v>7280</v>
      </c>
      <c r="G103" s="5">
        <v>201</v>
      </c>
    </row>
    <row r="104" spans="3:7">
      <c r="C104" t="s">
        <v>40</v>
      </c>
      <c r="D104" t="s">
        <v>36</v>
      </c>
      <c r="E104" t="s">
        <v>13</v>
      </c>
      <c r="F104" s="4">
        <v>4424</v>
      </c>
      <c r="G104" s="5">
        <v>201</v>
      </c>
    </row>
    <row r="105" spans="3:7">
      <c r="C105" t="s">
        <v>7</v>
      </c>
      <c r="D105" t="s">
        <v>39</v>
      </c>
      <c r="E105" t="s">
        <v>27</v>
      </c>
      <c r="F105" s="4">
        <v>966</v>
      </c>
      <c r="G105" s="5">
        <v>198</v>
      </c>
    </row>
    <row r="106" spans="3:7">
      <c r="C106" t="s">
        <v>10</v>
      </c>
      <c r="D106" t="s">
        <v>35</v>
      </c>
      <c r="E106" t="s">
        <v>20</v>
      </c>
      <c r="F106" s="4">
        <v>1974</v>
      </c>
      <c r="G106" s="5">
        <v>195</v>
      </c>
    </row>
    <row r="107" spans="3:7">
      <c r="C107" t="s">
        <v>8</v>
      </c>
      <c r="D107" t="s">
        <v>37</v>
      </c>
      <c r="E107" t="s">
        <v>22</v>
      </c>
      <c r="F107" s="4">
        <v>1890</v>
      </c>
      <c r="G107" s="5">
        <v>195</v>
      </c>
    </row>
    <row r="108" spans="3:7">
      <c r="C108" t="s">
        <v>5</v>
      </c>
      <c r="D108" t="s">
        <v>34</v>
      </c>
      <c r="E108" t="s">
        <v>19</v>
      </c>
      <c r="F108" s="4">
        <v>861</v>
      </c>
      <c r="G108" s="5">
        <v>195</v>
      </c>
    </row>
    <row r="109" spans="3:7">
      <c r="C109" t="s">
        <v>41</v>
      </c>
      <c r="D109" t="s">
        <v>36</v>
      </c>
      <c r="E109" t="s">
        <v>19</v>
      </c>
      <c r="F109" s="4">
        <v>1925</v>
      </c>
      <c r="G109" s="5">
        <v>192</v>
      </c>
    </row>
    <row r="110" spans="3:7">
      <c r="C110" t="s">
        <v>7</v>
      </c>
      <c r="D110" t="s">
        <v>34</v>
      </c>
      <c r="E110" t="s">
        <v>24</v>
      </c>
      <c r="F110" s="4">
        <v>8862</v>
      </c>
      <c r="G110" s="5">
        <v>189</v>
      </c>
    </row>
    <row r="111" spans="3:7">
      <c r="C111" t="s">
        <v>6</v>
      </c>
      <c r="D111" t="s">
        <v>37</v>
      </c>
      <c r="E111" t="s">
        <v>23</v>
      </c>
      <c r="F111" s="4">
        <v>4949</v>
      </c>
      <c r="G111" s="5">
        <v>189</v>
      </c>
    </row>
    <row r="112" spans="3:7">
      <c r="C112" t="s">
        <v>9</v>
      </c>
      <c r="D112" t="s">
        <v>36</v>
      </c>
      <c r="E112" t="s">
        <v>32</v>
      </c>
      <c r="F112" s="4">
        <v>2954</v>
      </c>
      <c r="G112" s="5">
        <v>189</v>
      </c>
    </row>
    <row r="113" spans="3:7">
      <c r="C113" t="s">
        <v>9</v>
      </c>
      <c r="D113" t="s">
        <v>34</v>
      </c>
      <c r="E113" t="s">
        <v>16</v>
      </c>
      <c r="F113" s="4">
        <v>938</v>
      </c>
      <c r="G113" s="5">
        <v>189</v>
      </c>
    </row>
    <row r="114" spans="3:7">
      <c r="C114" t="s">
        <v>41</v>
      </c>
      <c r="D114" t="s">
        <v>35</v>
      </c>
      <c r="E114" t="s">
        <v>15</v>
      </c>
      <c r="F114" s="4">
        <v>2114</v>
      </c>
      <c r="G114" s="5">
        <v>186</v>
      </c>
    </row>
    <row r="115" spans="3:7">
      <c r="C115" t="s">
        <v>8</v>
      </c>
      <c r="D115" t="s">
        <v>39</v>
      </c>
      <c r="E115" t="s">
        <v>30</v>
      </c>
      <c r="F115" s="4">
        <v>7021</v>
      </c>
      <c r="G115" s="5">
        <v>183</v>
      </c>
    </row>
    <row r="116" spans="3:7">
      <c r="C116" t="s">
        <v>2</v>
      </c>
      <c r="D116" t="s">
        <v>38</v>
      </c>
      <c r="E116" t="s">
        <v>28</v>
      </c>
      <c r="F116" s="4">
        <v>6580</v>
      </c>
      <c r="G116" s="5">
        <v>183</v>
      </c>
    </row>
    <row r="117" spans="3:7">
      <c r="C117" t="s">
        <v>6</v>
      </c>
      <c r="D117" t="s">
        <v>35</v>
      </c>
      <c r="E117" t="s">
        <v>27</v>
      </c>
      <c r="F117" s="4">
        <v>3864</v>
      </c>
      <c r="G117" s="5">
        <v>177</v>
      </c>
    </row>
    <row r="118" spans="3:7">
      <c r="C118" t="s">
        <v>7</v>
      </c>
      <c r="D118" t="s">
        <v>36</v>
      </c>
      <c r="E118" t="s">
        <v>18</v>
      </c>
      <c r="F118" s="4">
        <v>2646</v>
      </c>
      <c r="G118" s="5">
        <v>177</v>
      </c>
    </row>
    <row r="119" spans="3:7">
      <c r="C119" t="s">
        <v>41</v>
      </c>
      <c r="D119" t="s">
        <v>37</v>
      </c>
      <c r="E119" t="s">
        <v>26</v>
      </c>
      <c r="F119" s="4">
        <v>2324</v>
      </c>
      <c r="G119" s="5">
        <v>177</v>
      </c>
    </row>
    <row r="120" spans="3:7">
      <c r="C120" t="s">
        <v>41</v>
      </c>
      <c r="D120" t="s">
        <v>34</v>
      </c>
      <c r="E120" t="s">
        <v>33</v>
      </c>
      <c r="F120" s="4">
        <v>7847</v>
      </c>
      <c r="G120" s="5">
        <v>174</v>
      </c>
    </row>
    <row r="121" spans="3:7">
      <c r="C121" t="s">
        <v>41</v>
      </c>
      <c r="D121" t="s">
        <v>36</v>
      </c>
      <c r="E121" t="s">
        <v>30</v>
      </c>
      <c r="F121" s="4">
        <v>6118</v>
      </c>
      <c r="G121" s="5">
        <v>174</v>
      </c>
    </row>
    <row r="122" spans="3:7">
      <c r="C122" t="s">
        <v>40</v>
      </c>
      <c r="D122" t="s">
        <v>35</v>
      </c>
      <c r="E122" t="s">
        <v>16</v>
      </c>
      <c r="F122" s="4">
        <v>4725</v>
      </c>
      <c r="G122" s="5">
        <v>174</v>
      </c>
    </row>
    <row r="123" spans="3:7">
      <c r="C123" t="s">
        <v>9</v>
      </c>
      <c r="D123" t="s">
        <v>34</v>
      </c>
      <c r="E123" t="s">
        <v>17</v>
      </c>
      <c r="F123" s="4">
        <v>707</v>
      </c>
      <c r="G123" s="5">
        <v>174</v>
      </c>
    </row>
    <row r="124" spans="3:7">
      <c r="C124" t="s">
        <v>3</v>
      </c>
      <c r="D124" t="s">
        <v>39</v>
      </c>
      <c r="E124" t="s">
        <v>26</v>
      </c>
      <c r="F124" s="4">
        <v>4956</v>
      </c>
      <c r="G124" s="5">
        <v>171</v>
      </c>
    </row>
    <row r="125" spans="3:7">
      <c r="C125" t="s">
        <v>5</v>
      </c>
      <c r="D125" t="s">
        <v>39</v>
      </c>
      <c r="E125" t="s">
        <v>24</v>
      </c>
      <c r="F125" s="4">
        <v>4018</v>
      </c>
      <c r="G125" s="5">
        <v>171</v>
      </c>
    </row>
    <row r="126" spans="3:7">
      <c r="C126" t="s">
        <v>5</v>
      </c>
      <c r="D126" t="s">
        <v>38</v>
      </c>
      <c r="E126" t="s">
        <v>19</v>
      </c>
      <c r="F126" s="4">
        <v>5474</v>
      </c>
      <c r="G126" s="5">
        <v>168</v>
      </c>
    </row>
    <row r="127" spans="3:7">
      <c r="C127" t="s">
        <v>8</v>
      </c>
      <c r="D127" t="s">
        <v>35</v>
      </c>
      <c r="E127" t="s">
        <v>29</v>
      </c>
      <c r="F127" s="4">
        <v>2023</v>
      </c>
      <c r="G127" s="5">
        <v>168</v>
      </c>
    </row>
    <row r="128" spans="3:7">
      <c r="C128" t="s">
        <v>3</v>
      </c>
      <c r="D128" t="s">
        <v>39</v>
      </c>
      <c r="E128" t="s">
        <v>16</v>
      </c>
      <c r="F128" s="4">
        <v>21</v>
      </c>
      <c r="G128" s="5">
        <v>168</v>
      </c>
    </row>
    <row r="129" spans="3:7">
      <c r="C129" t="s">
        <v>3</v>
      </c>
      <c r="D129" t="s">
        <v>36</v>
      </c>
      <c r="E129" t="s">
        <v>23</v>
      </c>
      <c r="F129" s="4">
        <v>3773</v>
      </c>
      <c r="G129" s="5">
        <v>165</v>
      </c>
    </row>
    <row r="130" spans="3:7">
      <c r="C130" t="s">
        <v>2</v>
      </c>
      <c r="D130" t="s">
        <v>39</v>
      </c>
      <c r="E130" t="s">
        <v>20</v>
      </c>
      <c r="F130" s="4">
        <v>9443</v>
      </c>
      <c r="G130" s="5">
        <v>162</v>
      </c>
    </row>
    <row r="131" spans="3:7">
      <c r="C131" t="s">
        <v>40</v>
      </c>
      <c r="D131" t="s">
        <v>34</v>
      </c>
      <c r="E131" t="s">
        <v>19</v>
      </c>
      <c r="F131" s="4">
        <v>4018</v>
      </c>
      <c r="G131" s="5">
        <v>162</v>
      </c>
    </row>
    <row r="132" spans="3:7">
      <c r="C132" t="s">
        <v>3</v>
      </c>
      <c r="D132" t="s">
        <v>36</v>
      </c>
      <c r="E132" t="s">
        <v>28</v>
      </c>
      <c r="F132" s="4">
        <v>973</v>
      </c>
      <c r="G132" s="5">
        <v>162</v>
      </c>
    </row>
    <row r="133" spans="3:7">
      <c r="C133" t="s">
        <v>40</v>
      </c>
      <c r="D133" t="s">
        <v>34</v>
      </c>
      <c r="E133" t="s">
        <v>33</v>
      </c>
      <c r="F133" s="4">
        <v>3794</v>
      </c>
      <c r="G133" s="5">
        <v>159</v>
      </c>
    </row>
    <row r="134" spans="3:7">
      <c r="C134" t="s">
        <v>9</v>
      </c>
      <c r="D134" t="s">
        <v>35</v>
      </c>
      <c r="E134" t="s">
        <v>26</v>
      </c>
      <c r="F134" s="4">
        <v>98</v>
      </c>
      <c r="G134" s="5">
        <v>159</v>
      </c>
    </row>
    <row r="135" spans="3:7">
      <c r="C135" t="s">
        <v>40</v>
      </c>
      <c r="D135" t="s">
        <v>34</v>
      </c>
      <c r="E135" t="s">
        <v>17</v>
      </c>
      <c r="F135" s="4">
        <v>5019</v>
      </c>
      <c r="G135" s="5">
        <v>156</v>
      </c>
    </row>
    <row r="136" spans="3:7">
      <c r="C136" t="s">
        <v>6</v>
      </c>
      <c r="D136" t="s">
        <v>36</v>
      </c>
      <c r="E136" t="s">
        <v>17</v>
      </c>
      <c r="F136" s="4">
        <v>4970</v>
      </c>
      <c r="G136" s="5">
        <v>156</v>
      </c>
    </row>
    <row r="137" spans="3:7">
      <c r="C137" t="s">
        <v>9</v>
      </c>
      <c r="D137" t="s">
        <v>37</v>
      </c>
      <c r="E137" t="s">
        <v>25</v>
      </c>
      <c r="F137" s="4">
        <v>4305</v>
      </c>
      <c r="G137" s="5">
        <v>156</v>
      </c>
    </row>
    <row r="138" spans="3:7">
      <c r="C138" t="s">
        <v>2</v>
      </c>
      <c r="D138" t="s">
        <v>38</v>
      </c>
      <c r="E138" t="s">
        <v>23</v>
      </c>
      <c r="F138" s="4">
        <v>4417</v>
      </c>
      <c r="G138" s="5">
        <v>153</v>
      </c>
    </row>
    <row r="139" spans="3:7">
      <c r="C139" t="s">
        <v>9</v>
      </c>
      <c r="D139" t="s">
        <v>34</v>
      </c>
      <c r="E139" t="s">
        <v>28</v>
      </c>
      <c r="F139" s="4">
        <v>14329</v>
      </c>
      <c r="G139" s="5">
        <v>150</v>
      </c>
    </row>
    <row r="140" spans="3:7">
      <c r="C140" t="s">
        <v>8</v>
      </c>
      <c r="D140" t="s">
        <v>36</v>
      </c>
      <c r="E140" t="s">
        <v>23</v>
      </c>
      <c r="F140" s="4">
        <v>5019</v>
      </c>
      <c r="G140" s="5">
        <v>150</v>
      </c>
    </row>
    <row r="141" spans="3:7">
      <c r="C141" t="s">
        <v>6</v>
      </c>
      <c r="D141" t="s">
        <v>34</v>
      </c>
      <c r="E141" t="s">
        <v>17</v>
      </c>
      <c r="F141" s="4">
        <v>3759</v>
      </c>
      <c r="G141" s="5">
        <v>150</v>
      </c>
    </row>
    <row r="142" spans="3:7">
      <c r="C142" t="s">
        <v>8</v>
      </c>
      <c r="D142" t="s">
        <v>37</v>
      </c>
      <c r="E142" t="s">
        <v>30</v>
      </c>
      <c r="F142" s="4">
        <v>42</v>
      </c>
      <c r="G142" s="5">
        <v>150</v>
      </c>
    </row>
    <row r="143" spans="3:7">
      <c r="C143" t="s">
        <v>9</v>
      </c>
      <c r="D143" t="s">
        <v>35</v>
      </c>
      <c r="E143" t="s">
        <v>4</v>
      </c>
      <c r="F143" s="4">
        <v>959</v>
      </c>
      <c r="G143" s="5">
        <v>147</v>
      </c>
    </row>
    <row r="144" spans="3:7">
      <c r="C144" t="s">
        <v>2</v>
      </c>
      <c r="D144" t="s">
        <v>39</v>
      </c>
      <c r="E144" t="s">
        <v>28</v>
      </c>
      <c r="F144" s="4">
        <v>6027</v>
      </c>
      <c r="G144" s="5">
        <v>144</v>
      </c>
    </row>
    <row r="145" spans="3:7">
      <c r="C145" t="s">
        <v>3</v>
      </c>
      <c r="D145" t="s">
        <v>37</v>
      </c>
      <c r="E145" t="s">
        <v>17</v>
      </c>
      <c r="F145" s="4">
        <v>3983</v>
      </c>
      <c r="G145" s="5">
        <v>144</v>
      </c>
    </row>
    <row r="146" spans="3:7">
      <c r="C146" t="s">
        <v>9</v>
      </c>
      <c r="D146" t="s">
        <v>35</v>
      </c>
      <c r="E146" t="s">
        <v>27</v>
      </c>
      <c r="F146" s="4">
        <v>2429</v>
      </c>
      <c r="G146" s="5">
        <v>144</v>
      </c>
    </row>
    <row r="147" spans="3:7">
      <c r="C147" t="s">
        <v>41</v>
      </c>
      <c r="D147" t="s">
        <v>34</v>
      </c>
      <c r="E147" t="s">
        <v>22</v>
      </c>
      <c r="F147" s="4">
        <v>336</v>
      </c>
      <c r="G147" s="5">
        <v>144</v>
      </c>
    </row>
    <row r="148" spans="3:7">
      <c r="C148" t="s">
        <v>10</v>
      </c>
      <c r="D148" t="s">
        <v>38</v>
      </c>
      <c r="E148" t="s">
        <v>22</v>
      </c>
      <c r="F148" s="4">
        <v>2205</v>
      </c>
      <c r="G148" s="5">
        <v>141</v>
      </c>
    </row>
    <row r="149" spans="3:7">
      <c r="C149" t="s">
        <v>2</v>
      </c>
      <c r="D149" t="s">
        <v>39</v>
      </c>
      <c r="E149" t="s">
        <v>22</v>
      </c>
      <c r="F149" s="4">
        <v>1568</v>
      </c>
      <c r="G149" s="5">
        <v>141</v>
      </c>
    </row>
    <row r="150" spans="3:7">
      <c r="C150" t="s">
        <v>2</v>
      </c>
      <c r="D150" t="s">
        <v>37</v>
      </c>
      <c r="E150" t="s">
        <v>18</v>
      </c>
      <c r="F150" s="4">
        <v>11571</v>
      </c>
      <c r="G150" s="5">
        <v>138</v>
      </c>
    </row>
    <row r="151" spans="3:7">
      <c r="C151" t="s">
        <v>7</v>
      </c>
      <c r="D151" t="s">
        <v>34</v>
      </c>
      <c r="E151" t="s">
        <v>20</v>
      </c>
      <c r="F151" s="4">
        <v>2205</v>
      </c>
      <c r="G151" s="5">
        <v>138</v>
      </c>
    </row>
    <row r="152" spans="3:7">
      <c r="C152" t="s">
        <v>40</v>
      </c>
      <c r="D152" t="s">
        <v>34</v>
      </c>
      <c r="E152" t="s">
        <v>27</v>
      </c>
      <c r="F152" s="4">
        <v>2289</v>
      </c>
      <c r="G152" s="5">
        <v>135</v>
      </c>
    </row>
    <row r="153" spans="3:7">
      <c r="C153" t="s">
        <v>6</v>
      </c>
      <c r="D153" t="s">
        <v>36</v>
      </c>
      <c r="E153" t="s">
        <v>29</v>
      </c>
      <c r="F153" s="4">
        <v>1400</v>
      </c>
      <c r="G153" s="5">
        <v>135</v>
      </c>
    </row>
    <row r="154" spans="3:7">
      <c r="C154" t="s">
        <v>6</v>
      </c>
      <c r="D154" t="s">
        <v>38</v>
      </c>
      <c r="E154" t="s">
        <v>33</v>
      </c>
      <c r="F154" s="4">
        <v>959</v>
      </c>
      <c r="G154" s="5">
        <v>135</v>
      </c>
    </row>
    <row r="155" spans="3:7">
      <c r="C155" t="s">
        <v>40</v>
      </c>
      <c r="D155" t="s">
        <v>39</v>
      </c>
      <c r="E155" t="s">
        <v>29</v>
      </c>
      <c r="F155" s="4">
        <v>0</v>
      </c>
      <c r="G155" s="5">
        <v>135</v>
      </c>
    </row>
    <row r="156" spans="3:7">
      <c r="C156" t="s">
        <v>41</v>
      </c>
      <c r="D156" t="s">
        <v>35</v>
      </c>
      <c r="E156" t="s">
        <v>27</v>
      </c>
      <c r="F156" s="4">
        <v>847</v>
      </c>
      <c r="G156" s="5">
        <v>129</v>
      </c>
    </row>
    <row r="157" spans="3:7">
      <c r="C157" t="s">
        <v>10</v>
      </c>
      <c r="D157" t="s">
        <v>38</v>
      </c>
      <c r="E157" t="s">
        <v>4</v>
      </c>
      <c r="F157" s="4">
        <v>6860</v>
      </c>
      <c r="G157" s="5">
        <v>126</v>
      </c>
    </row>
    <row r="158" spans="3:7">
      <c r="C158" t="s">
        <v>41</v>
      </c>
      <c r="D158" t="s">
        <v>34</v>
      </c>
      <c r="E158" t="s">
        <v>23</v>
      </c>
      <c r="F158" s="4">
        <v>4935</v>
      </c>
      <c r="G158" s="5">
        <v>126</v>
      </c>
    </row>
    <row r="159" spans="3:7">
      <c r="C159" t="s">
        <v>2</v>
      </c>
      <c r="D159" t="s">
        <v>39</v>
      </c>
      <c r="E159" t="s">
        <v>33</v>
      </c>
      <c r="F159" s="4">
        <v>4018</v>
      </c>
      <c r="G159" s="5">
        <v>126</v>
      </c>
    </row>
    <row r="160" spans="3:7">
      <c r="C160" t="s">
        <v>40</v>
      </c>
      <c r="D160" t="s">
        <v>35</v>
      </c>
      <c r="E160" t="s">
        <v>29</v>
      </c>
      <c r="F160" s="4">
        <v>1617</v>
      </c>
      <c r="G160" s="5">
        <v>126</v>
      </c>
    </row>
    <row r="161" spans="3:7">
      <c r="C161" t="s">
        <v>8</v>
      </c>
      <c r="D161" t="s">
        <v>35</v>
      </c>
      <c r="E161" t="s">
        <v>33</v>
      </c>
      <c r="F161" s="4">
        <v>357</v>
      </c>
      <c r="G161" s="5">
        <v>126</v>
      </c>
    </row>
    <row r="162" spans="3:7">
      <c r="C162" t="s">
        <v>6</v>
      </c>
      <c r="D162" t="s">
        <v>34</v>
      </c>
      <c r="E162" t="s">
        <v>32</v>
      </c>
      <c r="F162" s="4">
        <v>6734</v>
      </c>
      <c r="G162" s="5">
        <v>123</v>
      </c>
    </row>
    <row r="163" spans="3:7">
      <c r="C163" t="s">
        <v>6</v>
      </c>
      <c r="D163" t="s">
        <v>35</v>
      </c>
      <c r="E163" t="s">
        <v>30</v>
      </c>
      <c r="F163" s="4">
        <v>4781</v>
      </c>
      <c r="G163" s="5">
        <v>123</v>
      </c>
    </row>
    <row r="164" spans="3:7">
      <c r="C164" t="s">
        <v>41</v>
      </c>
      <c r="D164" t="s">
        <v>37</v>
      </c>
      <c r="E164" t="s">
        <v>20</v>
      </c>
      <c r="F164" s="4">
        <v>3388</v>
      </c>
      <c r="G164" s="5">
        <v>123</v>
      </c>
    </row>
    <row r="165" spans="3:7">
      <c r="C165" t="s">
        <v>6</v>
      </c>
      <c r="D165" t="s">
        <v>38</v>
      </c>
      <c r="E165" t="s">
        <v>13</v>
      </c>
      <c r="F165" s="4">
        <v>2317</v>
      </c>
      <c r="G165" s="5">
        <v>123</v>
      </c>
    </row>
    <row r="166" spans="3:7">
      <c r="C166" t="s">
        <v>10</v>
      </c>
      <c r="D166" t="s">
        <v>38</v>
      </c>
      <c r="E166" t="s">
        <v>13</v>
      </c>
      <c r="F166" s="4">
        <v>63</v>
      </c>
      <c r="G166" s="5">
        <v>123</v>
      </c>
    </row>
    <row r="167" spans="3:7">
      <c r="C167" t="s">
        <v>6</v>
      </c>
      <c r="D167" t="s">
        <v>36</v>
      </c>
      <c r="E167" t="s">
        <v>4</v>
      </c>
      <c r="F167" s="4">
        <v>10073</v>
      </c>
      <c r="G167" s="5">
        <v>120</v>
      </c>
    </row>
    <row r="168" spans="3:7">
      <c r="C168" t="s">
        <v>2</v>
      </c>
      <c r="D168" t="s">
        <v>34</v>
      </c>
      <c r="E168" t="s">
        <v>19</v>
      </c>
      <c r="F168" s="4">
        <v>7511</v>
      </c>
      <c r="G168" s="5">
        <v>120</v>
      </c>
    </row>
    <row r="169" spans="3:7">
      <c r="C169" t="s">
        <v>9</v>
      </c>
      <c r="D169" t="s">
        <v>38</v>
      </c>
      <c r="E169" t="s">
        <v>16</v>
      </c>
      <c r="F169" s="4">
        <v>2646</v>
      </c>
      <c r="G169" s="5">
        <v>120</v>
      </c>
    </row>
    <row r="170" spans="3:7">
      <c r="C170" t="s">
        <v>3</v>
      </c>
      <c r="D170" t="s">
        <v>34</v>
      </c>
      <c r="E170" t="s">
        <v>23</v>
      </c>
      <c r="F170" s="4">
        <v>2212</v>
      </c>
      <c r="G170" s="5">
        <v>117</v>
      </c>
    </row>
    <row r="171" spans="3:7">
      <c r="C171" t="s">
        <v>7</v>
      </c>
      <c r="D171" t="s">
        <v>36</v>
      </c>
      <c r="E171" t="s">
        <v>31</v>
      </c>
      <c r="F171" s="4">
        <v>2149</v>
      </c>
      <c r="G171" s="5">
        <v>117</v>
      </c>
    </row>
    <row r="172" spans="3:7">
      <c r="C172" t="s">
        <v>2</v>
      </c>
      <c r="D172" t="s">
        <v>39</v>
      </c>
      <c r="E172" t="s">
        <v>16</v>
      </c>
      <c r="F172" s="4">
        <v>2016</v>
      </c>
      <c r="G172" s="5">
        <v>117</v>
      </c>
    </row>
    <row r="173" spans="3:7">
      <c r="C173" t="s">
        <v>7</v>
      </c>
      <c r="D173" t="s">
        <v>35</v>
      </c>
      <c r="E173" t="s">
        <v>24</v>
      </c>
      <c r="F173" s="4">
        <v>2793</v>
      </c>
      <c r="G173" s="5">
        <v>114</v>
      </c>
    </row>
    <row r="174" spans="3:7">
      <c r="C174" t="s">
        <v>9</v>
      </c>
      <c r="D174" t="s">
        <v>36</v>
      </c>
      <c r="E174" t="s">
        <v>25</v>
      </c>
      <c r="F174" s="4">
        <v>2142</v>
      </c>
      <c r="G174" s="5">
        <v>114</v>
      </c>
    </row>
    <row r="175" spans="3:7">
      <c r="C175" t="s">
        <v>40</v>
      </c>
      <c r="D175" t="s">
        <v>37</v>
      </c>
      <c r="E175" t="s">
        <v>30</v>
      </c>
      <c r="F175" s="4">
        <v>1624</v>
      </c>
      <c r="G175" s="5">
        <v>114</v>
      </c>
    </row>
    <row r="176" spans="3:7">
      <c r="C176" t="s">
        <v>7</v>
      </c>
      <c r="D176" t="s">
        <v>37</v>
      </c>
      <c r="E176" t="s">
        <v>17</v>
      </c>
      <c r="F176" s="4">
        <v>4487</v>
      </c>
      <c r="G176" s="5">
        <v>111</v>
      </c>
    </row>
    <row r="177" spans="3:7">
      <c r="C177" t="s">
        <v>5</v>
      </c>
      <c r="D177" t="s">
        <v>36</v>
      </c>
      <c r="E177" t="s">
        <v>30</v>
      </c>
      <c r="F177" s="4">
        <v>1526</v>
      </c>
      <c r="G177" s="5">
        <v>105</v>
      </c>
    </row>
    <row r="178" spans="3:7">
      <c r="C178" t="s">
        <v>41</v>
      </c>
      <c r="D178" t="s">
        <v>37</v>
      </c>
      <c r="E178" t="s">
        <v>24</v>
      </c>
      <c r="F178" s="4">
        <v>6398</v>
      </c>
      <c r="G178" s="5">
        <v>102</v>
      </c>
    </row>
    <row r="179" spans="3:7">
      <c r="C179" t="s">
        <v>40</v>
      </c>
      <c r="D179" t="s">
        <v>38</v>
      </c>
      <c r="E179" t="s">
        <v>4</v>
      </c>
      <c r="F179" s="4">
        <v>6125</v>
      </c>
      <c r="G179" s="5">
        <v>102</v>
      </c>
    </row>
    <row r="180" spans="3:7">
      <c r="C180" t="s">
        <v>9</v>
      </c>
      <c r="D180" t="s">
        <v>38</v>
      </c>
      <c r="E180" t="s">
        <v>25</v>
      </c>
      <c r="F180" s="4">
        <v>3850</v>
      </c>
      <c r="G180" s="5">
        <v>102</v>
      </c>
    </row>
    <row r="181" spans="3:7">
      <c r="C181" t="s">
        <v>5</v>
      </c>
      <c r="D181" t="s">
        <v>34</v>
      </c>
      <c r="E181" t="s">
        <v>29</v>
      </c>
      <c r="F181" s="4">
        <v>2891</v>
      </c>
      <c r="G181" s="5">
        <v>102</v>
      </c>
    </row>
    <row r="182" spans="3:7">
      <c r="C182" t="s">
        <v>3</v>
      </c>
      <c r="D182" t="s">
        <v>39</v>
      </c>
      <c r="E182" t="s">
        <v>28</v>
      </c>
      <c r="F182" s="4">
        <v>1652</v>
      </c>
      <c r="G182" s="5">
        <v>102</v>
      </c>
    </row>
    <row r="183" spans="3:7">
      <c r="C183" t="s">
        <v>6</v>
      </c>
      <c r="D183" t="s">
        <v>37</v>
      </c>
      <c r="E183" t="s">
        <v>18</v>
      </c>
      <c r="F183" s="4">
        <v>1505</v>
      </c>
      <c r="G183" s="5">
        <v>102</v>
      </c>
    </row>
    <row r="184" spans="3:7">
      <c r="C184" t="s">
        <v>9</v>
      </c>
      <c r="D184" t="s">
        <v>38</v>
      </c>
      <c r="E184" t="s">
        <v>26</v>
      </c>
      <c r="F184" s="4">
        <v>2436</v>
      </c>
      <c r="G184" s="5">
        <v>99</v>
      </c>
    </row>
    <row r="185" spans="3:7">
      <c r="C185" t="s">
        <v>41</v>
      </c>
      <c r="D185" t="s">
        <v>35</v>
      </c>
      <c r="E185" t="s">
        <v>19</v>
      </c>
      <c r="F185" s="4">
        <v>609</v>
      </c>
      <c r="G185" s="5">
        <v>99</v>
      </c>
    </row>
    <row r="186" spans="3:7">
      <c r="C186" t="s">
        <v>9</v>
      </c>
      <c r="D186" t="s">
        <v>37</v>
      </c>
      <c r="E186" t="s">
        <v>20</v>
      </c>
      <c r="F186" s="4">
        <v>7273</v>
      </c>
      <c r="G186" s="5">
        <v>96</v>
      </c>
    </row>
    <row r="187" spans="3:7">
      <c r="C187" t="s">
        <v>10</v>
      </c>
      <c r="D187" t="s">
        <v>35</v>
      </c>
      <c r="E187" t="s">
        <v>14</v>
      </c>
      <c r="F187" s="4">
        <v>3472</v>
      </c>
      <c r="G187" s="5">
        <v>96</v>
      </c>
    </row>
    <row r="188" spans="3:7">
      <c r="C188" t="s">
        <v>7</v>
      </c>
      <c r="D188" t="s">
        <v>34</v>
      </c>
      <c r="E188" t="s">
        <v>25</v>
      </c>
      <c r="F188" s="4">
        <v>1568</v>
      </c>
      <c r="G188" s="5">
        <v>96</v>
      </c>
    </row>
    <row r="189" spans="3:7">
      <c r="C189" t="s">
        <v>40</v>
      </c>
      <c r="D189" t="s">
        <v>37</v>
      </c>
      <c r="E189" t="s">
        <v>27</v>
      </c>
      <c r="F189" s="4">
        <v>6132</v>
      </c>
      <c r="G189" s="5">
        <v>93</v>
      </c>
    </row>
    <row r="190" spans="3:7">
      <c r="C190" t="s">
        <v>3</v>
      </c>
      <c r="D190" t="s">
        <v>34</v>
      </c>
      <c r="E190" t="s">
        <v>17</v>
      </c>
      <c r="F190" s="4">
        <v>2919</v>
      </c>
      <c r="G190" s="5">
        <v>93</v>
      </c>
    </row>
    <row r="191" spans="3:7">
      <c r="C191" t="s">
        <v>9</v>
      </c>
      <c r="D191" t="s">
        <v>37</v>
      </c>
      <c r="E191" t="s">
        <v>23</v>
      </c>
      <c r="F191" s="4">
        <v>2737</v>
      </c>
      <c r="G191" s="5">
        <v>93</v>
      </c>
    </row>
    <row r="192" spans="3:7">
      <c r="C192" t="s">
        <v>5</v>
      </c>
      <c r="D192" t="s">
        <v>34</v>
      </c>
      <c r="E192" t="s">
        <v>33</v>
      </c>
      <c r="F192" s="4">
        <v>1652</v>
      </c>
      <c r="G192" s="5">
        <v>93</v>
      </c>
    </row>
    <row r="193" spans="3:7">
      <c r="C193" t="s">
        <v>10</v>
      </c>
      <c r="D193" t="s">
        <v>34</v>
      </c>
      <c r="E193" t="s">
        <v>25</v>
      </c>
      <c r="F193" s="4">
        <v>1428</v>
      </c>
      <c r="G193" s="5">
        <v>93</v>
      </c>
    </row>
    <row r="194" spans="3:7">
      <c r="C194" t="s">
        <v>40</v>
      </c>
      <c r="D194" t="s">
        <v>36</v>
      </c>
      <c r="E194" t="s">
        <v>33</v>
      </c>
      <c r="F194" s="4">
        <v>9772</v>
      </c>
      <c r="G194" s="5">
        <v>90</v>
      </c>
    </row>
    <row r="195" spans="3:7">
      <c r="C195" t="s">
        <v>9</v>
      </c>
      <c r="D195" t="s">
        <v>34</v>
      </c>
      <c r="E195" t="s">
        <v>23</v>
      </c>
      <c r="F195" s="4">
        <v>8155</v>
      </c>
      <c r="G195" s="5">
        <v>90</v>
      </c>
    </row>
    <row r="196" spans="3:7">
      <c r="C196" t="s">
        <v>40</v>
      </c>
      <c r="D196" t="s">
        <v>38</v>
      </c>
      <c r="E196" t="s">
        <v>25</v>
      </c>
      <c r="F196" s="4">
        <v>2541</v>
      </c>
      <c r="G196" s="5">
        <v>90</v>
      </c>
    </row>
    <row r="197" spans="3:7">
      <c r="C197" t="s">
        <v>9</v>
      </c>
      <c r="D197" t="s">
        <v>38</v>
      </c>
      <c r="E197" t="s">
        <v>33</v>
      </c>
      <c r="F197" s="4">
        <v>9506</v>
      </c>
      <c r="G197" s="5">
        <v>87</v>
      </c>
    </row>
    <row r="198" spans="3:7">
      <c r="C198" t="s">
        <v>6</v>
      </c>
      <c r="D198" t="s">
        <v>37</v>
      </c>
      <c r="E198" t="s">
        <v>31</v>
      </c>
      <c r="F198" s="4">
        <v>7693</v>
      </c>
      <c r="G198" s="5">
        <v>87</v>
      </c>
    </row>
    <row r="199" spans="3:7">
      <c r="C199" t="s">
        <v>10</v>
      </c>
      <c r="D199" t="s">
        <v>34</v>
      </c>
      <c r="E199" t="s">
        <v>17</v>
      </c>
      <c r="F199" s="4">
        <v>700</v>
      </c>
      <c r="G199" s="5">
        <v>87</v>
      </c>
    </row>
    <row r="200" spans="3:7">
      <c r="C200" t="s">
        <v>40</v>
      </c>
      <c r="D200" t="s">
        <v>38</v>
      </c>
      <c r="E200" t="s">
        <v>26</v>
      </c>
      <c r="F200" s="4">
        <v>609</v>
      </c>
      <c r="G200" s="5">
        <v>87</v>
      </c>
    </row>
    <row r="201" spans="3:7">
      <c r="C201" t="s">
        <v>8</v>
      </c>
      <c r="D201" t="s">
        <v>37</v>
      </c>
      <c r="E201" t="s">
        <v>21</v>
      </c>
      <c r="F201" s="4">
        <v>434</v>
      </c>
      <c r="G201" s="5">
        <v>87</v>
      </c>
    </row>
    <row r="202" spans="3:7">
      <c r="C202" t="s">
        <v>7</v>
      </c>
      <c r="D202" t="s">
        <v>36</v>
      </c>
      <c r="E202" t="s">
        <v>32</v>
      </c>
      <c r="F202" s="4">
        <v>280</v>
      </c>
      <c r="G202" s="5">
        <v>87</v>
      </c>
    </row>
    <row r="203" spans="3:7">
      <c r="C203" t="s">
        <v>41</v>
      </c>
      <c r="D203" t="s">
        <v>36</v>
      </c>
      <c r="E203" t="s">
        <v>32</v>
      </c>
      <c r="F203" s="4">
        <v>10304</v>
      </c>
      <c r="G203" s="5">
        <v>84</v>
      </c>
    </row>
    <row r="204" spans="3:7">
      <c r="C204" t="s">
        <v>5</v>
      </c>
      <c r="D204" t="s">
        <v>35</v>
      </c>
      <c r="E204" t="s">
        <v>22</v>
      </c>
      <c r="F204" s="4">
        <v>490</v>
      </c>
      <c r="G204" s="5">
        <v>84</v>
      </c>
    </row>
    <row r="205" spans="3:7">
      <c r="C205" t="s">
        <v>8</v>
      </c>
      <c r="D205" t="s">
        <v>38</v>
      </c>
      <c r="E205" t="s">
        <v>22</v>
      </c>
      <c r="F205" s="4">
        <v>168</v>
      </c>
      <c r="G205" s="5">
        <v>84</v>
      </c>
    </row>
    <row r="206" spans="3:7">
      <c r="C206" t="s">
        <v>2</v>
      </c>
      <c r="D206" t="s">
        <v>39</v>
      </c>
      <c r="E206" t="s">
        <v>27</v>
      </c>
      <c r="F206" s="4">
        <v>7812</v>
      </c>
      <c r="G206" s="5">
        <v>81</v>
      </c>
    </row>
    <row r="207" spans="3:7">
      <c r="C207" t="s">
        <v>5</v>
      </c>
      <c r="D207" t="s">
        <v>39</v>
      </c>
      <c r="E207" t="s">
        <v>22</v>
      </c>
      <c r="F207" s="4">
        <v>6909</v>
      </c>
      <c r="G207" s="5">
        <v>81</v>
      </c>
    </row>
    <row r="208" spans="3:7">
      <c r="C208" t="s">
        <v>8</v>
      </c>
      <c r="D208" t="s">
        <v>35</v>
      </c>
      <c r="E208" t="s">
        <v>30</v>
      </c>
      <c r="F208" s="4">
        <v>3598</v>
      </c>
      <c r="G208" s="5">
        <v>81</v>
      </c>
    </row>
    <row r="209" spans="3:7">
      <c r="C209" t="s">
        <v>6</v>
      </c>
      <c r="D209" t="s">
        <v>37</v>
      </c>
      <c r="E209" t="s">
        <v>30</v>
      </c>
      <c r="F209" s="4">
        <v>560</v>
      </c>
      <c r="G209" s="5">
        <v>81</v>
      </c>
    </row>
    <row r="210" spans="3:7">
      <c r="C210" t="s">
        <v>8</v>
      </c>
      <c r="D210" t="s">
        <v>38</v>
      </c>
      <c r="E210" t="s">
        <v>21</v>
      </c>
      <c r="F210" s="4">
        <v>6433</v>
      </c>
      <c r="G210" s="5">
        <v>78</v>
      </c>
    </row>
    <row r="211" spans="3:7">
      <c r="C211" t="s">
        <v>3</v>
      </c>
      <c r="D211" t="s">
        <v>35</v>
      </c>
      <c r="E211" t="s">
        <v>23</v>
      </c>
      <c r="F211" s="4">
        <v>2023</v>
      </c>
      <c r="G211" s="5">
        <v>78</v>
      </c>
    </row>
    <row r="212" spans="3:7">
      <c r="C212" t="s">
        <v>2</v>
      </c>
      <c r="D212" t="s">
        <v>36</v>
      </c>
      <c r="E212" t="s">
        <v>29</v>
      </c>
      <c r="F212" s="4">
        <v>8211</v>
      </c>
      <c r="G212" s="5">
        <v>75</v>
      </c>
    </row>
    <row r="213" spans="3:7">
      <c r="C213" t="s">
        <v>6</v>
      </c>
      <c r="D213" t="s">
        <v>34</v>
      </c>
      <c r="E213" t="s">
        <v>29</v>
      </c>
      <c r="F213" s="4">
        <v>3339</v>
      </c>
      <c r="G213" s="5">
        <v>75</v>
      </c>
    </row>
    <row r="214" spans="3:7">
      <c r="C214" t="s">
        <v>7</v>
      </c>
      <c r="D214" t="s">
        <v>34</v>
      </c>
      <c r="E214" t="s">
        <v>32</v>
      </c>
      <c r="F214" s="4">
        <v>3262</v>
      </c>
      <c r="G214" s="5">
        <v>75</v>
      </c>
    </row>
    <row r="215" spans="3:7">
      <c r="C215" t="s">
        <v>40</v>
      </c>
      <c r="D215" t="s">
        <v>34</v>
      </c>
      <c r="E215" t="s">
        <v>23</v>
      </c>
      <c r="F215" s="4">
        <v>2779</v>
      </c>
      <c r="G215" s="5">
        <v>75</v>
      </c>
    </row>
    <row r="216" spans="3:7">
      <c r="C216" t="s">
        <v>6</v>
      </c>
      <c r="D216" t="s">
        <v>34</v>
      </c>
      <c r="E216" t="s">
        <v>16</v>
      </c>
      <c r="F216" s="4">
        <v>2219</v>
      </c>
      <c r="G216" s="5">
        <v>75</v>
      </c>
    </row>
    <row r="217" spans="3:7">
      <c r="C217" t="s">
        <v>7</v>
      </c>
      <c r="D217" t="s">
        <v>38</v>
      </c>
      <c r="E217" t="s">
        <v>14</v>
      </c>
      <c r="F217" s="4">
        <v>1281</v>
      </c>
      <c r="G217" s="5">
        <v>75</v>
      </c>
    </row>
    <row r="218" spans="3:7">
      <c r="C218" t="s">
        <v>10</v>
      </c>
      <c r="D218" t="s">
        <v>36</v>
      </c>
      <c r="E218" t="s">
        <v>13</v>
      </c>
      <c r="F218" s="4">
        <v>945</v>
      </c>
      <c r="G218" s="5">
        <v>75</v>
      </c>
    </row>
    <row r="219" spans="3:7">
      <c r="C219" t="s">
        <v>5</v>
      </c>
      <c r="D219" t="s">
        <v>37</v>
      </c>
      <c r="E219" t="s">
        <v>22</v>
      </c>
      <c r="F219" s="4">
        <v>518</v>
      </c>
      <c r="G219" s="5">
        <v>75</v>
      </c>
    </row>
    <row r="220" spans="3:7">
      <c r="C220" t="s">
        <v>6</v>
      </c>
      <c r="D220" t="s">
        <v>38</v>
      </c>
      <c r="E220" t="s">
        <v>25</v>
      </c>
      <c r="F220" s="4">
        <v>469</v>
      </c>
      <c r="G220" s="5">
        <v>75</v>
      </c>
    </row>
    <row r="221" spans="3:7">
      <c r="C221" t="s">
        <v>40</v>
      </c>
      <c r="D221" t="s">
        <v>37</v>
      </c>
      <c r="E221" t="s">
        <v>29</v>
      </c>
      <c r="F221" s="4">
        <v>9002</v>
      </c>
      <c r="G221" s="5">
        <v>72</v>
      </c>
    </row>
    <row r="222" spans="3:7">
      <c r="C222" t="s">
        <v>41</v>
      </c>
      <c r="D222" t="s">
        <v>39</v>
      </c>
      <c r="E222" t="s">
        <v>14</v>
      </c>
      <c r="F222" s="4">
        <v>3976</v>
      </c>
      <c r="G222" s="5">
        <v>72</v>
      </c>
    </row>
    <row r="223" spans="3:7">
      <c r="C223" t="s">
        <v>9</v>
      </c>
      <c r="D223" t="s">
        <v>39</v>
      </c>
      <c r="E223" t="s">
        <v>25</v>
      </c>
      <c r="F223" s="4">
        <v>3192</v>
      </c>
      <c r="G223" s="5">
        <v>72</v>
      </c>
    </row>
    <row r="224" spans="3:7">
      <c r="C224" t="s">
        <v>10</v>
      </c>
      <c r="D224" t="s">
        <v>36</v>
      </c>
      <c r="E224" t="s">
        <v>27</v>
      </c>
      <c r="F224" s="4">
        <v>1407</v>
      </c>
      <c r="G224" s="5">
        <v>72</v>
      </c>
    </row>
    <row r="225" spans="3:7">
      <c r="C225" t="s">
        <v>41</v>
      </c>
      <c r="D225" t="s">
        <v>35</v>
      </c>
      <c r="E225" t="s">
        <v>13</v>
      </c>
      <c r="F225" s="4">
        <v>4760</v>
      </c>
      <c r="G225" s="5">
        <v>69</v>
      </c>
    </row>
    <row r="226" spans="3:7">
      <c r="C226" t="s">
        <v>3</v>
      </c>
      <c r="D226" t="s">
        <v>35</v>
      </c>
      <c r="E226" t="s">
        <v>29</v>
      </c>
      <c r="F226" s="4">
        <v>2114</v>
      </c>
      <c r="G226" s="5">
        <v>66</v>
      </c>
    </row>
    <row r="227" spans="3:7">
      <c r="C227" t="s">
        <v>5</v>
      </c>
      <c r="D227" t="s">
        <v>36</v>
      </c>
      <c r="E227" t="s">
        <v>13</v>
      </c>
      <c r="F227" s="4">
        <v>6146</v>
      </c>
      <c r="G227" s="5">
        <v>63</v>
      </c>
    </row>
    <row r="228" spans="3:7">
      <c r="C228" t="s">
        <v>7</v>
      </c>
      <c r="D228" t="s">
        <v>35</v>
      </c>
      <c r="E228" t="s">
        <v>14</v>
      </c>
      <c r="F228" s="4">
        <v>4606</v>
      </c>
      <c r="G228" s="5">
        <v>63</v>
      </c>
    </row>
    <row r="229" spans="3:7">
      <c r="C229" t="s">
        <v>8</v>
      </c>
      <c r="D229" t="s">
        <v>38</v>
      </c>
      <c r="E229" t="s">
        <v>27</v>
      </c>
      <c r="F229" s="4">
        <v>2268</v>
      </c>
      <c r="G229" s="5">
        <v>63</v>
      </c>
    </row>
    <row r="230" spans="3:7">
      <c r="C230" t="s">
        <v>6</v>
      </c>
      <c r="D230" t="s">
        <v>39</v>
      </c>
      <c r="E230" t="s">
        <v>30</v>
      </c>
      <c r="F230" s="4">
        <v>1638</v>
      </c>
      <c r="G230" s="5">
        <v>63</v>
      </c>
    </row>
    <row r="231" spans="3:7">
      <c r="C231" t="s">
        <v>6</v>
      </c>
      <c r="D231" t="s">
        <v>36</v>
      </c>
      <c r="E231" t="s">
        <v>21</v>
      </c>
      <c r="F231" s="4">
        <v>497</v>
      </c>
      <c r="G231" s="5">
        <v>63</v>
      </c>
    </row>
    <row r="232" spans="3:7">
      <c r="C232" t="s">
        <v>9</v>
      </c>
      <c r="D232" t="s">
        <v>38</v>
      </c>
      <c r="E232" t="s">
        <v>24</v>
      </c>
      <c r="F232" s="4">
        <v>4137</v>
      </c>
      <c r="G232" s="5">
        <v>60</v>
      </c>
    </row>
    <row r="233" spans="3:7">
      <c r="C233" t="s">
        <v>9</v>
      </c>
      <c r="D233" t="s">
        <v>36</v>
      </c>
      <c r="E233" t="s">
        <v>30</v>
      </c>
      <c r="F233" s="4">
        <v>9051</v>
      </c>
      <c r="G233" s="5">
        <v>57</v>
      </c>
    </row>
    <row r="234" spans="3:7">
      <c r="C234" t="s">
        <v>5</v>
      </c>
      <c r="D234" t="s">
        <v>38</v>
      </c>
      <c r="E234" t="s">
        <v>13</v>
      </c>
      <c r="F234" s="4">
        <v>7189</v>
      </c>
      <c r="G234" s="5">
        <v>54</v>
      </c>
    </row>
    <row r="235" spans="3:7">
      <c r="C235" t="s">
        <v>7</v>
      </c>
      <c r="D235" t="s">
        <v>37</v>
      </c>
      <c r="E235" t="s">
        <v>30</v>
      </c>
      <c r="F235" s="4">
        <v>6454</v>
      </c>
      <c r="G235" s="5">
        <v>54</v>
      </c>
    </row>
    <row r="236" spans="3:7">
      <c r="C236" t="s">
        <v>3</v>
      </c>
      <c r="D236" t="s">
        <v>34</v>
      </c>
      <c r="E236" t="s">
        <v>26</v>
      </c>
      <c r="F236" s="4">
        <v>3108</v>
      </c>
      <c r="G236" s="5">
        <v>54</v>
      </c>
    </row>
    <row r="237" spans="3:7">
      <c r="C237" t="s">
        <v>6</v>
      </c>
      <c r="D237" t="s">
        <v>38</v>
      </c>
      <c r="E237" t="s">
        <v>31</v>
      </c>
      <c r="F237" s="4">
        <v>2681</v>
      </c>
      <c r="G237" s="5">
        <v>54</v>
      </c>
    </row>
    <row r="238" spans="3:7">
      <c r="C238" t="s">
        <v>2</v>
      </c>
      <c r="D238" t="s">
        <v>37</v>
      </c>
      <c r="E238" t="s">
        <v>14</v>
      </c>
      <c r="F238" s="4">
        <v>1057</v>
      </c>
      <c r="G238" s="5">
        <v>54</v>
      </c>
    </row>
    <row r="239" spans="3:7">
      <c r="C239" t="s">
        <v>2</v>
      </c>
      <c r="D239" t="s">
        <v>34</v>
      </c>
      <c r="E239" t="s">
        <v>13</v>
      </c>
      <c r="F239" s="4">
        <v>252</v>
      </c>
      <c r="G239" s="5">
        <v>54</v>
      </c>
    </row>
    <row r="240" spans="3:7">
      <c r="C240" t="s">
        <v>5</v>
      </c>
      <c r="D240" t="s">
        <v>39</v>
      </c>
      <c r="E240" t="s">
        <v>26</v>
      </c>
      <c r="F240" s="4">
        <v>5236</v>
      </c>
      <c r="G240" s="5">
        <v>51</v>
      </c>
    </row>
    <row r="241" spans="3:7">
      <c r="C241" t="s">
        <v>3</v>
      </c>
      <c r="D241" t="s">
        <v>39</v>
      </c>
      <c r="E241" t="s">
        <v>29</v>
      </c>
      <c r="F241" s="4">
        <v>3640</v>
      </c>
      <c r="G241" s="5">
        <v>51</v>
      </c>
    </row>
    <row r="242" spans="3:7">
      <c r="C242" t="s">
        <v>40</v>
      </c>
      <c r="D242" t="s">
        <v>38</v>
      </c>
      <c r="E242" t="s">
        <v>24</v>
      </c>
      <c r="F242" s="4">
        <v>623</v>
      </c>
      <c r="G242" s="5">
        <v>51</v>
      </c>
    </row>
    <row r="243" spans="3:7">
      <c r="C243" t="s">
        <v>2</v>
      </c>
      <c r="D243" t="s">
        <v>38</v>
      </c>
      <c r="E243" t="s">
        <v>13</v>
      </c>
      <c r="F243" s="4">
        <v>56</v>
      </c>
      <c r="G243" s="5">
        <v>51</v>
      </c>
    </row>
    <row r="244" spans="3:7">
      <c r="C244" t="s">
        <v>40</v>
      </c>
      <c r="D244" t="s">
        <v>34</v>
      </c>
      <c r="E244" t="s">
        <v>26</v>
      </c>
      <c r="F244" s="4">
        <v>6748</v>
      </c>
      <c r="G244" s="5">
        <v>48</v>
      </c>
    </row>
    <row r="245" spans="3:7">
      <c r="C245" t="s">
        <v>7</v>
      </c>
      <c r="D245" t="s">
        <v>37</v>
      </c>
      <c r="E245" t="s">
        <v>33</v>
      </c>
      <c r="F245" s="4">
        <v>6391</v>
      </c>
      <c r="G245" s="5">
        <v>48</v>
      </c>
    </row>
    <row r="246" spans="3:7">
      <c r="C246" t="s">
        <v>7</v>
      </c>
      <c r="D246" t="s">
        <v>34</v>
      </c>
      <c r="E246" t="s">
        <v>33</v>
      </c>
      <c r="F246" s="4">
        <v>2226</v>
      </c>
      <c r="G246" s="5">
        <v>48</v>
      </c>
    </row>
    <row r="247" spans="3:7">
      <c r="C247" t="s">
        <v>40</v>
      </c>
      <c r="D247" t="s">
        <v>35</v>
      </c>
      <c r="E247" t="s">
        <v>24</v>
      </c>
      <c r="F247" s="4">
        <v>1638</v>
      </c>
      <c r="G247" s="5">
        <v>48</v>
      </c>
    </row>
    <row r="248" spans="3:7">
      <c r="C248" t="s">
        <v>6</v>
      </c>
      <c r="D248" t="s">
        <v>34</v>
      </c>
      <c r="E248" t="s">
        <v>4</v>
      </c>
      <c r="F248" s="4">
        <v>525</v>
      </c>
      <c r="G248" s="5">
        <v>48</v>
      </c>
    </row>
    <row r="249" spans="3:7">
      <c r="C249" t="s">
        <v>2</v>
      </c>
      <c r="D249" t="s">
        <v>36</v>
      </c>
      <c r="E249" t="s">
        <v>17</v>
      </c>
      <c r="F249" s="4">
        <v>189</v>
      </c>
      <c r="G249" s="5">
        <v>48</v>
      </c>
    </row>
    <row r="250" spans="3:7">
      <c r="C250" t="s">
        <v>5</v>
      </c>
      <c r="D250" t="s">
        <v>37</v>
      </c>
      <c r="E250" t="s">
        <v>31</v>
      </c>
      <c r="F250" s="4">
        <v>182</v>
      </c>
      <c r="G250" s="5">
        <v>48</v>
      </c>
    </row>
    <row r="251" spans="3:7">
      <c r="C251" t="s">
        <v>5</v>
      </c>
      <c r="D251" t="s">
        <v>38</v>
      </c>
      <c r="E251" t="s">
        <v>25</v>
      </c>
      <c r="F251" s="4">
        <v>7483</v>
      </c>
      <c r="G251" s="5">
        <v>45</v>
      </c>
    </row>
    <row r="252" spans="3:7">
      <c r="C252" t="s">
        <v>8</v>
      </c>
      <c r="D252" t="s">
        <v>37</v>
      </c>
      <c r="E252" t="s">
        <v>26</v>
      </c>
      <c r="F252" s="4">
        <v>6279</v>
      </c>
      <c r="G252" s="5">
        <v>45</v>
      </c>
    </row>
    <row r="253" spans="3:7">
      <c r="C253" t="s">
        <v>9</v>
      </c>
      <c r="D253" t="s">
        <v>37</v>
      </c>
      <c r="E253" t="s">
        <v>28</v>
      </c>
      <c r="F253" s="4">
        <v>2919</v>
      </c>
      <c r="G253" s="5">
        <v>45</v>
      </c>
    </row>
    <row r="254" spans="3:7">
      <c r="C254" t="s">
        <v>40</v>
      </c>
      <c r="D254" t="s">
        <v>38</v>
      </c>
      <c r="E254" t="s">
        <v>29</v>
      </c>
      <c r="F254" s="4">
        <v>2541</v>
      </c>
      <c r="G254" s="5">
        <v>45</v>
      </c>
    </row>
    <row r="255" spans="3:7">
      <c r="C255" t="s">
        <v>7</v>
      </c>
      <c r="D255" t="s">
        <v>36</v>
      </c>
      <c r="E255" t="s">
        <v>22</v>
      </c>
      <c r="F255" s="4">
        <v>8435</v>
      </c>
      <c r="G255" s="5">
        <v>42</v>
      </c>
    </row>
    <row r="256" spans="3:7">
      <c r="C256" t="s">
        <v>3</v>
      </c>
      <c r="D256" t="s">
        <v>34</v>
      </c>
      <c r="E256" t="s">
        <v>25</v>
      </c>
      <c r="F256" s="4">
        <v>6300</v>
      </c>
      <c r="G256" s="5">
        <v>42</v>
      </c>
    </row>
    <row r="257" spans="3:7">
      <c r="C257" t="s">
        <v>40</v>
      </c>
      <c r="D257" t="s">
        <v>39</v>
      </c>
      <c r="E257" t="s">
        <v>15</v>
      </c>
      <c r="F257" s="4">
        <v>5775</v>
      </c>
      <c r="G257" s="5">
        <v>42</v>
      </c>
    </row>
    <row r="258" spans="3:7">
      <c r="C258" t="s">
        <v>2</v>
      </c>
      <c r="D258" t="s">
        <v>37</v>
      </c>
      <c r="E258" t="s">
        <v>15</v>
      </c>
      <c r="F258" s="4">
        <v>2863</v>
      </c>
      <c r="G258" s="5">
        <v>42</v>
      </c>
    </row>
    <row r="259" spans="3:7">
      <c r="C259" t="s">
        <v>5</v>
      </c>
      <c r="D259" t="s">
        <v>36</v>
      </c>
      <c r="E259" t="s">
        <v>16</v>
      </c>
      <c r="F259" s="4">
        <v>16184</v>
      </c>
      <c r="G259" s="5">
        <v>39</v>
      </c>
    </row>
    <row r="260" spans="3:7">
      <c r="C260" t="s">
        <v>7</v>
      </c>
      <c r="D260" t="s">
        <v>34</v>
      </c>
      <c r="E260" t="s">
        <v>17</v>
      </c>
      <c r="F260" s="4">
        <v>7777</v>
      </c>
      <c r="G260" s="5">
        <v>39</v>
      </c>
    </row>
    <row r="261" spans="3:7">
      <c r="C261" t="s">
        <v>3</v>
      </c>
      <c r="D261" t="s">
        <v>36</v>
      </c>
      <c r="E261" t="s">
        <v>25</v>
      </c>
      <c r="F261" s="4">
        <v>3339</v>
      </c>
      <c r="G261" s="5">
        <v>39</v>
      </c>
    </row>
    <row r="262" spans="3:7">
      <c r="C262" t="s">
        <v>40</v>
      </c>
      <c r="D262" t="s">
        <v>38</v>
      </c>
      <c r="E262" t="s">
        <v>31</v>
      </c>
      <c r="F262" s="4">
        <v>1988</v>
      </c>
      <c r="G262" s="5">
        <v>39</v>
      </c>
    </row>
    <row r="263" spans="3:7">
      <c r="C263" t="s">
        <v>41</v>
      </c>
      <c r="D263" t="s">
        <v>34</v>
      </c>
      <c r="E263" t="s">
        <v>17</v>
      </c>
      <c r="F263" s="4">
        <v>1463</v>
      </c>
      <c r="G263" s="5">
        <v>39</v>
      </c>
    </row>
    <row r="264" spans="3:7">
      <c r="C264" t="s">
        <v>3</v>
      </c>
      <c r="D264" t="s">
        <v>36</v>
      </c>
      <c r="E264" t="s">
        <v>16</v>
      </c>
      <c r="F264" s="4">
        <v>9198</v>
      </c>
      <c r="G264" s="5">
        <v>36</v>
      </c>
    </row>
    <row r="265" spans="3:7">
      <c r="C265" t="s">
        <v>6</v>
      </c>
      <c r="D265" t="s">
        <v>38</v>
      </c>
      <c r="E265" t="s">
        <v>21</v>
      </c>
      <c r="F265" s="4">
        <v>7322</v>
      </c>
      <c r="G265" s="5">
        <v>36</v>
      </c>
    </row>
    <row r="266" spans="3:7">
      <c r="C266" t="s">
        <v>2</v>
      </c>
      <c r="D266" t="s">
        <v>39</v>
      </c>
      <c r="E266" t="s">
        <v>15</v>
      </c>
      <c r="F266" s="4">
        <v>4802</v>
      </c>
      <c r="G266" s="5">
        <v>36</v>
      </c>
    </row>
    <row r="267" spans="3:7">
      <c r="C267" t="s">
        <v>2</v>
      </c>
      <c r="D267" t="s">
        <v>39</v>
      </c>
      <c r="E267" t="s">
        <v>23</v>
      </c>
      <c r="F267" s="4">
        <v>630</v>
      </c>
      <c r="G267" s="5">
        <v>36</v>
      </c>
    </row>
    <row r="268" spans="3:7">
      <c r="C268" t="s">
        <v>40</v>
      </c>
      <c r="D268" t="s">
        <v>36</v>
      </c>
      <c r="E268" t="s">
        <v>4</v>
      </c>
      <c r="F268" s="4">
        <v>217</v>
      </c>
      <c r="G268" s="5">
        <v>36</v>
      </c>
    </row>
    <row r="269" spans="3:7">
      <c r="C269" t="s">
        <v>10</v>
      </c>
      <c r="D269" t="s">
        <v>39</v>
      </c>
      <c r="E269" t="s">
        <v>33</v>
      </c>
      <c r="F269" s="4">
        <v>12950</v>
      </c>
      <c r="G269" s="5">
        <v>30</v>
      </c>
    </row>
    <row r="270" spans="3:7">
      <c r="C270" t="s">
        <v>8</v>
      </c>
      <c r="D270" t="s">
        <v>37</v>
      </c>
      <c r="E270" t="s">
        <v>15</v>
      </c>
      <c r="F270" s="4">
        <v>9709</v>
      </c>
      <c r="G270" s="5">
        <v>30</v>
      </c>
    </row>
    <row r="271" spans="3:7">
      <c r="C271" t="s">
        <v>40</v>
      </c>
      <c r="D271" t="s">
        <v>39</v>
      </c>
      <c r="E271" t="s">
        <v>27</v>
      </c>
      <c r="F271" s="4">
        <v>6370</v>
      </c>
      <c r="G271" s="5">
        <v>30</v>
      </c>
    </row>
    <row r="272" spans="3:7">
      <c r="C272" t="s">
        <v>40</v>
      </c>
      <c r="D272" t="s">
        <v>36</v>
      </c>
      <c r="E272" t="s">
        <v>25</v>
      </c>
      <c r="F272" s="4">
        <v>5439</v>
      </c>
      <c r="G272" s="5">
        <v>30</v>
      </c>
    </row>
    <row r="273" spans="3:7">
      <c r="C273" t="s">
        <v>10</v>
      </c>
      <c r="D273" t="s">
        <v>37</v>
      </c>
      <c r="E273" t="s">
        <v>23</v>
      </c>
      <c r="F273" s="4">
        <v>4683</v>
      </c>
      <c r="G273" s="5">
        <v>30</v>
      </c>
    </row>
    <row r="274" spans="3:7">
      <c r="C274" t="s">
        <v>6</v>
      </c>
      <c r="D274" t="s">
        <v>36</v>
      </c>
      <c r="E274" t="s">
        <v>13</v>
      </c>
      <c r="F274" s="4">
        <v>4319</v>
      </c>
      <c r="G274" s="5">
        <v>30</v>
      </c>
    </row>
    <row r="275" spans="3:7">
      <c r="C275" t="s">
        <v>8</v>
      </c>
      <c r="D275" t="s">
        <v>39</v>
      </c>
      <c r="E275" t="s">
        <v>18</v>
      </c>
      <c r="F275" s="4">
        <v>9660</v>
      </c>
      <c r="G275" s="5">
        <v>27</v>
      </c>
    </row>
    <row r="276" spans="3:7">
      <c r="C276" t="s">
        <v>9</v>
      </c>
      <c r="D276" t="s">
        <v>34</v>
      </c>
      <c r="E276" t="s">
        <v>21</v>
      </c>
      <c r="F276" s="4">
        <v>6832</v>
      </c>
      <c r="G276" s="5">
        <v>27</v>
      </c>
    </row>
    <row r="277" spans="3:7">
      <c r="C277" t="s">
        <v>6</v>
      </c>
      <c r="D277" t="s">
        <v>39</v>
      </c>
      <c r="E277" t="s">
        <v>17</v>
      </c>
      <c r="F277" s="4">
        <v>6048</v>
      </c>
      <c r="G277" s="5">
        <v>27</v>
      </c>
    </row>
    <row r="278" spans="3:7">
      <c r="C278" t="s">
        <v>10</v>
      </c>
      <c r="D278" t="s">
        <v>37</v>
      </c>
      <c r="E278" t="s">
        <v>28</v>
      </c>
      <c r="F278" s="4">
        <v>3059</v>
      </c>
      <c r="G278" s="5">
        <v>27</v>
      </c>
    </row>
    <row r="279" spans="3:7">
      <c r="C279" t="s">
        <v>7</v>
      </c>
      <c r="D279" t="s">
        <v>35</v>
      </c>
      <c r="E279" t="s">
        <v>16</v>
      </c>
      <c r="F279" s="4">
        <v>2135</v>
      </c>
      <c r="G279" s="5">
        <v>27</v>
      </c>
    </row>
    <row r="280" spans="3:7">
      <c r="C280" t="s">
        <v>8</v>
      </c>
      <c r="D280" t="s">
        <v>39</v>
      </c>
      <c r="E280" t="s">
        <v>26</v>
      </c>
      <c r="F280" s="4">
        <v>1561</v>
      </c>
      <c r="G280" s="5">
        <v>27</v>
      </c>
    </row>
    <row r="281" spans="3:7">
      <c r="C281" t="s">
        <v>10</v>
      </c>
      <c r="D281" t="s">
        <v>34</v>
      </c>
      <c r="E281" t="s">
        <v>22</v>
      </c>
      <c r="F281" s="4">
        <v>4053</v>
      </c>
      <c r="G281" s="5">
        <v>24</v>
      </c>
    </row>
    <row r="282" spans="3:7">
      <c r="C282" t="s">
        <v>7</v>
      </c>
      <c r="D282" t="s">
        <v>34</v>
      </c>
      <c r="E282" t="s">
        <v>15</v>
      </c>
      <c r="F282" s="4">
        <v>3829</v>
      </c>
      <c r="G282" s="5">
        <v>24</v>
      </c>
    </row>
    <row r="283" spans="3:7">
      <c r="C283" t="s">
        <v>2</v>
      </c>
      <c r="D283" t="s">
        <v>36</v>
      </c>
      <c r="E283" t="s">
        <v>16</v>
      </c>
      <c r="F283" s="4">
        <v>11417</v>
      </c>
      <c r="G283" s="5">
        <v>21</v>
      </c>
    </row>
    <row r="284" spans="3:7">
      <c r="C284" t="s">
        <v>5</v>
      </c>
      <c r="D284" t="s">
        <v>37</v>
      </c>
      <c r="E284" t="s">
        <v>25</v>
      </c>
      <c r="F284" s="4">
        <v>8813</v>
      </c>
      <c r="G284" s="5">
        <v>21</v>
      </c>
    </row>
    <row r="285" spans="3:7">
      <c r="C285" t="s">
        <v>40</v>
      </c>
      <c r="D285" t="s">
        <v>37</v>
      </c>
      <c r="E285" t="s">
        <v>19</v>
      </c>
      <c r="F285" s="4">
        <v>7693</v>
      </c>
      <c r="G285" s="5">
        <v>21</v>
      </c>
    </row>
    <row r="286" spans="3:7">
      <c r="C286" t="s">
        <v>5</v>
      </c>
      <c r="D286" t="s">
        <v>34</v>
      </c>
      <c r="E286" t="s">
        <v>27</v>
      </c>
      <c r="F286" s="4">
        <v>6986</v>
      </c>
      <c r="G286" s="5">
        <v>21</v>
      </c>
    </row>
    <row r="287" spans="3:7">
      <c r="C287" t="s">
        <v>5</v>
      </c>
      <c r="D287" t="s">
        <v>38</v>
      </c>
      <c r="E287" t="s">
        <v>32</v>
      </c>
      <c r="F287" s="4">
        <v>5075</v>
      </c>
      <c r="G287" s="5">
        <v>21</v>
      </c>
    </row>
    <row r="288" spans="3:7">
      <c r="C288" t="s">
        <v>7</v>
      </c>
      <c r="D288" t="s">
        <v>35</v>
      </c>
      <c r="E288" t="s">
        <v>27</v>
      </c>
      <c r="F288" s="4">
        <v>2478</v>
      </c>
      <c r="G288" s="5">
        <v>21</v>
      </c>
    </row>
    <row r="289" spans="3:7">
      <c r="C289" t="s">
        <v>41</v>
      </c>
      <c r="D289" t="s">
        <v>38</v>
      </c>
      <c r="E289" t="s">
        <v>25</v>
      </c>
      <c r="F289" s="4">
        <v>154</v>
      </c>
      <c r="G289" s="5">
        <v>21</v>
      </c>
    </row>
    <row r="290" spans="3:7">
      <c r="C290" t="s">
        <v>3</v>
      </c>
      <c r="D290" t="s">
        <v>34</v>
      </c>
      <c r="E290" t="s">
        <v>20</v>
      </c>
      <c r="F290" s="4">
        <v>2583</v>
      </c>
      <c r="G290" s="5">
        <v>18</v>
      </c>
    </row>
    <row r="291" spans="3:7">
      <c r="C291" t="s">
        <v>3</v>
      </c>
      <c r="D291" t="s">
        <v>36</v>
      </c>
      <c r="E291" t="s">
        <v>19</v>
      </c>
      <c r="F291" s="4">
        <v>1281</v>
      </c>
      <c r="G291" s="5">
        <v>18</v>
      </c>
    </row>
    <row r="292" spans="3:7">
      <c r="C292" t="s">
        <v>2</v>
      </c>
      <c r="D292" t="s">
        <v>37</v>
      </c>
      <c r="E292" t="s">
        <v>19</v>
      </c>
      <c r="F292" s="4">
        <v>238</v>
      </c>
      <c r="G292" s="5">
        <v>18</v>
      </c>
    </row>
    <row r="293" spans="3:7">
      <c r="C293" t="s">
        <v>5</v>
      </c>
      <c r="D293" t="s">
        <v>36</v>
      </c>
      <c r="E293" t="s">
        <v>23</v>
      </c>
      <c r="F293" s="4">
        <v>6314</v>
      </c>
      <c r="G293" s="5">
        <v>15</v>
      </c>
    </row>
    <row r="294" spans="3:7">
      <c r="C294" t="s">
        <v>5</v>
      </c>
      <c r="D294" t="s">
        <v>35</v>
      </c>
      <c r="E294" t="s">
        <v>18</v>
      </c>
      <c r="F294" s="4">
        <v>2415</v>
      </c>
      <c r="G294" s="5">
        <v>15</v>
      </c>
    </row>
    <row r="295" spans="3:7">
      <c r="C295" t="s">
        <v>6</v>
      </c>
      <c r="D295" t="s">
        <v>34</v>
      </c>
      <c r="E295" t="s">
        <v>15</v>
      </c>
      <c r="F295" s="4">
        <v>1442</v>
      </c>
      <c r="G295" s="5">
        <v>15</v>
      </c>
    </row>
    <row r="296" spans="3:7">
      <c r="C296" t="s">
        <v>2</v>
      </c>
      <c r="D296" t="s">
        <v>35</v>
      </c>
      <c r="E296" t="s">
        <v>19</v>
      </c>
      <c r="F296" s="4">
        <v>553</v>
      </c>
      <c r="G296" s="5">
        <v>15</v>
      </c>
    </row>
    <row r="297" spans="3:7">
      <c r="C297" t="s">
        <v>40</v>
      </c>
      <c r="D297" t="s">
        <v>39</v>
      </c>
      <c r="E297" t="s">
        <v>22</v>
      </c>
      <c r="F297" s="4">
        <v>5817</v>
      </c>
      <c r="G297" s="5">
        <v>12</v>
      </c>
    </row>
    <row r="298" spans="3:7">
      <c r="C298" t="s">
        <v>5</v>
      </c>
      <c r="D298" t="s">
        <v>37</v>
      </c>
      <c r="E298" t="s">
        <v>14</v>
      </c>
      <c r="F298" s="4">
        <v>4991</v>
      </c>
      <c r="G298" s="5">
        <v>12</v>
      </c>
    </row>
    <row r="299" spans="3:7">
      <c r="C299" t="s">
        <v>6</v>
      </c>
      <c r="D299" t="s">
        <v>36</v>
      </c>
      <c r="E299" t="s">
        <v>32</v>
      </c>
      <c r="F299" s="4">
        <v>6118</v>
      </c>
      <c r="G299" s="5">
        <v>9</v>
      </c>
    </row>
    <row r="300" spans="3:7">
      <c r="C300" t="s">
        <v>10</v>
      </c>
      <c r="D300" t="s">
        <v>34</v>
      </c>
      <c r="E300" t="s">
        <v>26</v>
      </c>
      <c r="F300" s="4">
        <v>4991</v>
      </c>
      <c r="G300" s="5">
        <v>9</v>
      </c>
    </row>
    <row r="301" spans="3:7">
      <c r="C301" t="s">
        <v>41</v>
      </c>
      <c r="D301" t="s">
        <v>37</v>
      </c>
      <c r="E301" t="s">
        <v>21</v>
      </c>
      <c r="F301" s="4">
        <v>2933</v>
      </c>
      <c r="G301" s="5">
        <v>9</v>
      </c>
    </row>
    <row r="302" spans="3:7">
      <c r="C302" t="s">
        <v>5</v>
      </c>
      <c r="D302" t="s">
        <v>35</v>
      </c>
      <c r="E302" t="s">
        <v>4</v>
      </c>
      <c r="F302" s="4">
        <v>2744</v>
      </c>
      <c r="G302" s="5">
        <v>9</v>
      </c>
    </row>
    <row r="303" spans="3:7">
      <c r="C303" t="s">
        <v>9</v>
      </c>
      <c r="D303" t="s">
        <v>38</v>
      </c>
      <c r="E303" t="s">
        <v>17</v>
      </c>
      <c r="F303" s="4">
        <v>2408</v>
      </c>
      <c r="G303" s="5">
        <v>9</v>
      </c>
    </row>
    <row r="304" spans="3:7">
      <c r="C304" t="s">
        <v>6</v>
      </c>
      <c r="D304" t="s">
        <v>37</v>
      </c>
      <c r="E304" t="s">
        <v>26</v>
      </c>
      <c r="F304" s="4">
        <v>6818</v>
      </c>
      <c r="G304" s="5">
        <v>6</v>
      </c>
    </row>
    <row r="305" spans="3:7">
      <c r="C305" t="s">
        <v>10</v>
      </c>
      <c r="D305" t="s">
        <v>35</v>
      </c>
      <c r="E305" t="s">
        <v>15</v>
      </c>
      <c r="F305" s="4">
        <v>2562</v>
      </c>
      <c r="G305" s="5">
        <v>6</v>
      </c>
    </row>
    <row r="306" spans="3:7">
      <c r="C306" t="s">
        <v>6</v>
      </c>
      <c r="D306" t="s">
        <v>38</v>
      </c>
      <c r="E306" t="s">
        <v>16</v>
      </c>
      <c r="F306" s="4">
        <v>938</v>
      </c>
      <c r="G306" s="5">
        <v>6</v>
      </c>
    </row>
    <row r="307" spans="3:7">
      <c r="C307" t="s">
        <v>5</v>
      </c>
      <c r="D307" t="s">
        <v>36</v>
      </c>
      <c r="E307" t="s">
        <v>18</v>
      </c>
      <c r="F307" s="4">
        <v>6111</v>
      </c>
      <c r="G307" s="5">
        <v>3</v>
      </c>
    </row>
    <row r="308" spans="3:7">
      <c r="C308" t="s">
        <v>41</v>
      </c>
      <c r="D308" t="s">
        <v>38</v>
      </c>
      <c r="E308" t="s">
        <v>22</v>
      </c>
      <c r="F308" s="4">
        <v>5915</v>
      </c>
      <c r="G308" s="5">
        <v>3</v>
      </c>
    </row>
    <row r="309" spans="3:7">
      <c r="C309" t="s">
        <v>2</v>
      </c>
      <c r="D309" t="s">
        <v>38</v>
      </c>
      <c r="E309" t="s">
        <v>4</v>
      </c>
      <c r="F309" s="4">
        <v>3549</v>
      </c>
      <c r="G309" s="5">
        <v>3</v>
      </c>
    </row>
    <row r="310" spans="3:7">
      <c r="C310" t="s">
        <v>6</v>
      </c>
      <c r="D310" t="s">
        <v>39</v>
      </c>
      <c r="E310" t="s">
        <v>24</v>
      </c>
      <c r="F310" s="4">
        <v>2989</v>
      </c>
      <c r="G310" s="5">
        <v>3</v>
      </c>
    </row>
    <row r="311" spans="3:7">
      <c r="C311" t="s">
        <v>7</v>
      </c>
      <c r="D311" t="s">
        <v>37</v>
      </c>
      <c r="E311" t="s">
        <v>26</v>
      </c>
      <c r="F311" s="4">
        <v>5306</v>
      </c>
      <c r="G311" s="5">
        <v>0</v>
      </c>
    </row>
    <row r="312" spans="3:7">
      <c r="F312" s="4"/>
      <c r="G312" s="5"/>
    </row>
    <row r="313" spans="3:7">
      <c r="F313" s="4"/>
      <c r="G313" s="5"/>
    </row>
    <row r="314" spans="3:7">
      <c r="F314" s="4"/>
      <c r="G314" s="5"/>
    </row>
    <row r="315" spans="3:7">
      <c r="F315" s="4"/>
      <c r="G315" s="5"/>
    </row>
    <row r="316" spans="3:7">
      <c r="F316" s="4"/>
      <c r="G316" s="5"/>
    </row>
    <row r="317" spans="3:7">
      <c r="F317" s="4"/>
      <c r="G317" s="5"/>
    </row>
    <row r="318" spans="3:7">
      <c r="F318" s="4"/>
      <c r="G318" s="5"/>
    </row>
    <row r="319" spans="3:7">
      <c r="F319" s="4"/>
      <c r="G319" s="5"/>
    </row>
    <row r="320" spans="3:7">
      <c r="F320" s="4"/>
      <c r="G320" s="5"/>
    </row>
    <row r="321" spans="6:7">
      <c r="F321" s="4"/>
      <c r="G321" s="5"/>
    </row>
    <row r="322" spans="6:7">
      <c r="F322" s="4"/>
      <c r="G322" s="5"/>
    </row>
    <row r="323" spans="6:7">
      <c r="F323" s="4"/>
      <c r="G323" s="5"/>
    </row>
    <row r="324" spans="6:7">
      <c r="F324" s="4"/>
      <c r="G324" s="5"/>
    </row>
    <row r="325" spans="6:7">
      <c r="F325" s="4"/>
      <c r="G325" s="5"/>
    </row>
    <row r="326" spans="6:7">
      <c r="F326" s="4"/>
      <c r="G326" s="5"/>
    </row>
    <row r="327" spans="6:7">
      <c r="F327" s="4"/>
      <c r="G327" s="5"/>
    </row>
    <row r="328" spans="6:7">
      <c r="F328" s="4"/>
      <c r="G328" s="5"/>
    </row>
    <row r="329" spans="6:7">
      <c r="F329" s="4"/>
      <c r="G329" s="5"/>
    </row>
    <row r="330" spans="6:7">
      <c r="F330" s="4"/>
      <c r="G330" s="5"/>
    </row>
    <row r="331" spans="6:7">
      <c r="F331" s="4"/>
      <c r="G331" s="5"/>
    </row>
    <row r="332" spans="6:7">
      <c r="F332" s="4"/>
      <c r="G332" s="5"/>
    </row>
    <row r="333" spans="6:7">
      <c r="F333" s="4"/>
      <c r="G333" s="5"/>
    </row>
    <row r="334" spans="6:7">
      <c r="F334" s="4"/>
      <c r="G334" s="5"/>
    </row>
    <row r="335" spans="6:7">
      <c r="F335" s="4"/>
      <c r="G335" s="5"/>
    </row>
    <row r="336" spans="6:7">
      <c r="F336" s="4"/>
      <c r="G336" s="5"/>
    </row>
    <row r="337" spans="6:7">
      <c r="F337" s="4"/>
      <c r="G337" s="5"/>
    </row>
    <row r="338" spans="6:7">
      <c r="F338" s="4"/>
      <c r="G338" s="5"/>
    </row>
    <row r="339" spans="6:7">
      <c r="F339" s="4"/>
      <c r="G339" s="5"/>
    </row>
    <row r="340" spans="6:7">
      <c r="F340" s="4"/>
      <c r="G340" s="5"/>
    </row>
    <row r="341" spans="6:7">
      <c r="F341" s="4"/>
      <c r="G341" s="5"/>
    </row>
    <row r="342" spans="6:7">
      <c r="F342" s="4"/>
      <c r="G342" s="5"/>
    </row>
    <row r="343" spans="6:7">
      <c r="F343" s="4"/>
      <c r="G343" s="5"/>
    </row>
    <row r="344" spans="6:7">
      <c r="F344" s="4"/>
      <c r="G344" s="5"/>
    </row>
    <row r="345" spans="6:7">
      <c r="F345" s="4"/>
      <c r="G345" s="5"/>
    </row>
    <row r="346" spans="6:7">
      <c r="F346" s="4"/>
      <c r="G346" s="5"/>
    </row>
    <row r="347" spans="6:7">
      <c r="F347" s="4"/>
      <c r="G347" s="5"/>
    </row>
    <row r="348" spans="6:7">
      <c r="F348" s="4"/>
      <c r="G348" s="5"/>
    </row>
    <row r="349" spans="6:7">
      <c r="F349" s="4"/>
      <c r="G349" s="5"/>
    </row>
    <row r="350" spans="6:7">
      <c r="F350" s="4"/>
      <c r="G350" s="5"/>
    </row>
    <row r="351" spans="6:7">
      <c r="F351" s="4"/>
      <c r="G351" s="5"/>
    </row>
    <row r="352" spans="6:7">
      <c r="F352" s="4"/>
      <c r="G352" s="5"/>
    </row>
    <row r="353" spans="6:7">
      <c r="F353" s="4"/>
      <c r="G353" s="5"/>
    </row>
    <row r="354" spans="6:7">
      <c r="F354" s="4"/>
      <c r="G354" s="5"/>
    </row>
    <row r="355" spans="6:7">
      <c r="F355" s="4"/>
      <c r="G355" s="5"/>
    </row>
    <row r="356" spans="6:7">
      <c r="F356" s="4"/>
      <c r="G356" s="5"/>
    </row>
    <row r="357" spans="6:7">
      <c r="F357" s="4"/>
      <c r="G357" s="5"/>
    </row>
    <row r="358" spans="6:7">
      <c r="F358" s="4"/>
      <c r="G358" s="5"/>
    </row>
    <row r="359" spans="6:7">
      <c r="F359" s="4"/>
      <c r="G359" s="5"/>
    </row>
    <row r="360" spans="6:7">
      <c r="F360" s="4"/>
      <c r="G360" s="5"/>
    </row>
    <row r="361" spans="6:7">
      <c r="F361" s="4"/>
      <c r="G361" s="5"/>
    </row>
    <row r="362" spans="6:7">
      <c r="F362" s="4"/>
      <c r="G362" s="5"/>
    </row>
    <row r="363" spans="6:7">
      <c r="F363" s="4"/>
      <c r="G363" s="5"/>
    </row>
    <row r="364" spans="6:7">
      <c r="F364" s="4"/>
      <c r="G364" s="5"/>
    </row>
    <row r="365" spans="6:7">
      <c r="F365" s="4"/>
      <c r="G365" s="5"/>
    </row>
    <row r="366" spans="6:7">
      <c r="F366" s="4"/>
      <c r="G366" s="5"/>
    </row>
    <row r="367" spans="6:7">
      <c r="F367" s="4"/>
      <c r="G367" s="5"/>
    </row>
    <row r="368" spans="6:7">
      <c r="F368" s="4"/>
      <c r="G368" s="5"/>
    </row>
    <row r="369" spans="6:7">
      <c r="F369" s="4"/>
      <c r="G369" s="5"/>
    </row>
    <row r="370" spans="6:7">
      <c r="F370" s="4"/>
      <c r="G370" s="5"/>
    </row>
    <row r="371" spans="6:7">
      <c r="F371" s="4"/>
      <c r="G371" s="5"/>
    </row>
    <row r="372" spans="6:7">
      <c r="F372" s="4"/>
      <c r="G372" s="5"/>
    </row>
    <row r="373" spans="6:7">
      <c r="F373" s="4"/>
      <c r="G373" s="5"/>
    </row>
    <row r="374" spans="6:7">
      <c r="F374" s="4"/>
      <c r="G374" s="5"/>
    </row>
    <row r="375" spans="6:7">
      <c r="F375" s="4"/>
      <c r="G375" s="5"/>
    </row>
    <row r="376" spans="6:7">
      <c r="F376" s="4"/>
      <c r="G376" s="5"/>
    </row>
    <row r="377" spans="6:7">
      <c r="F377" s="4"/>
      <c r="G377" s="5"/>
    </row>
    <row r="378" spans="6:7">
      <c r="F378" s="4"/>
      <c r="G378" s="5"/>
    </row>
    <row r="379" spans="6:7">
      <c r="F379" s="4"/>
      <c r="G379" s="5"/>
    </row>
    <row r="380" spans="6:7">
      <c r="F380" s="4"/>
      <c r="G380" s="5"/>
    </row>
    <row r="381" spans="6:7">
      <c r="F381" s="4"/>
      <c r="G381" s="5"/>
    </row>
    <row r="382" spans="6:7">
      <c r="F382" s="4"/>
      <c r="G382" s="5"/>
    </row>
    <row r="383" spans="6:7">
      <c r="F383" s="4"/>
      <c r="G383" s="5"/>
    </row>
    <row r="384" spans="6:7">
      <c r="F384" s="4"/>
      <c r="G384" s="5"/>
    </row>
    <row r="385" spans="6:7">
      <c r="F385" s="4"/>
      <c r="G385" s="5"/>
    </row>
    <row r="386" spans="6:7">
      <c r="F386" s="4"/>
      <c r="G386" s="5"/>
    </row>
    <row r="387" spans="6:7">
      <c r="F387" s="4"/>
      <c r="G387" s="5"/>
    </row>
    <row r="388" spans="6:7">
      <c r="F388" s="4"/>
      <c r="G388" s="5"/>
    </row>
    <row r="389" spans="6:7">
      <c r="F389" s="4"/>
      <c r="G389" s="5"/>
    </row>
    <row r="390" spans="6:7">
      <c r="F390" s="4"/>
      <c r="G390" s="5"/>
    </row>
    <row r="391" spans="6:7">
      <c r="F391" s="4"/>
      <c r="G391" s="5"/>
    </row>
    <row r="392" spans="6:7">
      <c r="F392" s="4"/>
      <c r="G392" s="5"/>
    </row>
    <row r="393" spans="6:7">
      <c r="F393" s="4"/>
      <c r="G393" s="5"/>
    </row>
    <row r="394" spans="6:7">
      <c r="F394" s="4"/>
      <c r="G394" s="5"/>
    </row>
    <row r="395" spans="6:7">
      <c r="F395" s="4"/>
      <c r="G395" s="5"/>
    </row>
    <row r="396" spans="6:7">
      <c r="F396" s="4"/>
      <c r="G396" s="5"/>
    </row>
    <row r="397" spans="6:7">
      <c r="F397" s="4"/>
      <c r="G397" s="5"/>
    </row>
    <row r="398" spans="6:7">
      <c r="F398" s="4"/>
      <c r="G398" s="5"/>
    </row>
    <row r="399" spans="6:7">
      <c r="F399" s="4"/>
      <c r="G399" s="5"/>
    </row>
    <row r="400" spans="6:7">
      <c r="F400" s="4"/>
      <c r="G400" s="5"/>
    </row>
    <row r="401" spans="6:7">
      <c r="F401" s="4"/>
      <c r="G401" s="5"/>
    </row>
    <row r="402" spans="6:7">
      <c r="F402" s="4"/>
      <c r="G402" s="5"/>
    </row>
    <row r="403" spans="6:7">
      <c r="F403" s="4"/>
      <c r="G403" s="5"/>
    </row>
    <row r="404" spans="6:7">
      <c r="F404" s="4"/>
      <c r="G404" s="5"/>
    </row>
    <row r="405" spans="6:7">
      <c r="F405" s="4"/>
      <c r="G405" s="5"/>
    </row>
    <row r="406" spans="6:7">
      <c r="F406" s="4"/>
      <c r="G406" s="5"/>
    </row>
    <row r="407" spans="6:7">
      <c r="F407" s="4"/>
      <c r="G407" s="5"/>
    </row>
    <row r="408" spans="6:7">
      <c r="F408" s="4"/>
      <c r="G408" s="5"/>
    </row>
    <row r="409" spans="6:7">
      <c r="F409" s="4"/>
      <c r="G409" s="5"/>
    </row>
    <row r="410" spans="6:7">
      <c r="F410" s="4"/>
      <c r="G410" s="5"/>
    </row>
    <row r="411" spans="6:7">
      <c r="F411" s="4"/>
      <c r="G411" s="5"/>
    </row>
    <row r="412" spans="6:7">
      <c r="F412" s="4"/>
      <c r="G412" s="5"/>
    </row>
    <row r="413" spans="6:7">
      <c r="F413" s="4"/>
      <c r="G413" s="5"/>
    </row>
    <row r="414" spans="6:7">
      <c r="F414" s="4"/>
      <c r="G414" s="5"/>
    </row>
    <row r="415" spans="6:7">
      <c r="F415" s="4"/>
      <c r="G415" s="5"/>
    </row>
    <row r="416" spans="6:7">
      <c r="F416" s="4"/>
      <c r="G416" s="5"/>
    </row>
    <row r="417" spans="6:7">
      <c r="F417" s="4"/>
      <c r="G417" s="5"/>
    </row>
    <row r="418" spans="6:7">
      <c r="F418" s="4"/>
      <c r="G418" s="5"/>
    </row>
    <row r="419" spans="6:7">
      <c r="F419" s="4"/>
      <c r="G419" s="5"/>
    </row>
    <row r="420" spans="6:7">
      <c r="F420" s="4"/>
      <c r="G420" s="5"/>
    </row>
    <row r="421" spans="6:7">
      <c r="F421" s="4"/>
      <c r="G421" s="5"/>
    </row>
    <row r="422" spans="6:7">
      <c r="F422" s="4"/>
      <c r="G422" s="5"/>
    </row>
    <row r="423" spans="6:7">
      <c r="F423" s="4"/>
      <c r="G423" s="5"/>
    </row>
    <row r="424" spans="6:7">
      <c r="F424" s="4"/>
      <c r="G424" s="5"/>
    </row>
    <row r="425" spans="6:7">
      <c r="F425" s="4"/>
      <c r="G425" s="5"/>
    </row>
    <row r="426" spans="6:7">
      <c r="F426" s="4"/>
      <c r="G426" s="5"/>
    </row>
    <row r="427" spans="6:7">
      <c r="F427" s="4"/>
      <c r="G427" s="5"/>
    </row>
    <row r="428" spans="6:7">
      <c r="F428" s="4"/>
      <c r="G428" s="5"/>
    </row>
    <row r="429" spans="6:7">
      <c r="F429" s="4"/>
      <c r="G429" s="5"/>
    </row>
    <row r="430" spans="6:7">
      <c r="F430" s="4"/>
      <c r="G430" s="5"/>
    </row>
    <row r="431" spans="6:7">
      <c r="F431" s="4"/>
      <c r="G431" s="5"/>
    </row>
    <row r="432" spans="6:7">
      <c r="F432" s="4"/>
      <c r="G432" s="5"/>
    </row>
    <row r="433" spans="6:7">
      <c r="F433" s="4"/>
      <c r="G433" s="5"/>
    </row>
    <row r="434" spans="6:7">
      <c r="F434" s="4"/>
      <c r="G434" s="5"/>
    </row>
    <row r="435" spans="6:7">
      <c r="F435" s="4"/>
      <c r="G435" s="5"/>
    </row>
    <row r="436" spans="6:7">
      <c r="F436" s="4"/>
      <c r="G436" s="5"/>
    </row>
    <row r="437" spans="6:7">
      <c r="F437" s="4"/>
      <c r="G437" s="5"/>
    </row>
    <row r="438" spans="6:7">
      <c r="F438" s="4"/>
      <c r="G438" s="5"/>
    </row>
    <row r="439" spans="6:7">
      <c r="F439" s="4"/>
      <c r="G439" s="5"/>
    </row>
    <row r="440" spans="6:7">
      <c r="F440" s="4"/>
      <c r="G440" s="5"/>
    </row>
    <row r="441" spans="6:7">
      <c r="F441" s="4"/>
      <c r="G441" s="5"/>
    </row>
    <row r="442" spans="6:7">
      <c r="F442" s="4"/>
      <c r="G442" s="5"/>
    </row>
    <row r="443" spans="6:7">
      <c r="F443" s="4"/>
      <c r="G443" s="5"/>
    </row>
    <row r="444" spans="6:7">
      <c r="F444" s="4"/>
      <c r="G444" s="5"/>
    </row>
    <row r="445" spans="6:7">
      <c r="F445" s="4"/>
      <c r="G445" s="5"/>
    </row>
    <row r="446" spans="6:7">
      <c r="F446" s="4"/>
      <c r="G446" s="5"/>
    </row>
    <row r="447" spans="6:7">
      <c r="F447" s="4"/>
      <c r="G447" s="5"/>
    </row>
    <row r="448" spans="6:7">
      <c r="F448" s="4"/>
      <c r="G448" s="5"/>
    </row>
    <row r="449" spans="6:7">
      <c r="F449" s="4"/>
      <c r="G449" s="5"/>
    </row>
    <row r="450" spans="6:7">
      <c r="F450" s="4"/>
      <c r="G450" s="5"/>
    </row>
    <row r="451" spans="6:7">
      <c r="F451" s="4"/>
      <c r="G451" s="5"/>
    </row>
    <row r="452" spans="6:7">
      <c r="F452" s="4"/>
      <c r="G452" s="5"/>
    </row>
    <row r="453" spans="6:7">
      <c r="F453" s="4"/>
      <c r="G453" s="5"/>
    </row>
    <row r="454" spans="6:7">
      <c r="F454" s="4"/>
      <c r="G454" s="5"/>
    </row>
    <row r="455" spans="6:7">
      <c r="F455" s="4"/>
      <c r="G455" s="5"/>
    </row>
    <row r="456" spans="6:7">
      <c r="F456" s="4"/>
      <c r="G456" s="5"/>
    </row>
    <row r="457" spans="6:7">
      <c r="F457" s="4"/>
      <c r="G457" s="5"/>
    </row>
    <row r="458" spans="6:7">
      <c r="F458" s="4"/>
      <c r="G458" s="5"/>
    </row>
    <row r="459" spans="6:7">
      <c r="F459" s="4"/>
      <c r="G459" s="5"/>
    </row>
    <row r="460" spans="6:7">
      <c r="F460" s="4"/>
      <c r="G460" s="5"/>
    </row>
    <row r="461" spans="6:7">
      <c r="F461" s="4"/>
      <c r="G461" s="5"/>
    </row>
    <row r="462" spans="6:7">
      <c r="F462" s="4"/>
      <c r="G462" s="5"/>
    </row>
    <row r="463" spans="6:7">
      <c r="F463" s="4"/>
      <c r="G463" s="5"/>
    </row>
    <row r="464" spans="6:7">
      <c r="F464" s="4"/>
      <c r="G464" s="5"/>
    </row>
    <row r="465" spans="6:7">
      <c r="F465" s="4"/>
      <c r="G465" s="5"/>
    </row>
    <row r="466" spans="6:7">
      <c r="F466" s="4"/>
      <c r="G466" s="5"/>
    </row>
    <row r="467" spans="6:7">
      <c r="F467" s="4"/>
      <c r="G467" s="5"/>
    </row>
    <row r="468" spans="6:7">
      <c r="F468" s="4"/>
      <c r="G468" s="5"/>
    </row>
    <row r="469" spans="6:7">
      <c r="F469" s="4"/>
      <c r="G469" s="5"/>
    </row>
    <row r="470" spans="6:7">
      <c r="F470" s="4"/>
      <c r="G470" s="5"/>
    </row>
    <row r="471" spans="6:7">
      <c r="F471" s="4"/>
      <c r="G471" s="5"/>
    </row>
    <row r="472" spans="6:7">
      <c r="F472" s="4"/>
      <c r="G472" s="5"/>
    </row>
    <row r="473" spans="6:7">
      <c r="F473" s="4"/>
      <c r="G473" s="5"/>
    </row>
    <row r="474" spans="6:7">
      <c r="F474" s="4"/>
      <c r="G474" s="5"/>
    </row>
    <row r="475" spans="6:7">
      <c r="F475" s="4"/>
      <c r="G475" s="5"/>
    </row>
    <row r="476" spans="6:7">
      <c r="F476" s="4"/>
      <c r="G476" s="5"/>
    </row>
    <row r="477" spans="6:7">
      <c r="F477" s="4"/>
      <c r="G477" s="5"/>
    </row>
    <row r="478" spans="6:7">
      <c r="F478" s="4"/>
      <c r="G478" s="5"/>
    </row>
    <row r="479" spans="6:7">
      <c r="F479" s="4"/>
      <c r="G479" s="5"/>
    </row>
    <row r="480" spans="6:7">
      <c r="F480" s="4"/>
      <c r="G480" s="5"/>
    </row>
    <row r="481" spans="6:7">
      <c r="F481" s="4"/>
      <c r="G481" s="5"/>
    </row>
    <row r="482" spans="6:7">
      <c r="F482" s="4"/>
      <c r="G482" s="5"/>
    </row>
    <row r="483" spans="6:7">
      <c r="F483" s="4"/>
      <c r="G483" s="5"/>
    </row>
    <row r="484" spans="6:7">
      <c r="F484" s="4"/>
      <c r="G484" s="5"/>
    </row>
    <row r="485" spans="6:7">
      <c r="F485" s="4"/>
      <c r="G485" s="5"/>
    </row>
    <row r="486" spans="6:7">
      <c r="F486" s="4"/>
      <c r="G486" s="5"/>
    </row>
    <row r="487" spans="6:7">
      <c r="F487" s="4"/>
      <c r="G487" s="5"/>
    </row>
    <row r="488" spans="6:7">
      <c r="F488" s="4"/>
      <c r="G488" s="5"/>
    </row>
    <row r="489" spans="6:7">
      <c r="F489" s="4"/>
      <c r="G489" s="5"/>
    </row>
    <row r="490" spans="6:7">
      <c r="F490" s="4"/>
      <c r="G490" s="5"/>
    </row>
    <row r="491" spans="6:7">
      <c r="F491" s="4"/>
      <c r="G491" s="5"/>
    </row>
    <row r="492" spans="6:7">
      <c r="F492" s="4"/>
      <c r="G492" s="5"/>
    </row>
    <row r="493" spans="6:7">
      <c r="F493" s="4"/>
      <c r="G493" s="5"/>
    </row>
    <row r="494" spans="6:7">
      <c r="F494" s="4"/>
      <c r="G494" s="5"/>
    </row>
    <row r="495" spans="6:7">
      <c r="F495" s="4"/>
      <c r="G495" s="5"/>
    </row>
    <row r="496" spans="6:7">
      <c r="F496" s="4"/>
      <c r="G496" s="5"/>
    </row>
    <row r="497" spans="6:7">
      <c r="F497" s="4"/>
      <c r="G497" s="5"/>
    </row>
    <row r="498" spans="6:7">
      <c r="F498" s="4"/>
      <c r="G498" s="5"/>
    </row>
    <row r="499" spans="6:7">
      <c r="F499" s="4"/>
      <c r="G499" s="5"/>
    </row>
    <row r="500" spans="6:7">
      <c r="F500" s="4"/>
      <c r="G500" s="5"/>
    </row>
    <row r="501" spans="6:7">
      <c r="F501" s="4"/>
      <c r="G501" s="5"/>
    </row>
    <row r="502" spans="6:7">
      <c r="F502" s="4"/>
      <c r="G502" s="5"/>
    </row>
    <row r="503" spans="6:7">
      <c r="F503" s="4"/>
      <c r="G503" s="5"/>
    </row>
    <row r="504" spans="6:7">
      <c r="F504" s="4"/>
      <c r="G504" s="5"/>
    </row>
    <row r="505" spans="6:7">
      <c r="F505" s="4"/>
      <c r="G505" s="5"/>
    </row>
    <row r="506" spans="6:7">
      <c r="F506" s="4"/>
      <c r="G506" s="5"/>
    </row>
    <row r="507" spans="6:7">
      <c r="F507" s="4"/>
      <c r="G507" s="5"/>
    </row>
    <row r="508" spans="6:7">
      <c r="F508" s="4"/>
      <c r="G508" s="5"/>
    </row>
    <row r="509" spans="6:7">
      <c r="F509" s="4"/>
      <c r="G509" s="5"/>
    </row>
    <row r="510" spans="6:7">
      <c r="F510" s="4"/>
      <c r="G510" s="5"/>
    </row>
    <row r="511" spans="6:7">
      <c r="F511" s="4"/>
      <c r="G511" s="5"/>
    </row>
    <row r="512" spans="6:7">
      <c r="F512" s="4"/>
      <c r="G512" s="5"/>
    </row>
    <row r="513" spans="6:7">
      <c r="F513" s="4"/>
      <c r="G513" s="5"/>
    </row>
    <row r="514" spans="6:7">
      <c r="F514" s="4"/>
      <c r="G514" s="5"/>
    </row>
    <row r="515" spans="6:7">
      <c r="F515" s="4"/>
      <c r="G515" s="5"/>
    </row>
    <row r="516" spans="6:7">
      <c r="F516" s="4"/>
      <c r="G516" s="5"/>
    </row>
    <row r="517" spans="6:7">
      <c r="F517" s="4"/>
      <c r="G517" s="5"/>
    </row>
    <row r="518" spans="6:7">
      <c r="F518" s="4"/>
      <c r="G518" s="5"/>
    </row>
    <row r="519" spans="6:7">
      <c r="F519" s="4"/>
      <c r="G519" s="5"/>
    </row>
    <row r="520" spans="6:7">
      <c r="F520" s="4"/>
      <c r="G520" s="5"/>
    </row>
    <row r="521" spans="6:7">
      <c r="F521" s="4"/>
      <c r="G521" s="5"/>
    </row>
    <row r="522" spans="6:7">
      <c r="F522" s="4"/>
      <c r="G522" s="5"/>
    </row>
    <row r="523" spans="6:7">
      <c r="F523" s="4"/>
      <c r="G523" s="5"/>
    </row>
    <row r="524" spans="6:7">
      <c r="F524" s="4"/>
      <c r="G524" s="5"/>
    </row>
    <row r="525" spans="6:7">
      <c r="F525" s="4"/>
      <c r="G525" s="5"/>
    </row>
    <row r="526" spans="6:7">
      <c r="F526" s="4"/>
      <c r="G526" s="5"/>
    </row>
    <row r="527" spans="6:7">
      <c r="F527" s="4"/>
      <c r="G527" s="5"/>
    </row>
    <row r="528" spans="6:7">
      <c r="F528" s="4"/>
      <c r="G528" s="5"/>
    </row>
    <row r="529" spans="6:7">
      <c r="F529" s="4"/>
      <c r="G529" s="5"/>
    </row>
    <row r="530" spans="6:7">
      <c r="F530" s="4"/>
      <c r="G530" s="5"/>
    </row>
    <row r="531" spans="6:7">
      <c r="F531" s="4"/>
      <c r="G531" s="5"/>
    </row>
    <row r="532" spans="6:7">
      <c r="F532" s="4"/>
      <c r="G532" s="5"/>
    </row>
    <row r="533" spans="6:7">
      <c r="F533" s="4"/>
      <c r="G533" s="5"/>
    </row>
    <row r="534" spans="6:7">
      <c r="F534" s="4"/>
      <c r="G534" s="5"/>
    </row>
    <row r="535" spans="6:7">
      <c r="F535" s="4"/>
      <c r="G535" s="5"/>
    </row>
    <row r="536" spans="6:7">
      <c r="F536" s="4"/>
      <c r="G536" s="5"/>
    </row>
    <row r="537" spans="6:7">
      <c r="F537" s="4"/>
      <c r="G537" s="5"/>
    </row>
    <row r="538" spans="6:7">
      <c r="F538" s="4"/>
      <c r="G538" s="5"/>
    </row>
    <row r="539" spans="6:7">
      <c r="F539" s="4"/>
      <c r="G539" s="5"/>
    </row>
    <row r="540" spans="6:7">
      <c r="F540" s="4"/>
      <c r="G540" s="5"/>
    </row>
    <row r="541" spans="6:7">
      <c r="F541" s="4"/>
      <c r="G541" s="5"/>
    </row>
    <row r="542" spans="6:7">
      <c r="F542" s="4"/>
      <c r="G542" s="5"/>
    </row>
    <row r="543" spans="6:7">
      <c r="F543" s="4"/>
      <c r="G543" s="5"/>
    </row>
    <row r="544" spans="6:7">
      <c r="F544" s="4"/>
      <c r="G544" s="5"/>
    </row>
    <row r="545" spans="6:7">
      <c r="F545" s="4"/>
      <c r="G545" s="5"/>
    </row>
    <row r="546" spans="6:7">
      <c r="F546" s="4"/>
      <c r="G546" s="5"/>
    </row>
    <row r="547" spans="6:7">
      <c r="F547" s="4"/>
      <c r="G547" s="5"/>
    </row>
    <row r="548" spans="6:7">
      <c r="F548" s="4"/>
      <c r="G548" s="5"/>
    </row>
    <row r="549" spans="6:7">
      <c r="F549" s="4"/>
      <c r="G549" s="5"/>
    </row>
    <row r="550" spans="6:7">
      <c r="F550" s="4"/>
      <c r="G550" s="5"/>
    </row>
    <row r="551" spans="6:7">
      <c r="F551" s="4"/>
      <c r="G551" s="5"/>
    </row>
    <row r="552" spans="6:7">
      <c r="F552" s="4"/>
      <c r="G552" s="5"/>
    </row>
    <row r="553" spans="6:7">
      <c r="F553" s="4"/>
      <c r="G553" s="5"/>
    </row>
    <row r="554" spans="6:7">
      <c r="F554" s="4"/>
      <c r="G554" s="5"/>
    </row>
    <row r="555" spans="6:7">
      <c r="F555" s="4"/>
      <c r="G555" s="5"/>
    </row>
    <row r="556" spans="6:7">
      <c r="F556" s="4"/>
      <c r="G556" s="5"/>
    </row>
    <row r="557" spans="6:7">
      <c r="F557" s="4"/>
      <c r="G557" s="5"/>
    </row>
    <row r="558" spans="6:7">
      <c r="F558" s="4"/>
      <c r="G558" s="5"/>
    </row>
    <row r="559" spans="6:7">
      <c r="F559" s="4"/>
      <c r="G559" s="5"/>
    </row>
    <row r="560" spans="6:7">
      <c r="F560" s="4"/>
      <c r="G560" s="5"/>
    </row>
    <row r="561" spans="6:7">
      <c r="F561" s="4"/>
      <c r="G561" s="5"/>
    </row>
    <row r="562" spans="6:7">
      <c r="F562" s="4"/>
      <c r="G562" s="5"/>
    </row>
    <row r="563" spans="6:7">
      <c r="F563" s="4"/>
      <c r="G563" s="5"/>
    </row>
    <row r="564" spans="6:7">
      <c r="F564" s="4"/>
      <c r="G564" s="5"/>
    </row>
    <row r="565" spans="6:7">
      <c r="F565" s="4"/>
      <c r="G565" s="5"/>
    </row>
    <row r="566" spans="6:7">
      <c r="F566" s="4"/>
      <c r="G566" s="5"/>
    </row>
    <row r="567" spans="6:7">
      <c r="F567" s="4"/>
      <c r="G567" s="5"/>
    </row>
    <row r="568" spans="6:7">
      <c r="F568" s="4"/>
      <c r="G568" s="5"/>
    </row>
    <row r="569" spans="6:7">
      <c r="F569" s="4"/>
      <c r="G569" s="5"/>
    </row>
    <row r="570" spans="6:7">
      <c r="F570" s="4"/>
      <c r="G570" s="5"/>
    </row>
    <row r="571" spans="6:7">
      <c r="F571" s="4"/>
      <c r="G571" s="5"/>
    </row>
    <row r="572" spans="6:7">
      <c r="F572" s="4"/>
      <c r="G572" s="5"/>
    </row>
    <row r="573" spans="6:7">
      <c r="F573" s="4"/>
      <c r="G573" s="5"/>
    </row>
    <row r="574" spans="6:7">
      <c r="F574" s="4"/>
      <c r="G574" s="5"/>
    </row>
    <row r="575" spans="6:7">
      <c r="F575" s="4"/>
      <c r="G575" s="5"/>
    </row>
    <row r="576" spans="6:7">
      <c r="F576" s="4"/>
      <c r="G576" s="5"/>
    </row>
    <row r="577" spans="6:7">
      <c r="F577" s="4"/>
      <c r="G577" s="5"/>
    </row>
    <row r="578" spans="6:7">
      <c r="F578" s="4"/>
      <c r="G578" s="5"/>
    </row>
    <row r="579" spans="6:7">
      <c r="F579" s="4"/>
      <c r="G579" s="5"/>
    </row>
    <row r="580" spans="6:7">
      <c r="F580" s="4"/>
      <c r="G580" s="5"/>
    </row>
    <row r="581" spans="6:7">
      <c r="F581" s="4"/>
      <c r="G581" s="5"/>
    </row>
    <row r="582" spans="6:7">
      <c r="F582" s="4"/>
      <c r="G582" s="5"/>
    </row>
    <row r="583" spans="6:7">
      <c r="F583" s="4"/>
      <c r="G583" s="5"/>
    </row>
    <row r="584" spans="6:7">
      <c r="F584" s="4"/>
      <c r="G584" s="5"/>
    </row>
    <row r="585" spans="6:7">
      <c r="F585" s="4"/>
      <c r="G585" s="5"/>
    </row>
    <row r="586" spans="6:7">
      <c r="F586" s="4"/>
      <c r="G586" s="5"/>
    </row>
    <row r="587" spans="6:7">
      <c r="F587" s="4"/>
      <c r="G587" s="5"/>
    </row>
    <row r="588" spans="6:7">
      <c r="F588" s="4"/>
      <c r="G588" s="5"/>
    </row>
    <row r="589" spans="6:7">
      <c r="F589" s="4"/>
      <c r="G589" s="5"/>
    </row>
    <row r="590" spans="6:7">
      <c r="F590" s="4"/>
      <c r="G590" s="5"/>
    </row>
    <row r="591" spans="6:7">
      <c r="F591" s="4"/>
      <c r="G591" s="5"/>
    </row>
    <row r="592" spans="6:7">
      <c r="F592" s="4"/>
      <c r="G592" s="5"/>
    </row>
    <row r="593" spans="6:7">
      <c r="F593" s="4"/>
      <c r="G593" s="5"/>
    </row>
    <row r="594" spans="6:7">
      <c r="F594" s="4"/>
      <c r="G594" s="5"/>
    </row>
    <row r="595" spans="6:7">
      <c r="F595" s="4"/>
      <c r="G595" s="5"/>
    </row>
    <row r="596" spans="6:7">
      <c r="F596" s="4"/>
      <c r="G596" s="5"/>
    </row>
    <row r="597" spans="6:7">
      <c r="F597" s="4"/>
      <c r="G597" s="5"/>
    </row>
    <row r="598" spans="6:7">
      <c r="F598" s="4"/>
      <c r="G598" s="5"/>
    </row>
    <row r="599" spans="6:7">
      <c r="F599" s="4"/>
      <c r="G599" s="5"/>
    </row>
    <row r="600" spans="6:7">
      <c r="F600" s="4"/>
      <c r="G600" s="5"/>
    </row>
    <row r="601" spans="6:7">
      <c r="F601" s="4"/>
      <c r="G601" s="5"/>
    </row>
    <row r="602" spans="6:7">
      <c r="F602" s="4"/>
      <c r="G602" s="5"/>
    </row>
    <row r="603" spans="6:7">
      <c r="F603" s="4"/>
      <c r="G603" s="5"/>
    </row>
    <row r="604" spans="6:7">
      <c r="F604" s="4"/>
      <c r="G604" s="5"/>
    </row>
    <row r="605" spans="6:7">
      <c r="F605" s="4"/>
      <c r="G605" s="5"/>
    </row>
    <row r="606" spans="6:7">
      <c r="F606" s="4"/>
      <c r="G606" s="5"/>
    </row>
    <row r="607" spans="6:7">
      <c r="F607" s="4"/>
      <c r="G607" s="5"/>
    </row>
    <row r="608" spans="6:7">
      <c r="F608" s="4"/>
      <c r="G608" s="5"/>
    </row>
    <row r="609" spans="6:7">
      <c r="F609" s="4"/>
      <c r="G609" s="5"/>
    </row>
    <row r="610" spans="6:7">
      <c r="F610" s="4"/>
      <c r="G610" s="5"/>
    </row>
    <row r="611" spans="6:7">
      <c r="F611" s="4"/>
      <c r="G611" s="5"/>
    </row>
    <row r="612" spans="6:7">
      <c r="F612" s="4"/>
      <c r="G612" s="5"/>
    </row>
    <row r="613" spans="6:7">
      <c r="F613" s="4"/>
      <c r="G613" s="5"/>
    </row>
    <row r="614" spans="6:7">
      <c r="F614" s="4"/>
      <c r="G614" s="5"/>
    </row>
    <row r="615" spans="6:7">
      <c r="F615" s="4"/>
      <c r="G615" s="5"/>
    </row>
    <row r="616" spans="6:7">
      <c r="F616" s="4"/>
      <c r="G616" s="5"/>
    </row>
    <row r="617" spans="6:7">
      <c r="F617" s="4"/>
      <c r="G617" s="5"/>
    </row>
    <row r="618" spans="6:7">
      <c r="F618" s="4"/>
      <c r="G618" s="5"/>
    </row>
    <row r="619" spans="6:7">
      <c r="F619" s="4"/>
      <c r="G619" s="5"/>
    </row>
    <row r="620" spans="6:7">
      <c r="F620" s="4"/>
      <c r="G620" s="5"/>
    </row>
    <row r="621" spans="6:7">
      <c r="F621" s="4"/>
      <c r="G621" s="5"/>
    </row>
    <row r="622" spans="6:7">
      <c r="F622" s="4"/>
      <c r="G622" s="5"/>
    </row>
    <row r="623" spans="6:7">
      <c r="F623" s="4"/>
      <c r="G623" s="5"/>
    </row>
    <row r="624" spans="6:7">
      <c r="F624" s="4"/>
      <c r="G624" s="5"/>
    </row>
    <row r="625" spans="6:7">
      <c r="F625" s="4"/>
      <c r="G625" s="5"/>
    </row>
    <row r="626" spans="6:7">
      <c r="F626" s="4"/>
      <c r="G626" s="5"/>
    </row>
    <row r="627" spans="6:7">
      <c r="F627" s="4"/>
      <c r="G627" s="5"/>
    </row>
    <row r="628" spans="6:7">
      <c r="F628" s="4"/>
      <c r="G628" s="5"/>
    </row>
    <row r="629" spans="6:7">
      <c r="F629" s="4"/>
      <c r="G629" s="5"/>
    </row>
    <row r="630" spans="6:7">
      <c r="F630" s="4"/>
      <c r="G630" s="5"/>
    </row>
    <row r="631" spans="6:7">
      <c r="F631" s="4"/>
      <c r="G631" s="5"/>
    </row>
    <row r="632" spans="6:7">
      <c r="F632" s="4"/>
      <c r="G632" s="5"/>
    </row>
    <row r="633" spans="6:7">
      <c r="F633" s="4"/>
      <c r="G633" s="5"/>
    </row>
    <row r="634" spans="6:7">
      <c r="F634" s="4"/>
      <c r="G634" s="5"/>
    </row>
    <row r="635" spans="6:7">
      <c r="F635" s="4"/>
      <c r="G635" s="5"/>
    </row>
    <row r="636" spans="6:7">
      <c r="F636" s="4"/>
      <c r="G636" s="5"/>
    </row>
    <row r="637" spans="6:7">
      <c r="F637" s="4"/>
      <c r="G637" s="5"/>
    </row>
    <row r="638" spans="6:7">
      <c r="F638" s="4"/>
      <c r="G638" s="5"/>
    </row>
    <row r="639" spans="6:7">
      <c r="F639" s="4"/>
      <c r="G639" s="5"/>
    </row>
    <row r="640" spans="6:7">
      <c r="F640" s="4"/>
      <c r="G640" s="5"/>
    </row>
    <row r="641" spans="6:7">
      <c r="F641" s="4"/>
      <c r="G641" s="5"/>
    </row>
    <row r="642" spans="6:7">
      <c r="F642" s="4"/>
      <c r="G642" s="5"/>
    </row>
    <row r="643" spans="6:7">
      <c r="F643" s="4"/>
      <c r="G643" s="5"/>
    </row>
    <row r="644" spans="6:7">
      <c r="F644" s="4"/>
      <c r="G644" s="5"/>
    </row>
    <row r="645" spans="6:7">
      <c r="F645" s="4"/>
      <c r="G645" s="5"/>
    </row>
    <row r="646" spans="6:7">
      <c r="F646" s="4"/>
      <c r="G646" s="5"/>
    </row>
    <row r="647" spans="6:7">
      <c r="F647" s="4"/>
      <c r="G647" s="5"/>
    </row>
    <row r="648" spans="6:7">
      <c r="F648" s="4"/>
      <c r="G648" s="5"/>
    </row>
    <row r="649" spans="6:7">
      <c r="F649" s="4"/>
      <c r="G649" s="5"/>
    </row>
    <row r="650" spans="6:7">
      <c r="F650" s="4"/>
      <c r="G650" s="5"/>
    </row>
    <row r="651" spans="6:7">
      <c r="F651" s="4"/>
      <c r="G651" s="5"/>
    </row>
    <row r="652" spans="6:7">
      <c r="F652" s="4"/>
      <c r="G652" s="5"/>
    </row>
    <row r="653" spans="6:7">
      <c r="F653" s="4"/>
      <c r="G653" s="5"/>
    </row>
    <row r="654" spans="6:7">
      <c r="F654" s="4"/>
      <c r="G654" s="5"/>
    </row>
    <row r="655" spans="6:7">
      <c r="F655" s="4"/>
      <c r="G655" s="5"/>
    </row>
    <row r="656" spans="6:7">
      <c r="F656" s="4"/>
      <c r="G656" s="5"/>
    </row>
    <row r="657" spans="6:7">
      <c r="F657" s="4"/>
      <c r="G657" s="5"/>
    </row>
    <row r="658" spans="6:7">
      <c r="F658" s="4"/>
      <c r="G658" s="5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E9:I326"/>
  <sheetViews>
    <sheetView workbookViewId="0">
      <selection activeCell="C16" sqref="C16"/>
    </sheetView>
  </sheetViews>
  <sheetFormatPr defaultRowHeight="15"/>
  <cols>
    <col min="5" max="5" width="19.5703125" customWidth="1"/>
    <col min="6" max="6" width="14.7109375" customWidth="1"/>
    <col min="7" max="7" width="21.85546875" bestFit="1" customWidth="1"/>
    <col min="8" max="9" width="13.85546875" customWidth="1"/>
  </cols>
  <sheetData>
    <row r="9" spans="5:7">
      <c r="F9" s="66" t="s">
        <v>1</v>
      </c>
      <c r="G9" s="66" t="s">
        <v>44</v>
      </c>
    </row>
    <row r="10" spans="5:7">
      <c r="E10" s="65" t="s">
        <v>45</v>
      </c>
      <c r="F10" s="67">
        <f>AVERAGE(data[Amount])</f>
        <v>4136.2299999999996</v>
      </c>
      <c r="G10" s="67">
        <f>AVERAGE(data[Unit])</f>
        <v>152.19999999999999</v>
      </c>
    </row>
    <row r="11" spans="5:7">
      <c r="E11" s="65" t="s">
        <v>46</v>
      </c>
      <c r="F11" s="67">
        <f>MEDIAN(data[Amount])</f>
        <v>3437</v>
      </c>
      <c r="G11" s="67">
        <f>MEDIAN(data[Unit])</f>
        <v>124.5</v>
      </c>
    </row>
    <row r="12" spans="5:7">
      <c r="E12" s="65" t="s">
        <v>48</v>
      </c>
      <c r="F12" s="67">
        <f>MIN(data[Amount])</f>
        <v>0</v>
      </c>
      <c r="G12" s="67">
        <f>MIN(data[Unit])</f>
        <v>0</v>
      </c>
    </row>
    <row r="13" spans="5:7">
      <c r="E13" s="65" t="s">
        <v>49</v>
      </c>
      <c r="F13" s="67">
        <f>MAX(data[Amount])</f>
        <v>16184</v>
      </c>
      <c r="G13" s="67">
        <f>MAX(data[Unit])</f>
        <v>525</v>
      </c>
    </row>
    <row r="14" spans="5:7">
      <c r="E14" s="65" t="s">
        <v>47</v>
      </c>
      <c r="F14" s="67">
        <f>F13-F12</f>
        <v>16184</v>
      </c>
      <c r="G14" s="67">
        <f>G13-G12</f>
        <v>525</v>
      </c>
    </row>
    <row r="15" spans="5:7">
      <c r="E15" s="65"/>
      <c r="F15" s="67"/>
      <c r="G15" s="67"/>
    </row>
    <row r="16" spans="5:7">
      <c r="E16" s="65"/>
      <c r="F16" s="67"/>
      <c r="G16" s="67"/>
    </row>
    <row r="17" spans="5:9">
      <c r="E17" s="65" t="s">
        <v>50</v>
      </c>
      <c r="F17" s="67">
        <f>PERCENTILE(data[Amount],0.25)</f>
        <v>1652</v>
      </c>
      <c r="G17" s="67">
        <f>PERCENTILE(data[Unit],0.25)</f>
        <v>54</v>
      </c>
    </row>
    <row r="18" spans="5:9">
      <c r="E18" s="65" t="s">
        <v>51</v>
      </c>
      <c r="F18" s="67">
        <f>PERCENTILE(data[Amount],0.75)</f>
        <v>6179.25</v>
      </c>
      <c r="G18" s="67">
        <f>PERCENTILE(data[Unit],0.75)</f>
        <v>220.5</v>
      </c>
    </row>
    <row r="19" spans="5:9">
      <c r="E19" s="65"/>
      <c r="F19" s="67"/>
      <c r="G19" s="67"/>
    </row>
    <row r="20" spans="5:9">
      <c r="E20" s="65"/>
      <c r="F20" s="67"/>
      <c r="G20" s="67"/>
    </row>
    <row r="21" spans="5:9">
      <c r="E21" s="65" t="s">
        <v>52</v>
      </c>
      <c r="F21" s="67"/>
      <c r="G21" s="67">
        <f>COUNTA(data[Amount])</f>
        <v>300</v>
      </c>
    </row>
    <row r="26" spans="5:9">
      <c r="E26" s="6" t="s">
        <v>11</v>
      </c>
      <c r="F26" s="6" t="s">
        <v>12</v>
      </c>
      <c r="G26" s="6" t="s">
        <v>0</v>
      </c>
      <c r="H26" s="6" t="s">
        <v>1</v>
      </c>
      <c r="I26" s="6" t="s">
        <v>44</v>
      </c>
    </row>
    <row r="27" spans="5:9">
      <c r="E27" t="s">
        <v>5</v>
      </c>
      <c r="F27" t="s">
        <v>36</v>
      </c>
      <c r="G27" t="s">
        <v>16</v>
      </c>
      <c r="H27" s="4">
        <v>16184</v>
      </c>
      <c r="I27" s="5">
        <v>39</v>
      </c>
    </row>
    <row r="28" spans="5:9">
      <c r="E28" t="s">
        <v>5</v>
      </c>
      <c r="F28" t="s">
        <v>34</v>
      </c>
      <c r="G28" t="s">
        <v>20</v>
      </c>
      <c r="H28" s="4">
        <v>15610</v>
      </c>
      <c r="I28" s="5">
        <v>339</v>
      </c>
    </row>
    <row r="29" spans="5:9">
      <c r="E29" t="s">
        <v>9</v>
      </c>
      <c r="F29" t="s">
        <v>34</v>
      </c>
      <c r="G29" t="s">
        <v>28</v>
      </c>
      <c r="H29" s="4">
        <v>14329</v>
      </c>
      <c r="I29" s="5">
        <v>150</v>
      </c>
    </row>
    <row r="30" spans="5:9">
      <c r="E30" t="s">
        <v>5</v>
      </c>
      <c r="F30" t="s">
        <v>35</v>
      </c>
      <c r="G30" t="s">
        <v>15</v>
      </c>
      <c r="H30" s="4">
        <v>13391</v>
      </c>
      <c r="I30" s="5">
        <v>201</v>
      </c>
    </row>
    <row r="31" spans="5:9">
      <c r="E31" t="s">
        <v>10</v>
      </c>
      <c r="F31" t="s">
        <v>39</v>
      </c>
      <c r="G31" t="s">
        <v>33</v>
      </c>
      <c r="H31" s="4">
        <v>12950</v>
      </c>
      <c r="I31" s="5">
        <v>30</v>
      </c>
    </row>
    <row r="32" spans="5:9">
      <c r="E32" t="s">
        <v>40</v>
      </c>
      <c r="F32" t="s">
        <v>35</v>
      </c>
      <c r="G32" t="s">
        <v>32</v>
      </c>
      <c r="H32" s="4">
        <v>12348</v>
      </c>
      <c r="I32" s="5">
        <v>234</v>
      </c>
    </row>
    <row r="33" spans="5:9">
      <c r="E33" t="s">
        <v>2</v>
      </c>
      <c r="F33" t="s">
        <v>37</v>
      </c>
      <c r="G33" t="s">
        <v>18</v>
      </c>
      <c r="H33" s="4">
        <v>11571</v>
      </c>
      <c r="I33" s="5">
        <v>138</v>
      </c>
    </row>
    <row r="34" spans="5:9">
      <c r="E34" t="s">
        <v>9</v>
      </c>
      <c r="F34" t="s">
        <v>36</v>
      </c>
      <c r="G34" t="s">
        <v>27</v>
      </c>
      <c r="H34" s="4">
        <v>11522</v>
      </c>
      <c r="I34" s="5">
        <v>204</v>
      </c>
    </row>
    <row r="35" spans="5:9">
      <c r="E35" t="s">
        <v>2</v>
      </c>
      <c r="F35" t="s">
        <v>36</v>
      </c>
      <c r="G35" t="s">
        <v>16</v>
      </c>
      <c r="H35" s="4">
        <v>11417</v>
      </c>
      <c r="I35" s="5">
        <v>21</v>
      </c>
    </row>
    <row r="36" spans="5:9">
      <c r="E36" t="s">
        <v>41</v>
      </c>
      <c r="F36" t="s">
        <v>36</v>
      </c>
      <c r="G36" t="s">
        <v>13</v>
      </c>
      <c r="H36" s="4">
        <v>10311</v>
      </c>
      <c r="I36" s="5">
        <v>231</v>
      </c>
    </row>
    <row r="37" spans="5:9">
      <c r="E37" t="s">
        <v>41</v>
      </c>
      <c r="F37" t="s">
        <v>36</v>
      </c>
      <c r="G37" t="s">
        <v>32</v>
      </c>
      <c r="H37" s="4">
        <v>10304</v>
      </c>
      <c r="I37" s="5">
        <v>84</v>
      </c>
    </row>
    <row r="38" spans="5:9">
      <c r="E38" t="s">
        <v>7</v>
      </c>
      <c r="F38" t="s">
        <v>38</v>
      </c>
      <c r="G38" t="s">
        <v>30</v>
      </c>
      <c r="H38" s="4">
        <v>10129</v>
      </c>
      <c r="I38" s="5">
        <v>312</v>
      </c>
    </row>
    <row r="39" spans="5:9">
      <c r="E39" t="s">
        <v>6</v>
      </c>
      <c r="F39" t="s">
        <v>36</v>
      </c>
      <c r="G39" t="s">
        <v>4</v>
      </c>
      <c r="H39" s="4">
        <v>10073</v>
      </c>
      <c r="I39" s="5">
        <v>120</v>
      </c>
    </row>
    <row r="40" spans="5:9">
      <c r="E40" t="s">
        <v>2</v>
      </c>
      <c r="F40" t="s">
        <v>37</v>
      </c>
      <c r="G40" t="s">
        <v>17</v>
      </c>
      <c r="H40" s="4">
        <v>9926</v>
      </c>
      <c r="I40" s="5">
        <v>201</v>
      </c>
    </row>
    <row r="41" spans="5:9">
      <c r="E41" t="s">
        <v>7</v>
      </c>
      <c r="F41" t="s">
        <v>37</v>
      </c>
      <c r="G41" t="s">
        <v>22</v>
      </c>
      <c r="H41" s="4">
        <v>9835</v>
      </c>
      <c r="I41" s="5">
        <v>207</v>
      </c>
    </row>
    <row r="42" spans="5:9">
      <c r="E42" t="s">
        <v>40</v>
      </c>
      <c r="F42" t="s">
        <v>36</v>
      </c>
      <c r="G42" t="s">
        <v>33</v>
      </c>
      <c r="H42" s="4">
        <v>9772</v>
      </c>
      <c r="I42" s="5">
        <v>90</v>
      </c>
    </row>
    <row r="43" spans="5:9">
      <c r="E43" t="s">
        <v>8</v>
      </c>
      <c r="F43" t="s">
        <v>37</v>
      </c>
      <c r="G43" t="s">
        <v>15</v>
      </c>
      <c r="H43" s="4">
        <v>9709</v>
      </c>
      <c r="I43" s="5">
        <v>30</v>
      </c>
    </row>
    <row r="44" spans="5:9">
      <c r="E44" t="s">
        <v>8</v>
      </c>
      <c r="F44" t="s">
        <v>39</v>
      </c>
      <c r="G44" t="s">
        <v>18</v>
      </c>
      <c r="H44" s="4">
        <v>9660</v>
      </c>
      <c r="I44" s="5">
        <v>27</v>
      </c>
    </row>
    <row r="45" spans="5:9">
      <c r="E45" t="s">
        <v>41</v>
      </c>
      <c r="F45" t="s">
        <v>36</v>
      </c>
      <c r="G45" t="s">
        <v>18</v>
      </c>
      <c r="H45" s="4">
        <v>9632</v>
      </c>
      <c r="I45" s="5">
        <v>288</v>
      </c>
    </row>
    <row r="46" spans="5:9">
      <c r="E46" t="s">
        <v>9</v>
      </c>
      <c r="F46" t="s">
        <v>38</v>
      </c>
      <c r="G46" t="s">
        <v>33</v>
      </c>
      <c r="H46" s="4">
        <v>9506</v>
      </c>
      <c r="I46" s="5">
        <v>87</v>
      </c>
    </row>
    <row r="47" spans="5:9">
      <c r="E47" t="s">
        <v>2</v>
      </c>
      <c r="F47" t="s">
        <v>39</v>
      </c>
      <c r="G47" t="s">
        <v>20</v>
      </c>
      <c r="H47" s="4">
        <v>9443</v>
      </c>
      <c r="I47" s="5">
        <v>162</v>
      </c>
    </row>
    <row r="48" spans="5:9">
      <c r="E48" t="s">
        <v>3</v>
      </c>
      <c r="F48" t="s">
        <v>36</v>
      </c>
      <c r="G48" t="s">
        <v>16</v>
      </c>
      <c r="H48" s="4">
        <v>9198</v>
      </c>
      <c r="I48" s="5">
        <v>36</v>
      </c>
    </row>
    <row r="49" spans="5:9">
      <c r="E49" t="s">
        <v>9</v>
      </c>
      <c r="F49" t="s">
        <v>36</v>
      </c>
      <c r="G49" t="s">
        <v>30</v>
      </c>
      <c r="H49" s="4">
        <v>9051</v>
      </c>
      <c r="I49" s="5">
        <v>57</v>
      </c>
    </row>
    <row r="50" spans="5:9">
      <c r="E50" t="s">
        <v>40</v>
      </c>
      <c r="F50" t="s">
        <v>37</v>
      </c>
      <c r="G50" t="s">
        <v>29</v>
      </c>
      <c r="H50" s="4">
        <v>9002</v>
      </c>
      <c r="I50" s="5">
        <v>72</v>
      </c>
    </row>
    <row r="51" spans="5:9">
      <c r="E51" t="s">
        <v>8</v>
      </c>
      <c r="F51" t="s">
        <v>39</v>
      </c>
      <c r="G51" t="s">
        <v>31</v>
      </c>
      <c r="H51" s="4">
        <v>8890</v>
      </c>
      <c r="I51" s="5">
        <v>210</v>
      </c>
    </row>
    <row r="52" spans="5:9">
      <c r="E52" t="s">
        <v>40</v>
      </c>
      <c r="F52" t="s">
        <v>35</v>
      </c>
      <c r="G52" t="s">
        <v>33</v>
      </c>
      <c r="H52" s="4">
        <v>8869</v>
      </c>
      <c r="I52" s="5">
        <v>432</v>
      </c>
    </row>
    <row r="53" spans="5:9">
      <c r="E53" t="s">
        <v>7</v>
      </c>
      <c r="F53" t="s">
        <v>34</v>
      </c>
      <c r="G53" t="s">
        <v>24</v>
      </c>
      <c r="H53" s="4">
        <v>8862</v>
      </c>
      <c r="I53" s="5">
        <v>189</v>
      </c>
    </row>
    <row r="54" spans="5:9">
      <c r="E54" t="s">
        <v>3</v>
      </c>
      <c r="F54" t="s">
        <v>38</v>
      </c>
      <c r="G54" t="s">
        <v>26</v>
      </c>
      <c r="H54" s="4">
        <v>8841</v>
      </c>
      <c r="I54" s="5">
        <v>303</v>
      </c>
    </row>
    <row r="55" spans="5:9">
      <c r="E55" t="s">
        <v>5</v>
      </c>
      <c r="F55" t="s">
        <v>37</v>
      </c>
      <c r="G55" t="s">
        <v>25</v>
      </c>
      <c r="H55" s="4">
        <v>8813</v>
      </c>
      <c r="I55" s="5">
        <v>21</v>
      </c>
    </row>
    <row r="56" spans="5:9">
      <c r="E56" t="s">
        <v>9</v>
      </c>
      <c r="F56" t="s">
        <v>34</v>
      </c>
      <c r="G56" t="s">
        <v>20</v>
      </c>
      <c r="H56" s="4">
        <v>8463</v>
      </c>
      <c r="I56" s="5">
        <v>492</v>
      </c>
    </row>
    <row r="57" spans="5:9">
      <c r="E57" t="s">
        <v>7</v>
      </c>
      <c r="F57" t="s">
        <v>36</v>
      </c>
      <c r="G57" t="s">
        <v>22</v>
      </c>
      <c r="H57" s="4">
        <v>8435</v>
      </c>
      <c r="I57" s="5">
        <v>42</v>
      </c>
    </row>
    <row r="58" spans="5:9">
      <c r="E58" t="s">
        <v>2</v>
      </c>
      <c r="F58" t="s">
        <v>36</v>
      </c>
      <c r="G58" t="s">
        <v>29</v>
      </c>
      <c r="H58" s="4">
        <v>8211</v>
      </c>
      <c r="I58" s="5">
        <v>75</v>
      </c>
    </row>
    <row r="59" spans="5:9">
      <c r="E59" t="s">
        <v>9</v>
      </c>
      <c r="F59" t="s">
        <v>34</v>
      </c>
      <c r="G59" t="s">
        <v>23</v>
      </c>
      <c r="H59" s="4">
        <v>8155</v>
      </c>
      <c r="I59" s="5">
        <v>90</v>
      </c>
    </row>
    <row r="60" spans="5:9">
      <c r="E60" t="s">
        <v>6</v>
      </c>
      <c r="F60" t="s">
        <v>34</v>
      </c>
      <c r="G60" t="s">
        <v>26</v>
      </c>
      <c r="H60" s="4">
        <v>8008</v>
      </c>
      <c r="I60" s="5">
        <v>456</v>
      </c>
    </row>
    <row r="61" spans="5:9">
      <c r="E61" t="s">
        <v>41</v>
      </c>
      <c r="F61" t="s">
        <v>34</v>
      </c>
      <c r="G61" t="s">
        <v>33</v>
      </c>
      <c r="H61" s="4">
        <v>7847</v>
      </c>
      <c r="I61" s="5">
        <v>174</v>
      </c>
    </row>
    <row r="62" spans="5:9">
      <c r="E62" t="s">
        <v>9</v>
      </c>
      <c r="F62" t="s">
        <v>35</v>
      </c>
      <c r="G62" t="s">
        <v>15</v>
      </c>
      <c r="H62" s="4">
        <v>7833</v>
      </c>
      <c r="I62" s="5">
        <v>243</v>
      </c>
    </row>
    <row r="63" spans="5:9">
      <c r="E63" t="s">
        <v>2</v>
      </c>
      <c r="F63" t="s">
        <v>39</v>
      </c>
      <c r="G63" t="s">
        <v>27</v>
      </c>
      <c r="H63" s="4">
        <v>7812</v>
      </c>
      <c r="I63" s="5">
        <v>81</v>
      </c>
    </row>
    <row r="64" spans="5:9">
      <c r="E64" t="s">
        <v>3</v>
      </c>
      <c r="F64" t="s">
        <v>34</v>
      </c>
      <c r="G64" t="s">
        <v>32</v>
      </c>
      <c r="H64" s="4">
        <v>7777</v>
      </c>
      <c r="I64" s="5">
        <v>504</v>
      </c>
    </row>
    <row r="65" spans="5:9">
      <c r="E65" t="s">
        <v>7</v>
      </c>
      <c r="F65" t="s">
        <v>34</v>
      </c>
      <c r="G65" t="s">
        <v>17</v>
      </c>
      <c r="H65" s="4">
        <v>7777</v>
      </c>
      <c r="I65" s="5">
        <v>39</v>
      </c>
    </row>
    <row r="66" spans="5:9">
      <c r="E66" t="s">
        <v>6</v>
      </c>
      <c r="F66" t="s">
        <v>37</v>
      </c>
      <c r="G66" t="s">
        <v>31</v>
      </c>
      <c r="H66" s="4">
        <v>7693</v>
      </c>
      <c r="I66" s="5">
        <v>87</v>
      </c>
    </row>
    <row r="67" spans="5:9">
      <c r="E67" t="s">
        <v>40</v>
      </c>
      <c r="F67" t="s">
        <v>37</v>
      </c>
      <c r="G67" t="s">
        <v>19</v>
      </c>
      <c r="H67" s="4">
        <v>7693</v>
      </c>
      <c r="I67" s="5">
        <v>21</v>
      </c>
    </row>
    <row r="68" spans="5:9">
      <c r="E68" t="s">
        <v>2</v>
      </c>
      <c r="F68" t="s">
        <v>39</v>
      </c>
      <c r="G68" t="s">
        <v>21</v>
      </c>
      <c r="H68" s="4">
        <v>7651</v>
      </c>
      <c r="I68" s="5">
        <v>213</v>
      </c>
    </row>
    <row r="69" spans="5:9">
      <c r="E69" t="s">
        <v>2</v>
      </c>
      <c r="F69" t="s">
        <v>34</v>
      </c>
      <c r="G69" t="s">
        <v>19</v>
      </c>
      <c r="H69" s="4">
        <v>7511</v>
      </c>
      <c r="I69" s="5">
        <v>120</v>
      </c>
    </row>
    <row r="70" spans="5:9">
      <c r="E70" t="s">
        <v>5</v>
      </c>
      <c r="F70" t="s">
        <v>38</v>
      </c>
      <c r="G70" t="s">
        <v>25</v>
      </c>
      <c r="H70" s="4">
        <v>7483</v>
      </c>
      <c r="I70" s="5">
        <v>45</v>
      </c>
    </row>
    <row r="71" spans="5:9">
      <c r="E71" t="s">
        <v>41</v>
      </c>
      <c r="F71" t="s">
        <v>35</v>
      </c>
      <c r="G71" t="s">
        <v>28</v>
      </c>
      <c r="H71" s="4">
        <v>7455</v>
      </c>
      <c r="I71" s="5">
        <v>216</v>
      </c>
    </row>
    <row r="72" spans="5:9">
      <c r="E72" t="s">
        <v>6</v>
      </c>
      <c r="F72" t="s">
        <v>38</v>
      </c>
      <c r="G72" t="s">
        <v>21</v>
      </c>
      <c r="H72" s="4">
        <v>7322</v>
      </c>
      <c r="I72" s="5">
        <v>36</v>
      </c>
    </row>
    <row r="73" spans="5:9">
      <c r="E73" t="s">
        <v>3</v>
      </c>
      <c r="F73" t="s">
        <v>37</v>
      </c>
      <c r="G73" t="s">
        <v>28</v>
      </c>
      <c r="H73" s="4">
        <v>7308</v>
      </c>
      <c r="I73" s="5">
        <v>327</v>
      </c>
    </row>
    <row r="74" spans="5:9">
      <c r="E74" t="s">
        <v>5</v>
      </c>
      <c r="F74" t="s">
        <v>34</v>
      </c>
      <c r="G74" t="s">
        <v>15</v>
      </c>
      <c r="H74" s="4">
        <v>7280</v>
      </c>
      <c r="I74" s="5">
        <v>201</v>
      </c>
    </row>
    <row r="75" spans="5:9">
      <c r="E75" t="s">
        <v>9</v>
      </c>
      <c r="F75" t="s">
        <v>37</v>
      </c>
      <c r="G75" t="s">
        <v>20</v>
      </c>
      <c r="H75" s="4">
        <v>7273</v>
      </c>
      <c r="I75" s="5">
        <v>96</v>
      </c>
    </row>
    <row r="76" spans="5:9">
      <c r="E76" t="s">
        <v>3</v>
      </c>
      <c r="F76" t="s">
        <v>34</v>
      </c>
      <c r="G76" t="s">
        <v>14</v>
      </c>
      <c r="H76" s="4">
        <v>7259</v>
      </c>
      <c r="I76" s="5">
        <v>276</v>
      </c>
    </row>
    <row r="77" spans="5:9">
      <c r="E77" t="s">
        <v>5</v>
      </c>
      <c r="F77" t="s">
        <v>38</v>
      </c>
      <c r="G77" t="s">
        <v>13</v>
      </c>
      <c r="H77" s="4">
        <v>7189</v>
      </c>
      <c r="I77" s="5">
        <v>54</v>
      </c>
    </row>
    <row r="78" spans="5:9">
      <c r="E78" t="s">
        <v>8</v>
      </c>
      <c r="F78" t="s">
        <v>39</v>
      </c>
      <c r="G78" t="s">
        <v>30</v>
      </c>
      <c r="H78" s="4">
        <v>7021</v>
      </c>
      <c r="I78" s="5">
        <v>183</v>
      </c>
    </row>
    <row r="79" spans="5:9">
      <c r="E79" t="s">
        <v>5</v>
      </c>
      <c r="F79" t="s">
        <v>34</v>
      </c>
      <c r="G79" t="s">
        <v>27</v>
      </c>
      <c r="H79" s="4">
        <v>6986</v>
      </c>
      <c r="I79" s="5">
        <v>21</v>
      </c>
    </row>
    <row r="80" spans="5:9">
      <c r="E80" t="s">
        <v>5</v>
      </c>
      <c r="F80" t="s">
        <v>39</v>
      </c>
      <c r="G80" t="s">
        <v>22</v>
      </c>
      <c r="H80" s="4">
        <v>6909</v>
      </c>
      <c r="I80" s="5">
        <v>81</v>
      </c>
    </row>
    <row r="81" spans="5:9">
      <c r="E81" t="s">
        <v>10</v>
      </c>
      <c r="F81" t="s">
        <v>38</v>
      </c>
      <c r="G81" t="s">
        <v>4</v>
      </c>
      <c r="H81" s="4">
        <v>6860</v>
      </c>
      <c r="I81" s="5">
        <v>126</v>
      </c>
    </row>
    <row r="82" spans="5:9">
      <c r="E82" t="s">
        <v>40</v>
      </c>
      <c r="F82" t="s">
        <v>35</v>
      </c>
      <c r="G82" t="s">
        <v>22</v>
      </c>
      <c r="H82" s="4">
        <v>6853</v>
      </c>
      <c r="I82" s="5">
        <v>372</v>
      </c>
    </row>
    <row r="83" spans="5:9">
      <c r="E83" t="s">
        <v>9</v>
      </c>
      <c r="F83" t="s">
        <v>34</v>
      </c>
      <c r="G83" t="s">
        <v>21</v>
      </c>
      <c r="H83" s="4">
        <v>6832</v>
      </c>
      <c r="I83" s="5">
        <v>27</v>
      </c>
    </row>
    <row r="84" spans="5:9">
      <c r="E84" t="s">
        <v>6</v>
      </c>
      <c r="F84" t="s">
        <v>37</v>
      </c>
      <c r="G84" t="s">
        <v>26</v>
      </c>
      <c r="H84" s="4">
        <v>6818</v>
      </c>
      <c r="I84" s="5">
        <v>6</v>
      </c>
    </row>
    <row r="85" spans="5:9">
      <c r="E85" t="s">
        <v>7</v>
      </c>
      <c r="F85" t="s">
        <v>35</v>
      </c>
      <c r="G85" t="s">
        <v>30</v>
      </c>
      <c r="H85" s="4">
        <v>6755</v>
      </c>
      <c r="I85" s="5">
        <v>252</v>
      </c>
    </row>
    <row r="86" spans="5:9">
      <c r="E86" t="s">
        <v>40</v>
      </c>
      <c r="F86" t="s">
        <v>34</v>
      </c>
      <c r="G86" t="s">
        <v>26</v>
      </c>
      <c r="H86" s="4">
        <v>6748</v>
      </c>
      <c r="I86" s="5">
        <v>48</v>
      </c>
    </row>
    <row r="87" spans="5:9">
      <c r="E87" t="s">
        <v>6</v>
      </c>
      <c r="F87" t="s">
        <v>34</v>
      </c>
      <c r="G87" t="s">
        <v>32</v>
      </c>
      <c r="H87" s="4">
        <v>6734</v>
      </c>
      <c r="I87" s="5">
        <v>123</v>
      </c>
    </row>
    <row r="88" spans="5:9">
      <c r="E88" t="s">
        <v>8</v>
      </c>
      <c r="F88" t="s">
        <v>35</v>
      </c>
      <c r="G88" t="s">
        <v>32</v>
      </c>
      <c r="H88" s="4">
        <v>6706</v>
      </c>
      <c r="I88" s="5">
        <v>459</v>
      </c>
    </row>
    <row r="89" spans="5:9">
      <c r="E89" t="s">
        <v>10</v>
      </c>
      <c r="F89" t="s">
        <v>36</v>
      </c>
      <c r="G89" t="s">
        <v>32</v>
      </c>
      <c r="H89" s="4">
        <v>6657</v>
      </c>
      <c r="I89" s="5">
        <v>303</v>
      </c>
    </row>
    <row r="90" spans="5:9">
      <c r="E90" t="s">
        <v>3</v>
      </c>
      <c r="F90" t="s">
        <v>35</v>
      </c>
      <c r="G90" t="s">
        <v>15</v>
      </c>
      <c r="H90" s="4">
        <v>6657</v>
      </c>
      <c r="I90" s="5">
        <v>276</v>
      </c>
    </row>
    <row r="91" spans="5:9">
      <c r="E91" t="s">
        <v>7</v>
      </c>
      <c r="F91" t="s">
        <v>37</v>
      </c>
      <c r="G91" t="s">
        <v>14</v>
      </c>
      <c r="H91" s="4">
        <v>6608</v>
      </c>
      <c r="I91" s="5">
        <v>225</v>
      </c>
    </row>
    <row r="92" spans="5:9">
      <c r="E92" t="s">
        <v>2</v>
      </c>
      <c r="F92" t="s">
        <v>38</v>
      </c>
      <c r="G92" t="s">
        <v>28</v>
      </c>
      <c r="H92" s="4">
        <v>6580</v>
      </c>
      <c r="I92" s="5">
        <v>183</v>
      </c>
    </row>
    <row r="93" spans="5:9">
      <c r="E93" t="s">
        <v>7</v>
      </c>
      <c r="F93" t="s">
        <v>37</v>
      </c>
      <c r="G93" t="s">
        <v>30</v>
      </c>
      <c r="H93" s="4">
        <v>6454</v>
      </c>
      <c r="I93" s="5">
        <v>54</v>
      </c>
    </row>
    <row r="94" spans="5:9">
      <c r="E94" t="s">
        <v>8</v>
      </c>
      <c r="F94" t="s">
        <v>38</v>
      </c>
      <c r="G94" t="s">
        <v>21</v>
      </c>
      <c r="H94" s="4">
        <v>6433</v>
      </c>
      <c r="I94" s="5">
        <v>78</v>
      </c>
    </row>
    <row r="95" spans="5:9">
      <c r="E95" t="s">
        <v>41</v>
      </c>
      <c r="F95" t="s">
        <v>37</v>
      </c>
      <c r="G95" t="s">
        <v>24</v>
      </c>
      <c r="H95" s="4">
        <v>6398</v>
      </c>
      <c r="I95" s="5">
        <v>102</v>
      </c>
    </row>
    <row r="96" spans="5:9">
      <c r="E96" t="s">
        <v>7</v>
      </c>
      <c r="F96" t="s">
        <v>37</v>
      </c>
      <c r="G96" t="s">
        <v>33</v>
      </c>
      <c r="H96" s="4">
        <v>6391</v>
      </c>
      <c r="I96" s="5">
        <v>48</v>
      </c>
    </row>
    <row r="97" spans="5:9">
      <c r="E97" t="s">
        <v>40</v>
      </c>
      <c r="F97" t="s">
        <v>39</v>
      </c>
      <c r="G97" t="s">
        <v>27</v>
      </c>
      <c r="H97" s="4">
        <v>6370</v>
      </c>
      <c r="I97" s="5">
        <v>30</v>
      </c>
    </row>
    <row r="98" spans="5:9">
      <c r="E98" t="s">
        <v>5</v>
      </c>
      <c r="F98" t="s">
        <v>36</v>
      </c>
      <c r="G98" t="s">
        <v>23</v>
      </c>
      <c r="H98" s="4">
        <v>6314</v>
      </c>
      <c r="I98" s="5">
        <v>15</v>
      </c>
    </row>
    <row r="99" spans="5:9">
      <c r="E99" t="s">
        <v>3</v>
      </c>
      <c r="F99" t="s">
        <v>34</v>
      </c>
      <c r="G99" t="s">
        <v>25</v>
      </c>
      <c r="H99" s="4">
        <v>6300</v>
      </c>
      <c r="I99" s="5">
        <v>42</v>
      </c>
    </row>
    <row r="100" spans="5:9">
      <c r="E100" t="s">
        <v>5</v>
      </c>
      <c r="F100" t="s">
        <v>34</v>
      </c>
      <c r="G100" t="s">
        <v>22</v>
      </c>
      <c r="H100" s="4">
        <v>6279</v>
      </c>
      <c r="I100" s="5">
        <v>237</v>
      </c>
    </row>
    <row r="101" spans="5:9">
      <c r="E101" t="s">
        <v>8</v>
      </c>
      <c r="F101" t="s">
        <v>37</v>
      </c>
      <c r="G101" t="s">
        <v>26</v>
      </c>
      <c r="H101" s="4">
        <v>6279</v>
      </c>
      <c r="I101" s="5">
        <v>45</v>
      </c>
    </row>
    <row r="102" spans="5:9">
      <c r="E102" t="s">
        <v>5</v>
      </c>
      <c r="F102" t="s">
        <v>36</v>
      </c>
      <c r="G102" t="s">
        <v>13</v>
      </c>
      <c r="H102" s="4">
        <v>6146</v>
      </c>
      <c r="I102" s="5">
        <v>63</v>
      </c>
    </row>
    <row r="103" spans="5:9">
      <c r="E103" t="s">
        <v>40</v>
      </c>
      <c r="F103" t="s">
        <v>37</v>
      </c>
      <c r="G103" t="s">
        <v>27</v>
      </c>
      <c r="H103" s="4">
        <v>6132</v>
      </c>
      <c r="I103" s="5">
        <v>93</v>
      </c>
    </row>
    <row r="104" spans="5:9">
      <c r="E104" t="s">
        <v>40</v>
      </c>
      <c r="F104" t="s">
        <v>38</v>
      </c>
      <c r="G104" t="s">
        <v>4</v>
      </c>
      <c r="H104" s="4">
        <v>6125</v>
      </c>
      <c r="I104" s="5">
        <v>102</v>
      </c>
    </row>
    <row r="105" spans="5:9">
      <c r="E105" t="s">
        <v>41</v>
      </c>
      <c r="F105" t="s">
        <v>36</v>
      </c>
      <c r="G105" t="s">
        <v>30</v>
      </c>
      <c r="H105" s="4">
        <v>6118</v>
      </c>
      <c r="I105" s="5">
        <v>174</v>
      </c>
    </row>
    <row r="106" spans="5:9">
      <c r="E106" t="s">
        <v>6</v>
      </c>
      <c r="F106" t="s">
        <v>36</v>
      </c>
      <c r="G106" t="s">
        <v>32</v>
      </c>
      <c r="H106" s="4">
        <v>6118</v>
      </c>
      <c r="I106" s="5">
        <v>9</v>
      </c>
    </row>
    <row r="107" spans="5:9">
      <c r="E107" t="s">
        <v>5</v>
      </c>
      <c r="F107" t="s">
        <v>36</v>
      </c>
      <c r="G107" t="s">
        <v>18</v>
      </c>
      <c r="H107" s="4">
        <v>6111</v>
      </c>
      <c r="I107" s="5">
        <v>3</v>
      </c>
    </row>
    <row r="108" spans="5:9">
      <c r="E108" t="s">
        <v>6</v>
      </c>
      <c r="F108" t="s">
        <v>39</v>
      </c>
      <c r="G108" t="s">
        <v>17</v>
      </c>
      <c r="H108" s="4">
        <v>6048</v>
      </c>
      <c r="I108" s="5">
        <v>27</v>
      </c>
    </row>
    <row r="109" spans="5:9">
      <c r="E109" t="s">
        <v>2</v>
      </c>
      <c r="F109" t="s">
        <v>39</v>
      </c>
      <c r="G109" t="s">
        <v>28</v>
      </c>
      <c r="H109" s="4">
        <v>6027</v>
      </c>
      <c r="I109" s="5">
        <v>144</v>
      </c>
    </row>
    <row r="110" spans="5:9">
      <c r="E110" t="s">
        <v>41</v>
      </c>
      <c r="F110" t="s">
        <v>38</v>
      </c>
      <c r="G110" t="s">
        <v>22</v>
      </c>
      <c r="H110" s="4">
        <v>5915</v>
      </c>
      <c r="I110" s="5">
        <v>3</v>
      </c>
    </row>
    <row r="111" spans="5:9">
      <c r="E111" t="s">
        <v>40</v>
      </c>
      <c r="F111" t="s">
        <v>39</v>
      </c>
      <c r="G111" t="s">
        <v>22</v>
      </c>
      <c r="H111" s="4">
        <v>5817</v>
      </c>
      <c r="I111" s="5">
        <v>12</v>
      </c>
    </row>
    <row r="112" spans="5:9">
      <c r="E112" t="s">
        <v>40</v>
      </c>
      <c r="F112" t="s">
        <v>39</v>
      </c>
      <c r="G112" t="s">
        <v>15</v>
      </c>
      <c r="H112" s="4">
        <v>5775</v>
      </c>
      <c r="I112" s="5">
        <v>42</v>
      </c>
    </row>
    <row r="113" spans="5:9">
      <c r="E113" t="s">
        <v>7</v>
      </c>
      <c r="F113" t="s">
        <v>38</v>
      </c>
      <c r="G113" t="s">
        <v>28</v>
      </c>
      <c r="H113" s="4">
        <v>5677</v>
      </c>
      <c r="I113" s="5">
        <v>258</v>
      </c>
    </row>
    <row r="114" spans="5:9">
      <c r="E114" t="s">
        <v>40</v>
      </c>
      <c r="F114" t="s">
        <v>38</v>
      </c>
      <c r="G114" t="s">
        <v>13</v>
      </c>
      <c r="H114" s="4">
        <v>5670</v>
      </c>
      <c r="I114" s="5">
        <v>297</v>
      </c>
    </row>
    <row r="115" spans="5:9">
      <c r="E115" t="s">
        <v>10</v>
      </c>
      <c r="F115" t="s">
        <v>38</v>
      </c>
      <c r="G115" t="s">
        <v>14</v>
      </c>
      <c r="H115" s="4">
        <v>5586</v>
      </c>
      <c r="I115" s="5">
        <v>525</v>
      </c>
    </row>
    <row r="116" spans="5:9">
      <c r="E116" t="s">
        <v>7</v>
      </c>
      <c r="F116" t="s">
        <v>36</v>
      </c>
      <c r="G116" t="s">
        <v>29</v>
      </c>
      <c r="H116" s="4">
        <v>5551</v>
      </c>
      <c r="I116" s="5">
        <v>252</v>
      </c>
    </row>
    <row r="117" spans="5:9">
      <c r="E117" t="s">
        <v>5</v>
      </c>
      <c r="F117" t="s">
        <v>38</v>
      </c>
      <c r="G117" t="s">
        <v>19</v>
      </c>
      <c r="H117" s="4">
        <v>5474</v>
      </c>
      <c r="I117" s="5">
        <v>168</v>
      </c>
    </row>
    <row r="118" spans="5:9">
      <c r="E118" t="s">
        <v>40</v>
      </c>
      <c r="F118" t="s">
        <v>36</v>
      </c>
      <c r="G118" t="s">
        <v>25</v>
      </c>
      <c r="H118" s="4">
        <v>5439</v>
      </c>
      <c r="I118" s="5">
        <v>30</v>
      </c>
    </row>
    <row r="119" spans="5:9">
      <c r="E119" t="s">
        <v>10</v>
      </c>
      <c r="F119" t="s">
        <v>34</v>
      </c>
      <c r="G119" t="s">
        <v>19</v>
      </c>
      <c r="H119" s="4">
        <v>5355</v>
      </c>
      <c r="I119" s="5">
        <v>204</v>
      </c>
    </row>
    <row r="120" spans="5:9">
      <c r="E120" t="s">
        <v>7</v>
      </c>
      <c r="F120" t="s">
        <v>37</v>
      </c>
      <c r="G120" t="s">
        <v>26</v>
      </c>
      <c r="H120" s="4">
        <v>5306</v>
      </c>
      <c r="I120" s="5">
        <v>0</v>
      </c>
    </row>
    <row r="121" spans="5:9">
      <c r="E121" t="s">
        <v>5</v>
      </c>
      <c r="F121" t="s">
        <v>39</v>
      </c>
      <c r="G121" t="s">
        <v>26</v>
      </c>
      <c r="H121" s="4">
        <v>5236</v>
      </c>
      <c r="I121" s="5">
        <v>51</v>
      </c>
    </row>
    <row r="122" spans="5:9">
      <c r="E122" t="s">
        <v>7</v>
      </c>
      <c r="F122" t="s">
        <v>35</v>
      </c>
      <c r="G122" t="s">
        <v>28</v>
      </c>
      <c r="H122" s="4">
        <v>5194</v>
      </c>
      <c r="I122" s="5">
        <v>288</v>
      </c>
    </row>
    <row r="123" spans="5:9">
      <c r="E123" t="s">
        <v>5</v>
      </c>
      <c r="F123" t="s">
        <v>38</v>
      </c>
      <c r="G123" t="s">
        <v>32</v>
      </c>
      <c r="H123" s="4">
        <v>5075</v>
      </c>
      <c r="I123" s="5">
        <v>21</v>
      </c>
    </row>
    <row r="124" spans="5:9">
      <c r="E124" t="s">
        <v>40</v>
      </c>
      <c r="F124" t="s">
        <v>34</v>
      </c>
      <c r="G124" t="s">
        <v>17</v>
      </c>
      <c r="H124" s="4">
        <v>5019</v>
      </c>
      <c r="I124" s="5">
        <v>156</v>
      </c>
    </row>
    <row r="125" spans="5:9">
      <c r="E125" t="s">
        <v>8</v>
      </c>
      <c r="F125" t="s">
        <v>36</v>
      </c>
      <c r="G125" t="s">
        <v>23</v>
      </c>
      <c r="H125" s="4">
        <v>5019</v>
      </c>
      <c r="I125" s="5">
        <v>150</v>
      </c>
    </row>
    <row r="126" spans="5:9">
      <c r="E126" t="s">
        <v>8</v>
      </c>
      <c r="F126" t="s">
        <v>35</v>
      </c>
      <c r="G126" t="s">
        <v>22</v>
      </c>
      <c r="H126" s="4">
        <v>5012</v>
      </c>
      <c r="I126" s="5">
        <v>210</v>
      </c>
    </row>
    <row r="127" spans="5:9">
      <c r="E127" t="s">
        <v>5</v>
      </c>
      <c r="F127" t="s">
        <v>37</v>
      </c>
      <c r="G127" t="s">
        <v>14</v>
      </c>
      <c r="H127" s="4">
        <v>4991</v>
      </c>
      <c r="I127" s="5">
        <v>12</v>
      </c>
    </row>
    <row r="128" spans="5:9">
      <c r="E128" t="s">
        <v>10</v>
      </c>
      <c r="F128" t="s">
        <v>34</v>
      </c>
      <c r="G128" t="s">
        <v>26</v>
      </c>
      <c r="H128" s="4">
        <v>4991</v>
      </c>
      <c r="I128" s="5">
        <v>9</v>
      </c>
    </row>
    <row r="129" spans="5:9">
      <c r="E129" t="s">
        <v>6</v>
      </c>
      <c r="F129" t="s">
        <v>36</v>
      </c>
      <c r="G129" t="s">
        <v>17</v>
      </c>
      <c r="H129" s="4">
        <v>4970</v>
      </c>
      <c r="I129" s="5">
        <v>156</v>
      </c>
    </row>
    <row r="130" spans="5:9">
      <c r="E130" t="s">
        <v>3</v>
      </c>
      <c r="F130" t="s">
        <v>39</v>
      </c>
      <c r="G130" t="s">
        <v>26</v>
      </c>
      <c r="H130" s="4">
        <v>4956</v>
      </c>
      <c r="I130" s="5">
        <v>171</v>
      </c>
    </row>
    <row r="131" spans="5:9">
      <c r="E131" t="s">
        <v>6</v>
      </c>
      <c r="F131" t="s">
        <v>37</v>
      </c>
      <c r="G131" t="s">
        <v>23</v>
      </c>
      <c r="H131" s="4">
        <v>4949</v>
      </c>
      <c r="I131" s="5">
        <v>189</v>
      </c>
    </row>
    <row r="132" spans="5:9">
      <c r="E132" t="s">
        <v>41</v>
      </c>
      <c r="F132" t="s">
        <v>34</v>
      </c>
      <c r="G132" t="s">
        <v>23</v>
      </c>
      <c r="H132" s="4">
        <v>4935</v>
      </c>
      <c r="I132" s="5">
        <v>126</v>
      </c>
    </row>
    <row r="133" spans="5:9">
      <c r="E133" t="s">
        <v>10</v>
      </c>
      <c r="F133" t="s">
        <v>39</v>
      </c>
      <c r="G133" t="s">
        <v>21</v>
      </c>
      <c r="H133" s="4">
        <v>4858</v>
      </c>
      <c r="I133" s="5">
        <v>279</v>
      </c>
    </row>
    <row r="134" spans="5:9">
      <c r="E134" t="s">
        <v>2</v>
      </c>
      <c r="F134" t="s">
        <v>39</v>
      </c>
      <c r="G134" t="s">
        <v>15</v>
      </c>
      <c r="H134" s="4">
        <v>4802</v>
      </c>
      <c r="I134" s="5">
        <v>36</v>
      </c>
    </row>
    <row r="135" spans="5:9">
      <c r="E135" t="s">
        <v>6</v>
      </c>
      <c r="F135" t="s">
        <v>35</v>
      </c>
      <c r="G135" t="s">
        <v>30</v>
      </c>
      <c r="H135" s="4">
        <v>4781</v>
      </c>
      <c r="I135" s="5">
        <v>123</v>
      </c>
    </row>
    <row r="136" spans="5:9">
      <c r="E136" t="s">
        <v>41</v>
      </c>
      <c r="F136" t="s">
        <v>35</v>
      </c>
      <c r="G136" t="s">
        <v>13</v>
      </c>
      <c r="H136" s="4">
        <v>4760</v>
      </c>
      <c r="I136" s="5">
        <v>69</v>
      </c>
    </row>
    <row r="137" spans="5:9">
      <c r="E137" t="s">
        <v>8</v>
      </c>
      <c r="F137" t="s">
        <v>35</v>
      </c>
      <c r="G137" t="s">
        <v>27</v>
      </c>
      <c r="H137" s="4">
        <v>4753</v>
      </c>
      <c r="I137" s="5">
        <v>300</v>
      </c>
    </row>
    <row r="138" spans="5:9">
      <c r="E138" t="s">
        <v>5</v>
      </c>
      <c r="F138" t="s">
        <v>35</v>
      </c>
      <c r="G138" t="s">
        <v>31</v>
      </c>
      <c r="H138" s="4">
        <v>4753</v>
      </c>
      <c r="I138" s="5">
        <v>246</v>
      </c>
    </row>
    <row r="139" spans="5:9">
      <c r="E139" t="s">
        <v>40</v>
      </c>
      <c r="F139" t="s">
        <v>35</v>
      </c>
      <c r="G139" t="s">
        <v>16</v>
      </c>
      <c r="H139" s="4">
        <v>4725</v>
      </c>
      <c r="I139" s="5">
        <v>174</v>
      </c>
    </row>
    <row r="140" spans="5:9">
      <c r="E140" t="s">
        <v>10</v>
      </c>
      <c r="F140" t="s">
        <v>37</v>
      </c>
      <c r="G140" t="s">
        <v>23</v>
      </c>
      <c r="H140" s="4">
        <v>4683</v>
      </c>
      <c r="I140" s="5">
        <v>30</v>
      </c>
    </row>
    <row r="141" spans="5:9">
      <c r="E141" t="s">
        <v>7</v>
      </c>
      <c r="F141" t="s">
        <v>35</v>
      </c>
      <c r="G141" t="s">
        <v>14</v>
      </c>
      <c r="H141" s="4">
        <v>4606</v>
      </c>
      <c r="I141" s="5">
        <v>63</v>
      </c>
    </row>
    <row r="142" spans="5:9">
      <c r="E142" t="s">
        <v>3</v>
      </c>
      <c r="F142" t="s">
        <v>37</v>
      </c>
      <c r="G142" t="s">
        <v>29</v>
      </c>
      <c r="H142" s="4">
        <v>4592</v>
      </c>
      <c r="I142" s="5">
        <v>324</v>
      </c>
    </row>
    <row r="143" spans="5:9">
      <c r="E143" t="s">
        <v>7</v>
      </c>
      <c r="F143" t="s">
        <v>35</v>
      </c>
      <c r="G143" t="s">
        <v>19</v>
      </c>
      <c r="H143" s="4">
        <v>4585</v>
      </c>
      <c r="I143" s="5">
        <v>240</v>
      </c>
    </row>
    <row r="144" spans="5:9">
      <c r="E144" t="s">
        <v>7</v>
      </c>
      <c r="F144" t="s">
        <v>37</v>
      </c>
      <c r="G144" t="s">
        <v>16</v>
      </c>
      <c r="H144" s="4">
        <v>4487</v>
      </c>
      <c r="I144" s="5">
        <v>333</v>
      </c>
    </row>
    <row r="145" spans="5:9">
      <c r="E145" t="s">
        <v>7</v>
      </c>
      <c r="F145" t="s">
        <v>37</v>
      </c>
      <c r="G145" t="s">
        <v>17</v>
      </c>
      <c r="H145" s="4">
        <v>4487</v>
      </c>
      <c r="I145" s="5">
        <v>111</v>
      </c>
    </row>
    <row r="146" spans="5:9">
      <c r="E146" t="s">
        <v>5</v>
      </c>
      <c r="F146" t="s">
        <v>35</v>
      </c>
      <c r="G146" t="s">
        <v>29</v>
      </c>
      <c r="H146" s="4">
        <v>4480</v>
      </c>
      <c r="I146" s="5">
        <v>357</v>
      </c>
    </row>
    <row r="147" spans="5:9">
      <c r="E147" t="s">
        <v>7</v>
      </c>
      <c r="F147" t="s">
        <v>39</v>
      </c>
      <c r="G147" t="s">
        <v>17</v>
      </c>
      <c r="H147" s="4">
        <v>4438</v>
      </c>
      <c r="I147" s="5">
        <v>246</v>
      </c>
    </row>
    <row r="148" spans="5:9">
      <c r="E148" t="s">
        <v>40</v>
      </c>
      <c r="F148" t="s">
        <v>36</v>
      </c>
      <c r="G148" t="s">
        <v>13</v>
      </c>
      <c r="H148" s="4">
        <v>4424</v>
      </c>
      <c r="I148" s="5">
        <v>201</v>
      </c>
    </row>
    <row r="149" spans="5:9">
      <c r="E149" t="s">
        <v>2</v>
      </c>
      <c r="F149" t="s">
        <v>38</v>
      </c>
      <c r="G149" t="s">
        <v>23</v>
      </c>
      <c r="H149" s="4">
        <v>4417</v>
      </c>
      <c r="I149" s="5">
        <v>153</v>
      </c>
    </row>
    <row r="150" spans="5:9">
      <c r="E150" t="s">
        <v>2</v>
      </c>
      <c r="F150" t="s">
        <v>38</v>
      </c>
      <c r="G150" t="s">
        <v>31</v>
      </c>
      <c r="H150" s="4">
        <v>4326</v>
      </c>
      <c r="I150" s="5">
        <v>348</v>
      </c>
    </row>
    <row r="151" spans="5:9">
      <c r="E151" t="s">
        <v>6</v>
      </c>
      <c r="F151" t="s">
        <v>36</v>
      </c>
      <c r="G151" t="s">
        <v>13</v>
      </c>
      <c r="H151" s="4">
        <v>4319</v>
      </c>
      <c r="I151" s="5">
        <v>30</v>
      </c>
    </row>
    <row r="152" spans="5:9">
      <c r="E152" t="s">
        <v>9</v>
      </c>
      <c r="F152" t="s">
        <v>37</v>
      </c>
      <c r="G152" t="s">
        <v>25</v>
      </c>
      <c r="H152" s="4">
        <v>4305</v>
      </c>
      <c r="I152" s="5">
        <v>156</v>
      </c>
    </row>
    <row r="153" spans="5:9">
      <c r="E153" t="s">
        <v>6</v>
      </c>
      <c r="F153" t="s">
        <v>34</v>
      </c>
      <c r="G153" t="s">
        <v>27</v>
      </c>
      <c r="H153" s="4">
        <v>4242</v>
      </c>
      <c r="I153" s="5">
        <v>207</v>
      </c>
    </row>
    <row r="154" spans="5:9">
      <c r="E154" t="s">
        <v>9</v>
      </c>
      <c r="F154" t="s">
        <v>38</v>
      </c>
      <c r="G154" t="s">
        <v>24</v>
      </c>
      <c r="H154" s="4">
        <v>4137</v>
      </c>
      <c r="I154" s="5">
        <v>60</v>
      </c>
    </row>
    <row r="155" spans="5:9">
      <c r="E155" t="s">
        <v>10</v>
      </c>
      <c r="F155" t="s">
        <v>34</v>
      </c>
      <c r="G155" t="s">
        <v>22</v>
      </c>
      <c r="H155" s="4">
        <v>4053</v>
      </c>
      <c r="I155" s="5">
        <v>24</v>
      </c>
    </row>
    <row r="156" spans="5:9">
      <c r="E156" t="s">
        <v>5</v>
      </c>
      <c r="F156" t="s">
        <v>39</v>
      </c>
      <c r="G156" t="s">
        <v>24</v>
      </c>
      <c r="H156" s="4">
        <v>4018</v>
      </c>
      <c r="I156" s="5">
        <v>171</v>
      </c>
    </row>
    <row r="157" spans="5:9">
      <c r="E157" t="s">
        <v>40</v>
      </c>
      <c r="F157" t="s">
        <v>34</v>
      </c>
      <c r="G157" t="s">
        <v>19</v>
      </c>
      <c r="H157" s="4">
        <v>4018</v>
      </c>
      <c r="I157" s="5">
        <v>162</v>
      </c>
    </row>
    <row r="158" spans="5:9">
      <c r="E158" t="s">
        <v>2</v>
      </c>
      <c r="F158" t="s">
        <v>39</v>
      </c>
      <c r="G158" t="s">
        <v>33</v>
      </c>
      <c r="H158" s="4">
        <v>4018</v>
      </c>
      <c r="I158" s="5">
        <v>126</v>
      </c>
    </row>
    <row r="159" spans="5:9">
      <c r="E159" t="s">
        <v>3</v>
      </c>
      <c r="F159" t="s">
        <v>37</v>
      </c>
      <c r="G159" t="s">
        <v>17</v>
      </c>
      <c r="H159" s="4">
        <v>3983</v>
      </c>
      <c r="I159" s="5">
        <v>144</v>
      </c>
    </row>
    <row r="160" spans="5:9">
      <c r="E160" t="s">
        <v>41</v>
      </c>
      <c r="F160" t="s">
        <v>39</v>
      </c>
      <c r="G160" t="s">
        <v>14</v>
      </c>
      <c r="H160" s="4">
        <v>3976</v>
      </c>
      <c r="I160" s="5">
        <v>72</v>
      </c>
    </row>
    <row r="161" spans="5:9">
      <c r="E161" t="s">
        <v>9</v>
      </c>
      <c r="F161" t="s">
        <v>39</v>
      </c>
      <c r="G161" t="s">
        <v>24</v>
      </c>
      <c r="H161" s="4">
        <v>3920</v>
      </c>
      <c r="I161" s="5">
        <v>306</v>
      </c>
    </row>
    <row r="162" spans="5:9">
      <c r="E162" t="s">
        <v>6</v>
      </c>
      <c r="F162" t="s">
        <v>35</v>
      </c>
      <c r="G162" t="s">
        <v>27</v>
      </c>
      <c r="H162" s="4">
        <v>3864</v>
      </c>
      <c r="I162" s="5">
        <v>177</v>
      </c>
    </row>
    <row r="163" spans="5:9">
      <c r="E163" t="s">
        <v>9</v>
      </c>
      <c r="F163" t="s">
        <v>38</v>
      </c>
      <c r="G163" t="s">
        <v>25</v>
      </c>
      <c r="H163" s="4">
        <v>3850</v>
      </c>
      <c r="I163" s="5">
        <v>102</v>
      </c>
    </row>
    <row r="164" spans="5:9">
      <c r="E164" t="s">
        <v>7</v>
      </c>
      <c r="F164" t="s">
        <v>34</v>
      </c>
      <c r="G164" t="s">
        <v>15</v>
      </c>
      <c r="H164" s="4">
        <v>3829</v>
      </c>
      <c r="I164" s="5">
        <v>24</v>
      </c>
    </row>
    <row r="165" spans="5:9">
      <c r="E165" t="s">
        <v>10</v>
      </c>
      <c r="F165" t="s">
        <v>35</v>
      </c>
      <c r="G165" t="s">
        <v>18</v>
      </c>
      <c r="H165" s="4">
        <v>3808</v>
      </c>
      <c r="I165" s="5">
        <v>279</v>
      </c>
    </row>
    <row r="166" spans="5:9">
      <c r="E166" t="s">
        <v>40</v>
      </c>
      <c r="F166" t="s">
        <v>34</v>
      </c>
      <c r="G166" t="s">
        <v>33</v>
      </c>
      <c r="H166" s="4">
        <v>3794</v>
      </c>
      <c r="I166" s="5">
        <v>159</v>
      </c>
    </row>
    <row r="167" spans="5:9">
      <c r="E167" t="s">
        <v>3</v>
      </c>
      <c r="F167" t="s">
        <v>36</v>
      </c>
      <c r="G167" t="s">
        <v>23</v>
      </c>
      <c r="H167" s="4">
        <v>3773</v>
      </c>
      <c r="I167" s="5">
        <v>165</v>
      </c>
    </row>
    <row r="168" spans="5:9">
      <c r="E168" t="s">
        <v>6</v>
      </c>
      <c r="F168" t="s">
        <v>34</v>
      </c>
      <c r="G168" t="s">
        <v>17</v>
      </c>
      <c r="H168" s="4">
        <v>3759</v>
      </c>
      <c r="I168" s="5">
        <v>150</v>
      </c>
    </row>
    <row r="169" spans="5:9">
      <c r="E169" t="s">
        <v>8</v>
      </c>
      <c r="F169" t="s">
        <v>38</v>
      </c>
      <c r="G169" t="s">
        <v>32</v>
      </c>
      <c r="H169" s="4">
        <v>3752</v>
      </c>
      <c r="I169" s="5">
        <v>213</v>
      </c>
    </row>
    <row r="170" spans="5:9">
      <c r="E170" t="s">
        <v>3</v>
      </c>
      <c r="F170" t="s">
        <v>34</v>
      </c>
      <c r="G170" t="s">
        <v>28</v>
      </c>
      <c r="H170" s="4">
        <v>3689</v>
      </c>
      <c r="I170" s="5">
        <v>312</v>
      </c>
    </row>
    <row r="171" spans="5:9">
      <c r="E171" t="s">
        <v>3</v>
      </c>
      <c r="F171" t="s">
        <v>39</v>
      </c>
      <c r="G171" t="s">
        <v>29</v>
      </c>
      <c r="H171" s="4">
        <v>3640</v>
      </c>
      <c r="I171" s="5">
        <v>51</v>
      </c>
    </row>
    <row r="172" spans="5:9">
      <c r="E172" t="s">
        <v>8</v>
      </c>
      <c r="F172" t="s">
        <v>35</v>
      </c>
      <c r="G172" t="s">
        <v>30</v>
      </c>
      <c r="H172" s="4">
        <v>3598</v>
      </c>
      <c r="I172" s="5">
        <v>81</v>
      </c>
    </row>
    <row r="173" spans="5:9">
      <c r="E173" t="s">
        <v>6</v>
      </c>
      <c r="F173" t="s">
        <v>37</v>
      </c>
      <c r="G173" t="s">
        <v>28</v>
      </c>
      <c r="H173" s="4">
        <v>3556</v>
      </c>
      <c r="I173" s="5">
        <v>459</v>
      </c>
    </row>
    <row r="174" spans="5:9">
      <c r="E174" t="s">
        <v>2</v>
      </c>
      <c r="F174" t="s">
        <v>38</v>
      </c>
      <c r="G174" t="s">
        <v>4</v>
      </c>
      <c r="H174" s="4">
        <v>3549</v>
      </c>
      <c r="I174" s="5">
        <v>3</v>
      </c>
    </row>
    <row r="175" spans="5:9">
      <c r="E175" t="s">
        <v>8</v>
      </c>
      <c r="F175" t="s">
        <v>34</v>
      </c>
      <c r="G175" t="s">
        <v>31</v>
      </c>
      <c r="H175" s="4">
        <v>3507</v>
      </c>
      <c r="I175" s="5">
        <v>288</v>
      </c>
    </row>
    <row r="176" spans="5:9">
      <c r="E176" t="s">
        <v>10</v>
      </c>
      <c r="F176" t="s">
        <v>35</v>
      </c>
      <c r="G176" t="s">
        <v>14</v>
      </c>
      <c r="H176" s="4">
        <v>3472</v>
      </c>
      <c r="I176" s="5">
        <v>96</v>
      </c>
    </row>
    <row r="177" spans="5:9">
      <c r="E177" t="s">
        <v>6</v>
      </c>
      <c r="F177" t="s">
        <v>34</v>
      </c>
      <c r="G177" t="s">
        <v>30</v>
      </c>
      <c r="H177" s="4">
        <v>3402</v>
      </c>
      <c r="I177" s="5">
        <v>366</v>
      </c>
    </row>
    <row r="178" spans="5:9">
      <c r="E178" t="s">
        <v>41</v>
      </c>
      <c r="F178" t="s">
        <v>37</v>
      </c>
      <c r="G178" t="s">
        <v>20</v>
      </c>
      <c r="H178" s="4">
        <v>3388</v>
      </c>
      <c r="I178" s="5">
        <v>123</v>
      </c>
    </row>
    <row r="179" spans="5:9">
      <c r="E179" t="s">
        <v>5</v>
      </c>
      <c r="F179" t="s">
        <v>36</v>
      </c>
      <c r="G179" t="s">
        <v>17</v>
      </c>
      <c r="H179" s="4">
        <v>3339</v>
      </c>
      <c r="I179" s="5">
        <v>348</v>
      </c>
    </row>
    <row r="180" spans="5:9">
      <c r="E180" t="s">
        <v>6</v>
      </c>
      <c r="F180" t="s">
        <v>34</v>
      </c>
      <c r="G180" t="s">
        <v>29</v>
      </c>
      <c r="H180" s="4">
        <v>3339</v>
      </c>
      <c r="I180" s="5">
        <v>75</v>
      </c>
    </row>
    <row r="181" spans="5:9">
      <c r="E181" t="s">
        <v>3</v>
      </c>
      <c r="F181" t="s">
        <v>36</v>
      </c>
      <c r="G181" t="s">
        <v>25</v>
      </c>
      <c r="H181" s="4">
        <v>3339</v>
      </c>
      <c r="I181" s="5">
        <v>39</v>
      </c>
    </row>
    <row r="182" spans="5:9">
      <c r="E182" t="s">
        <v>7</v>
      </c>
      <c r="F182" t="s">
        <v>34</v>
      </c>
      <c r="G182" t="s">
        <v>32</v>
      </c>
      <c r="H182" s="4">
        <v>3262</v>
      </c>
      <c r="I182" s="5">
        <v>75</v>
      </c>
    </row>
    <row r="183" spans="5:9">
      <c r="E183" t="s">
        <v>9</v>
      </c>
      <c r="F183" t="s">
        <v>39</v>
      </c>
      <c r="G183" t="s">
        <v>25</v>
      </c>
      <c r="H183" s="4">
        <v>3192</v>
      </c>
      <c r="I183" s="5">
        <v>72</v>
      </c>
    </row>
    <row r="184" spans="5:9">
      <c r="E184" t="s">
        <v>40</v>
      </c>
      <c r="F184" t="s">
        <v>36</v>
      </c>
      <c r="G184" t="s">
        <v>27</v>
      </c>
      <c r="H184" s="4">
        <v>3164</v>
      </c>
      <c r="I184" s="5">
        <v>306</v>
      </c>
    </row>
    <row r="185" spans="5:9">
      <c r="E185" t="s">
        <v>3</v>
      </c>
      <c r="F185" t="s">
        <v>34</v>
      </c>
      <c r="G185" t="s">
        <v>26</v>
      </c>
      <c r="H185" s="4">
        <v>3108</v>
      </c>
      <c r="I185" s="5">
        <v>54</v>
      </c>
    </row>
    <row r="186" spans="5:9">
      <c r="E186" t="s">
        <v>40</v>
      </c>
      <c r="F186" t="s">
        <v>39</v>
      </c>
      <c r="G186" t="s">
        <v>28</v>
      </c>
      <c r="H186" s="4">
        <v>3101</v>
      </c>
      <c r="I186" s="5">
        <v>225</v>
      </c>
    </row>
    <row r="187" spans="5:9">
      <c r="E187" t="s">
        <v>2</v>
      </c>
      <c r="F187" t="s">
        <v>36</v>
      </c>
      <c r="G187" t="s">
        <v>31</v>
      </c>
      <c r="H187" s="4">
        <v>3094</v>
      </c>
      <c r="I187" s="5">
        <v>246</v>
      </c>
    </row>
    <row r="188" spans="5:9">
      <c r="E188" t="s">
        <v>10</v>
      </c>
      <c r="F188" t="s">
        <v>37</v>
      </c>
      <c r="G188" t="s">
        <v>28</v>
      </c>
      <c r="H188" s="4">
        <v>3059</v>
      </c>
      <c r="I188" s="5">
        <v>27</v>
      </c>
    </row>
    <row r="189" spans="5:9">
      <c r="E189" t="s">
        <v>6</v>
      </c>
      <c r="F189" t="s">
        <v>39</v>
      </c>
      <c r="G189" t="s">
        <v>29</v>
      </c>
      <c r="H189" s="4">
        <v>3052</v>
      </c>
      <c r="I189" s="5">
        <v>378</v>
      </c>
    </row>
    <row r="190" spans="5:9">
      <c r="E190" t="s">
        <v>6</v>
      </c>
      <c r="F190" t="s">
        <v>39</v>
      </c>
      <c r="G190" t="s">
        <v>24</v>
      </c>
      <c r="H190" s="4">
        <v>2989</v>
      </c>
      <c r="I190" s="5">
        <v>3</v>
      </c>
    </row>
    <row r="191" spans="5:9">
      <c r="E191" t="s">
        <v>9</v>
      </c>
      <c r="F191" t="s">
        <v>36</v>
      </c>
      <c r="G191" t="s">
        <v>32</v>
      </c>
      <c r="H191" s="4">
        <v>2954</v>
      </c>
      <c r="I191" s="5">
        <v>189</v>
      </c>
    </row>
    <row r="192" spans="5:9">
      <c r="E192" t="s">
        <v>41</v>
      </c>
      <c r="F192" t="s">
        <v>37</v>
      </c>
      <c r="G192" t="s">
        <v>21</v>
      </c>
      <c r="H192" s="4">
        <v>2933</v>
      </c>
      <c r="I192" s="5">
        <v>9</v>
      </c>
    </row>
    <row r="193" spans="5:9">
      <c r="E193" t="s">
        <v>3</v>
      </c>
      <c r="F193" t="s">
        <v>34</v>
      </c>
      <c r="G193" t="s">
        <v>17</v>
      </c>
      <c r="H193" s="4">
        <v>2919</v>
      </c>
      <c r="I193" s="5">
        <v>93</v>
      </c>
    </row>
    <row r="194" spans="5:9">
      <c r="E194" t="s">
        <v>9</v>
      </c>
      <c r="F194" t="s">
        <v>37</v>
      </c>
      <c r="G194" t="s">
        <v>28</v>
      </c>
      <c r="H194" s="4">
        <v>2919</v>
      </c>
      <c r="I194" s="5">
        <v>45</v>
      </c>
    </row>
    <row r="195" spans="5:9">
      <c r="E195" t="s">
        <v>5</v>
      </c>
      <c r="F195" t="s">
        <v>34</v>
      </c>
      <c r="G195" t="s">
        <v>29</v>
      </c>
      <c r="H195" s="4">
        <v>2891</v>
      </c>
      <c r="I195" s="5">
        <v>102</v>
      </c>
    </row>
    <row r="196" spans="5:9">
      <c r="E196" t="s">
        <v>7</v>
      </c>
      <c r="F196" t="s">
        <v>36</v>
      </c>
      <c r="G196" t="s">
        <v>19</v>
      </c>
      <c r="H196" s="4">
        <v>2870</v>
      </c>
      <c r="I196" s="5">
        <v>300</v>
      </c>
    </row>
    <row r="197" spans="5:9">
      <c r="E197" t="s">
        <v>2</v>
      </c>
      <c r="F197" t="s">
        <v>37</v>
      </c>
      <c r="G197" t="s">
        <v>15</v>
      </c>
      <c r="H197" s="4">
        <v>2863</v>
      </c>
      <c r="I197" s="5">
        <v>42</v>
      </c>
    </row>
    <row r="198" spans="5:9">
      <c r="E198" t="s">
        <v>9</v>
      </c>
      <c r="F198" t="s">
        <v>37</v>
      </c>
      <c r="G198" t="s">
        <v>26</v>
      </c>
      <c r="H198" s="4">
        <v>2856</v>
      </c>
      <c r="I198" s="5">
        <v>246</v>
      </c>
    </row>
    <row r="199" spans="5:9">
      <c r="E199" t="s">
        <v>7</v>
      </c>
      <c r="F199" t="s">
        <v>35</v>
      </c>
      <c r="G199" t="s">
        <v>24</v>
      </c>
      <c r="H199" s="4">
        <v>2793</v>
      </c>
      <c r="I199" s="5">
        <v>114</v>
      </c>
    </row>
    <row r="200" spans="5:9">
      <c r="E200" t="s">
        <v>40</v>
      </c>
      <c r="F200" t="s">
        <v>34</v>
      </c>
      <c r="G200" t="s">
        <v>23</v>
      </c>
      <c r="H200" s="4">
        <v>2779</v>
      </c>
      <c r="I200" s="5">
        <v>75</v>
      </c>
    </row>
    <row r="201" spans="5:9">
      <c r="E201" t="s">
        <v>5</v>
      </c>
      <c r="F201" t="s">
        <v>35</v>
      </c>
      <c r="G201" t="s">
        <v>4</v>
      </c>
      <c r="H201" s="4">
        <v>2744</v>
      </c>
      <c r="I201" s="5">
        <v>9</v>
      </c>
    </row>
    <row r="202" spans="5:9">
      <c r="E202" t="s">
        <v>9</v>
      </c>
      <c r="F202" t="s">
        <v>37</v>
      </c>
      <c r="G202" t="s">
        <v>23</v>
      </c>
      <c r="H202" s="4">
        <v>2737</v>
      </c>
      <c r="I202" s="5">
        <v>93</v>
      </c>
    </row>
    <row r="203" spans="5:9">
      <c r="E203" t="s">
        <v>8</v>
      </c>
      <c r="F203" t="s">
        <v>35</v>
      </c>
      <c r="G203" t="s">
        <v>20</v>
      </c>
      <c r="H203" s="4">
        <v>2702</v>
      </c>
      <c r="I203" s="5">
        <v>363</v>
      </c>
    </row>
    <row r="204" spans="5:9">
      <c r="E204" t="s">
        <v>6</v>
      </c>
      <c r="F204" t="s">
        <v>38</v>
      </c>
      <c r="G204" t="s">
        <v>31</v>
      </c>
      <c r="H204" s="4">
        <v>2681</v>
      </c>
      <c r="I204" s="5">
        <v>54</v>
      </c>
    </row>
    <row r="205" spans="5:9">
      <c r="E205" t="s">
        <v>7</v>
      </c>
      <c r="F205" t="s">
        <v>36</v>
      </c>
      <c r="G205" t="s">
        <v>18</v>
      </c>
      <c r="H205" s="4">
        <v>2646</v>
      </c>
      <c r="I205" s="5">
        <v>177</v>
      </c>
    </row>
    <row r="206" spans="5:9">
      <c r="E206" t="s">
        <v>9</v>
      </c>
      <c r="F206" t="s">
        <v>38</v>
      </c>
      <c r="G206" t="s">
        <v>16</v>
      </c>
      <c r="H206" s="4">
        <v>2646</v>
      </c>
      <c r="I206" s="5">
        <v>120</v>
      </c>
    </row>
    <row r="207" spans="5:9">
      <c r="E207" t="s">
        <v>9</v>
      </c>
      <c r="F207" t="s">
        <v>39</v>
      </c>
      <c r="G207" t="s">
        <v>18</v>
      </c>
      <c r="H207" s="4">
        <v>2639</v>
      </c>
      <c r="I207" s="5">
        <v>204</v>
      </c>
    </row>
    <row r="208" spans="5:9">
      <c r="E208" t="s">
        <v>3</v>
      </c>
      <c r="F208" t="s">
        <v>34</v>
      </c>
      <c r="G208" t="s">
        <v>20</v>
      </c>
      <c r="H208" s="4">
        <v>2583</v>
      </c>
      <c r="I208" s="5">
        <v>18</v>
      </c>
    </row>
    <row r="209" spans="5:9">
      <c r="E209" t="s">
        <v>10</v>
      </c>
      <c r="F209" t="s">
        <v>35</v>
      </c>
      <c r="G209" t="s">
        <v>15</v>
      </c>
      <c r="H209" s="4">
        <v>2562</v>
      </c>
      <c r="I209" s="5">
        <v>6</v>
      </c>
    </row>
    <row r="210" spans="5:9">
      <c r="E210" t="s">
        <v>40</v>
      </c>
      <c r="F210" t="s">
        <v>38</v>
      </c>
      <c r="G210" t="s">
        <v>25</v>
      </c>
      <c r="H210" s="4">
        <v>2541</v>
      </c>
      <c r="I210" s="5">
        <v>90</v>
      </c>
    </row>
    <row r="211" spans="5:9">
      <c r="E211" t="s">
        <v>40</v>
      </c>
      <c r="F211" t="s">
        <v>38</v>
      </c>
      <c r="G211" t="s">
        <v>29</v>
      </c>
      <c r="H211" s="4">
        <v>2541</v>
      </c>
      <c r="I211" s="5">
        <v>45</v>
      </c>
    </row>
    <row r="212" spans="5:9">
      <c r="E212" t="s">
        <v>7</v>
      </c>
      <c r="F212" t="s">
        <v>35</v>
      </c>
      <c r="G212" t="s">
        <v>27</v>
      </c>
      <c r="H212" s="4">
        <v>2478</v>
      </c>
      <c r="I212" s="5">
        <v>21</v>
      </c>
    </row>
    <row r="213" spans="5:9">
      <c r="E213" t="s">
        <v>10</v>
      </c>
      <c r="F213" t="s">
        <v>36</v>
      </c>
      <c r="G213" t="s">
        <v>29</v>
      </c>
      <c r="H213" s="4">
        <v>2471</v>
      </c>
      <c r="I213" s="5">
        <v>342</v>
      </c>
    </row>
    <row r="214" spans="5:9">
      <c r="E214" t="s">
        <v>3</v>
      </c>
      <c r="F214" t="s">
        <v>35</v>
      </c>
      <c r="G214" t="s">
        <v>25</v>
      </c>
      <c r="H214" s="4">
        <v>2464</v>
      </c>
      <c r="I214" s="5">
        <v>234</v>
      </c>
    </row>
    <row r="215" spans="5:9">
      <c r="E215" t="s">
        <v>9</v>
      </c>
      <c r="F215" t="s">
        <v>38</v>
      </c>
      <c r="G215" t="s">
        <v>26</v>
      </c>
      <c r="H215" s="4">
        <v>2436</v>
      </c>
      <c r="I215" s="5">
        <v>99</v>
      </c>
    </row>
    <row r="216" spans="5:9">
      <c r="E216" t="s">
        <v>9</v>
      </c>
      <c r="F216" t="s">
        <v>35</v>
      </c>
      <c r="G216" t="s">
        <v>27</v>
      </c>
      <c r="H216" s="4">
        <v>2429</v>
      </c>
      <c r="I216" s="5">
        <v>144</v>
      </c>
    </row>
    <row r="217" spans="5:9">
      <c r="E217" t="s">
        <v>3</v>
      </c>
      <c r="F217" t="s">
        <v>35</v>
      </c>
      <c r="G217" t="s">
        <v>14</v>
      </c>
      <c r="H217" s="4">
        <v>2415</v>
      </c>
      <c r="I217" s="5">
        <v>255</v>
      </c>
    </row>
    <row r="218" spans="5:9">
      <c r="E218" t="s">
        <v>5</v>
      </c>
      <c r="F218" t="s">
        <v>35</v>
      </c>
      <c r="G218" t="s">
        <v>18</v>
      </c>
      <c r="H218" s="4">
        <v>2415</v>
      </c>
      <c r="I218" s="5">
        <v>15</v>
      </c>
    </row>
    <row r="219" spans="5:9">
      <c r="E219" t="s">
        <v>9</v>
      </c>
      <c r="F219" t="s">
        <v>38</v>
      </c>
      <c r="G219" t="s">
        <v>17</v>
      </c>
      <c r="H219" s="4">
        <v>2408</v>
      </c>
      <c r="I219" s="5">
        <v>9</v>
      </c>
    </row>
    <row r="220" spans="5:9">
      <c r="E220" t="s">
        <v>41</v>
      </c>
      <c r="F220" t="s">
        <v>37</v>
      </c>
      <c r="G220" t="s">
        <v>26</v>
      </c>
      <c r="H220" s="4">
        <v>2324</v>
      </c>
      <c r="I220" s="5">
        <v>177</v>
      </c>
    </row>
    <row r="221" spans="5:9">
      <c r="E221" t="s">
        <v>10</v>
      </c>
      <c r="F221" t="s">
        <v>36</v>
      </c>
      <c r="G221" t="s">
        <v>23</v>
      </c>
      <c r="H221" s="4">
        <v>2317</v>
      </c>
      <c r="I221" s="5">
        <v>261</v>
      </c>
    </row>
    <row r="222" spans="5:9">
      <c r="E222" t="s">
        <v>6</v>
      </c>
      <c r="F222" t="s">
        <v>38</v>
      </c>
      <c r="G222" t="s">
        <v>13</v>
      </c>
      <c r="H222" s="4">
        <v>2317</v>
      </c>
      <c r="I222" s="5">
        <v>123</v>
      </c>
    </row>
    <row r="223" spans="5:9">
      <c r="E223" t="s">
        <v>40</v>
      </c>
      <c r="F223" t="s">
        <v>34</v>
      </c>
      <c r="G223" t="s">
        <v>27</v>
      </c>
      <c r="H223" s="4">
        <v>2289</v>
      </c>
      <c r="I223" s="5">
        <v>135</v>
      </c>
    </row>
    <row r="224" spans="5:9">
      <c r="E224" t="s">
        <v>40</v>
      </c>
      <c r="F224" t="s">
        <v>35</v>
      </c>
      <c r="G224" t="s">
        <v>30</v>
      </c>
      <c r="H224" s="4">
        <v>2275</v>
      </c>
      <c r="I224" s="5">
        <v>447</v>
      </c>
    </row>
    <row r="225" spans="5:9">
      <c r="E225" t="s">
        <v>8</v>
      </c>
      <c r="F225" t="s">
        <v>38</v>
      </c>
      <c r="G225" t="s">
        <v>27</v>
      </c>
      <c r="H225" s="4">
        <v>2268</v>
      </c>
      <c r="I225" s="5">
        <v>63</v>
      </c>
    </row>
    <row r="226" spans="5:9">
      <c r="E226" t="s">
        <v>7</v>
      </c>
      <c r="F226" t="s">
        <v>34</v>
      </c>
      <c r="G226" t="s">
        <v>33</v>
      </c>
      <c r="H226" s="4">
        <v>2226</v>
      </c>
      <c r="I226" s="5">
        <v>48</v>
      </c>
    </row>
    <row r="227" spans="5:9">
      <c r="E227" t="s">
        <v>6</v>
      </c>
      <c r="F227" t="s">
        <v>34</v>
      </c>
      <c r="G227" t="s">
        <v>16</v>
      </c>
      <c r="H227" s="4">
        <v>2219</v>
      </c>
      <c r="I227" s="5">
        <v>75</v>
      </c>
    </row>
    <row r="228" spans="5:9">
      <c r="E228" t="s">
        <v>3</v>
      </c>
      <c r="F228" t="s">
        <v>34</v>
      </c>
      <c r="G228" t="s">
        <v>23</v>
      </c>
      <c r="H228" s="4">
        <v>2212</v>
      </c>
      <c r="I228" s="5">
        <v>117</v>
      </c>
    </row>
    <row r="229" spans="5:9">
      <c r="E229" t="s">
        <v>10</v>
      </c>
      <c r="F229" t="s">
        <v>38</v>
      </c>
      <c r="G229" t="s">
        <v>22</v>
      </c>
      <c r="H229" s="4">
        <v>2205</v>
      </c>
      <c r="I229" s="5">
        <v>141</v>
      </c>
    </row>
    <row r="230" spans="5:9">
      <c r="E230" t="s">
        <v>7</v>
      </c>
      <c r="F230" t="s">
        <v>34</v>
      </c>
      <c r="G230" t="s">
        <v>20</v>
      </c>
      <c r="H230" s="4">
        <v>2205</v>
      </c>
      <c r="I230" s="5">
        <v>138</v>
      </c>
    </row>
    <row r="231" spans="5:9">
      <c r="E231" t="s">
        <v>7</v>
      </c>
      <c r="F231" t="s">
        <v>36</v>
      </c>
      <c r="G231" t="s">
        <v>31</v>
      </c>
      <c r="H231" s="4">
        <v>2149</v>
      </c>
      <c r="I231" s="5">
        <v>117</v>
      </c>
    </row>
    <row r="232" spans="5:9">
      <c r="E232" t="s">
        <v>9</v>
      </c>
      <c r="F232" t="s">
        <v>36</v>
      </c>
      <c r="G232" t="s">
        <v>25</v>
      </c>
      <c r="H232" s="4">
        <v>2142</v>
      </c>
      <c r="I232" s="5">
        <v>114</v>
      </c>
    </row>
    <row r="233" spans="5:9">
      <c r="E233" t="s">
        <v>7</v>
      </c>
      <c r="F233" t="s">
        <v>35</v>
      </c>
      <c r="G233" t="s">
        <v>16</v>
      </c>
      <c r="H233" s="4">
        <v>2135</v>
      </c>
      <c r="I233" s="5">
        <v>27</v>
      </c>
    </row>
    <row r="234" spans="5:9">
      <c r="E234" t="s">
        <v>41</v>
      </c>
      <c r="F234" t="s">
        <v>35</v>
      </c>
      <c r="G234" t="s">
        <v>15</v>
      </c>
      <c r="H234" s="4">
        <v>2114</v>
      </c>
      <c r="I234" s="5">
        <v>186</v>
      </c>
    </row>
    <row r="235" spans="5:9">
      <c r="E235" t="s">
        <v>3</v>
      </c>
      <c r="F235" t="s">
        <v>35</v>
      </c>
      <c r="G235" t="s">
        <v>29</v>
      </c>
      <c r="H235" s="4">
        <v>2114</v>
      </c>
      <c r="I235" s="5">
        <v>66</v>
      </c>
    </row>
    <row r="236" spans="5:9">
      <c r="E236" t="s">
        <v>6</v>
      </c>
      <c r="F236" t="s">
        <v>39</v>
      </c>
      <c r="G236" t="s">
        <v>25</v>
      </c>
      <c r="H236" s="4">
        <v>2100</v>
      </c>
      <c r="I236" s="5">
        <v>414</v>
      </c>
    </row>
    <row r="237" spans="5:9">
      <c r="E237" t="s">
        <v>8</v>
      </c>
      <c r="F237" t="s">
        <v>35</v>
      </c>
      <c r="G237" t="s">
        <v>29</v>
      </c>
      <c r="H237" s="4">
        <v>2023</v>
      </c>
      <c r="I237" s="5">
        <v>168</v>
      </c>
    </row>
    <row r="238" spans="5:9">
      <c r="E238" t="s">
        <v>3</v>
      </c>
      <c r="F238" t="s">
        <v>35</v>
      </c>
      <c r="G238" t="s">
        <v>23</v>
      </c>
      <c r="H238" s="4">
        <v>2023</v>
      </c>
      <c r="I238" s="5">
        <v>78</v>
      </c>
    </row>
    <row r="239" spans="5:9">
      <c r="E239" t="s">
        <v>2</v>
      </c>
      <c r="F239" t="s">
        <v>39</v>
      </c>
      <c r="G239" t="s">
        <v>16</v>
      </c>
      <c r="H239" s="4">
        <v>2016</v>
      </c>
      <c r="I239" s="5">
        <v>117</v>
      </c>
    </row>
    <row r="240" spans="5:9">
      <c r="E240" t="s">
        <v>8</v>
      </c>
      <c r="F240" t="s">
        <v>34</v>
      </c>
      <c r="G240" t="s">
        <v>16</v>
      </c>
      <c r="H240" s="4">
        <v>2009</v>
      </c>
      <c r="I240" s="5">
        <v>219</v>
      </c>
    </row>
    <row r="241" spans="5:9">
      <c r="E241" t="s">
        <v>40</v>
      </c>
      <c r="F241" t="s">
        <v>38</v>
      </c>
      <c r="G241" t="s">
        <v>31</v>
      </c>
      <c r="H241" s="4">
        <v>1988</v>
      </c>
      <c r="I241" s="5">
        <v>39</v>
      </c>
    </row>
    <row r="242" spans="5:9">
      <c r="E242" t="s">
        <v>10</v>
      </c>
      <c r="F242" t="s">
        <v>35</v>
      </c>
      <c r="G242" t="s">
        <v>20</v>
      </c>
      <c r="H242" s="4">
        <v>1974</v>
      </c>
      <c r="I242" s="5">
        <v>195</v>
      </c>
    </row>
    <row r="243" spans="5:9">
      <c r="E243" t="s">
        <v>7</v>
      </c>
      <c r="F243" t="s">
        <v>34</v>
      </c>
      <c r="G243" t="s">
        <v>14</v>
      </c>
      <c r="H243" s="4">
        <v>1932</v>
      </c>
      <c r="I243" s="5">
        <v>369</v>
      </c>
    </row>
    <row r="244" spans="5:9">
      <c r="E244" t="s">
        <v>41</v>
      </c>
      <c r="F244" t="s">
        <v>36</v>
      </c>
      <c r="G244" t="s">
        <v>19</v>
      </c>
      <c r="H244" s="4">
        <v>1925</v>
      </c>
      <c r="I244" s="5">
        <v>192</v>
      </c>
    </row>
    <row r="245" spans="5:9">
      <c r="E245" t="s">
        <v>6</v>
      </c>
      <c r="F245" t="s">
        <v>37</v>
      </c>
      <c r="G245" t="s">
        <v>16</v>
      </c>
      <c r="H245" s="4">
        <v>1904</v>
      </c>
      <c r="I245" s="5">
        <v>405</v>
      </c>
    </row>
    <row r="246" spans="5:9">
      <c r="E246" t="s">
        <v>8</v>
      </c>
      <c r="F246" t="s">
        <v>37</v>
      </c>
      <c r="G246" t="s">
        <v>22</v>
      </c>
      <c r="H246" s="4">
        <v>1890</v>
      </c>
      <c r="I246" s="5">
        <v>195</v>
      </c>
    </row>
    <row r="247" spans="5:9">
      <c r="E247" t="s">
        <v>2</v>
      </c>
      <c r="F247" t="s">
        <v>39</v>
      </c>
      <c r="G247" t="s">
        <v>25</v>
      </c>
      <c r="H247" s="4">
        <v>1785</v>
      </c>
      <c r="I247" s="5">
        <v>462</v>
      </c>
    </row>
    <row r="248" spans="5:9">
      <c r="E248" t="s">
        <v>7</v>
      </c>
      <c r="F248" t="s">
        <v>38</v>
      </c>
      <c r="G248" t="s">
        <v>18</v>
      </c>
      <c r="H248" s="4">
        <v>1778</v>
      </c>
      <c r="I248" s="5">
        <v>270</v>
      </c>
    </row>
    <row r="249" spans="5:9">
      <c r="E249" t="s">
        <v>8</v>
      </c>
      <c r="F249" t="s">
        <v>37</v>
      </c>
      <c r="G249" t="s">
        <v>19</v>
      </c>
      <c r="H249" s="4">
        <v>1771</v>
      </c>
      <c r="I249" s="5">
        <v>204</v>
      </c>
    </row>
    <row r="250" spans="5:9">
      <c r="E250" t="s">
        <v>8</v>
      </c>
      <c r="F250" t="s">
        <v>38</v>
      </c>
      <c r="G250" t="s">
        <v>23</v>
      </c>
      <c r="H250" s="4">
        <v>1701</v>
      </c>
      <c r="I250" s="5">
        <v>234</v>
      </c>
    </row>
    <row r="251" spans="5:9">
      <c r="E251" t="s">
        <v>3</v>
      </c>
      <c r="F251" t="s">
        <v>39</v>
      </c>
      <c r="G251" t="s">
        <v>28</v>
      </c>
      <c r="H251" s="4">
        <v>1652</v>
      </c>
      <c r="I251" s="5">
        <v>102</v>
      </c>
    </row>
    <row r="252" spans="5:9">
      <c r="E252" t="s">
        <v>5</v>
      </c>
      <c r="F252" t="s">
        <v>34</v>
      </c>
      <c r="G252" t="s">
        <v>33</v>
      </c>
      <c r="H252" s="4">
        <v>1652</v>
      </c>
      <c r="I252" s="5">
        <v>93</v>
      </c>
    </row>
    <row r="253" spans="5:9">
      <c r="E253" t="s">
        <v>6</v>
      </c>
      <c r="F253" t="s">
        <v>39</v>
      </c>
      <c r="G253" t="s">
        <v>30</v>
      </c>
      <c r="H253" s="4">
        <v>1638</v>
      </c>
      <c r="I253" s="5">
        <v>63</v>
      </c>
    </row>
    <row r="254" spans="5:9">
      <c r="E254" t="s">
        <v>40</v>
      </c>
      <c r="F254" t="s">
        <v>35</v>
      </c>
      <c r="G254" t="s">
        <v>24</v>
      </c>
      <c r="H254" s="4">
        <v>1638</v>
      </c>
      <c r="I254" s="5">
        <v>48</v>
      </c>
    </row>
    <row r="255" spans="5:9">
      <c r="E255" t="s">
        <v>40</v>
      </c>
      <c r="F255" t="s">
        <v>37</v>
      </c>
      <c r="G255" t="s">
        <v>30</v>
      </c>
      <c r="H255" s="4">
        <v>1624</v>
      </c>
      <c r="I255" s="5">
        <v>114</v>
      </c>
    </row>
    <row r="256" spans="5:9">
      <c r="E256" t="s">
        <v>40</v>
      </c>
      <c r="F256" t="s">
        <v>35</v>
      </c>
      <c r="G256" t="s">
        <v>29</v>
      </c>
      <c r="H256" s="4">
        <v>1617</v>
      </c>
      <c r="I256" s="5">
        <v>126</v>
      </c>
    </row>
    <row r="257" spans="5:9">
      <c r="E257" t="s">
        <v>2</v>
      </c>
      <c r="F257" t="s">
        <v>35</v>
      </c>
      <c r="G257" t="s">
        <v>17</v>
      </c>
      <c r="H257" s="4">
        <v>1589</v>
      </c>
      <c r="I257" s="5">
        <v>303</v>
      </c>
    </row>
    <row r="258" spans="5:9">
      <c r="E258" t="s">
        <v>2</v>
      </c>
      <c r="F258" t="s">
        <v>39</v>
      </c>
      <c r="G258" t="s">
        <v>22</v>
      </c>
      <c r="H258" s="4">
        <v>1568</v>
      </c>
      <c r="I258" s="5">
        <v>141</v>
      </c>
    </row>
    <row r="259" spans="5:9">
      <c r="E259" t="s">
        <v>7</v>
      </c>
      <c r="F259" t="s">
        <v>34</v>
      </c>
      <c r="G259" t="s">
        <v>25</v>
      </c>
      <c r="H259" s="4">
        <v>1568</v>
      </c>
      <c r="I259" s="5">
        <v>96</v>
      </c>
    </row>
    <row r="260" spans="5:9">
      <c r="E260" t="s">
        <v>8</v>
      </c>
      <c r="F260" t="s">
        <v>39</v>
      </c>
      <c r="G260" t="s">
        <v>26</v>
      </c>
      <c r="H260" s="4">
        <v>1561</v>
      </c>
      <c r="I260" s="5">
        <v>27</v>
      </c>
    </row>
    <row r="261" spans="5:9">
      <c r="E261" t="s">
        <v>41</v>
      </c>
      <c r="F261" t="s">
        <v>37</v>
      </c>
      <c r="G261" t="s">
        <v>30</v>
      </c>
      <c r="H261" s="4">
        <v>1526</v>
      </c>
      <c r="I261" s="5">
        <v>240</v>
      </c>
    </row>
    <row r="262" spans="5:9">
      <c r="E262" t="s">
        <v>5</v>
      </c>
      <c r="F262" t="s">
        <v>36</v>
      </c>
      <c r="G262" t="s">
        <v>30</v>
      </c>
      <c r="H262" s="4">
        <v>1526</v>
      </c>
      <c r="I262" s="5">
        <v>105</v>
      </c>
    </row>
    <row r="263" spans="5:9">
      <c r="E263" t="s">
        <v>6</v>
      </c>
      <c r="F263" t="s">
        <v>37</v>
      </c>
      <c r="G263" t="s">
        <v>18</v>
      </c>
      <c r="H263" s="4">
        <v>1505</v>
      </c>
      <c r="I263" s="5">
        <v>102</v>
      </c>
    </row>
    <row r="264" spans="5:9">
      <c r="E264" t="s">
        <v>41</v>
      </c>
      <c r="F264" t="s">
        <v>34</v>
      </c>
      <c r="G264" t="s">
        <v>17</v>
      </c>
      <c r="H264" s="4">
        <v>1463</v>
      </c>
      <c r="I264" s="5">
        <v>39</v>
      </c>
    </row>
    <row r="265" spans="5:9">
      <c r="E265" t="s">
        <v>6</v>
      </c>
      <c r="F265" t="s">
        <v>34</v>
      </c>
      <c r="G265" t="s">
        <v>15</v>
      </c>
      <c r="H265" s="4">
        <v>1442</v>
      </c>
      <c r="I265" s="5">
        <v>15</v>
      </c>
    </row>
    <row r="266" spans="5:9">
      <c r="E266" t="s">
        <v>10</v>
      </c>
      <c r="F266" t="s">
        <v>34</v>
      </c>
      <c r="G266" t="s">
        <v>25</v>
      </c>
      <c r="H266" s="4">
        <v>1428</v>
      </c>
      <c r="I266" s="5">
        <v>93</v>
      </c>
    </row>
    <row r="267" spans="5:9">
      <c r="E267" t="s">
        <v>10</v>
      </c>
      <c r="F267" t="s">
        <v>36</v>
      </c>
      <c r="G267" t="s">
        <v>27</v>
      </c>
      <c r="H267" s="4">
        <v>1407</v>
      </c>
      <c r="I267" s="5">
        <v>72</v>
      </c>
    </row>
    <row r="268" spans="5:9">
      <c r="E268" t="s">
        <v>6</v>
      </c>
      <c r="F268" t="s">
        <v>36</v>
      </c>
      <c r="G268" t="s">
        <v>29</v>
      </c>
      <c r="H268" s="4">
        <v>1400</v>
      </c>
      <c r="I268" s="5">
        <v>135</v>
      </c>
    </row>
    <row r="269" spans="5:9">
      <c r="E269" t="s">
        <v>6</v>
      </c>
      <c r="F269" t="s">
        <v>35</v>
      </c>
      <c r="G269" t="s">
        <v>4</v>
      </c>
      <c r="H269" s="4">
        <v>1302</v>
      </c>
      <c r="I269" s="5">
        <v>402</v>
      </c>
    </row>
    <row r="270" spans="5:9">
      <c r="E270" t="s">
        <v>7</v>
      </c>
      <c r="F270" t="s">
        <v>38</v>
      </c>
      <c r="G270" t="s">
        <v>14</v>
      </c>
      <c r="H270" s="4">
        <v>1281</v>
      </c>
      <c r="I270" s="5">
        <v>75</v>
      </c>
    </row>
    <row r="271" spans="5:9">
      <c r="E271" t="s">
        <v>3</v>
      </c>
      <c r="F271" t="s">
        <v>36</v>
      </c>
      <c r="G271" t="s">
        <v>19</v>
      </c>
      <c r="H271" s="4">
        <v>1281</v>
      </c>
      <c r="I271" s="5">
        <v>18</v>
      </c>
    </row>
    <row r="272" spans="5:9">
      <c r="E272" t="s">
        <v>41</v>
      </c>
      <c r="F272" t="s">
        <v>34</v>
      </c>
      <c r="G272" t="s">
        <v>16</v>
      </c>
      <c r="H272" s="4">
        <v>1274</v>
      </c>
      <c r="I272" s="5">
        <v>225</v>
      </c>
    </row>
    <row r="273" spans="5:9">
      <c r="E273" t="s">
        <v>6</v>
      </c>
      <c r="F273" t="s">
        <v>38</v>
      </c>
      <c r="G273" t="s">
        <v>27</v>
      </c>
      <c r="H273" s="4">
        <v>1134</v>
      </c>
      <c r="I273" s="5">
        <v>282</v>
      </c>
    </row>
    <row r="274" spans="5:9">
      <c r="E274" t="s">
        <v>9</v>
      </c>
      <c r="F274" t="s">
        <v>37</v>
      </c>
      <c r="G274" t="s">
        <v>29</v>
      </c>
      <c r="H274" s="4">
        <v>1085</v>
      </c>
      <c r="I274" s="5">
        <v>273</v>
      </c>
    </row>
    <row r="275" spans="5:9">
      <c r="E275" t="s">
        <v>6</v>
      </c>
      <c r="F275" t="s">
        <v>35</v>
      </c>
      <c r="G275" t="s">
        <v>20</v>
      </c>
      <c r="H275" s="4">
        <v>1071</v>
      </c>
      <c r="I275" s="5">
        <v>270</v>
      </c>
    </row>
    <row r="276" spans="5:9">
      <c r="E276" t="s">
        <v>2</v>
      </c>
      <c r="F276" t="s">
        <v>37</v>
      </c>
      <c r="G276" t="s">
        <v>14</v>
      </c>
      <c r="H276" s="4">
        <v>1057</v>
      </c>
      <c r="I276" s="5">
        <v>54</v>
      </c>
    </row>
    <row r="277" spans="5:9">
      <c r="E277" t="s">
        <v>3</v>
      </c>
      <c r="F277" t="s">
        <v>36</v>
      </c>
      <c r="G277" t="s">
        <v>28</v>
      </c>
      <c r="H277" s="4">
        <v>973</v>
      </c>
      <c r="I277" s="5">
        <v>162</v>
      </c>
    </row>
    <row r="278" spans="5:9">
      <c r="E278" t="s">
        <v>7</v>
      </c>
      <c r="F278" t="s">
        <v>39</v>
      </c>
      <c r="G278" t="s">
        <v>27</v>
      </c>
      <c r="H278" s="4">
        <v>966</v>
      </c>
      <c r="I278" s="5">
        <v>198</v>
      </c>
    </row>
    <row r="279" spans="5:9">
      <c r="E279" t="s">
        <v>9</v>
      </c>
      <c r="F279" t="s">
        <v>35</v>
      </c>
      <c r="G279" t="s">
        <v>4</v>
      </c>
      <c r="H279" s="4">
        <v>959</v>
      </c>
      <c r="I279" s="5">
        <v>147</v>
      </c>
    </row>
    <row r="280" spans="5:9">
      <c r="E280" t="s">
        <v>6</v>
      </c>
      <c r="F280" t="s">
        <v>38</v>
      </c>
      <c r="G280" t="s">
        <v>33</v>
      </c>
      <c r="H280" s="4">
        <v>959</v>
      </c>
      <c r="I280" s="5">
        <v>135</v>
      </c>
    </row>
    <row r="281" spans="5:9">
      <c r="E281" t="s">
        <v>10</v>
      </c>
      <c r="F281" t="s">
        <v>36</v>
      </c>
      <c r="G281" t="s">
        <v>13</v>
      </c>
      <c r="H281" s="4">
        <v>945</v>
      </c>
      <c r="I281" s="5">
        <v>75</v>
      </c>
    </row>
    <row r="282" spans="5:9">
      <c r="E282" t="s">
        <v>3</v>
      </c>
      <c r="F282" t="s">
        <v>37</v>
      </c>
      <c r="G282" t="s">
        <v>4</v>
      </c>
      <c r="H282" s="4">
        <v>938</v>
      </c>
      <c r="I282" s="5">
        <v>366</v>
      </c>
    </row>
    <row r="283" spans="5:9">
      <c r="E283" t="s">
        <v>9</v>
      </c>
      <c r="F283" t="s">
        <v>34</v>
      </c>
      <c r="G283" t="s">
        <v>16</v>
      </c>
      <c r="H283" s="4">
        <v>938</v>
      </c>
      <c r="I283" s="5">
        <v>189</v>
      </c>
    </row>
    <row r="284" spans="5:9">
      <c r="E284" t="s">
        <v>6</v>
      </c>
      <c r="F284" t="s">
        <v>38</v>
      </c>
      <c r="G284" t="s">
        <v>16</v>
      </c>
      <c r="H284" s="4">
        <v>938</v>
      </c>
      <c r="I284" s="5">
        <v>6</v>
      </c>
    </row>
    <row r="285" spans="5:9">
      <c r="E285" t="s">
        <v>5</v>
      </c>
      <c r="F285" t="s">
        <v>34</v>
      </c>
      <c r="G285" t="s">
        <v>19</v>
      </c>
      <c r="H285" s="4">
        <v>861</v>
      </c>
      <c r="I285" s="5">
        <v>195</v>
      </c>
    </row>
    <row r="286" spans="5:9">
      <c r="E286" t="s">
        <v>41</v>
      </c>
      <c r="F286" t="s">
        <v>36</v>
      </c>
      <c r="G286" t="s">
        <v>28</v>
      </c>
      <c r="H286" s="4">
        <v>854</v>
      </c>
      <c r="I286" s="5">
        <v>309</v>
      </c>
    </row>
    <row r="287" spans="5:9">
      <c r="E287" t="s">
        <v>41</v>
      </c>
      <c r="F287" t="s">
        <v>35</v>
      </c>
      <c r="G287" t="s">
        <v>27</v>
      </c>
      <c r="H287" s="4">
        <v>847</v>
      </c>
      <c r="I287" s="5">
        <v>129</v>
      </c>
    </row>
    <row r="288" spans="5:9">
      <c r="E288" t="s">
        <v>8</v>
      </c>
      <c r="F288" t="s">
        <v>38</v>
      </c>
      <c r="G288" t="s">
        <v>13</v>
      </c>
      <c r="H288" s="4">
        <v>819</v>
      </c>
      <c r="I288" s="5">
        <v>510</v>
      </c>
    </row>
    <row r="289" spans="5:9">
      <c r="E289" t="s">
        <v>3</v>
      </c>
      <c r="F289" t="s">
        <v>35</v>
      </c>
      <c r="G289" t="s">
        <v>33</v>
      </c>
      <c r="H289" s="4">
        <v>819</v>
      </c>
      <c r="I289" s="5">
        <v>306</v>
      </c>
    </row>
    <row r="290" spans="5:9">
      <c r="E290" t="s">
        <v>2</v>
      </c>
      <c r="F290" t="s">
        <v>36</v>
      </c>
      <c r="G290" t="s">
        <v>27</v>
      </c>
      <c r="H290" s="4">
        <v>798</v>
      </c>
      <c r="I290" s="5">
        <v>519</v>
      </c>
    </row>
    <row r="291" spans="5:9">
      <c r="E291" t="s">
        <v>41</v>
      </c>
      <c r="F291" t="s">
        <v>37</v>
      </c>
      <c r="G291" t="s">
        <v>15</v>
      </c>
      <c r="H291" s="4">
        <v>714</v>
      </c>
      <c r="I291" s="5">
        <v>231</v>
      </c>
    </row>
    <row r="292" spans="5:9">
      <c r="E292" t="s">
        <v>9</v>
      </c>
      <c r="F292" t="s">
        <v>34</v>
      </c>
      <c r="G292" t="s">
        <v>17</v>
      </c>
      <c r="H292" s="4">
        <v>707</v>
      </c>
      <c r="I292" s="5">
        <v>174</v>
      </c>
    </row>
    <row r="293" spans="5:9">
      <c r="E293" t="s">
        <v>10</v>
      </c>
      <c r="F293" t="s">
        <v>34</v>
      </c>
      <c r="G293" t="s">
        <v>17</v>
      </c>
      <c r="H293" s="4">
        <v>700</v>
      </c>
      <c r="I293" s="5">
        <v>87</v>
      </c>
    </row>
    <row r="294" spans="5:9">
      <c r="E294" t="s">
        <v>2</v>
      </c>
      <c r="F294" t="s">
        <v>39</v>
      </c>
      <c r="G294" t="s">
        <v>23</v>
      </c>
      <c r="H294" s="4">
        <v>630</v>
      </c>
      <c r="I294" s="5">
        <v>36</v>
      </c>
    </row>
    <row r="295" spans="5:9">
      <c r="E295" t="s">
        <v>40</v>
      </c>
      <c r="F295" t="s">
        <v>38</v>
      </c>
      <c r="G295" t="s">
        <v>24</v>
      </c>
      <c r="H295" s="4">
        <v>623</v>
      </c>
      <c r="I295" s="5">
        <v>51</v>
      </c>
    </row>
    <row r="296" spans="5:9">
      <c r="E296" t="s">
        <v>41</v>
      </c>
      <c r="F296" t="s">
        <v>35</v>
      </c>
      <c r="G296" t="s">
        <v>19</v>
      </c>
      <c r="H296" s="4">
        <v>609</v>
      </c>
      <c r="I296" s="5">
        <v>99</v>
      </c>
    </row>
    <row r="297" spans="5:9">
      <c r="E297" t="s">
        <v>40</v>
      </c>
      <c r="F297" t="s">
        <v>38</v>
      </c>
      <c r="G297" t="s">
        <v>26</v>
      </c>
      <c r="H297" s="4">
        <v>609</v>
      </c>
      <c r="I297" s="5">
        <v>87</v>
      </c>
    </row>
    <row r="298" spans="5:9">
      <c r="E298" t="s">
        <v>10</v>
      </c>
      <c r="F298" t="s">
        <v>35</v>
      </c>
      <c r="G298" t="s">
        <v>21</v>
      </c>
      <c r="H298" s="4">
        <v>567</v>
      </c>
      <c r="I298" s="5">
        <v>228</v>
      </c>
    </row>
    <row r="299" spans="5:9">
      <c r="E299" t="s">
        <v>6</v>
      </c>
      <c r="F299" t="s">
        <v>37</v>
      </c>
      <c r="G299" t="s">
        <v>30</v>
      </c>
      <c r="H299" s="4">
        <v>560</v>
      </c>
      <c r="I299" s="5">
        <v>81</v>
      </c>
    </row>
    <row r="300" spans="5:9">
      <c r="E300" t="s">
        <v>2</v>
      </c>
      <c r="F300" t="s">
        <v>35</v>
      </c>
      <c r="G300" t="s">
        <v>19</v>
      </c>
      <c r="H300" s="4">
        <v>553</v>
      </c>
      <c r="I300" s="5">
        <v>15</v>
      </c>
    </row>
    <row r="301" spans="5:9">
      <c r="E301" t="s">
        <v>6</v>
      </c>
      <c r="F301" t="s">
        <v>34</v>
      </c>
      <c r="G301" t="s">
        <v>4</v>
      </c>
      <c r="H301" s="4">
        <v>525</v>
      </c>
      <c r="I301" s="5">
        <v>48</v>
      </c>
    </row>
    <row r="302" spans="5:9">
      <c r="E302" t="s">
        <v>5</v>
      </c>
      <c r="F302" t="s">
        <v>37</v>
      </c>
      <c r="G302" t="s">
        <v>22</v>
      </c>
      <c r="H302" s="4">
        <v>518</v>
      </c>
      <c r="I302" s="5">
        <v>75</v>
      </c>
    </row>
    <row r="303" spans="5:9">
      <c r="E303" t="s">
        <v>6</v>
      </c>
      <c r="F303" t="s">
        <v>36</v>
      </c>
      <c r="G303" t="s">
        <v>21</v>
      </c>
      <c r="H303" s="4">
        <v>497</v>
      </c>
      <c r="I303" s="5">
        <v>63</v>
      </c>
    </row>
    <row r="304" spans="5:9">
      <c r="E304" t="s">
        <v>5</v>
      </c>
      <c r="F304" t="s">
        <v>35</v>
      </c>
      <c r="G304" t="s">
        <v>22</v>
      </c>
      <c r="H304" s="4">
        <v>490</v>
      </c>
      <c r="I304" s="5">
        <v>84</v>
      </c>
    </row>
    <row r="305" spans="5:9">
      <c r="E305" t="s">
        <v>6</v>
      </c>
      <c r="F305" t="s">
        <v>38</v>
      </c>
      <c r="G305" t="s">
        <v>25</v>
      </c>
      <c r="H305" s="4">
        <v>469</v>
      </c>
      <c r="I305" s="5">
        <v>75</v>
      </c>
    </row>
    <row r="306" spans="5:9">
      <c r="E306" t="s">
        <v>8</v>
      </c>
      <c r="F306" t="s">
        <v>37</v>
      </c>
      <c r="G306" t="s">
        <v>21</v>
      </c>
      <c r="H306" s="4">
        <v>434</v>
      </c>
      <c r="I306" s="5">
        <v>87</v>
      </c>
    </row>
    <row r="307" spans="5:9">
      <c r="E307" t="s">
        <v>5</v>
      </c>
      <c r="F307" t="s">
        <v>39</v>
      </c>
      <c r="G307" t="s">
        <v>18</v>
      </c>
      <c r="H307" s="4">
        <v>385</v>
      </c>
      <c r="I307" s="5">
        <v>249</v>
      </c>
    </row>
    <row r="308" spans="5:9">
      <c r="E308" t="s">
        <v>8</v>
      </c>
      <c r="F308" t="s">
        <v>35</v>
      </c>
      <c r="G308" t="s">
        <v>33</v>
      </c>
      <c r="H308" s="4">
        <v>357</v>
      </c>
      <c r="I308" s="5">
        <v>126</v>
      </c>
    </row>
    <row r="309" spans="5:9">
      <c r="E309" t="s">
        <v>41</v>
      </c>
      <c r="F309" t="s">
        <v>34</v>
      </c>
      <c r="G309" t="s">
        <v>22</v>
      </c>
      <c r="H309" s="4">
        <v>336</v>
      </c>
      <c r="I309" s="5">
        <v>144</v>
      </c>
    </row>
    <row r="310" spans="5:9">
      <c r="E310" t="s">
        <v>7</v>
      </c>
      <c r="F310" t="s">
        <v>36</v>
      </c>
      <c r="G310" t="s">
        <v>32</v>
      </c>
      <c r="H310" s="4">
        <v>280</v>
      </c>
      <c r="I310" s="5">
        <v>87</v>
      </c>
    </row>
    <row r="311" spans="5:9">
      <c r="E311" t="s">
        <v>9</v>
      </c>
      <c r="F311" t="s">
        <v>37</v>
      </c>
      <c r="G311" t="s">
        <v>4</v>
      </c>
      <c r="H311" s="4">
        <v>259</v>
      </c>
      <c r="I311" s="5">
        <v>207</v>
      </c>
    </row>
    <row r="312" spans="5:9">
      <c r="E312" t="s">
        <v>2</v>
      </c>
      <c r="F312" t="s">
        <v>34</v>
      </c>
      <c r="G312" t="s">
        <v>13</v>
      </c>
      <c r="H312" s="4">
        <v>252</v>
      </c>
      <c r="I312" s="5">
        <v>54</v>
      </c>
    </row>
    <row r="313" spans="5:9">
      <c r="E313" t="s">
        <v>10</v>
      </c>
      <c r="F313" t="s">
        <v>37</v>
      </c>
      <c r="G313" t="s">
        <v>21</v>
      </c>
      <c r="H313" s="4">
        <v>245</v>
      </c>
      <c r="I313" s="5">
        <v>288</v>
      </c>
    </row>
    <row r="314" spans="5:9">
      <c r="E314" t="s">
        <v>2</v>
      </c>
      <c r="F314" t="s">
        <v>37</v>
      </c>
      <c r="G314" t="s">
        <v>19</v>
      </c>
      <c r="H314" s="4">
        <v>238</v>
      </c>
      <c r="I314" s="5">
        <v>18</v>
      </c>
    </row>
    <row r="315" spans="5:9">
      <c r="E315" t="s">
        <v>40</v>
      </c>
      <c r="F315" t="s">
        <v>36</v>
      </c>
      <c r="G315" t="s">
        <v>4</v>
      </c>
      <c r="H315" s="4">
        <v>217</v>
      </c>
      <c r="I315" s="5">
        <v>36</v>
      </c>
    </row>
    <row r="316" spans="5:9">
      <c r="E316" t="s">
        <v>2</v>
      </c>
      <c r="F316" t="s">
        <v>36</v>
      </c>
      <c r="G316" t="s">
        <v>17</v>
      </c>
      <c r="H316" s="4">
        <v>189</v>
      </c>
      <c r="I316" s="5">
        <v>48</v>
      </c>
    </row>
    <row r="317" spans="5:9">
      <c r="E317" t="s">
        <v>5</v>
      </c>
      <c r="F317" t="s">
        <v>37</v>
      </c>
      <c r="G317" t="s">
        <v>31</v>
      </c>
      <c r="H317" s="4">
        <v>182</v>
      </c>
      <c r="I317" s="5">
        <v>48</v>
      </c>
    </row>
    <row r="318" spans="5:9">
      <c r="E318" t="s">
        <v>8</v>
      </c>
      <c r="F318" t="s">
        <v>38</v>
      </c>
      <c r="G318" t="s">
        <v>22</v>
      </c>
      <c r="H318" s="4">
        <v>168</v>
      </c>
      <c r="I318" s="5">
        <v>84</v>
      </c>
    </row>
    <row r="319" spans="5:9">
      <c r="E319" t="s">
        <v>41</v>
      </c>
      <c r="F319" t="s">
        <v>38</v>
      </c>
      <c r="G319" t="s">
        <v>25</v>
      </c>
      <c r="H319" s="4">
        <v>154</v>
      </c>
      <c r="I319" s="5">
        <v>21</v>
      </c>
    </row>
    <row r="320" spans="5:9">
      <c r="E320" t="s">
        <v>41</v>
      </c>
      <c r="F320" t="s">
        <v>36</v>
      </c>
      <c r="G320" t="s">
        <v>26</v>
      </c>
      <c r="H320" s="4">
        <v>98</v>
      </c>
      <c r="I320" s="5">
        <v>204</v>
      </c>
    </row>
    <row r="321" spans="5:9">
      <c r="E321" t="s">
        <v>9</v>
      </c>
      <c r="F321" t="s">
        <v>35</v>
      </c>
      <c r="G321" t="s">
        <v>26</v>
      </c>
      <c r="H321" s="4">
        <v>98</v>
      </c>
      <c r="I321" s="5">
        <v>159</v>
      </c>
    </row>
    <row r="322" spans="5:9">
      <c r="E322" t="s">
        <v>10</v>
      </c>
      <c r="F322" t="s">
        <v>38</v>
      </c>
      <c r="G322" t="s">
        <v>13</v>
      </c>
      <c r="H322" s="4">
        <v>63</v>
      </c>
      <c r="I322" s="5">
        <v>123</v>
      </c>
    </row>
    <row r="323" spans="5:9">
      <c r="E323" t="s">
        <v>2</v>
      </c>
      <c r="F323" t="s">
        <v>38</v>
      </c>
      <c r="G323" t="s">
        <v>13</v>
      </c>
      <c r="H323" s="4">
        <v>56</v>
      </c>
      <c r="I323" s="5">
        <v>51</v>
      </c>
    </row>
    <row r="324" spans="5:9">
      <c r="E324" t="s">
        <v>8</v>
      </c>
      <c r="F324" t="s">
        <v>37</v>
      </c>
      <c r="G324" t="s">
        <v>30</v>
      </c>
      <c r="H324" s="4">
        <v>42</v>
      </c>
      <c r="I324" s="5">
        <v>150</v>
      </c>
    </row>
    <row r="325" spans="5:9">
      <c r="E325" t="s">
        <v>3</v>
      </c>
      <c r="F325" t="s">
        <v>39</v>
      </c>
      <c r="G325" t="s">
        <v>16</v>
      </c>
      <c r="H325" s="4">
        <v>21</v>
      </c>
      <c r="I325" s="5">
        <v>168</v>
      </c>
    </row>
    <row r="326" spans="5:9">
      <c r="E326" t="s">
        <v>40</v>
      </c>
      <c r="F326" t="s">
        <v>39</v>
      </c>
      <c r="G326" t="s">
        <v>29</v>
      </c>
      <c r="H326" s="4">
        <v>0</v>
      </c>
      <c r="I326" s="5">
        <v>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5:F23"/>
  <sheetViews>
    <sheetView showGridLines="0" workbookViewId="0">
      <selection activeCell="D6" sqref="D6"/>
    </sheetView>
  </sheetViews>
  <sheetFormatPr defaultRowHeight="15"/>
  <cols>
    <col min="3" max="3" width="12.42578125" customWidth="1"/>
    <col min="4" max="4" width="13.28515625" bestFit="1" customWidth="1"/>
    <col min="5" max="5" width="12.7109375" customWidth="1"/>
  </cols>
  <sheetData>
    <row r="5" spans="3:6">
      <c r="C5" s="13" t="s">
        <v>53</v>
      </c>
      <c r="D5" s="14" t="s">
        <v>54</v>
      </c>
      <c r="E5" s="14"/>
      <c r="F5" s="14" t="s">
        <v>55</v>
      </c>
    </row>
    <row r="6" spans="3:6">
      <c r="C6" s="15" t="s">
        <v>34</v>
      </c>
      <c r="D6" s="16">
        <f>SUMIFS(data[Amount],data[Geography],C6)</f>
        <v>252469</v>
      </c>
      <c r="E6" s="16">
        <f>D6</f>
        <v>252469</v>
      </c>
      <c r="F6" s="17">
        <f>SUMIFS(data[Unit],data[Geography],C6)</f>
        <v>8760</v>
      </c>
    </row>
    <row r="7" spans="3:6">
      <c r="C7" s="15" t="s">
        <v>36</v>
      </c>
      <c r="D7" s="16">
        <f>SUMIFS(data[Amount],data[Geography],C7)</f>
        <v>237944</v>
      </c>
      <c r="E7" s="16">
        <f t="shared" ref="E7:E10" si="0">D7</f>
        <v>237944</v>
      </c>
      <c r="F7" s="17">
        <f>SUMIFS(data[Unit],data[Geography],C7)</f>
        <v>7302</v>
      </c>
    </row>
    <row r="8" spans="3:6">
      <c r="C8" s="15" t="s">
        <v>37</v>
      </c>
      <c r="D8" s="16">
        <f>SUMIFS(data[Amount],data[Geography],C8)</f>
        <v>218813</v>
      </c>
      <c r="E8" s="16">
        <f t="shared" si="0"/>
        <v>218813</v>
      </c>
      <c r="F8" s="17">
        <f>SUMIFS(data[Unit],data[Geography],C8)</f>
        <v>7431</v>
      </c>
    </row>
    <row r="9" spans="3:6">
      <c r="C9" s="18" t="s">
        <v>35</v>
      </c>
      <c r="D9" s="16">
        <f>SUMIFS(data[Amount],data[Geography],C9)</f>
        <v>189434</v>
      </c>
      <c r="E9" s="16">
        <f t="shared" si="0"/>
        <v>189434</v>
      </c>
      <c r="F9" s="17">
        <f>SUMIFS(data[Unit],data[Geography],C9)</f>
        <v>10158</v>
      </c>
    </row>
    <row r="10" spans="3:6">
      <c r="C10" s="15" t="s">
        <v>39</v>
      </c>
      <c r="D10" s="16">
        <f>SUMIFS(data[Amount],data[Geography],C10)</f>
        <v>173530</v>
      </c>
      <c r="E10" s="16">
        <f t="shared" si="0"/>
        <v>173530</v>
      </c>
      <c r="F10" s="17">
        <f>SUMIFS(data[Unit],data[Geography],C10)</f>
        <v>5745</v>
      </c>
    </row>
    <row r="11" spans="3:6">
      <c r="C11" s="19" t="s">
        <v>38</v>
      </c>
      <c r="D11" s="20">
        <f>SUMIFS(data[Amount],data[Geography],C11)</f>
        <v>168679</v>
      </c>
      <c r="E11" s="16">
        <f>D11</f>
        <v>168679</v>
      </c>
      <c r="F11" s="21">
        <f>SUMIFS(data[Unit],data[Geography],C11)</f>
        <v>6264</v>
      </c>
    </row>
    <row r="17" spans="3:5">
      <c r="C17" t="s">
        <v>53</v>
      </c>
      <c r="D17" t="s">
        <v>54</v>
      </c>
      <c r="E17" t="s">
        <v>55</v>
      </c>
    </row>
    <row r="18" spans="3:5">
      <c r="C18" s="11" t="s">
        <v>38</v>
      </c>
      <c r="D18" s="12">
        <f>SUMIFS(data[Amount],data[Geography],C18)</f>
        <v>168679</v>
      </c>
      <c r="E18" s="5">
        <f>SUMIFS(data[Unit],data[Geography],C18)</f>
        <v>6264</v>
      </c>
    </row>
    <row r="19" spans="3:5">
      <c r="C19" s="10" t="s">
        <v>36</v>
      </c>
      <c r="D19" s="12">
        <f>SUMIFS(data[Amount],data[Geography],C19)</f>
        <v>237944</v>
      </c>
      <c r="E19" s="5">
        <f>SUMIFS(data[Unit],data[Geography],C19)</f>
        <v>7302</v>
      </c>
    </row>
    <row r="20" spans="3:5">
      <c r="C20" s="10" t="s">
        <v>34</v>
      </c>
      <c r="D20" s="12">
        <f>SUMIFS(data[Amount],data[Geography],C20)</f>
        <v>252469</v>
      </c>
      <c r="E20" s="5">
        <f>SUMIFS(data[Unit],data[Geography],C20)</f>
        <v>8760</v>
      </c>
    </row>
    <row r="21" spans="3:5">
      <c r="C21" s="10" t="s">
        <v>39</v>
      </c>
      <c r="D21" s="12">
        <f>SUMIFS(data[Amount],data[Geography],C21)</f>
        <v>173530</v>
      </c>
      <c r="E21" s="5">
        <f>SUMIFS(data[Unit],data[Geography],C21)</f>
        <v>5745</v>
      </c>
    </row>
    <row r="22" spans="3:5">
      <c r="C22" s="9" t="s">
        <v>35</v>
      </c>
      <c r="D22" s="12">
        <f>SUMIFS(data[Amount],data[Geography],C22)</f>
        <v>189434</v>
      </c>
      <c r="E22" s="5">
        <f>SUMIFS(data[Unit],data[Geography],C22)</f>
        <v>10158</v>
      </c>
    </row>
    <row r="23" spans="3:5">
      <c r="C23" s="10" t="s">
        <v>37</v>
      </c>
      <c r="D23" s="12">
        <f>SUMIFS(data[Amount],data[Geography],C23)</f>
        <v>218813</v>
      </c>
      <c r="E23" s="5">
        <f>SUMIFS(data[Unit],data[Geography],C23)</f>
        <v>7431</v>
      </c>
    </row>
  </sheetData>
  <conditionalFormatting sqref="E6:E11">
    <cfRule type="dataBar" priority="1">
      <dataBar showValue="0"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M18" sqref="M18"/>
    </sheetView>
  </sheetViews>
  <sheetFormatPr defaultRowHeight="15"/>
  <cols>
    <col min="2" max="2" width="13.140625" customWidth="1"/>
    <col min="3" max="3" width="14.85546875" customWidth="1"/>
    <col min="4" max="4" width="6.28515625" customWidth="1"/>
    <col min="5" max="5" width="11.42578125" customWidth="1"/>
    <col min="6" max="6" width="12.5703125" bestFit="1" customWidth="1"/>
    <col min="7" max="7" width="14" bestFit="1" customWidth="1"/>
    <col min="8" max="8" width="11.7109375" bestFit="1" customWidth="1"/>
    <col min="9" max="9" width="16.140625" bestFit="1" customWidth="1"/>
    <col min="10" max="10" width="12.7109375" bestFit="1" customWidth="1"/>
    <col min="11" max="11" width="10.28515625" bestFit="1" customWidth="1"/>
    <col min="12" max="13" width="12.42578125" bestFit="1" customWidth="1"/>
    <col min="14" max="14" width="11" bestFit="1" customWidth="1"/>
    <col min="15" max="15" width="12.140625" bestFit="1" customWidth="1"/>
    <col min="16" max="16" width="12.5703125" bestFit="1" customWidth="1"/>
    <col min="17" max="17" width="14" bestFit="1" customWidth="1"/>
    <col min="18" max="18" width="11.7109375" bestFit="1" customWidth="1"/>
    <col min="19" max="19" width="16.140625" bestFit="1" customWidth="1"/>
    <col min="20" max="20" width="12.7109375" bestFit="1" customWidth="1"/>
    <col min="21" max="21" width="10.28515625" bestFit="1" customWidth="1"/>
    <col min="22" max="23" width="12.42578125" bestFit="1" customWidth="1"/>
    <col min="24" max="24" width="11" bestFit="1" customWidth="1"/>
    <col min="25" max="25" width="12.140625" bestFit="1" customWidth="1"/>
    <col min="26" max="26" width="12.5703125" bestFit="1" customWidth="1"/>
    <col min="27" max="27" width="14" bestFit="1" customWidth="1"/>
    <col min="28" max="28" width="11.7109375" bestFit="1" customWidth="1"/>
    <col min="29" max="29" width="16.140625" bestFit="1" customWidth="1"/>
    <col min="30" max="30" width="12.7109375" bestFit="1" customWidth="1"/>
    <col min="31" max="31" width="10.28515625" bestFit="1" customWidth="1"/>
    <col min="32" max="32" width="12.42578125" bestFit="1" customWidth="1"/>
    <col min="33" max="33" width="19.85546875" bestFit="1" customWidth="1"/>
    <col min="34" max="34" width="6.28515625" customWidth="1"/>
    <col min="35" max="35" width="16.42578125" bestFit="1" customWidth="1"/>
  </cols>
  <sheetData>
    <row r="2" spans="2:8" ht="18.75">
      <c r="B2" s="22" t="s">
        <v>56</v>
      </c>
      <c r="C2" s="22"/>
      <c r="D2" s="22"/>
      <c r="E2" s="22"/>
    </row>
    <row r="4" spans="2:8">
      <c r="H4" s="30"/>
    </row>
    <row r="5" spans="2:8">
      <c r="C5" s="23" t="s">
        <v>60</v>
      </c>
    </row>
    <row r="6" spans="2:8">
      <c r="B6" s="28" t="s">
        <v>57</v>
      </c>
      <c r="C6" s="26" t="s">
        <v>59</v>
      </c>
      <c r="D6" s="26" t="s">
        <v>62</v>
      </c>
      <c r="E6" s="26" t="s">
        <v>61</v>
      </c>
    </row>
    <row r="7" spans="2:8">
      <c r="B7" s="24" t="s">
        <v>34</v>
      </c>
      <c r="C7" s="27">
        <v>252469</v>
      </c>
      <c r="D7" s="29">
        <v>252469</v>
      </c>
      <c r="E7" s="25">
        <v>8760</v>
      </c>
    </row>
    <row r="8" spans="2:8">
      <c r="B8" s="24" t="s">
        <v>36</v>
      </c>
      <c r="C8" s="27">
        <v>237944</v>
      </c>
      <c r="D8" s="29">
        <v>237944</v>
      </c>
      <c r="E8" s="25">
        <v>7302</v>
      </c>
    </row>
    <row r="9" spans="2:8">
      <c r="B9" s="24" t="s">
        <v>37</v>
      </c>
      <c r="C9" s="27">
        <v>218813</v>
      </c>
      <c r="D9" s="29">
        <v>218813</v>
      </c>
      <c r="E9" s="25">
        <v>7431</v>
      </c>
    </row>
    <row r="10" spans="2:8">
      <c r="B10" s="24" t="s">
        <v>35</v>
      </c>
      <c r="C10" s="27">
        <v>189434</v>
      </c>
      <c r="D10" s="29">
        <v>189434</v>
      </c>
      <c r="E10" s="25">
        <v>10158</v>
      </c>
    </row>
    <row r="11" spans="2:8">
      <c r="B11" s="24" t="s">
        <v>39</v>
      </c>
      <c r="C11" s="27">
        <v>173530</v>
      </c>
      <c r="D11" s="29">
        <v>173530</v>
      </c>
      <c r="E11" s="25">
        <v>5745</v>
      </c>
    </row>
    <row r="12" spans="2:8">
      <c r="B12" s="24" t="s">
        <v>38</v>
      </c>
      <c r="C12" s="27">
        <v>168679</v>
      </c>
      <c r="D12" s="29">
        <v>168679</v>
      </c>
      <c r="E12" s="25">
        <v>6264</v>
      </c>
    </row>
  </sheetData>
  <conditionalFormatting pivot="1" sqref="D7:D12">
    <cfRule type="dataBar" priority="1">
      <dataBar showValue="0">
        <cfvo type="min" val="0"/>
        <cfvo type="max" val="0"/>
        <color theme="5" tint="-0.499984740745262"/>
      </dataBar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J10"/>
  <sheetViews>
    <sheetView workbookViewId="0">
      <selection activeCell="J6" sqref="J6"/>
    </sheetView>
  </sheetViews>
  <sheetFormatPr defaultRowHeight="15"/>
  <cols>
    <col min="3" max="3" width="21.85546875" bestFit="1" customWidth="1"/>
    <col min="4" max="4" width="14.85546875" bestFit="1" customWidth="1"/>
    <col min="5" max="5" width="11.42578125" bestFit="1" customWidth="1"/>
  </cols>
  <sheetData>
    <row r="2" spans="1:10" ht="46.5">
      <c r="A2" s="34"/>
      <c r="B2" s="32" t="s">
        <v>43</v>
      </c>
      <c r="C2" s="32"/>
      <c r="D2" s="32"/>
      <c r="E2" s="32"/>
      <c r="F2" s="33"/>
      <c r="G2" s="33"/>
      <c r="H2" s="33"/>
      <c r="I2" s="33"/>
      <c r="J2" s="33"/>
    </row>
    <row r="3" spans="1:10">
      <c r="D3" s="23" t="s">
        <v>60</v>
      </c>
    </row>
    <row r="4" spans="1:10">
      <c r="C4" s="23" t="s">
        <v>57</v>
      </c>
      <c r="D4" t="s">
        <v>59</v>
      </c>
      <c r="E4" t="s">
        <v>61</v>
      </c>
    </row>
    <row r="5" spans="1:10">
      <c r="C5" s="24" t="s">
        <v>26</v>
      </c>
      <c r="D5" s="25">
        <v>70273</v>
      </c>
      <c r="E5" s="25">
        <v>2142</v>
      </c>
    </row>
    <row r="6" spans="1:10">
      <c r="C6" s="24" t="s">
        <v>28</v>
      </c>
      <c r="D6" s="25">
        <v>72373</v>
      </c>
      <c r="E6" s="25">
        <v>3207</v>
      </c>
    </row>
    <row r="7" spans="1:10">
      <c r="C7" s="24" t="s">
        <v>32</v>
      </c>
      <c r="D7" s="25">
        <v>71967</v>
      </c>
      <c r="E7" s="25">
        <v>2301</v>
      </c>
    </row>
    <row r="8" spans="1:10">
      <c r="C8" s="24" t="s">
        <v>27</v>
      </c>
      <c r="D8" s="25">
        <v>69461</v>
      </c>
      <c r="E8" s="25">
        <v>2982</v>
      </c>
    </row>
    <row r="9" spans="1:10">
      <c r="C9" s="24" t="s">
        <v>33</v>
      </c>
      <c r="D9" s="25">
        <v>69160</v>
      </c>
      <c r="E9" s="25">
        <v>1854</v>
      </c>
    </row>
    <row r="10" spans="1:10">
      <c r="C10" s="24" t="s">
        <v>58</v>
      </c>
      <c r="D10" s="25">
        <v>353234</v>
      </c>
      <c r="E10" s="25">
        <v>12486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309"/>
  <sheetViews>
    <sheetView zoomScale="115" zoomScaleNormal="115" workbookViewId="0">
      <selection activeCell="W9" sqref="W9:W309"/>
    </sheetView>
  </sheetViews>
  <sheetFormatPr defaultRowHeight="15"/>
  <cols>
    <col min="22" max="22" width="19.5703125" customWidth="1"/>
    <col min="23" max="23" width="14.7109375" customWidth="1"/>
    <col min="24" max="24" width="21.85546875" bestFit="1" customWidth="1"/>
    <col min="25" max="26" width="13.85546875" customWidth="1"/>
  </cols>
  <sheetData>
    <row r="3" spans="1:26" ht="36">
      <c r="A3" s="37"/>
      <c r="B3" s="35" t="s">
        <v>63</v>
      </c>
      <c r="C3" s="35"/>
      <c r="D3" s="35"/>
      <c r="E3" s="35"/>
      <c r="F3" s="36"/>
      <c r="G3" s="36"/>
      <c r="H3" s="36"/>
      <c r="I3" s="36"/>
      <c r="J3" s="36"/>
    </row>
    <row r="9" spans="1:26">
      <c r="V9" s="6" t="s">
        <v>11</v>
      </c>
      <c r="W9" s="6" t="s">
        <v>12</v>
      </c>
      <c r="X9" s="6" t="s">
        <v>0</v>
      </c>
      <c r="Y9" s="6" t="s">
        <v>1</v>
      </c>
      <c r="Z9" s="6" t="s">
        <v>44</v>
      </c>
    </row>
    <row r="10" spans="1:26">
      <c r="V10" t="s">
        <v>10</v>
      </c>
      <c r="W10" t="s">
        <v>38</v>
      </c>
      <c r="X10" t="s">
        <v>14</v>
      </c>
      <c r="Y10" s="4">
        <v>5586</v>
      </c>
      <c r="Z10" s="5">
        <v>525</v>
      </c>
    </row>
    <row r="11" spans="1:26">
      <c r="V11" t="s">
        <v>2</v>
      </c>
      <c r="W11" t="s">
        <v>36</v>
      </c>
      <c r="X11" t="s">
        <v>27</v>
      </c>
      <c r="Y11" s="4">
        <v>798</v>
      </c>
      <c r="Z11" s="5">
        <v>519</v>
      </c>
    </row>
    <row r="12" spans="1:26">
      <c r="V12" t="s">
        <v>8</v>
      </c>
      <c r="W12" t="s">
        <v>38</v>
      </c>
      <c r="X12" t="s">
        <v>13</v>
      </c>
      <c r="Y12" s="4">
        <v>819</v>
      </c>
      <c r="Z12" s="5">
        <v>510</v>
      </c>
    </row>
    <row r="13" spans="1:26">
      <c r="V13" t="s">
        <v>3</v>
      </c>
      <c r="W13" t="s">
        <v>34</v>
      </c>
      <c r="X13" t="s">
        <v>32</v>
      </c>
      <c r="Y13" s="4">
        <v>7777</v>
      </c>
      <c r="Z13" s="5">
        <v>504</v>
      </c>
    </row>
    <row r="14" spans="1:26">
      <c r="V14" t="s">
        <v>9</v>
      </c>
      <c r="W14" t="s">
        <v>34</v>
      </c>
      <c r="X14" t="s">
        <v>20</v>
      </c>
      <c r="Y14" s="4">
        <v>8463</v>
      </c>
      <c r="Z14" s="5">
        <v>492</v>
      </c>
    </row>
    <row r="15" spans="1:26">
      <c r="V15" t="s">
        <v>2</v>
      </c>
      <c r="W15" t="s">
        <v>39</v>
      </c>
      <c r="X15" t="s">
        <v>25</v>
      </c>
      <c r="Y15" s="4">
        <v>1785</v>
      </c>
      <c r="Z15" s="5">
        <v>462</v>
      </c>
    </row>
    <row r="16" spans="1:26">
      <c r="V16" t="s">
        <v>8</v>
      </c>
      <c r="W16" t="s">
        <v>35</v>
      </c>
      <c r="X16" t="s">
        <v>32</v>
      </c>
      <c r="Y16" s="4">
        <v>6706</v>
      </c>
      <c r="Z16" s="5">
        <v>459</v>
      </c>
    </row>
    <row r="17" spans="22:26">
      <c r="V17" t="s">
        <v>6</v>
      </c>
      <c r="W17" t="s">
        <v>37</v>
      </c>
      <c r="X17" t="s">
        <v>28</v>
      </c>
      <c r="Y17" s="4">
        <v>3556</v>
      </c>
      <c r="Z17" s="5">
        <v>459</v>
      </c>
    </row>
    <row r="18" spans="22:26">
      <c r="V18" t="s">
        <v>6</v>
      </c>
      <c r="W18" t="s">
        <v>34</v>
      </c>
      <c r="X18" t="s">
        <v>26</v>
      </c>
      <c r="Y18" s="4">
        <v>8008</v>
      </c>
      <c r="Z18" s="5">
        <v>456</v>
      </c>
    </row>
    <row r="19" spans="22:26">
      <c r="V19" t="s">
        <v>40</v>
      </c>
      <c r="W19" t="s">
        <v>35</v>
      </c>
      <c r="X19" t="s">
        <v>30</v>
      </c>
      <c r="Y19" s="4">
        <v>2275</v>
      </c>
      <c r="Z19" s="5">
        <v>447</v>
      </c>
    </row>
    <row r="20" spans="22:26">
      <c r="V20" t="s">
        <v>40</v>
      </c>
      <c r="W20" t="s">
        <v>35</v>
      </c>
      <c r="X20" t="s">
        <v>33</v>
      </c>
      <c r="Y20" s="4">
        <v>8869</v>
      </c>
      <c r="Z20" s="5">
        <v>432</v>
      </c>
    </row>
    <row r="21" spans="22:26">
      <c r="V21" t="s">
        <v>6</v>
      </c>
      <c r="W21" t="s">
        <v>39</v>
      </c>
      <c r="X21" t="s">
        <v>25</v>
      </c>
      <c r="Y21" s="4">
        <v>2100</v>
      </c>
      <c r="Z21" s="5">
        <v>414</v>
      </c>
    </row>
    <row r="22" spans="22:26">
      <c r="V22" t="s">
        <v>6</v>
      </c>
      <c r="W22" t="s">
        <v>37</v>
      </c>
      <c r="X22" t="s">
        <v>16</v>
      </c>
      <c r="Y22" s="4">
        <v>1904</v>
      </c>
      <c r="Z22" s="5">
        <v>405</v>
      </c>
    </row>
    <row r="23" spans="22:26">
      <c r="V23" t="s">
        <v>6</v>
      </c>
      <c r="W23" t="s">
        <v>35</v>
      </c>
      <c r="X23" t="s">
        <v>4</v>
      </c>
      <c r="Y23" s="4">
        <v>1302</v>
      </c>
      <c r="Z23" s="5">
        <v>402</v>
      </c>
    </row>
    <row r="24" spans="22:26">
      <c r="V24" t="s">
        <v>6</v>
      </c>
      <c r="W24" t="s">
        <v>39</v>
      </c>
      <c r="X24" t="s">
        <v>29</v>
      </c>
      <c r="Y24" s="4">
        <v>3052</v>
      </c>
      <c r="Z24" s="5">
        <v>378</v>
      </c>
    </row>
    <row r="25" spans="22:26">
      <c r="V25" t="s">
        <v>40</v>
      </c>
      <c r="W25" t="s">
        <v>35</v>
      </c>
      <c r="X25" t="s">
        <v>22</v>
      </c>
      <c r="Y25" s="4">
        <v>6853</v>
      </c>
      <c r="Z25" s="5">
        <v>372</v>
      </c>
    </row>
    <row r="26" spans="22:26">
      <c r="V26" t="s">
        <v>7</v>
      </c>
      <c r="W26" t="s">
        <v>34</v>
      </c>
      <c r="X26" t="s">
        <v>14</v>
      </c>
      <c r="Y26" s="4">
        <v>1932</v>
      </c>
      <c r="Z26" s="5">
        <v>369</v>
      </c>
    </row>
    <row r="27" spans="22:26">
      <c r="V27" t="s">
        <v>6</v>
      </c>
      <c r="W27" t="s">
        <v>34</v>
      </c>
      <c r="X27" t="s">
        <v>30</v>
      </c>
      <c r="Y27" s="4">
        <v>3402</v>
      </c>
      <c r="Z27" s="5">
        <v>366</v>
      </c>
    </row>
    <row r="28" spans="22:26">
      <c r="V28" t="s">
        <v>3</v>
      </c>
      <c r="W28" t="s">
        <v>37</v>
      </c>
      <c r="X28" t="s">
        <v>4</v>
      </c>
      <c r="Y28" s="4">
        <v>938</v>
      </c>
      <c r="Z28" s="5">
        <v>366</v>
      </c>
    </row>
    <row r="29" spans="22:26">
      <c r="V29" t="s">
        <v>8</v>
      </c>
      <c r="W29" t="s">
        <v>35</v>
      </c>
      <c r="X29" t="s">
        <v>20</v>
      </c>
      <c r="Y29" s="4">
        <v>2702</v>
      </c>
      <c r="Z29" s="5">
        <v>363</v>
      </c>
    </row>
    <row r="30" spans="22:26">
      <c r="V30" t="s">
        <v>5</v>
      </c>
      <c r="W30" t="s">
        <v>35</v>
      </c>
      <c r="X30" t="s">
        <v>29</v>
      </c>
      <c r="Y30" s="4">
        <v>4480</v>
      </c>
      <c r="Z30" s="5">
        <v>357</v>
      </c>
    </row>
    <row r="31" spans="22:26">
      <c r="V31" t="s">
        <v>2</v>
      </c>
      <c r="W31" t="s">
        <v>38</v>
      </c>
      <c r="X31" t="s">
        <v>31</v>
      </c>
      <c r="Y31" s="4">
        <v>4326</v>
      </c>
      <c r="Z31" s="5">
        <v>348</v>
      </c>
    </row>
    <row r="32" spans="22:26">
      <c r="V32" t="s">
        <v>5</v>
      </c>
      <c r="W32" t="s">
        <v>36</v>
      </c>
      <c r="X32" t="s">
        <v>17</v>
      </c>
      <c r="Y32" s="4">
        <v>3339</v>
      </c>
      <c r="Z32" s="5">
        <v>348</v>
      </c>
    </row>
    <row r="33" spans="22:26">
      <c r="V33" t="s">
        <v>10</v>
      </c>
      <c r="W33" t="s">
        <v>36</v>
      </c>
      <c r="X33" t="s">
        <v>29</v>
      </c>
      <c r="Y33" s="4">
        <v>2471</v>
      </c>
      <c r="Z33" s="5">
        <v>342</v>
      </c>
    </row>
    <row r="34" spans="22:26">
      <c r="V34" t="s">
        <v>5</v>
      </c>
      <c r="W34" t="s">
        <v>34</v>
      </c>
      <c r="X34" t="s">
        <v>20</v>
      </c>
      <c r="Y34" s="4">
        <v>15610</v>
      </c>
      <c r="Z34" s="5">
        <v>339</v>
      </c>
    </row>
    <row r="35" spans="22:26">
      <c r="V35" t="s">
        <v>7</v>
      </c>
      <c r="W35" t="s">
        <v>37</v>
      </c>
      <c r="X35" t="s">
        <v>16</v>
      </c>
      <c r="Y35" s="4">
        <v>4487</v>
      </c>
      <c r="Z35" s="5">
        <v>333</v>
      </c>
    </row>
    <row r="36" spans="22:26">
      <c r="V36" t="s">
        <v>3</v>
      </c>
      <c r="W36" t="s">
        <v>37</v>
      </c>
      <c r="X36" t="s">
        <v>28</v>
      </c>
      <c r="Y36" s="4">
        <v>7308</v>
      </c>
      <c r="Z36" s="5">
        <v>327</v>
      </c>
    </row>
    <row r="37" spans="22:26">
      <c r="V37" t="s">
        <v>3</v>
      </c>
      <c r="W37" t="s">
        <v>37</v>
      </c>
      <c r="X37" t="s">
        <v>29</v>
      </c>
      <c r="Y37" s="4">
        <v>4592</v>
      </c>
      <c r="Z37" s="5">
        <v>324</v>
      </c>
    </row>
    <row r="38" spans="22:26">
      <c r="V38" t="s">
        <v>7</v>
      </c>
      <c r="W38" t="s">
        <v>38</v>
      </c>
      <c r="X38" t="s">
        <v>30</v>
      </c>
      <c r="Y38" s="4">
        <v>10129</v>
      </c>
      <c r="Z38" s="5">
        <v>312</v>
      </c>
    </row>
    <row r="39" spans="22:26">
      <c r="V39" t="s">
        <v>3</v>
      </c>
      <c r="W39" t="s">
        <v>34</v>
      </c>
      <c r="X39" t="s">
        <v>28</v>
      </c>
      <c r="Y39" s="4">
        <v>3689</v>
      </c>
      <c r="Z39" s="5">
        <v>312</v>
      </c>
    </row>
    <row r="40" spans="22:26">
      <c r="V40" t="s">
        <v>41</v>
      </c>
      <c r="W40" t="s">
        <v>36</v>
      </c>
      <c r="X40" t="s">
        <v>28</v>
      </c>
      <c r="Y40" s="4">
        <v>854</v>
      </c>
      <c r="Z40" s="5">
        <v>309</v>
      </c>
    </row>
    <row r="41" spans="22:26">
      <c r="V41" t="s">
        <v>9</v>
      </c>
      <c r="W41" t="s">
        <v>39</v>
      </c>
      <c r="X41" t="s">
        <v>24</v>
      </c>
      <c r="Y41" s="4">
        <v>3920</v>
      </c>
      <c r="Z41" s="5">
        <v>306</v>
      </c>
    </row>
    <row r="42" spans="22:26">
      <c r="V42" t="s">
        <v>40</v>
      </c>
      <c r="W42" t="s">
        <v>36</v>
      </c>
      <c r="X42" t="s">
        <v>27</v>
      </c>
      <c r="Y42" s="4">
        <v>3164</v>
      </c>
      <c r="Z42" s="5">
        <v>306</v>
      </c>
    </row>
    <row r="43" spans="22:26">
      <c r="V43" t="s">
        <v>3</v>
      </c>
      <c r="W43" t="s">
        <v>35</v>
      </c>
      <c r="X43" t="s">
        <v>33</v>
      </c>
      <c r="Y43" s="4">
        <v>819</v>
      </c>
      <c r="Z43" s="5">
        <v>306</v>
      </c>
    </row>
    <row r="44" spans="22:26">
      <c r="V44" t="s">
        <v>3</v>
      </c>
      <c r="W44" t="s">
        <v>38</v>
      </c>
      <c r="X44" t="s">
        <v>26</v>
      </c>
      <c r="Y44" s="4">
        <v>8841</v>
      </c>
      <c r="Z44" s="5">
        <v>303</v>
      </c>
    </row>
    <row r="45" spans="22:26">
      <c r="V45" t="s">
        <v>10</v>
      </c>
      <c r="W45" t="s">
        <v>36</v>
      </c>
      <c r="X45" t="s">
        <v>32</v>
      </c>
      <c r="Y45" s="4">
        <v>6657</v>
      </c>
      <c r="Z45" s="5">
        <v>303</v>
      </c>
    </row>
    <row r="46" spans="22:26">
      <c r="V46" t="s">
        <v>2</v>
      </c>
      <c r="W46" t="s">
        <v>35</v>
      </c>
      <c r="X46" t="s">
        <v>17</v>
      </c>
      <c r="Y46" s="4">
        <v>1589</v>
      </c>
      <c r="Z46" s="5">
        <v>303</v>
      </c>
    </row>
    <row r="47" spans="22:26">
      <c r="V47" t="s">
        <v>8</v>
      </c>
      <c r="W47" t="s">
        <v>35</v>
      </c>
      <c r="X47" t="s">
        <v>27</v>
      </c>
      <c r="Y47" s="4">
        <v>4753</v>
      </c>
      <c r="Z47" s="5">
        <v>300</v>
      </c>
    </row>
    <row r="48" spans="22:26">
      <c r="V48" t="s">
        <v>7</v>
      </c>
      <c r="W48" t="s">
        <v>36</v>
      </c>
      <c r="X48" t="s">
        <v>19</v>
      </c>
      <c r="Y48" s="4">
        <v>2870</v>
      </c>
      <c r="Z48" s="5">
        <v>300</v>
      </c>
    </row>
    <row r="49" spans="22:26">
      <c r="V49" t="s">
        <v>40</v>
      </c>
      <c r="W49" t="s">
        <v>38</v>
      </c>
      <c r="X49" t="s">
        <v>13</v>
      </c>
      <c r="Y49" s="4">
        <v>5670</v>
      </c>
      <c r="Z49" s="5">
        <v>297</v>
      </c>
    </row>
    <row r="50" spans="22:26">
      <c r="V50" t="s">
        <v>41</v>
      </c>
      <c r="W50" t="s">
        <v>36</v>
      </c>
      <c r="X50" t="s">
        <v>18</v>
      </c>
      <c r="Y50" s="4">
        <v>9632</v>
      </c>
      <c r="Z50" s="5">
        <v>288</v>
      </c>
    </row>
    <row r="51" spans="22:26">
      <c r="V51" t="s">
        <v>7</v>
      </c>
      <c r="W51" t="s">
        <v>35</v>
      </c>
      <c r="X51" t="s">
        <v>28</v>
      </c>
      <c r="Y51" s="4">
        <v>5194</v>
      </c>
      <c r="Z51" s="5">
        <v>288</v>
      </c>
    </row>
    <row r="52" spans="22:26">
      <c r="V52" t="s">
        <v>8</v>
      </c>
      <c r="W52" t="s">
        <v>34</v>
      </c>
      <c r="X52" t="s">
        <v>31</v>
      </c>
      <c r="Y52" s="4">
        <v>3507</v>
      </c>
      <c r="Z52" s="5">
        <v>288</v>
      </c>
    </row>
    <row r="53" spans="22:26">
      <c r="V53" t="s">
        <v>10</v>
      </c>
      <c r="W53" t="s">
        <v>37</v>
      </c>
      <c r="X53" t="s">
        <v>21</v>
      </c>
      <c r="Y53" s="4">
        <v>245</v>
      </c>
      <c r="Z53" s="5">
        <v>288</v>
      </c>
    </row>
    <row r="54" spans="22:26">
      <c r="V54" t="s">
        <v>6</v>
      </c>
      <c r="W54" t="s">
        <v>38</v>
      </c>
      <c r="X54" t="s">
        <v>27</v>
      </c>
      <c r="Y54" s="4">
        <v>1134</v>
      </c>
      <c r="Z54" s="5">
        <v>282</v>
      </c>
    </row>
    <row r="55" spans="22:26">
      <c r="V55" t="s">
        <v>10</v>
      </c>
      <c r="W55" t="s">
        <v>39</v>
      </c>
      <c r="X55" t="s">
        <v>21</v>
      </c>
      <c r="Y55" s="4">
        <v>4858</v>
      </c>
      <c r="Z55" s="5">
        <v>279</v>
      </c>
    </row>
    <row r="56" spans="22:26">
      <c r="V56" t="s">
        <v>10</v>
      </c>
      <c r="W56" t="s">
        <v>35</v>
      </c>
      <c r="X56" t="s">
        <v>18</v>
      </c>
      <c r="Y56" s="4">
        <v>3808</v>
      </c>
      <c r="Z56" s="5">
        <v>279</v>
      </c>
    </row>
    <row r="57" spans="22:26">
      <c r="V57" t="s">
        <v>3</v>
      </c>
      <c r="W57" t="s">
        <v>34</v>
      </c>
      <c r="X57" t="s">
        <v>14</v>
      </c>
      <c r="Y57" s="4">
        <v>7259</v>
      </c>
      <c r="Z57" s="5">
        <v>276</v>
      </c>
    </row>
    <row r="58" spans="22:26">
      <c r="V58" t="s">
        <v>3</v>
      </c>
      <c r="W58" t="s">
        <v>35</v>
      </c>
      <c r="X58" t="s">
        <v>15</v>
      </c>
      <c r="Y58" s="4">
        <v>6657</v>
      </c>
      <c r="Z58" s="5">
        <v>276</v>
      </c>
    </row>
    <row r="59" spans="22:26">
      <c r="V59" t="s">
        <v>9</v>
      </c>
      <c r="W59" t="s">
        <v>37</v>
      </c>
      <c r="X59" t="s">
        <v>29</v>
      </c>
      <c r="Y59" s="4">
        <v>1085</v>
      </c>
      <c r="Z59" s="5">
        <v>273</v>
      </c>
    </row>
    <row r="60" spans="22:26">
      <c r="V60" t="s">
        <v>7</v>
      </c>
      <c r="W60" t="s">
        <v>38</v>
      </c>
      <c r="X60" t="s">
        <v>18</v>
      </c>
      <c r="Y60" s="4">
        <v>1778</v>
      </c>
      <c r="Z60" s="5">
        <v>270</v>
      </c>
    </row>
    <row r="61" spans="22:26">
      <c r="V61" t="s">
        <v>6</v>
      </c>
      <c r="W61" t="s">
        <v>35</v>
      </c>
      <c r="X61" t="s">
        <v>20</v>
      </c>
      <c r="Y61" s="4">
        <v>1071</v>
      </c>
      <c r="Z61" s="5">
        <v>270</v>
      </c>
    </row>
    <row r="62" spans="22:26">
      <c r="V62" t="s">
        <v>10</v>
      </c>
      <c r="W62" t="s">
        <v>36</v>
      </c>
      <c r="X62" t="s">
        <v>23</v>
      </c>
      <c r="Y62" s="4">
        <v>2317</v>
      </c>
      <c r="Z62" s="5">
        <v>261</v>
      </c>
    </row>
    <row r="63" spans="22:26">
      <c r="V63" t="s">
        <v>7</v>
      </c>
      <c r="W63" t="s">
        <v>38</v>
      </c>
      <c r="X63" t="s">
        <v>28</v>
      </c>
      <c r="Y63" s="4">
        <v>5677</v>
      </c>
      <c r="Z63" s="5">
        <v>258</v>
      </c>
    </row>
    <row r="64" spans="22:26">
      <c r="V64" t="s">
        <v>3</v>
      </c>
      <c r="W64" t="s">
        <v>35</v>
      </c>
      <c r="X64" t="s">
        <v>14</v>
      </c>
      <c r="Y64" s="4">
        <v>2415</v>
      </c>
      <c r="Z64" s="5">
        <v>255</v>
      </c>
    </row>
    <row r="65" spans="22:26">
      <c r="V65" t="s">
        <v>7</v>
      </c>
      <c r="W65" t="s">
        <v>35</v>
      </c>
      <c r="X65" t="s">
        <v>30</v>
      </c>
      <c r="Y65" s="4">
        <v>6755</v>
      </c>
      <c r="Z65" s="5">
        <v>252</v>
      </c>
    </row>
    <row r="66" spans="22:26">
      <c r="V66" t="s">
        <v>7</v>
      </c>
      <c r="W66" t="s">
        <v>36</v>
      </c>
      <c r="X66" t="s">
        <v>29</v>
      </c>
      <c r="Y66" s="4">
        <v>5551</v>
      </c>
      <c r="Z66" s="5">
        <v>252</v>
      </c>
    </row>
    <row r="67" spans="22:26">
      <c r="V67" t="s">
        <v>5</v>
      </c>
      <c r="W67" t="s">
        <v>39</v>
      </c>
      <c r="X67" t="s">
        <v>18</v>
      </c>
      <c r="Y67" s="4">
        <v>385</v>
      </c>
      <c r="Z67" s="5">
        <v>249</v>
      </c>
    </row>
    <row r="68" spans="22:26">
      <c r="V68" t="s">
        <v>5</v>
      </c>
      <c r="W68" t="s">
        <v>35</v>
      </c>
      <c r="X68" t="s">
        <v>31</v>
      </c>
      <c r="Y68" s="4">
        <v>4753</v>
      </c>
      <c r="Z68" s="5">
        <v>246</v>
      </c>
    </row>
    <row r="69" spans="22:26">
      <c r="V69" t="s">
        <v>7</v>
      </c>
      <c r="W69" t="s">
        <v>39</v>
      </c>
      <c r="X69" t="s">
        <v>17</v>
      </c>
      <c r="Y69" s="4">
        <v>4438</v>
      </c>
      <c r="Z69" s="5">
        <v>246</v>
      </c>
    </row>
    <row r="70" spans="22:26">
      <c r="V70" t="s">
        <v>2</v>
      </c>
      <c r="W70" t="s">
        <v>36</v>
      </c>
      <c r="X70" t="s">
        <v>31</v>
      </c>
      <c r="Y70" s="4">
        <v>3094</v>
      </c>
      <c r="Z70" s="5">
        <v>246</v>
      </c>
    </row>
    <row r="71" spans="22:26">
      <c r="V71" t="s">
        <v>9</v>
      </c>
      <c r="W71" t="s">
        <v>37</v>
      </c>
      <c r="X71" t="s">
        <v>26</v>
      </c>
      <c r="Y71" s="4">
        <v>2856</v>
      </c>
      <c r="Z71" s="5">
        <v>246</v>
      </c>
    </row>
    <row r="72" spans="22:26">
      <c r="V72" t="s">
        <v>9</v>
      </c>
      <c r="W72" t="s">
        <v>35</v>
      </c>
      <c r="X72" t="s">
        <v>15</v>
      </c>
      <c r="Y72" s="4">
        <v>7833</v>
      </c>
      <c r="Z72" s="5">
        <v>243</v>
      </c>
    </row>
    <row r="73" spans="22:26">
      <c r="V73" t="s">
        <v>7</v>
      </c>
      <c r="W73" t="s">
        <v>35</v>
      </c>
      <c r="X73" t="s">
        <v>19</v>
      </c>
      <c r="Y73" s="4">
        <v>4585</v>
      </c>
      <c r="Z73" s="5">
        <v>240</v>
      </c>
    </row>
    <row r="74" spans="22:26">
      <c r="V74" t="s">
        <v>41</v>
      </c>
      <c r="W74" t="s">
        <v>37</v>
      </c>
      <c r="X74" t="s">
        <v>30</v>
      </c>
      <c r="Y74" s="4">
        <v>1526</v>
      </c>
      <c r="Z74" s="5">
        <v>240</v>
      </c>
    </row>
    <row r="75" spans="22:26">
      <c r="V75" t="s">
        <v>5</v>
      </c>
      <c r="W75" t="s">
        <v>34</v>
      </c>
      <c r="X75" t="s">
        <v>22</v>
      </c>
      <c r="Y75" s="4">
        <v>6279</v>
      </c>
      <c r="Z75" s="5">
        <v>237</v>
      </c>
    </row>
    <row r="76" spans="22:26">
      <c r="V76" t="s">
        <v>40</v>
      </c>
      <c r="W76" t="s">
        <v>35</v>
      </c>
      <c r="X76" t="s">
        <v>32</v>
      </c>
      <c r="Y76" s="4">
        <v>12348</v>
      </c>
      <c r="Z76" s="5">
        <v>234</v>
      </c>
    </row>
    <row r="77" spans="22:26">
      <c r="V77" t="s">
        <v>3</v>
      </c>
      <c r="W77" t="s">
        <v>35</v>
      </c>
      <c r="X77" t="s">
        <v>25</v>
      </c>
      <c r="Y77" s="4">
        <v>2464</v>
      </c>
      <c r="Z77" s="5">
        <v>234</v>
      </c>
    </row>
    <row r="78" spans="22:26">
      <c r="V78" t="s">
        <v>8</v>
      </c>
      <c r="W78" t="s">
        <v>38</v>
      </c>
      <c r="X78" t="s">
        <v>23</v>
      </c>
      <c r="Y78" s="4">
        <v>1701</v>
      </c>
      <c r="Z78" s="5">
        <v>234</v>
      </c>
    </row>
    <row r="79" spans="22:26">
      <c r="V79" t="s">
        <v>41</v>
      </c>
      <c r="W79" t="s">
        <v>36</v>
      </c>
      <c r="X79" t="s">
        <v>13</v>
      </c>
      <c r="Y79" s="4">
        <v>10311</v>
      </c>
      <c r="Z79" s="5">
        <v>231</v>
      </c>
    </row>
    <row r="80" spans="22:26">
      <c r="V80" t="s">
        <v>41</v>
      </c>
      <c r="W80" t="s">
        <v>37</v>
      </c>
      <c r="X80" t="s">
        <v>15</v>
      </c>
      <c r="Y80" s="4">
        <v>714</v>
      </c>
      <c r="Z80" s="5">
        <v>231</v>
      </c>
    </row>
    <row r="81" spans="22:26">
      <c r="V81" t="s">
        <v>10</v>
      </c>
      <c r="W81" t="s">
        <v>35</v>
      </c>
      <c r="X81" t="s">
        <v>21</v>
      </c>
      <c r="Y81" s="4">
        <v>567</v>
      </c>
      <c r="Z81" s="5">
        <v>228</v>
      </c>
    </row>
    <row r="82" spans="22:26">
      <c r="V82" t="s">
        <v>7</v>
      </c>
      <c r="W82" t="s">
        <v>37</v>
      </c>
      <c r="X82" t="s">
        <v>14</v>
      </c>
      <c r="Y82" s="4">
        <v>6608</v>
      </c>
      <c r="Z82" s="5">
        <v>225</v>
      </c>
    </row>
    <row r="83" spans="22:26">
      <c r="V83" t="s">
        <v>40</v>
      </c>
      <c r="W83" t="s">
        <v>39</v>
      </c>
      <c r="X83" t="s">
        <v>28</v>
      </c>
      <c r="Y83" s="4">
        <v>3101</v>
      </c>
      <c r="Z83" s="5">
        <v>225</v>
      </c>
    </row>
    <row r="84" spans="22:26">
      <c r="V84" t="s">
        <v>41</v>
      </c>
      <c r="W84" t="s">
        <v>34</v>
      </c>
      <c r="X84" t="s">
        <v>16</v>
      </c>
      <c r="Y84" s="4">
        <v>1274</v>
      </c>
      <c r="Z84" s="5">
        <v>225</v>
      </c>
    </row>
    <row r="85" spans="22:26">
      <c r="V85" t="s">
        <v>8</v>
      </c>
      <c r="W85" t="s">
        <v>34</v>
      </c>
      <c r="X85" t="s">
        <v>16</v>
      </c>
      <c r="Y85" s="4">
        <v>2009</v>
      </c>
      <c r="Z85" s="5">
        <v>219</v>
      </c>
    </row>
    <row r="86" spans="22:26">
      <c r="V86" t="s">
        <v>41</v>
      </c>
      <c r="W86" t="s">
        <v>35</v>
      </c>
      <c r="X86" t="s">
        <v>28</v>
      </c>
      <c r="Y86" s="4">
        <v>7455</v>
      </c>
      <c r="Z86" s="5">
        <v>216</v>
      </c>
    </row>
    <row r="87" spans="22:26">
      <c r="V87" t="s">
        <v>2</v>
      </c>
      <c r="W87" t="s">
        <v>39</v>
      </c>
      <c r="X87" t="s">
        <v>21</v>
      </c>
      <c r="Y87" s="4">
        <v>7651</v>
      </c>
      <c r="Z87" s="5">
        <v>213</v>
      </c>
    </row>
    <row r="88" spans="22:26">
      <c r="V88" t="s">
        <v>8</v>
      </c>
      <c r="W88" t="s">
        <v>38</v>
      </c>
      <c r="X88" t="s">
        <v>32</v>
      </c>
      <c r="Y88" s="4">
        <v>3752</v>
      </c>
      <c r="Z88" s="5">
        <v>213</v>
      </c>
    </row>
    <row r="89" spans="22:26">
      <c r="V89" t="s">
        <v>8</v>
      </c>
      <c r="W89" t="s">
        <v>39</v>
      </c>
      <c r="X89" t="s">
        <v>31</v>
      </c>
      <c r="Y89" s="4">
        <v>8890</v>
      </c>
      <c r="Z89" s="5">
        <v>210</v>
      </c>
    </row>
    <row r="90" spans="22:26">
      <c r="V90" t="s">
        <v>8</v>
      </c>
      <c r="W90" t="s">
        <v>35</v>
      </c>
      <c r="X90" t="s">
        <v>22</v>
      </c>
      <c r="Y90" s="4">
        <v>5012</v>
      </c>
      <c r="Z90" s="5">
        <v>210</v>
      </c>
    </row>
    <row r="91" spans="22:26">
      <c r="V91" t="s">
        <v>7</v>
      </c>
      <c r="W91" t="s">
        <v>37</v>
      </c>
      <c r="X91" t="s">
        <v>22</v>
      </c>
      <c r="Y91" s="4">
        <v>9835</v>
      </c>
      <c r="Z91" s="5">
        <v>207</v>
      </c>
    </row>
    <row r="92" spans="22:26">
      <c r="V92" t="s">
        <v>6</v>
      </c>
      <c r="W92" t="s">
        <v>34</v>
      </c>
      <c r="X92" t="s">
        <v>27</v>
      </c>
      <c r="Y92" s="4">
        <v>4242</v>
      </c>
      <c r="Z92" s="5">
        <v>207</v>
      </c>
    </row>
    <row r="93" spans="22:26">
      <c r="V93" t="s">
        <v>9</v>
      </c>
      <c r="W93" t="s">
        <v>37</v>
      </c>
      <c r="X93" t="s">
        <v>4</v>
      </c>
      <c r="Y93" s="4">
        <v>259</v>
      </c>
      <c r="Z93" s="5">
        <v>207</v>
      </c>
    </row>
    <row r="94" spans="22:26">
      <c r="V94" t="s">
        <v>9</v>
      </c>
      <c r="W94" t="s">
        <v>36</v>
      </c>
      <c r="X94" t="s">
        <v>27</v>
      </c>
      <c r="Y94" s="4">
        <v>11522</v>
      </c>
      <c r="Z94" s="5">
        <v>204</v>
      </c>
    </row>
    <row r="95" spans="22:26">
      <c r="V95" t="s">
        <v>10</v>
      </c>
      <c r="W95" t="s">
        <v>34</v>
      </c>
      <c r="X95" t="s">
        <v>19</v>
      </c>
      <c r="Y95" s="4">
        <v>5355</v>
      </c>
      <c r="Z95" s="5">
        <v>204</v>
      </c>
    </row>
    <row r="96" spans="22:26">
      <c r="V96" t="s">
        <v>9</v>
      </c>
      <c r="W96" t="s">
        <v>39</v>
      </c>
      <c r="X96" t="s">
        <v>18</v>
      </c>
      <c r="Y96" s="4">
        <v>2639</v>
      </c>
      <c r="Z96" s="5">
        <v>204</v>
      </c>
    </row>
    <row r="97" spans="22:26">
      <c r="V97" t="s">
        <v>8</v>
      </c>
      <c r="W97" t="s">
        <v>37</v>
      </c>
      <c r="X97" t="s">
        <v>19</v>
      </c>
      <c r="Y97" s="4">
        <v>1771</v>
      </c>
      <c r="Z97" s="5">
        <v>204</v>
      </c>
    </row>
    <row r="98" spans="22:26">
      <c r="V98" t="s">
        <v>41</v>
      </c>
      <c r="W98" t="s">
        <v>36</v>
      </c>
      <c r="X98" t="s">
        <v>26</v>
      </c>
      <c r="Y98" s="4">
        <v>98</v>
      </c>
      <c r="Z98" s="5">
        <v>204</v>
      </c>
    </row>
    <row r="99" spans="22:26">
      <c r="V99" t="s">
        <v>5</v>
      </c>
      <c r="W99" t="s">
        <v>35</v>
      </c>
      <c r="X99" t="s">
        <v>15</v>
      </c>
      <c r="Y99" s="4">
        <v>13391</v>
      </c>
      <c r="Z99" s="5">
        <v>201</v>
      </c>
    </row>
    <row r="100" spans="22:26">
      <c r="V100" t="s">
        <v>2</v>
      </c>
      <c r="W100" t="s">
        <v>37</v>
      </c>
      <c r="X100" t="s">
        <v>17</v>
      </c>
      <c r="Y100" s="4">
        <v>9926</v>
      </c>
      <c r="Z100" s="5">
        <v>201</v>
      </c>
    </row>
    <row r="101" spans="22:26">
      <c r="V101" t="s">
        <v>5</v>
      </c>
      <c r="W101" t="s">
        <v>34</v>
      </c>
      <c r="X101" t="s">
        <v>15</v>
      </c>
      <c r="Y101" s="4">
        <v>7280</v>
      </c>
      <c r="Z101" s="5">
        <v>201</v>
      </c>
    </row>
    <row r="102" spans="22:26">
      <c r="V102" t="s">
        <v>40</v>
      </c>
      <c r="W102" t="s">
        <v>36</v>
      </c>
      <c r="X102" t="s">
        <v>13</v>
      </c>
      <c r="Y102" s="4">
        <v>4424</v>
      </c>
      <c r="Z102" s="5">
        <v>201</v>
      </c>
    </row>
    <row r="103" spans="22:26">
      <c r="V103" t="s">
        <v>7</v>
      </c>
      <c r="W103" t="s">
        <v>39</v>
      </c>
      <c r="X103" t="s">
        <v>27</v>
      </c>
      <c r="Y103" s="4">
        <v>966</v>
      </c>
      <c r="Z103" s="5">
        <v>198</v>
      </c>
    </row>
    <row r="104" spans="22:26">
      <c r="V104" t="s">
        <v>10</v>
      </c>
      <c r="W104" t="s">
        <v>35</v>
      </c>
      <c r="X104" t="s">
        <v>20</v>
      </c>
      <c r="Y104" s="4">
        <v>1974</v>
      </c>
      <c r="Z104" s="5">
        <v>195</v>
      </c>
    </row>
    <row r="105" spans="22:26">
      <c r="V105" t="s">
        <v>8</v>
      </c>
      <c r="W105" t="s">
        <v>37</v>
      </c>
      <c r="X105" t="s">
        <v>22</v>
      </c>
      <c r="Y105" s="4">
        <v>1890</v>
      </c>
      <c r="Z105" s="5">
        <v>195</v>
      </c>
    </row>
    <row r="106" spans="22:26">
      <c r="V106" t="s">
        <v>5</v>
      </c>
      <c r="W106" t="s">
        <v>34</v>
      </c>
      <c r="X106" t="s">
        <v>19</v>
      </c>
      <c r="Y106" s="4">
        <v>861</v>
      </c>
      <c r="Z106" s="5">
        <v>195</v>
      </c>
    </row>
    <row r="107" spans="22:26">
      <c r="V107" t="s">
        <v>41</v>
      </c>
      <c r="W107" t="s">
        <v>36</v>
      </c>
      <c r="X107" t="s">
        <v>19</v>
      </c>
      <c r="Y107" s="4">
        <v>1925</v>
      </c>
      <c r="Z107" s="5">
        <v>192</v>
      </c>
    </row>
    <row r="108" spans="22:26">
      <c r="V108" t="s">
        <v>7</v>
      </c>
      <c r="W108" t="s">
        <v>34</v>
      </c>
      <c r="X108" t="s">
        <v>24</v>
      </c>
      <c r="Y108" s="4">
        <v>8862</v>
      </c>
      <c r="Z108" s="5">
        <v>189</v>
      </c>
    </row>
    <row r="109" spans="22:26">
      <c r="V109" t="s">
        <v>6</v>
      </c>
      <c r="W109" t="s">
        <v>37</v>
      </c>
      <c r="X109" t="s">
        <v>23</v>
      </c>
      <c r="Y109" s="4">
        <v>4949</v>
      </c>
      <c r="Z109" s="5">
        <v>189</v>
      </c>
    </row>
    <row r="110" spans="22:26">
      <c r="V110" t="s">
        <v>9</v>
      </c>
      <c r="W110" t="s">
        <v>36</v>
      </c>
      <c r="X110" t="s">
        <v>32</v>
      </c>
      <c r="Y110" s="4">
        <v>2954</v>
      </c>
      <c r="Z110" s="5">
        <v>189</v>
      </c>
    </row>
    <row r="111" spans="22:26">
      <c r="V111" t="s">
        <v>9</v>
      </c>
      <c r="W111" t="s">
        <v>34</v>
      </c>
      <c r="X111" t="s">
        <v>16</v>
      </c>
      <c r="Y111" s="4">
        <v>938</v>
      </c>
      <c r="Z111" s="5">
        <v>189</v>
      </c>
    </row>
    <row r="112" spans="22:26">
      <c r="V112" t="s">
        <v>41</v>
      </c>
      <c r="W112" t="s">
        <v>35</v>
      </c>
      <c r="X112" t="s">
        <v>15</v>
      </c>
      <c r="Y112" s="4">
        <v>2114</v>
      </c>
      <c r="Z112" s="5">
        <v>186</v>
      </c>
    </row>
    <row r="113" spans="22:26">
      <c r="V113" t="s">
        <v>8</v>
      </c>
      <c r="W113" t="s">
        <v>39</v>
      </c>
      <c r="X113" t="s">
        <v>30</v>
      </c>
      <c r="Y113" s="4">
        <v>7021</v>
      </c>
      <c r="Z113" s="5">
        <v>183</v>
      </c>
    </row>
    <row r="114" spans="22:26">
      <c r="V114" t="s">
        <v>2</v>
      </c>
      <c r="W114" t="s">
        <v>38</v>
      </c>
      <c r="X114" t="s">
        <v>28</v>
      </c>
      <c r="Y114" s="4">
        <v>6580</v>
      </c>
      <c r="Z114" s="5">
        <v>183</v>
      </c>
    </row>
    <row r="115" spans="22:26">
      <c r="V115" t="s">
        <v>6</v>
      </c>
      <c r="W115" t="s">
        <v>35</v>
      </c>
      <c r="X115" t="s">
        <v>27</v>
      </c>
      <c r="Y115" s="4">
        <v>3864</v>
      </c>
      <c r="Z115" s="5">
        <v>177</v>
      </c>
    </row>
    <row r="116" spans="22:26">
      <c r="V116" t="s">
        <v>7</v>
      </c>
      <c r="W116" t="s">
        <v>36</v>
      </c>
      <c r="X116" t="s">
        <v>18</v>
      </c>
      <c r="Y116" s="4">
        <v>2646</v>
      </c>
      <c r="Z116" s="5">
        <v>177</v>
      </c>
    </row>
    <row r="117" spans="22:26">
      <c r="V117" t="s">
        <v>41</v>
      </c>
      <c r="W117" t="s">
        <v>37</v>
      </c>
      <c r="X117" t="s">
        <v>26</v>
      </c>
      <c r="Y117" s="4">
        <v>2324</v>
      </c>
      <c r="Z117" s="5">
        <v>177</v>
      </c>
    </row>
    <row r="118" spans="22:26">
      <c r="V118" t="s">
        <v>41</v>
      </c>
      <c r="W118" t="s">
        <v>34</v>
      </c>
      <c r="X118" t="s">
        <v>33</v>
      </c>
      <c r="Y118" s="4">
        <v>7847</v>
      </c>
      <c r="Z118" s="5">
        <v>174</v>
      </c>
    </row>
    <row r="119" spans="22:26">
      <c r="V119" t="s">
        <v>41</v>
      </c>
      <c r="W119" t="s">
        <v>36</v>
      </c>
      <c r="X119" t="s">
        <v>30</v>
      </c>
      <c r="Y119" s="4">
        <v>6118</v>
      </c>
      <c r="Z119" s="5">
        <v>174</v>
      </c>
    </row>
    <row r="120" spans="22:26">
      <c r="V120" t="s">
        <v>40</v>
      </c>
      <c r="W120" t="s">
        <v>35</v>
      </c>
      <c r="X120" t="s">
        <v>16</v>
      </c>
      <c r="Y120" s="4">
        <v>4725</v>
      </c>
      <c r="Z120" s="5">
        <v>174</v>
      </c>
    </row>
    <row r="121" spans="22:26">
      <c r="V121" t="s">
        <v>9</v>
      </c>
      <c r="W121" t="s">
        <v>34</v>
      </c>
      <c r="X121" t="s">
        <v>17</v>
      </c>
      <c r="Y121" s="4">
        <v>707</v>
      </c>
      <c r="Z121" s="5">
        <v>174</v>
      </c>
    </row>
    <row r="122" spans="22:26">
      <c r="V122" t="s">
        <v>3</v>
      </c>
      <c r="W122" t="s">
        <v>39</v>
      </c>
      <c r="X122" t="s">
        <v>26</v>
      </c>
      <c r="Y122" s="4">
        <v>4956</v>
      </c>
      <c r="Z122" s="5">
        <v>171</v>
      </c>
    </row>
    <row r="123" spans="22:26">
      <c r="V123" t="s">
        <v>5</v>
      </c>
      <c r="W123" t="s">
        <v>39</v>
      </c>
      <c r="X123" t="s">
        <v>24</v>
      </c>
      <c r="Y123" s="4">
        <v>4018</v>
      </c>
      <c r="Z123" s="5">
        <v>171</v>
      </c>
    </row>
    <row r="124" spans="22:26">
      <c r="V124" t="s">
        <v>5</v>
      </c>
      <c r="W124" t="s">
        <v>38</v>
      </c>
      <c r="X124" t="s">
        <v>19</v>
      </c>
      <c r="Y124" s="4">
        <v>5474</v>
      </c>
      <c r="Z124" s="5">
        <v>168</v>
      </c>
    </row>
    <row r="125" spans="22:26">
      <c r="V125" t="s">
        <v>8</v>
      </c>
      <c r="W125" t="s">
        <v>35</v>
      </c>
      <c r="X125" t="s">
        <v>29</v>
      </c>
      <c r="Y125" s="4">
        <v>2023</v>
      </c>
      <c r="Z125" s="5">
        <v>168</v>
      </c>
    </row>
    <row r="126" spans="22:26">
      <c r="V126" t="s">
        <v>3</v>
      </c>
      <c r="W126" t="s">
        <v>39</v>
      </c>
      <c r="X126" t="s">
        <v>16</v>
      </c>
      <c r="Y126" s="4">
        <v>21</v>
      </c>
      <c r="Z126" s="5">
        <v>168</v>
      </c>
    </row>
    <row r="127" spans="22:26">
      <c r="V127" t="s">
        <v>3</v>
      </c>
      <c r="W127" t="s">
        <v>36</v>
      </c>
      <c r="X127" t="s">
        <v>23</v>
      </c>
      <c r="Y127" s="4">
        <v>3773</v>
      </c>
      <c r="Z127" s="5">
        <v>165</v>
      </c>
    </row>
    <row r="128" spans="22:26">
      <c r="V128" t="s">
        <v>2</v>
      </c>
      <c r="W128" t="s">
        <v>39</v>
      </c>
      <c r="X128" t="s">
        <v>20</v>
      </c>
      <c r="Y128" s="4">
        <v>9443</v>
      </c>
      <c r="Z128" s="5">
        <v>162</v>
      </c>
    </row>
    <row r="129" spans="22:26">
      <c r="V129" t="s">
        <v>40</v>
      </c>
      <c r="W129" t="s">
        <v>34</v>
      </c>
      <c r="X129" t="s">
        <v>19</v>
      </c>
      <c r="Y129" s="4">
        <v>4018</v>
      </c>
      <c r="Z129" s="5">
        <v>162</v>
      </c>
    </row>
    <row r="130" spans="22:26">
      <c r="V130" t="s">
        <v>3</v>
      </c>
      <c r="W130" t="s">
        <v>36</v>
      </c>
      <c r="X130" t="s">
        <v>28</v>
      </c>
      <c r="Y130" s="4">
        <v>973</v>
      </c>
      <c r="Z130" s="5">
        <v>162</v>
      </c>
    </row>
    <row r="131" spans="22:26">
      <c r="V131" t="s">
        <v>40</v>
      </c>
      <c r="W131" t="s">
        <v>34</v>
      </c>
      <c r="X131" t="s">
        <v>33</v>
      </c>
      <c r="Y131" s="4">
        <v>3794</v>
      </c>
      <c r="Z131" s="5">
        <v>159</v>
      </c>
    </row>
    <row r="132" spans="22:26">
      <c r="V132" t="s">
        <v>9</v>
      </c>
      <c r="W132" t="s">
        <v>35</v>
      </c>
      <c r="X132" t="s">
        <v>26</v>
      </c>
      <c r="Y132" s="4">
        <v>98</v>
      </c>
      <c r="Z132" s="5">
        <v>159</v>
      </c>
    </row>
    <row r="133" spans="22:26">
      <c r="V133" t="s">
        <v>40</v>
      </c>
      <c r="W133" t="s">
        <v>34</v>
      </c>
      <c r="X133" t="s">
        <v>17</v>
      </c>
      <c r="Y133" s="4">
        <v>5019</v>
      </c>
      <c r="Z133" s="5">
        <v>156</v>
      </c>
    </row>
    <row r="134" spans="22:26">
      <c r="V134" t="s">
        <v>6</v>
      </c>
      <c r="W134" t="s">
        <v>36</v>
      </c>
      <c r="X134" t="s">
        <v>17</v>
      </c>
      <c r="Y134" s="4">
        <v>4970</v>
      </c>
      <c r="Z134" s="5">
        <v>156</v>
      </c>
    </row>
    <row r="135" spans="22:26">
      <c r="V135" t="s">
        <v>9</v>
      </c>
      <c r="W135" t="s">
        <v>37</v>
      </c>
      <c r="X135" t="s">
        <v>25</v>
      </c>
      <c r="Y135" s="4">
        <v>4305</v>
      </c>
      <c r="Z135" s="5">
        <v>156</v>
      </c>
    </row>
    <row r="136" spans="22:26">
      <c r="V136" t="s">
        <v>2</v>
      </c>
      <c r="W136" t="s">
        <v>38</v>
      </c>
      <c r="X136" t="s">
        <v>23</v>
      </c>
      <c r="Y136" s="4">
        <v>4417</v>
      </c>
      <c r="Z136" s="5">
        <v>153</v>
      </c>
    </row>
    <row r="137" spans="22:26">
      <c r="V137" t="s">
        <v>9</v>
      </c>
      <c r="W137" t="s">
        <v>34</v>
      </c>
      <c r="X137" t="s">
        <v>28</v>
      </c>
      <c r="Y137" s="4">
        <v>14329</v>
      </c>
      <c r="Z137" s="5">
        <v>150</v>
      </c>
    </row>
    <row r="138" spans="22:26">
      <c r="V138" t="s">
        <v>8</v>
      </c>
      <c r="W138" t="s">
        <v>36</v>
      </c>
      <c r="X138" t="s">
        <v>23</v>
      </c>
      <c r="Y138" s="4">
        <v>5019</v>
      </c>
      <c r="Z138" s="5">
        <v>150</v>
      </c>
    </row>
    <row r="139" spans="22:26">
      <c r="V139" t="s">
        <v>6</v>
      </c>
      <c r="W139" t="s">
        <v>34</v>
      </c>
      <c r="X139" t="s">
        <v>17</v>
      </c>
      <c r="Y139" s="4">
        <v>3759</v>
      </c>
      <c r="Z139" s="5">
        <v>150</v>
      </c>
    </row>
    <row r="140" spans="22:26">
      <c r="V140" t="s">
        <v>8</v>
      </c>
      <c r="W140" t="s">
        <v>37</v>
      </c>
      <c r="X140" t="s">
        <v>30</v>
      </c>
      <c r="Y140" s="4">
        <v>42</v>
      </c>
      <c r="Z140" s="5">
        <v>150</v>
      </c>
    </row>
    <row r="141" spans="22:26">
      <c r="V141" t="s">
        <v>9</v>
      </c>
      <c r="W141" t="s">
        <v>35</v>
      </c>
      <c r="X141" t="s">
        <v>4</v>
      </c>
      <c r="Y141" s="4">
        <v>959</v>
      </c>
      <c r="Z141" s="5">
        <v>147</v>
      </c>
    </row>
    <row r="142" spans="22:26">
      <c r="V142" t="s">
        <v>2</v>
      </c>
      <c r="W142" t="s">
        <v>39</v>
      </c>
      <c r="X142" t="s">
        <v>28</v>
      </c>
      <c r="Y142" s="4">
        <v>6027</v>
      </c>
      <c r="Z142" s="5">
        <v>144</v>
      </c>
    </row>
    <row r="143" spans="22:26">
      <c r="V143" t="s">
        <v>3</v>
      </c>
      <c r="W143" t="s">
        <v>37</v>
      </c>
      <c r="X143" t="s">
        <v>17</v>
      </c>
      <c r="Y143" s="4">
        <v>3983</v>
      </c>
      <c r="Z143" s="5">
        <v>144</v>
      </c>
    </row>
    <row r="144" spans="22:26">
      <c r="V144" t="s">
        <v>9</v>
      </c>
      <c r="W144" t="s">
        <v>35</v>
      </c>
      <c r="X144" t="s">
        <v>27</v>
      </c>
      <c r="Y144" s="4">
        <v>2429</v>
      </c>
      <c r="Z144" s="5">
        <v>144</v>
      </c>
    </row>
    <row r="145" spans="22:26">
      <c r="V145" t="s">
        <v>41</v>
      </c>
      <c r="W145" t="s">
        <v>34</v>
      </c>
      <c r="X145" t="s">
        <v>22</v>
      </c>
      <c r="Y145" s="4">
        <v>336</v>
      </c>
      <c r="Z145" s="5">
        <v>144</v>
      </c>
    </row>
    <row r="146" spans="22:26">
      <c r="V146" t="s">
        <v>10</v>
      </c>
      <c r="W146" t="s">
        <v>38</v>
      </c>
      <c r="X146" t="s">
        <v>22</v>
      </c>
      <c r="Y146" s="4">
        <v>2205</v>
      </c>
      <c r="Z146" s="5">
        <v>141</v>
      </c>
    </row>
    <row r="147" spans="22:26">
      <c r="V147" t="s">
        <v>2</v>
      </c>
      <c r="W147" t="s">
        <v>39</v>
      </c>
      <c r="X147" t="s">
        <v>22</v>
      </c>
      <c r="Y147" s="4">
        <v>1568</v>
      </c>
      <c r="Z147" s="5">
        <v>141</v>
      </c>
    </row>
    <row r="148" spans="22:26">
      <c r="V148" t="s">
        <v>2</v>
      </c>
      <c r="W148" t="s">
        <v>37</v>
      </c>
      <c r="X148" t="s">
        <v>18</v>
      </c>
      <c r="Y148" s="4">
        <v>11571</v>
      </c>
      <c r="Z148" s="5">
        <v>138</v>
      </c>
    </row>
    <row r="149" spans="22:26">
      <c r="V149" t="s">
        <v>7</v>
      </c>
      <c r="W149" t="s">
        <v>34</v>
      </c>
      <c r="X149" t="s">
        <v>20</v>
      </c>
      <c r="Y149" s="4">
        <v>2205</v>
      </c>
      <c r="Z149" s="5">
        <v>138</v>
      </c>
    </row>
    <row r="150" spans="22:26">
      <c r="V150" t="s">
        <v>40</v>
      </c>
      <c r="W150" t="s">
        <v>34</v>
      </c>
      <c r="X150" t="s">
        <v>27</v>
      </c>
      <c r="Y150" s="4">
        <v>2289</v>
      </c>
      <c r="Z150" s="5">
        <v>135</v>
      </c>
    </row>
    <row r="151" spans="22:26">
      <c r="V151" t="s">
        <v>6</v>
      </c>
      <c r="W151" t="s">
        <v>36</v>
      </c>
      <c r="X151" t="s">
        <v>29</v>
      </c>
      <c r="Y151" s="4">
        <v>1400</v>
      </c>
      <c r="Z151" s="5">
        <v>135</v>
      </c>
    </row>
    <row r="152" spans="22:26">
      <c r="V152" t="s">
        <v>6</v>
      </c>
      <c r="W152" t="s">
        <v>38</v>
      </c>
      <c r="X152" t="s">
        <v>33</v>
      </c>
      <c r="Y152" s="4">
        <v>959</v>
      </c>
      <c r="Z152" s="5">
        <v>135</v>
      </c>
    </row>
    <row r="153" spans="22:26">
      <c r="V153" t="s">
        <v>40</v>
      </c>
      <c r="W153" t="s">
        <v>39</v>
      </c>
      <c r="X153" t="s">
        <v>29</v>
      </c>
      <c r="Y153" s="4">
        <v>0</v>
      </c>
      <c r="Z153" s="5">
        <v>135</v>
      </c>
    </row>
    <row r="154" spans="22:26">
      <c r="V154" t="s">
        <v>41</v>
      </c>
      <c r="W154" t="s">
        <v>35</v>
      </c>
      <c r="X154" t="s">
        <v>27</v>
      </c>
      <c r="Y154" s="4">
        <v>847</v>
      </c>
      <c r="Z154" s="5">
        <v>129</v>
      </c>
    </row>
    <row r="155" spans="22:26">
      <c r="V155" t="s">
        <v>10</v>
      </c>
      <c r="W155" t="s">
        <v>38</v>
      </c>
      <c r="X155" t="s">
        <v>4</v>
      </c>
      <c r="Y155" s="4">
        <v>6860</v>
      </c>
      <c r="Z155" s="5">
        <v>126</v>
      </c>
    </row>
    <row r="156" spans="22:26">
      <c r="V156" t="s">
        <v>41</v>
      </c>
      <c r="W156" t="s">
        <v>34</v>
      </c>
      <c r="X156" t="s">
        <v>23</v>
      </c>
      <c r="Y156" s="4">
        <v>4935</v>
      </c>
      <c r="Z156" s="5">
        <v>126</v>
      </c>
    </row>
    <row r="157" spans="22:26">
      <c r="V157" t="s">
        <v>2</v>
      </c>
      <c r="W157" t="s">
        <v>39</v>
      </c>
      <c r="X157" t="s">
        <v>33</v>
      </c>
      <c r="Y157" s="4">
        <v>4018</v>
      </c>
      <c r="Z157" s="5">
        <v>126</v>
      </c>
    </row>
    <row r="158" spans="22:26">
      <c r="V158" t="s">
        <v>40</v>
      </c>
      <c r="W158" t="s">
        <v>35</v>
      </c>
      <c r="X158" t="s">
        <v>29</v>
      </c>
      <c r="Y158" s="4">
        <v>1617</v>
      </c>
      <c r="Z158" s="5">
        <v>126</v>
      </c>
    </row>
    <row r="159" spans="22:26">
      <c r="V159" t="s">
        <v>8</v>
      </c>
      <c r="W159" t="s">
        <v>35</v>
      </c>
      <c r="X159" t="s">
        <v>33</v>
      </c>
      <c r="Y159" s="4">
        <v>357</v>
      </c>
      <c r="Z159" s="5">
        <v>126</v>
      </c>
    </row>
    <row r="160" spans="22:26">
      <c r="V160" t="s">
        <v>6</v>
      </c>
      <c r="W160" t="s">
        <v>34</v>
      </c>
      <c r="X160" t="s">
        <v>32</v>
      </c>
      <c r="Y160" s="4">
        <v>6734</v>
      </c>
      <c r="Z160" s="5">
        <v>123</v>
      </c>
    </row>
    <row r="161" spans="22:26">
      <c r="V161" t="s">
        <v>6</v>
      </c>
      <c r="W161" t="s">
        <v>35</v>
      </c>
      <c r="X161" t="s">
        <v>30</v>
      </c>
      <c r="Y161" s="4">
        <v>4781</v>
      </c>
      <c r="Z161" s="5">
        <v>123</v>
      </c>
    </row>
    <row r="162" spans="22:26">
      <c r="V162" t="s">
        <v>41</v>
      </c>
      <c r="W162" t="s">
        <v>37</v>
      </c>
      <c r="X162" t="s">
        <v>20</v>
      </c>
      <c r="Y162" s="4">
        <v>3388</v>
      </c>
      <c r="Z162" s="5">
        <v>123</v>
      </c>
    </row>
    <row r="163" spans="22:26">
      <c r="V163" t="s">
        <v>6</v>
      </c>
      <c r="W163" t="s">
        <v>38</v>
      </c>
      <c r="X163" t="s">
        <v>13</v>
      </c>
      <c r="Y163" s="4">
        <v>2317</v>
      </c>
      <c r="Z163" s="5">
        <v>123</v>
      </c>
    </row>
    <row r="164" spans="22:26">
      <c r="V164" t="s">
        <v>10</v>
      </c>
      <c r="W164" t="s">
        <v>38</v>
      </c>
      <c r="X164" t="s">
        <v>13</v>
      </c>
      <c r="Y164" s="4">
        <v>63</v>
      </c>
      <c r="Z164" s="5">
        <v>123</v>
      </c>
    </row>
    <row r="165" spans="22:26">
      <c r="V165" t="s">
        <v>6</v>
      </c>
      <c r="W165" t="s">
        <v>36</v>
      </c>
      <c r="X165" t="s">
        <v>4</v>
      </c>
      <c r="Y165" s="4">
        <v>10073</v>
      </c>
      <c r="Z165" s="5">
        <v>120</v>
      </c>
    </row>
    <row r="166" spans="22:26">
      <c r="V166" t="s">
        <v>2</v>
      </c>
      <c r="W166" t="s">
        <v>34</v>
      </c>
      <c r="X166" t="s">
        <v>19</v>
      </c>
      <c r="Y166" s="4">
        <v>7511</v>
      </c>
      <c r="Z166" s="5">
        <v>120</v>
      </c>
    </row>
    <row r="167" spans="22:26">
      <c r="V167" t="s">
        <v>9</v>
      </c>
      <c r="W167" t="s">
        <v>38</v>
      </c>
      <c r="X167" t="s">
        <v>16</v>
      </c>
      <c r="Y167" s="4">
        <v>2646</v>
      </c>
      <c r="Z167" s="5">
        <v>120</v>
      </c>
    </row>
    <row r="168" spans="22:26">
      <c r="V168" t="s">
        <v>3</v>
      </c>
      <c r="W168" t="s">
        <v>34</v>
      </c>
      <c r="X168" t="s">
        <v>23</v>
      </c>
      <c r="Y168" s="4">
        <v>2212</v>
      </c>
      <c r="Z168" s="5">
        <v>117</v>
      </c>
    </row>
    <row r="169" spans="22:26">
      <c r="V169" t="s">
        <v>7</v>
      </c>
      <c r="W169" t="s">
        <v>36</v>
      </c>
      <c r="X169" t="s">
        <v>31</v>
      </c>
      <c r="Y169" s="4">
        <v>2149</v>
      </c>
      <c r="Z169" s="5">
        <v>117</v>
      </c>
    </row>
    <row r="170" spans="22:26">
      <c r="V170" t="s">
        <v>2</v>
      </c>
      <c r="W170" t="s">
        <v>39</v>
      </c>
      <c r="X170" t="s">
        <v>16</v>
      </c>
      <c r="Y170" s="4">
        <v>2016</v>
      </c>
      <c r="Z170" s="5">
        <v>117</v>
      </c>
    </row>
    <row r="171" spans="22:26">
      <c r="V171" t="s">
        <v>7</v>
      </c>
      <c r="W171" t="s">
        <v>35</v>
      </c>
      <c r="X171" t="s">
        <v>24</v>
      </c>
      <c r="Y171" s="4">
        <v>2793</v>
      </c>
      <c r="Z171" s="5">
        <v>114</v>
      </c>
    </row>
    <row r="172" spans="22:26">
      <c r="V172" t="s">
        <v>9</v>
      </c>
      <c r="W172" t="s">
        <v>36</v>
      </c>
      <c r="X172" t="s">
        <v>25</v>
      </c>
      <c r="Y172" s="4">
        <v>2142</v>
      </c>
      <c r="Z172" s="5">
        <v>114</v>
      </c>
    </row>
    <row r="173" spans="22:26">
      <c r="V173" t="s">
        <v>40</v>
      </c>
      <c r="W173" t="s">
        <v>37</v>
      </c>
      <c r="X173" t="s">
        <v>30</v>
      </c>
      <c r="Y173" s="4">
        <v>1624</v>
      </c>
      <c r="Z173" s="5">
        <v>114</v>
      </c>
    </row>
    <row r="174" spans="22:26">
      <c r="V174" t="s">
        <v>7</v>
      </c>
      <c r="W174" t="s">
        <v>37</v>
      </c>
      <c r="X174" t="s">
        <v>17</v>
      </c>
      <c r="Y174" s="4">
        <v>4487</v>
      </c>
      <c r="Z174" s="5">
        <v>111</v>
      </c>
    </row>
    <row r="175" spans="22:26">
      <c r="V175" t="s">
        <v>5</v>
      </c>
      <c r="W175" t="s">
        <v>36</v>
      </c>
      <c r="X175" t="s">
        <v>30</v>
      </c>
      <c r="Y175" s="4">
        <v>1526</v>
      </c>
      <c r="Z175" s="5">
        <v>105</v>
      </c>
    </row>
    <row r="176" spans="22:26">
      <c r="V176" t="s">
        <v>41</v>
      </c>
      <c r="W176" t="s">
        <v>37</v>
      </c>
      <c r="X176" t="s">
        <v>24</v>
      </c>
      <c r="Y176" s="4">
        <v>6398</v>
      </c>
      <c r="Z176" s="5">
        <v>102</v>
      </c>
    </row>
    <row r="177" spans="22:26">
      <c r="V177" t="s">
        <v>40</v>
      </c>
      <c r="W177" t="s">
        <v>38</v>
      </c>
      <c r="X177" t="s">
        <v>4</v>
      </c>
      <c r="Y177" s="4">
        <v>6125</v>
      </c>
      <c r="Z177" s="5">
        <v>102</v>
      </c>
    </row>
    <row r="178" spans="22:26">
      <c r="V178" t="s">
        <v>9</v>
      </c>
      <c r="W178" t="s">
        <v>38</v>
      </c>
      <c r="X178" t="s">
        <v>25</v>
      </c>
      <c r="Y178" s="4">
        <v>3850</v>
      </c>
      <c r="Z178" s="5">
        <v>102</v>
      </c>
    </row>
    <row r="179" spans="22:26">
      <c r="V179" t="s">
        <v>5</v>
      </c>
      <c r="W179" t="s">
        <v>34</v>
      </c>
      <c r="X179" t="s">
        <v>29</v>
      </c>
      <c r="Y179" s="4">
        <v>2891</v>
      </c>
      <c r="Z179" s="5">
        <v>102</v>
      </c>
    </row>
    <row r="180" spans="22:26">
      <c r="V180" t="s">
        <v>3</v>
      </c>
      <c r="W180" t="s">
        <v>39</v>
      </c>
      <c r="X180" t="s">
        <v>28</v>
      </c>
      <c r="Y180" s="4">
        <v>1652</v>
      </c>
      <c r="Z180" s="5">
        <v>102</v>
      </c>
    </row>
    <row r="181" spans="22:26">
      <c r="V181" t="s">
        <v>6</v>
      </c>
      <c r="W181" t="s">
        <v>37</v>
      </c>
      <c r="X181" t="s">
        <v>18</v>
      </c>
      <c r="Y181" s="4">
        <v>1505</v>
      </c>
      <c r="Z181" s="5">
        <v>102</v>
      </c>
    </row>
    <row r="182" spans="22:26">
      <c r="V182" t="s">
        <v>9</v>
      </c>
      <c r="W182" t="s">
        <v>38</v>
      </c>
      <c r="X182" t="s">
        <v>26</v>
      </c>
      <c r="Y182" s="4">
        <v>2436</v>
      </c>
      <c r="Z182" s="5">
        <v>99</v>
      </c>
    </row>
    <row r="183" spans="22:26">
      <c r="V183" t="s">
        <v>41</v>
      </c>
      <c r="W183" t="s">
        <v>35</v>
      </c>
      <c r="X183" t="s">
        <v>19</v>
      </c>
      <c r="Y183" s="4">
        <v>609</v>
      </c>
      <c r="Z183" s="5">
        <v>99</v>
      </c>
    </row>
    <row r="184" spans="22:26">
      <c r="V184" t="s">
        <v>9</v>
      </c>
      <c r="W184" t="s">
        <v>37</v>
      </c>
      <c r="X184" t="s">
        <v>20</v>
      </c>
      <c r="Y184" s="4">
        <v>7273</v>
      </c>
      <c r="Z184" s="5">
        <v>96</v>
      </c>
    </row>
    <row r="185" spans="22:26">
      <c r="V185" t="s">
        <v>10</v>
      </c>
      <c r="W185" t="s">
        <v>35</v>
      </c>
      <c r="X185" t="s">
        <v>14</v>
      </c>
      <c r="Y185" s="4">
        <v>3472</v>
      </c>
      <c r="Z185" s="5">
        <v>96</v>
      </c>
    </row>
    <row r="186" spans="22:26">
      <c r="V186" t="s">
        <v>7</v>
      </c>
      <c r="W186" t="s">
        <v>34</v>
      </c>
      <c r="X186" t="s">
        <v>25</v>
      </c>
      <c r="Y186" s="4">
        <v>1568</v>
      </c>
      <c r="Z186" s="5">
        <v>96</v>
      </c>
    </row>
    <row r="187" spans="22:26">
      <c r="V187" t="s">
        <v>40</v>
      </c>
      <c r="W187" t="s">
        <v>37</v>
      </c>
      <c r="X187" t="s">
        <v>27</v>
      </c>
      <c r="Y187" s="4">
        <v>6132</v>
      </c>
      <c r="Z187" s="5">
        <v>93</v>
      </c>
    </row>
    <row r="188" spans="22:26">
      <c r="V188" t="s">
        <v>3</v>
      </c>
      <c r="W188" t="s">
        <v>34</v>
      </c>
      <c r="X188" t="s">
        <v>17</v>
      </c>
      <c r="Y188" s="4">
        <v>2919</v>
      </c>
      <c r="Z188" s="5">
        <v>93</v>
      </c>
    </row>
    <row r="189" spans="22:26">
      <c r="V189" t="s">
        <v>9</v>
      </c>
      <c r="W189" t="s">
        <v>37</v>
      </c>
      <c r="X189" t="s">
        <v>23</v>
      </c>
      <c r="Y189" s="4">
        <v>2737</v>
      </c>
      <c r="Z189" s="5">
        <v>93</v>
      </c>
    </row>
    <row r="190" spans="22:26">
      <c r="V190" t="s">
        <v>5</v>
      </c>
      <c r="W190" t="s">
        <v>34</v>
      </c>
      <c r="X190" t="s">
        <v>33</v>
      </c>
      <c r="Y190" s="4">
        <v>1652</v>
      </c>
      <c r="Z190" s="5">
        <v>93</v>
      </c>
    </row>
    <row r="191" spans="22:26">
      <c r="V191" t="s">
        <v>10</v>
      </c>
      <c r="W191" t="s">
        <v>34</v>
      </c>
      <c r="X191" t="s">
        <v>25</v>
      </c>
      <c r="Y191" s="4">
        <v>1428</v>
      </c>
      <c r="Z191" s="5">
        <v>93</v>
      </c>
    </row>
    <row r="192" spans="22:26">
      <c r="V192" t="s">
        <v>40</v>
      </c>
      <c r="W192" t="s">
        <v>36</v>
      </c>
      <c r="X192" t="s">
        <v>33</v>
      </c>
      <c r="Y192" s="4">
        <v>9772</v>
      </c>
      <c r="Z192" s="5">
        <v>90</v>
      </c>
    </row>
    <row r="193" spans="22:26">
      <c r="V193" t="s">
        <v>9</v>
      </c>
      <c r="W193" t="s">
        <v>34</v>
      </c>
      <c r="X193" t="s">
        <v>23</v>
      </c>
      <c r="Y193" s="4">
        <v>8155</v>
      </c>
      <c r="Z193" s="5">
        <v>90</v>
      </c>
    </row>
    <row r="194" spans="22:26">
      <c r="V194" t="s">
        <v>40</v>
      </c>
      <c r="W194" t="s">
        <v>38</v>
      </c>
      <c r="X194" t="s">
        <v>25</v>
      </c>
      <c r="Y194" s="4">
        <v>2541</v>
      </c>
      <c r="Z194" s="5">
        <v>90</v>
      </c>
    </row>
    <row r="195" spans="22:26">
      <c r="V195" t="s">
        <v>9</v>
      </c>
      <c r="W195" t="s">
        <v>38</v>
      </c>
      <c r="X195" t="s">
        <v>33</v>
      </c>
      <c r="Y195" s="4">
        <v>9506</v>
      </c>
      <c r="Z195" s="5">
        <v>87</v>
      </c>
    </row>
    <row r="196" spans="22:26">
      <c r="V196" t="s">
        <v>6</v>
      </c>
      <c r="W196" t="s">
        <v>37</v>
      </c>
      <c r="X196" t="s">
        <v>31</v>
      </c>
      <c r="Y196" s="4">
        <v>7693</v>
      </c>
      <c r="Z196" s="5">
        <v>87</v>
      </c>
    </row>
    <row r="197" spans="22:26">
      <c r="V197" t="s">
        <v>10</v>
      </c>
      <c r="W197" t="s">
        <v>34</v>
      </c>
      <c r="X197" t="s">
        <v>17</v>
      </c>
      <c r="Y197" s="4">
        <v>700</v>
      </c>
      <c r="Z197" s="5">
        <v>87</v>
      </c>
    </row>
    <row r="198" spans="22:26">
      <c r="V198" t="s">
        <v>40</v>
      </c>
      <c r="W198" t="s">
        <v>38</v>
      </c>
      <c r="X198" t="s">
        <v>26</v>
      </c>
      <c r="Y198" s="4">
        <v>609</v>
      </c>
      <c r="Z198" s="5">
        <v>87</v>
      </c>
    </row>
    <row r="199" spans="22:26">
      <c r="V199" t="s">
        <v>8</v>
      </c>
      <c r="W199" t="s">
        <v>37</v>
      </c>
      <c r="X199" t="s">
        <v>21</v>
      </c>
      <c r="Y199" s="4">
        <v>434</v>
      </c>
      <c r="Z199" s="5">
        <v>87</v>
      </c>
    </row>
    <row r="200" spans="22:26">
      <c r="V200" t="s">
        <v>7</v>
      </c>
      <c r="W200" t="s">
        <v>36</v>
      </c>
      <c r="X200" t="s">
        <v>32</v>
      </c>
      <c r="Y200" s="4">
        <v>280</v>
      </c>
      <c r="Z200" s="5">
        <v>87</v>
      </c>
    </row>
    <row r="201" spans="22:26">
      <c r="V201" t="s">
        <v>41</v>
      </c>
      <c r="W201" t="s">
        <v>36</v>
      </c>
      <c r="X201" t="s">
        <v>32</v>
      </c>
      <c r="Y201" s="4">
        <v>10304</v>
      </c>
      <c r="Z201" s="5">
        <v>84</v>
      </c>
    </row>
    <row r="202" spans="22:26">
      <c r="V202" t="s">
        <v>5</v>
      </c>
      <c r="W202" t="s">
        <v>35</v>
      </c>
      <c r="X202" t="s">
        <v>22</v>
      </c>
      <c r="Y202" s="4">
        <v>490</v>
      </c>
      <c r="Z202" s="5">
        <v>84</v>
      </c>
    </row>
    <row r="203" spans="22:26">
      <c r="V203" t="s">
        <v>8</v>
      </c>
      <c r="W203" t="s">
        <v>38</v>
      </c>
      <c r="X203" t="s">
        <v>22</v>
      </c>
      <c r="Y203" s="4">
        <v>168</v>
      </c>
      <c r="Z203" s="5">
        <v>84</v>
      </c>
    </row>
    <row r="204" spans="22:26">
      <c r="V204" t="s">
        <v>2</v>
      </c>
      <c r="W204" t="s">
        <v>39</v>
      </c>
      <c r="X204" t="s">
        <v>27</v>
      </c>
      <c r="Y204" s="4">
        <v>7812</v>
      </c>
      <c r="Z204" s="5">
        <v>81</v>
      </c>
    </row>
    <row r="205" spans="22:26">
      <c r="V205" t="s">
        <v>5</v>
      </c>
      <c r="W205" t="s">
        <v>39</v>
      </c>
      <c r="X205" t="s">
        <v>22</v>
      </c>
      <c r="Y205" s="4">
        <v>6909</v>
      </c>
      <c r="Z205" s="5">
        <v>81</v>
      </c>
    </row>
    <row r="206" spans="22:26">
      <c r="V206" t="s">
        <v>8</v>
      </c>
      <c r="W206" t="s">
        <v>35</v>
      </c>
      <c r="X206" t="s">
        <v>30</v>
      </c>
      <c r="Y206" s="4">
        <v>3598</v>
      </c>
      <c r="Z206" s="5">
        <v>81</v>
      </c>
    </row>
    <row r="207" spans="22:26">
      <c r="V207" t="s">
        <v>6</v>
      </c>
      <c r="W207" t="s">
        <v>37</v>
      </c>
      <c r="X207" t="s">
        <v>30</v>
      </c>
      <c r="Y207" s="4">
        <v>560</v>
      </c>
      <c r="Z207" s="5">
        <v>81</v>
      </c>
    </row>
    <row r="208" spans="22:26">
      <c r="V208" t="s">
        <v>8</v>
      </c>
      <c r="W208" t="s">
        <v>38</v>
      </c>
      <c r="X208" t="s">
        <v>21</v>
      </c>
      <c r="Y208" s="4">
        <v>6433</v>
      </c>
      <c r="Z208" s="5">
        <v>78</v>
      </c>
    </row>
    <row r="209" spans="22:26">
      <c r="V209" t="s">
        <v>3</v>
      </c>
      <c r="W209" t="s">
        <v>35</v>
      </c>
      <c r="X209" t="s">
        <v>23</v>
      </c>
      <c r="Y209" s="4">
        <v>2023</v>
      </c>
      <c r="Z209" s="5">
        <v>78</v>
      </c>
    </row>
    <row r="210" spans="22:26">
      <c r="V210" t="s">
        <v>2</v>
      </c>
      <c r="W210" t="s">
        <v>36</v>
      </c>
      <c r="X210" t="s">
        <v>29</v>
      </c>
      <c r="Y210" s="4">
        <v>8211</v>
      </c>
      <c r="Z210" s="5">
        <v>75</v>
      </c>
    </row>
    <row r="211" spans="22:26">
      <c r="V211" t="s">
        <v>6</v>
      </c>
      <c r="W211" t="s">
        <v>34</v>
      </c>
      <c r="X211" t="s">
        <v>29</v>
      </c>
      <c r="Y211" s="4">
        <v>3339</v>
      </c>
      <c r="Z211" s="5">
        <v>75</v>
      </c>
    </row>
    <row r="212" spans="22:26">
      <c r="V212" t="s">
        <v>7</v>
      </c>
      <c r="W212" t="s">
        <v>34</v>
      </c>
      <c r="X212" t="s">
        <v>32</v>
      </c>
      <c r="Y212" s="4">
        <v>3262</v>
      </c>
      <c r="Z212" s="5">
        <v>75</v>
      </c>
    </row>
    <row r="213" spans="22:26">
      <c r="V213" t="s">
        <v>40</v>
      </c>
      <c r="W213" t="s">
        <v>34</v>
      </c>
      <c r="X213" t="s">
        <v>23</v>
      </c>
      <c r="Y213" s="4">
        <v>2779</v>
      </c>
      <c r="Z213" s="5">
        <v>75</v>
      </c>
    </row>
    <row r="214" spans="22:26">
      <c r="V214" t="s">
        <v>6</v>
      </c>
      <c r="W214" t="s">
        <v>34</v>
      </c>
      <c r="X214" t="s">
        <v>16</v>
      </c>
      <c r="Y214" s="4">
        <v>2219</v>
      </c>
      <c r="Z214" s="5">
        <v>75</v>
      </c>
    </row>
    <row r="215" spans="22:26">
      <c r="V215" t="s">
        <v>7</v>
      </c>
      <c r="W215" t="s">
        <v>38</v>
      </c>
      <c r="X215" t="s">
        <v>14</v>
      </c>
      <c r="Y215" s="4">
        <v>1281</v>
      </c>
      <c r="Z215" s="5">
        <v>75</v>
      </c>
    </row>
    <row r="216" spans="22:26">
      <c r="V216" t="s">
        <v>10</v>
      </c>
      <c r="W216" t="s">
        <v>36</v>
      </c>
      <c r="X216" t="s">
        <v>13</v>
      </c>
      <c r="Y216" s="4">
        <v>945</v>
      </c>
      <c r="Z216" s="5">
        <v>75</v>
      </c>
    </row>
    <row r="217" spans="22:26">
      <c r="V217" t="s">
        <v>5</v>
      </c>
      <c r="W217" t="s">
        <v>37</v>
      </c>
      <c r="X217" t="s">
        <v>22</v>
      </c>
      <c r="Y217" s="4">
        <v>518</v>
      </c>
      <c r="Z217" s="5">
        <v>75</v>
      </c>
    </row>
    <row r="218" spans="22:26">
      <c r="V218" t="s">
        <v>6</v>
      </c>
      <c r="W218" t="s">
        <v>38</v>
      </c>
      <c r="X218" t="s">
        <v>25</v>
      </c>
      <c r="Y218" s="4">
        <v>469</v>
      </c>
      <c r="Z218" s="5">
        <v>75</v>
      </c>
    </row>
    <row r="219" spans="22:26">
      <c r="V219" t="s">
        <v>40</v>
      </c>
      <c r="W219" t="s">
        <v>37</v>
      </c>
      <c r="X219" t="s">
        <v>29</v>
      </c>
      <c r="Y219" s="4">
        <v>9002</v>
      </c>
      <c r="Z219" s="5">
        <v>72</v>
      </c>
    </row>
    <row r="220" spans="22:26">
      <c r="V220" t="s">
        <v>41</v>
      </c>
      <c r="W220" t="s">
        <v>39</v>
      </c>
      <c r="X220" t="s">
        <v>14</v>
      </c>
      <c r="Y220" s="4">
        <v>3976</v>
      </c>
      <c r="Z220" s="5">
        <v>72</v>
      </c>
    </row>
    <row r="221" spans="22:26">
      <c r="V221" t="s">
        <v>9</v>
      </c>
      <c r="W221" t="s">
        <v>39</v>
      </c>
      <c r="X221" t="s">
        <v>25</v>
      </c>
      <c r="Y221" s="4">
        <v>3192</v>
      </c>
      <c r="Z221" s="5">
        <v>72</v>
      </c>
    </row>
    <row r="222" spans="22:26">
      <c r="V222" t="s">
        <v>10</v>
      </c>
      <c r="W222" t="s">
        <v>36</v>
      </c>
      <c r="X222" t="s">
        <v>27</v>
      </c>
      <c r="Y222" s="4">
        <v>1407</v>
      </c>
      <c r="Z222" s="5">
        <v>72</v>
      </c>
    </row>
    <row r="223" spans="22:26">
      <c r="V223" t="s">
        <v>41</v>
      </c>
      <c r="W223" t="s">
        <v>35</v>
      </c>
      <c r="X223" t="s">
        <v>13</v>
      </c>
      <c r="Y223" s="4">
        <v>4760</v>
      </c>
      <c r="Z223" s="5">
        <v>69</v>
      </c>
    </row>
    <row r="224" spans="22:26">
      <c r="V224" t="s">
        <v>3</v>
      </c>
      <c r="W224" t="s">
        <v>35</v>
      </c>
      <c r="X224" t="s">
        <v>29</v>
      </c>
      <c r="Y224" s="4">
        <v>2114</v>
      </c>
      <c r="Z224" s="5">
        <v>66</v>
      </c>
    </row>
    <row r="225" spans="22:26">
      <c r="V225" t="s">
        <v>5</v>
      </c>
      <c r="W225" t="s">
        <v>36</v>
      </c>
      <c r="X225" t="s">
        <v>13</v>
      </c>
      <c r="Y225" s="4">
        <v>6146</v>
      </c>
      <c r="Z225" s="5">
        <v>63</v>
      </c>
    </row>
    <row r="226" spans="22:26">
      <c r="V226" t="s">
        <v>7</v>
      </c>
      <c r="W226" t="s">
        <v>35</v>
      </c>
      <c r="X226" t="s">
        <v>14</v>
      </c>
      <c r="Y226" s="4">
        <v>4606</v>
      </c>
      <c r="Z226" s="5">
        <v>63</v>
      </c>
    </row>
    <row r="227" spans="22:26">
      <c r="V227" t="s">
        <v>8</v>
      </c>
      <c r="W227" t="s">
        <v>38</v>
      </c>
      <c r="X227" t="s">
        <v>27</v>
      </c>
      <c r="Y227" s="4">
        <v>2268</v>
      </c>
      <c r="Z227" s="5">
        <v>63</v>
      </c>
    </row>
    <row r="228" spans="22:26">
      <c r="V228" t="s">
        <v>6</v>
      </c>
      <c r="W228" t="s">
        <v>39</v>
      </c>
      <c r="X228" t="s">
        <v>30</v>
      </c>
      <c r="Y228" s="4">
        <v>1638</v>
      </c>
      <c r="Z228" s="5">
        <v>63</v>
      </c>
    </row>
    <row r="229" spans="22:26">
      <c r="V229" t="s">
        <v>6</v>
      </c>
      <c r="W229" t="s">
        <v>36</v>
      </c>
      <c r="X229" t="s">
        <v>21</v>
      </c>
      <c r="Y229" s="4">
        <v>497</v>
      </c>
      <c r="Z229" s="5">
        <v>63</v>
      </c>
    </row>
    <row r="230" spans="22:26">
      <c r="V230" t="s">
        <v>9</v>
      </c>
      <c r="W230" t="s">
        <v>38</v>
      </c>
      <c r="X230" t="s">
        <v>24</v>
      </c>
      <c r="Y230" s="4">
        <v>4137</v>
      </c>
      <c r="Z230" s="5">
        <v>60</v>
      </c>
    </row>
    <row r="231" spans="22:26">
      <c r="V231" t="s">
        <v>9</v>
      </c>
      <c r="W231" t="s">
        <v>36</v>
      </c>
      <c r="X231" t="s">
        <v>30</v>
      </c>
      <c r="Y231" s="4">
        <v>9051</v>
      </c>
      <c r="Z231" s="5">
        <v>57</v>
      </c>
    </row>
    <row r="232" spans="22:26">
      <c r="V232" t="s">
        <v>5</v>
      </c>
      <c r="W232" t="s">
        <v>38</v>
      </c>
      <c r="X232" t="s">
        <v>13</v>
      </c>
      <c r="Y232" s="4">
        <v>7189</v>
      </c>
      <c r="Z232" s="5">
        <v>54</v>
      </c>
    </row>
    <row r="233" spans="22:26">
      <c r="V233" t="s">
        <v>7</v>
      </c>
      <c r="W233" t="s">
        <v>37</v>
      </c>
      <c r="X233" t="s">
        <v>30</v>
      </c>
      <c r="Y233" s="4">
        <v>6454</v>
      </c>
      <c r="Z233" s="5">
        <v>54</v>
      </c>
    </row>
    <row r="234" spans="22:26">
      <c r="V234" t="s">
        <v>3</v>
      </c>
      <c r="W234" t="s">
        <v>34</v>
      </c>
      <c r="X234" t="s">
        <v>26</v>
      </c>
      <c r="Y234" s="4">
        <v>3108</v>
      </c>
      <c r="Z234" s="5">
        <v>54</v>
      </c>
    </row>
    <row r="235" spans="22:26">
      <c r="V235" t="s">
        <v>6</v>
      </c>
      <c r="W235" t="s">
        <v>38</v>
      </c>
      <c r="X235" t="s">
        <v>31</v>
      </c>
      <c r="Y235" s="4">
        <v>2681</v>
      </c>
      <c r="Z235" s="5">
        <v>54</v>
      </c>
    </row>
    <row r="236" spans="22:26">
      <c r="V236" t="s">
        <v>2</v>
      </c>
      <c r="W236" t="s">
        <v>37</v>
      </c>
      <c r="X236" t="s">
        <v>14</v>
      </c>
      <c r="Y236" s="4">
        <v>1057</v>
      </c>
      <c r="Z236" s="5">
        <v>54</v>
      </c>
    </row>
    <row r="237" spans="22:26">
      <c r="V237" t="s">
        <v>2</v>
      </c>
      <c r="W237" t="s">
        <v>34</v>
      </c>
      <c r="X237" t="s">
        <v>13</v>
      </c>
      <c r="Y237" s="4">
        <v>252</v>
      </c>
      <c r="Z237" s="5">
        <v>54</v>
      </c>
    </row>
    <row r="238" spans="22:26">
      <c r="V238" t="s">
        <v>5</v>
      </c>
      <c r="W238" t="s">
        <v>39</v>
      </c>
      <c r="X238" t="s">
        <v>26</v>
      </c>
      <c r="Y238" s="4">
        <v>5236</v>
      </c>
      <c r="Z238" s="5">
        <v>51</v>
      </c>
    </row>
    <row r="239" spans="22:26">
      <c r="V239" t="s">
        <v>3</v>
      </c>
      <c r="W239" t="s">
        <v>39</v>
      </c>
      <c r="X239" t="s">
        <v>29</v>
      </c>
      <c r="Y239" s="4">
        <v>3640</v>
      </c>
      <c r="Z239" s="5">
        <v>51</v>
      </c>
    </row>
    <row r="240" spans="22:26">
      <c r="V240" t="s">
        <v>40</v>
      </c>
      <c r="W240" t="s">
        <v>38</v>
      </c>
      <c r="X240" t="s">
        <v>24</v>
      </c>
      <c r="Y240" s="4">
        <v>623</v>
      </c>
      <c r="Z240" s="5">
        <v>51</v>
      </c>
    </row>
    <row r="241" spans="22:26">
      <c r="V241" t="s">
        <v>2</v>
      </c>
      <c r="W241" t="s">
        <v>38</v>
      </c>
      <c r="X241" t="s">
        <v>13</v>
      </c>
      <c r="Y241" s="4">
        <v>56</v>
      </c>
      <c r="Z241" s="5">
        <v>51</v>
      </c>
    </row>
    <row r="242" spans="22:26">
      <c r="V242" t="s">
        <v>40</v>
      </c>
      <c r="W242" t="s">
        <v>34</v>
      </c>
      <c r="X242" t="s">
        <v>26</v>
      </c>
      <c r="Y242" s="4">
        <v>6748</v>
      </c>
      <c r="Z242" s="5">
        <v>48</v>
      </c>
    </row>
    <row r="243" spans="22:26">
      <c r="V243" t="s">
        <v>7</v>
      </c>
      <c r="W243" t="s">
        <v>37</v>
      </c>
      <c r="X243" t="s">
        <v>33</v>
      </c>
      <c r="Y243" s="4">
        <v>6391</v>
      </c>
      <c r="Z243" s="5">
        <v>48</v>
      </c>
    </row>
    <row r="244" spans="22:26">
      <c r="V244" t="s">
        <v>7</v>
      </c>
      <c r="W244" t="s">
        <v>34</v>
      </c>
      <c r="X244" t="s">
        <v>33</v>
      </c>
      <c r="Y244" s="4">
        <v>2226</v>
      </c>
      <c r="Z244" s="5">
        <v>48</v>
      </c>
    </row>
    <row r="245" spans="22:26">
      <c r="V245" t="s">
        <v>40</v>
      </c>
      <c r="W245" t="s">
        <v>35</v>
      </c>
      <c r="X245" t="s">
        <v>24</v>
      </c>
      <c r="Y245" s="4">
        <v>1638</v>
      </c>
      <c r="Z245" s="5">
        <v>48</v>
      </c>
    </row>
    <row r="246" spans="22:26">
      <c r="V246" t="s">
        <v>6</v>
      </c>
      <c r="W246" t="s">
        <v>34</v>
      </c>
      <c r="X246" t="s">
        <v>4</v>
      </c>
      <c r="Y246" s="4">
        <v>525</v>
      </c>
      <c r="Z246" s="5">
        <v>48</v>
      </c>
    </row>
    <row r="247" spans="22:26">
      <c r="V247" t="s">
        <v>2</v>
      </c>
      <c r="W247" t="s">
        <v>36</v>
      </c>
      <c r="X247" t="s">
        <v>17</v>
      </c>
      <c r="Y247" s="4">
        <v>189</v>
      </c>
      <c r="Z247" s="5">
        <v>48</v>
      </c>
    </row>
    <row r="248" spans="22:26">
      <c r="V248" t="s">
        <v>5</v>
      </c>
      <c r="W248" t="s">
        <v>37</v>
      </c>
      <c r="X248" t="s">
        <v>31</v>
      </c>
      <c r="Y248" s="4">
        <v>182</v>
      </c>
      <c r="Z248" s="5">
        <v>48</v>
      </c>
    </row>
    <row r="249" spans="22:26">
      <c r="V249" t="s">
        <v>5</v>
      </c>
      <c r="W249" t="s">
        <v>38</v>
      </c>
      <c r="X249" t="s">
        <v>25</v>
      </c>
      <c r="Y249" s="4">
        <v>7483</v>
      </c>
      <c r="Z249" s="5">
        <v>45</v>
      </c>
    </row>
    <row r="250" spans="22:26">
      <c r="V250" t="s">
        <v>8</v>
      </c>
      <c r="W250" t="s">
        <v>37</v>
      </c>
      <c r="X250" t="s">
        <v>26</v>
      </c>
      <c r="Y250" s="4">
        <v>6279</v>
      </c>
      <c r="Z250" s="5">
        <v>45</v>
      </c>
    </row>
    <row r="251" spans="22:26">
      <c r="V251" t="s">
        <v>9</v>
      </c>
      <c r="W251" t="s">
        <v>37</v>
      </c>
      <c r="X251" t="s">
        <v>28</v>
      </c>
      <c r="Y251" s="4">
        <v>2919</v>
      </c>
      <c r="Z251" s="5">
        <v>45</v>
      </c>
    </row>
    <row r="252" spans="22:26">
      <c r="V252" t="s">
        <v>40</v>
      </c>
      <c r="W252" t="s">
        <v>38</v>
      </c>
      <c r="X252" t="s">
        <v>29</v>
      </c>
      <c r="Y252" s="4">
        <v>2541</v>
      </c>
      <c r="Z252" s="5">
        <v>45</v>
      </c>
    </row>
    <row r="253" spans="22:26">
      <c r="V253" t="s">
        <v>7</v>
      </c>
      <c r="W253" t="s">
        <v>36</v>
      </c>
      <c r="X253" t="s">
        <v>22</v>
      </c>
      <c r="Y253" s="4">
        <v>8435</v>
      </c>
      <c r="Z253" s="5">
        <v>42</v>
      </c>
    </row>
    <row r="254" spans="22:26">
      <c r="V254" t="s">
        <v>3</v>
      </c>
      <c r="W254" t="s">
        <v>34</v>
      </c>
      <c r="X254" t="s">
        <v>25</v>
      </c>
      <c r="Y254" s="4">
        <v>6300</v>
      </c>
      <c r="Z254" s="5">
        <v>42</v>
      </c>
    </row>
    <row r="255" spans="22:26">
      <c r="V255" t="s">
        <v>40</v>
      </c>
      <c r="W255" t="s">
        <v>39</v>
      </c>
      <c r="X255" t="s">
        <v>15</v>
      </c>
      <c r="Y255" s="4">
        <v>5775</v>
      </c>
      <c r="Z255" s="5">
        <v>42</v>
      </c>
    </row>
    <row r="256" spans="22:26">
      <c r="V256" t="s">
        <v>2</v>
      </c>
      <c r="W256" t="s">
        <v>37</v>
      </c>
      <c r="X256" t="s">
        <v>15</v>
      </c>
      <c r="Y256" s="4">
        <v>2863</v>
      </c>
      <c r="Z256" s="5">
        <v>42</v>
      </c>
    </row>
    <row r="257" spans="22:26">
      <c r="V257" t="s">
        <v>5</v>
      </c>
      <c r="W257" t="s">
        <v>36</v>
      </c>
      <c r="X257" t="s">
        <v>16</v>
      </c>
      <c r="Y257" s="4">
        <v>16184</v>
      </c>
      <c r="Z257" s="5">
        <v>39</v>
      </c>
    </row>
    <row r="258" spans="22:26">
      <c r="V258" t="s">
        <v>7</v>
      </c>
      <c r="W258" t="s">
        <v>34</v>
      </c>
      <c r="X258" t="s">
        <v>17</v>
      </c>
      <c r="Y258" s="4">
        <v>7777</v>
      </c>
      <c r="Z258" s="5">
        <v>39</v>
      </c>
    </row>
    <row r="259" spans="22:26">
      <c r="V259" t="s">
        <v>3</v>
      </c>
      <c r="W259" t="s">
        <v>36</v>
      </c>
      <c r="X259" t="s">
        <v>25</v>
      </c>
      <c r="Y259" s="4">
        <v>3339</v>
      </c>
      <c r="Z259" s="5">
        <v>39</v>
      </c>
    </row>
    <row r="260" spans="22:26">
      <c r="V260" t="s">
        <v>40</v>
      </c>
      <c r="W260" t="s">
        <v>38</v>
      </c>
      <c r="X260" t="s">
        <v>31</v>
      </c>
      <c r="Y260" s="4">
        <v>1988</v>
      </c>
      <c r="Z260" s="5">
        <v>39</v>
      </c>
    </row>
    <row r="261" spans="22:26">
      <c r="V261" t="s">
        <v>41</v>
      </c>
      <c r="W261" t="s">
        <v>34</v>
      </c>
      <c r="X261" t="s">
        <v>17</v>
      </c>
      <c r="Y261" s="4">
        <v>1463</v>
      </c>
      <c r="Z261" s="5">
        <v>39</v>
      </c>
    </row>
    <row r="262" spans="22:26">
      <c r="V262" t="s">
        <v>3</v>
      </c>
      <c r="W262" t="s">
        <v>36</v>
      </c>
      <c r="X262" t="s">
        <v>16</v>
      </c>
      <c r="Y262" s="4">
        <v>9198</v>
      </c>
      <c r="Z262" s="5">
        <v>36</v>
      </c>
    </row>
    <row r="263" spans="22:26">
      <c r="V263" t="s">
        <v>6</v>
      </c>
      <c r="W263" t="s">
        <v>38</v>
      </c>
      <c r="X263" t="s">
        <v>21</v>
      </c>
      <c r="Y263" s="4">
        <v>7322</v>
      </c>
      <c r="Z263" s="5">
        <v>36</v>
      </c>
    </row>
    <row r="264" spans="22:26">
      <c r="V264" t="s">
        <v>2</v>
      </c>
      <c r="W264" t="s">
        <v>39</v>
      </c>
      <c r="X264" t="s">
        <v>15</v>
      </c>
      <c r="Y264" s="4">
        <v>4802</v>
      </c>
      <c r="Z264" s="5">
        <v>36</v>
      </c>
    </row>
    <row r="265" spans="22:26">
      <c r="V265" t="s">
        <v>2</v>
      </c>
      <c r="W265" t="s">
        <v>39</v>
      </c>
      <c r="X265" t="s">
        <v>23</v>
      </c>
      <c r="Y265" s="4">
        <v>630</v>
      </c>
      <c r="Z265" s="5">
        <v>36</v>
      </c>
    </row>
    <row r="266" spans="22:26">
      <c r="V266" t="s">
        <v>40</v>
      </c>
      <c r="W266" t="s">
        <v>36</v>
      </c>
      <c r="X266" t="s">
        <v>4</v>
      </c>
      <c r="Y266" s="4">
        <v>217</v>
      </c>
      <c r="Z266" s="5">
        <v>36</v>
      </c>
    </row>
    <row r="267" spans="22:26">
      <c r="V267" t="s">
        <v>10</v>
      </c>
      <c r="W267" t="s">
        <v>39</v>
      </c>
      <c r="X267" t="s">
        <v>33</v>
      </c>
      <c r="Y267" s="4">
        <v>12950</v>
      </c>
      <c r="Z267" s="5">
        <v>30</v>
      </c>
    </row>
    <row r="268" spans="22:26">
      <c r="V268" t="s">
        <v>8</v>
      </c>
      <c r="W268" t="s">
        <v>37</v>
      </c>
      <c r="X268" t="s">
        <v>15</v>
      </c>
      <c r="Y268" s="4">
        <v>9709</v>
      </c>
      <c r="Z268" s="5">
        <v>30</v>
      </c>
    </row>
    <row r="269" spans="22:26">
      <c r="V269" t="s">
        <v>40</v>
      </c>
      <c r="W269" t="s">
        <v>39</v>
      </c>
      <c r="X269" t="s">
        <v>27</v>
      </c>
      <c r="Y269" s="4">
        <v>6370</v>
      </c>
      <c r="Z269" s="5">
        <v>30</v>
      </c>
    </row>
    <row r="270" spans="22:26">
      <c r="V270" t="s">
        <v>40</v>
      </c>
      <c r="W270" t="s">
        <v>36</v>
      </c>
      <c r="X270" t="s">
        <v>25</v>
      </c>
      <c r="Y270" s="4">
        <v>5439</v>
      </c>
      <c r="Z270" s="5">
        <v>30</v>
      </c>
    </row>
    <row r="271" spans="22:26">
      <c r="V271" t="s">
        <v>10</v>
      </c>
      <c r="W271" t="s">
        <v>37</v>
      </c>
      <c r="X271" t="s">
        <v>23</v>
      </c>
      <c r="Y271" s="4">
        <v>4683</v>
      </c>
      <c r="Z271" s="5">
        <v>30</v>
      </c>
    </row>
    <row r="272" spans="22:26">
      <c r="V272" t="s">
        <v>6</v>
      </c>
      <c r="W272" t="s">
        <v>36</v>
      </c>
      <c r="X272" t="s">
        <v>13</v>
      </c>
      <c r="Y272" s="4">
        <v>4319</v>
      </c>
      <c r="Z272" s="5">
        <v>30</v>
      </c>
    </row>
    <row r="273" spans="22:26">
      <c r="V273" t="s">
        <v>8</v>
      </c>
      <c r="W273" t="s">
        <v>39</v>
      </c>
      <c r="X273" t="s">
        <v>18</v>
      </c>
      <c r="Y273" s="4">
        <v>9660</v>
      </c>
      <c r="Z273" s="5">
        <v>27</v>
      </c>
    </row>
    <row r="274" spans="22:26">
      <c r="V274" t="s">
        <v>9</v>
      </c>
      <c r="W274" t="s">
        <v>34</v>
      </c>
      <c r="X274" t="s">
        <v>21</v>
      </c>
      <c r="Y274" s="4">
        <v>6832</v>
      </c>
      <c r="Z274" s="5">
        <v>27</v>
      </c>
    </row>
    <row r="275" spans="22:26">
      <c r="V275" t="s">
        <v>6</v>
      </c>
      <c r="W275" t="s">
        <v>39</v>
      </c>
      <c r="X275" t="s">
        <v>17</v>
      </c>
      <c r="Y275" s="4">
        <v>6048</v>
      </c>
      <c r="Z275" s="5">
        <v>27</v>
      </c>
    </row>
    <row r="276" spans="22:26">
      <c r="V276" t="s">
        <v>10</v>
      </c>
      <c r="W276" t="s">
        <v>37</v>
      </c>
      <c r="X276" t="s">
        <v>28</v>
      </c>
      <c r="Y276" s="4">
        <v>3059</v>
      </c>
      <c r="Z276" s="5">
        <v>27</v>
      </c>
    </row>
    <row r="277" spans="22:26">
      <c r="V277" t="s">
        <v>7</v>
      </c>
      <c r="W277" t="s">
        <v>35</v>
      </c>
      <c r="X277" t="s">
        <v>16</v>
      </c>
      <c r="Y277" s="4">
        <v>2135</v>
      </c>
      <c r="Z277" s="5">
        <v>27</v>
      </c>
    </row>
    <row r="278" spans="22:26">
      <c r="V278" t="s">
        <v>8</v>
      </c>
      <c r="W278" t="s">
        <v>39</v>
      </c>
      <c r="X278" t="s">
        <v>26</v>
      </c>
      <c r="Y278" s="4">
        <v>1561</v>
      </c>
      <c r="Z278" s="5">
        <v>27</v>
      </c>
    </row>
    <row r="279" spans="22:26">
      <c r="V279" t="s">
        <v>10</v>
      </c>
      <c r="W279" t="s">
        <v>34</v>
      </c>
      <c r="X279" t="s">
        <v>22</v>
      </c>
      <c r="Y279" s="4">
        <v>4053</v>
      </c>
      <c r="Z279" s="5">
        <v>24</v>
      </c>
    </row>
    <row r="280" spans="22:26">
      <c r="V280" t="s">
        <v>7</v>
      </c>
      <c r="W280" t="s">
        <v>34</v>
      </c>
      <c r="X280" t="s">
        <v>15</v>
      </c>
      <c r="Y280" s="4">
        <v>3829</v>
      </c>
      <c r="Z280" s="5">
        <v>24</v>
      </c>
    </row>
    <row r="281" spans="22:26">
      <c r="V281" t="s">
        <v>2</v>
      </c>
      <c r="W281" t="s">
        <v>36</v>
      </c>
      <c r="X281" t="s">
        <v>16</v>
      </c>
      <c r="Y281" s="4">
        <v>11417</v>
      </c>
      <c r="Z281" s="5">
        <v>21</v>
      </c>
    </row>
    <row r="282" spans="22:26">
      <c r="V282" t="s">
        <v>5</v>
      </c>
      <c r="W282" t="s">
        <v>37</v>
      </c>
      <c r="X282" t="s">
        <v>25</v>
      </c>
      <c r="Y282" s="4">
        <v>8813</v>
      </c>
      <c r="Z282" s="5">
        <v>21</v>
      </c>
    </row>
    <row r="283" spans="22:26">
      <c r="V283" t="s">
        <v>40</v>
      </c>
      <c r="W283" t="s">
        <v>37</v>
      </c>
      <c r="X283" t="s">
        <v>19</v>
      </c>
      <c r="Y283" s="4">
        <v>7693</v>
      </c>
      <c r="Z283" s="5">
        <v>21</v>
      </c>
    </row>
    <row r="284" spans="22:26">
      <c r="V284" t="s">
        <v>5</v>
      </c>
      <c r="W284" t="s">
        <v>34</v>
      </c>
      <c r="X284" t="s">
        <v>27</v>
      </c>
      <c r="Y284" s="4">
        <v>6986</v>
      </c>
      <c r="Z284" s="5">
        <v>21</v>
      </c>
    </row>
    <row r="285" spans="22:26">
      <c r="V285" t="s">
        <v>5</v>
      </c>
      <c r="W285" t="s">
        <v>38</v>
      </c>
      <c r="X285" t="s">
        <v>32</v>
      </c>
      <c r="Y285" s="4">
        <v>5075</v>
      </c>
      <c r="Z285" s="5">
        <v>21</v>
      </c>
    </row>
    <row r="286" spans="22:26">
      <c r="V286" t="s">
        <v>7</v>
      </c>
      <c r="W286" t="s">
        <v>35</v>
      </c>
      <c r="X286" t="s">
        <v>27</v>
      </c>
      <c r="Y286" s="4">
        <v>2478</v>
      </c>
      <c r="Z286" s="5">
        <v>21</v>
      </c>
    </row>
    <row r="287" spans="22:26">
      <c r="V287" t="s">
        <v>41</v>
      </c>
      <c r="W287" t="s">
        <v>38</v>
      </c>
      <c r="X287" t="s">
        <v>25</v>
      </c>
      <c r="Y287" s="4">
        <v>154</v>
      </c>
      <c r="Z287" s="5">
        <v>21</v>
      </c>
    </row>
    <row r="288" spans="22:26">
      <c r="V288" t="s">
        <v>3</v>
      </c>
      <c r="W288" t="s">
        <v>34</v>
      </c>
      <c r="X288" t="s">
        <v>20</v>
      </c>
      <c r="Y288" s="4">
        <v>2583</v>
      </c>
      <c r="Z288" s="5">
        <v>18</v>
      </c>
    </row>
    <row r="289" spans="22:26">
      <c r="V289" t="s">
        <v>3</v>
      </c>
      <c r="W289" t="s">
        <v>36</v>
      </c>
      <c r="X289" t="s">
        <v>19</v>
      </c>
      <c r="Y289" s="4">
        <v>1281</v>
      </c>
      <c r="Z289" s="5">
        <v>18</v>
      </c>
    </row>
    <row r="290" spans="22:26">
      <c r="V290" t="s">
        <v>2</v>
      </c>
      <c r="W290" t="s">
        <v>37</v>
      </c>
      <c r="X290" t="s">
        <v>19</v>
      </c>
      <c r="Y290" s="4">
        <v>238</v>
      </c>
      <c r="Z290" s="5">
        <v>18</v>
      </c>
    </row>
    <row r="291" spans="22:26">
      <c r="V291" t="s">
        <v>5</v>
      </c>
      <c r="W291" t="s">
        <v>36</v>
      </c>
      <c r="X291" t="s">
        <v>23</v>
      </c>
      <c r="Y291" s="4">
        <v>6314</v>
      </c>
      <c r="Z291" s="5">
        <v>15</v>
      </c>
    </row>
    <row r="292" spans="22:26">
      <c r="V292" t="s">
        <v>5</v>
      </c>
      <c r="W292" t="s">
        <v>35</v>
      </c>
      <c r="X292" t="s">
        <v>18</v>
      </c>
      <c r="Y292" s="4">
        <v>2415</v>
      </c>
      <c r="Z292" s="5">
        <v>15</v>
      </c>
    </row>
    <row r="293" spans="22:26">
      <c r="V293" t="s">
        <v>6</v>
      </c>
      <c r="W293" t="s">
        <v>34</v>
      </c>
      <c r="X293" t="s">
        <v>15</v>
      </c>
      <c r="Y293" s="4">
        <v>1442</v>
      </c>
      <c r="Z293" s="5">
        <v>15</v>
      </c>
    </row>
    <row r="294" spans="22:26">
      <c r="V294" t="s">
        <v>2</v>
      </c>
      <c r="W294" t="s">
        <v>35</v>
      </c>
      <c r="X294" t="s">
        <v>19</v>
      </c>
      <c r="Y294" s="4">
        <v>553</v>
      </c>
      <c r="Z294" s="5">
        <v>15</v>
      </c>
    </row>
    <row r="295" spans="22:26">
      <c r="V295" t="s">
        <v>40</v>
      </c>
      <c r="W295" t="s">
        <v>39</v>
      </c>
      <c r="X295" t="s">
        <v>22</v>
      </c>
      <c r="Y295" s="4">
        <v>5817</v>
      </c>
      <c r="Z295" s="5">
        <v>12</v>
      </c>
    </row>
    <row r="296" spans="22:26">
      <c r="V296" t="s">
        <v>5</v>
      </c>
      <c r="W296" t="s">
        <v>37</v>
      </c>
      <c r="X296" t="s">
        <v>14</v>
      </c>
      <c r="Y296" s="4">
        <v>4991</v>
      </c>
      <c r="Z296" s="5">
        <v>12</v>
      </c>
    </row>
    <row r="297" spans="22:26">
      <c r="V297" t="s">
        <v>6</v>
      </c>
      <c r="W297" t="s">
        <v>36</v>
      </c>
      <c r="X297" t="s">
        <v>32</v>
      </c>
      <c r="Y297" s="4">
        <v>6118</v>
      </c>
      <c r="Z297" s="5">
        <v>9</v>
      </c>
    </row>
    <row r="298" spans="22:26">
      <c r="V298" t="s">
        <v>10</v>
      </c>
      <c r="W298" t="s">
        <v>34</v>
      </c>
      <c r="X298" t="s">
        <v>26</v>
      </c>
      <c r="Y298" s="4">
        <v>4991</v>
      </c>
      <c r="Z298" s="5">
        <v>9</v>
      </c>
    </row>
    <row r="299" spans="22:26">
      <c r="V299" t="s">
        <v>41</v>
      </c>
      <c r="W299" t="s">
        <v>37</v>
      </c>
      <c r="X299" t="s">
        <v>21</v>
      </c>
      <c r="Y299" s="4">
        <v>2933</v>
      </c>
      <c r="Z299" s="5">
        <v>9</v>
      </c>
    </row>
    <row r="300" spans="22:26">
      <c r="V300" t="s">
        <v>5</v>
      </c>
      <c r="W300" t="s">
        <v>35</v>
      </c>
      <c r="X300" t="s">
        <v>4</v>
      </c>
      <c r="Y300" s="4">
        <v>2744</v>
      </c>
      <c r="Z300" s="5">
        <v>9</v>
      </c>
    </row>
    <row r="301" spans="22:26">
      <c r="V301" t="s">
        <v>9</v>
      </c>
      <c r="W301" t="s">
        <v>38</v>
      </c>
      <c r="X301" t="s">
        <v>17</v>
      </c>
      <c r="Y301" s="4">
        <v>2408</v>
      </c>
      <c r="Z301" s="5">
        <v>9</v>
      </c>
    </row>
    <row r="302" spans="22:26">
      <c r="V302" t="s">
        <v>6</v>
      </c>
      <c r="W302" t="s">
        <v>37</v>
      </c>
      <c r="X302" t="s">
        <v>26</v>
      </c>
      <c r="Y302" s="4">
        <v>6818</v>
      </c>
      <c r="Z302" s="5">
        <v>6</v>
      </c>
    </row>
    <row r="303" spans="22:26">
      <c r="V303" t="s">
        <v>10</v>
      </c>
      <c r="W303" t="s">
        <v>35</v>
      </c>
      <c r="X303" t="s">
        <v>15</v>
      </c>
      <c r="Y303" s="4">
        <v>2562</v>
      </c>
      <c r="Z303" s="5">
        <v>6</v>
      </c>
    </row>
    <row r="304" spans="22:26">
      <c r="V304" t="s">
        <v>6</v>
      </c>
      <c r="W304" t="s">
        <v>38</v>
      </c>
      <c r="X304" t="s">
        <v>16</v>
      </c>
      <c r="Y304" s="4">
        <v>938</v>
      </c>
      <c r="Z304" s="5">
        <v>6</v>
      </c>
    </row>
    <row r="305" spans="22:26">
      <c r="V305" t="s">
        <v>5</v>
      </c>
      <c r="W305" t="s">
        <v>36</v>
      </c>
      <c r="X305" t="s">
        <v>18</v>
      </c>
      <c r="Y305" s="4">
        <v>6111</v>
      </c>
      <c r="Z305" s="5">
        <v>3</v>
      </c>
    </row>
    <row r="306" spans="22:26">
      <c r="V306" t="s">
        <v>41</v>
      </c>
      <c r="W306" t="s">
        <v>38</v>
      </c>
      <c r="X306" t="s">
        <v>22</v>
      </c>
      <c r="Y306" s="4">
        <v>5915</v>
      </c>
      <c r="Z306" s="5">
        <v>3</v>
      </c>
    </row>
    <row r="307" spans="22:26">
      <c r="V307" t="s">
        <v>2</v>
      </c>
      <c r="W307" t="s">
        <v>38</v>
      </c>
      <c r="X307" t="s">
        <v>4</v>
      </c>
      <c r="Y307" s="4">
        <v>3549</v>
      </c>
      <c r="Z307" s="5">
        <v>3</v>
      </c>
    </row>
    <row r="308" spans="22:26">
      <c r="V308" t="s">
        <v>6</v>
      </c>
      <c r="W308" t="s">
        <v>39</v>
      </c>
      <c r="X308" t="s">
        <v>24</v>
      </c>
      <c r="Y308" s="4">
        <v>2989</v>
      </c>
      <c r="Z308" s="5">
        <v>3</v>
      </c>
    </row>
    <row r="309" spans="22:26">
      <c r="V309" t="s">
        <v>7</v>
      </c>
      <c r="W309" t="s">
        <v>37</v>
      </c>
      <c r="X309" t="s">
        <v>26</v>
      </c>
      <c r="Y309" s="4">
        <v>5306</v>
      </c>
      <c r="Z309" s="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3:S19"/>
  <sheetViews>
    <sheetView workbookViewId="0">
      <selection activeCell="B3" sqref="B3:G3"/>
    </sheetView>
  </sheetViews>
  <sheetFormatPr defaultRowHeight="15"/>
  <cols>
    <col min="2" max="2" width="16.42578125" customWidth="1"/>
    <col min="3" max="3" width="14.85546875" customWidth="1"/>
    <col min="4" max="4" width="15.140625" customWidth="1"/>
    <col min="14" max="14" width="16.28515625" customWidth="1"/>
    <col min="15" max="15" width="14.85546875" customWidth="1"/>
  </cols>
  <sheetData>
    <row r="3" spans="2:19" ht="36">
      <c r="B3" s="35" t="s">
        <v>64</v>
      </c>
      <c r="C3" s="35"/>
      <c r="D3" s="35"/>
      <c r="E3" s="35"/>
      <c r="F3" s="36"/>
      <c r="G3" s="36"/>
      <c r="H3" s="36"/>
      <c r="I3" s="36"/>
      <c r="J3" s="36"/>
      <c r="N3" s="35" t="s">
        <v>65</v>
      </c>
      <c r="O3" s="35"/>
      <c r="P3" s="35"/>
      <c r="Q3" s="35"/>
      <c r="R3" s="36"/>
      <c r="S3" s="36"/>
    </row>
    <row r="6" spans="2:19">
      <c r="B6" s="23" t="s">
        <v>57</v>
      </c>
      <c r="C6" t="s">
        <v>59</v>
      </c>
      <c r="N6" s="23" t="s">
        <v>57</v>
      </c>
      <c r="O6" t="s">
        <v>59</v>
      </c>
    </row>
    <row r="7" spans="2:19">
      <c r="B7" s="24" t="s">
        <v>38</v>
      </c>
      <c r="C7" s="25">
        <v>25221</v>
      </c>
      <c r="N7" s="24" t="s">
        <v>38</v>
      </c>
      <c r="O7" s="25">
        <v>6069</v>
      </c>
    </row>
    <row r="8" spans="2:19">
      <c r="B8" s="31" t="s">
        <v>5</v>
      </c>
      <c r="C8" s="25">
        <v>25221</v>
      </c>
      <c r="N8" s="31" t="s">
        <v>41</v>
      </c>
      <c r="O8" s="25">
        <v>6069</v>
      </c>
    </row>
    <row r="9" spans="2:19">
      <c r="B9" s="24" t="s">
        <v>36</v>
      </c>
      <c r="C9" s="25">
        <v>39620</v>
      </c>
      <c r="N9" s="24" t="s">
        <v>36</v>
      </c>
      <c r="O9" s="25">
        <v>5019</v>
      </c>
    </row>
    <row r="10" spans="2:19">
      <c r="B10" s="31" t="s">
        <v>5</v>
      </c>
      <c r="C10" s="25">
        <v>39620</v>
      </c>
      <c r="N10" s="31" t="s">
        <v>8</v>
      </c>
      <c r="O10" s="25">
        <v>5019</v>
      </c>
    </row>
    <row r="11" spans="2:19">
      <c r="B11" s="24" t="s">
        <v>34</v>
      </c>
      <c r="C11" s="25">
        <v>41559</v>
      </c>
      <c r="N11" s="24" t="s">
        <v>34</v>
      </c>
      <c r="O11" s="25">
        <v>5516</v>
      </c>
    </row>
    <row r="12" spans="2:19">
      <c r="B12" s="31" t="s">
        <v>5</v>
      </c>
      <c r="C12" s="25">
        <v>41559</v>
      </c>
      <c r="N12" s="31" t="s">
        <v>8</v>
      </c>
      <c r="O12" s="25">
        <v>5516</v>
      </c>
    </row>
    <row r="13" spans="2:19">
      <c r="B13" s="24" t="s">
        <v>37</v>
      </c>
      <c r="C13" s="25">
        <v>43568</v>
      </c>
      <c r="N13" s="24" t="s">
        <v>37</v>
      </c>
      <c r="O13" s="25">
        <v>7987</v>
      </c>
    </row>
    <row r="14" spans="2:19">
      <c r="B14" s="31" t="s">
        <v>7</v>
      </c>
      <c r="C14" s="25">
        <v>43568</v>
      </c>
      <c r="N14" s="31" t="s">
        <v>10</v>
      </c>
      <c r="O14" s="25">
        <v>7987</v>
      </c>
    </row>
    <row r="15" spans="2:19">
      <c r="B15" s="24" t="s">
        <v>39</v>
      </c>
      <c r="C15" s="25">
        <v>45752</v>
      </c>
      <c r="N15" s="24" t="s">
        <v>39</v>
      </c>
      <c r="O15" s="25">
        <v>3976</v>
      </c>
    </row>
    <row r="16" spans="2:19">
      <c r="B16" s="31" t="s">
        <v>2</v>
      </c>
      <c r="C16" s="25">
        <v>45752</v>
      </c>
      <c r="N16" s="31" t="s">
        <v>41</v>
      </c>
      <c r="O16" s="25">
        <v>3976</v>
      </c>
    </row>
    <row r="17" spans="2:15">
      <c r="B17" s="24" t="s">
        <v>35</v>
      </c>
      <c r="C17" s="25">
        <v>38325</v>
      </c>
      <c r="N17" s="24" t="s">
        <v>35</v>
      </c>
      <c r="O17" s="25">
        <v>2142</v>
      </c>
    </row>
    <row r="18" spans="2:15">
      <c r="B18" s="31" t="s">
        <v>40</v>
      </c>
      <c r="C18" s="25">
        <v>38325</v>
      </c>
      <c r="N18" s="31" t="s">
        <v>2</v>
      </c>
      <c r="O18" s="25">
        <v>2142</v>
      </c>
    </row>
    <row r="19" spans="2:15">
      <c r="B19" s="24" t="s">
        <v>58</v>
      </c>
      <c r="C19" s="25">
        <v>234045</v>
      </c>
      <c r="N19" s="24" t="s">
        <v>58</v>
      </c>
      <c r="O19" s="25">
        <v>30709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1:Q307"/>
  <sheetViews>
    <sheetView workbookViewId="0">
      <selection activeCell="C6" sqref="C6"/>
    </sheetView>
  </sheetViews>
  <sheetFormatPr defaultRowHeight="15"/>
  <cols>
    <col min="3" max="3" width="24" customWidth="1"/>
    <col min="4" max="4" width="21.140625" customWidth="1"/>
    <col min="5" max="5" width="21.85546875" bestFit="1" customWidth="1"/>
    <col min="6" max="6" width="13.85546875" customWidth="1"/>
    <col min="7" max="7" width="19.28515625" customWidth="1"/>
    <col min="8" max="8" width="13.85546875" customWidth="1"/>
    <col min="9" max="9" width="9.140625" customWidth="1"/>
    <col min="11" max="11" width="23.7109375" customWidth="1"/>
    <col min="17" max="17" width="14.7109375" customWidth="1"/>
  </cols>
  <sheetData>
    <row r="1" spans="3:17" ht="36">
      <c r="C1" s="35" t="s">
        <v>66</v>
      </c>
      <c r="D1" s="35"/>
      <c r="E1" s="35"/>
    </row>
    <row r="3" spans="3:17" ht="17.25" customHeight="1">
      <c r="F3" s="35"/>
      <c r="G3" s="36"/>
      <c r="H3" s="36"/>
      <c r="I3" s="36"/>
    </row>
    <row r="4" spans="3:17">
      <c r="C4" s="64" t="s">
        <v>74</v>
      </c>
      <c r="D4" s="42" t="s">
        <v>36</v>
      </c>
    </row>
    <row r="5" spans="3:17" ht="21">
      <c r="G5" s="47" t="s">
        <v>71</v>
      </c>
      <c r="H5" s="48"/>
      <c r="I5" s="48"/>
      <c r="J5" s="48"/>
      <c r="K5" s="49"/>
    </row>
    <row r="6" spans="3:17" ht="21.75" customHeight="1">
      <c r="G6" s="50"/>
      <c r="H6" s="51" t="s">
        <v>1</v>
      </c>
      <c r="I6" s="51"/>
      <c r="J6" s="51" t="s">
        <v>72</v>
      </c>
      <c r="K6" s="52" t="s">
        <v>75</v>
      </c>
      <c r="L6" s="46"/>
      <c r="M6" s="46"/>
    </row>
    <row r="7" spans="3:17">
      <c r="G7" s="53" t="s">
        <v>5</v>
      </c>
      <c r="H7" s="54">
        <f>SUMIFS(data[Amount],data[Geography],D4,data[Sales Person],G7)</f>
        <v>39620</v>
      </c>
      <c r="I7" s="55">
        <f t="shared" ref="I7:I16" si="0">H7</f>
        <v>39620</v>
      </c>
      <c r="J7" s="56">
        <f>SUMIFS(data[Unit],data[Geography],"India",data[Sales Person],G7)</f>
        <v>1188</v>
      </c>
      <c r="K7" s="57">
        <f>IF(H7&gt;12000,1,-1)</f>
        <v>1</v>
      </c>
    </row>
    <row r="8" spans="3:17">
      <c r="C8" s="5"/>
      <c r="G8" s="53" t="s">
        <v>9</v>
      </c>
      <c r="H8" s="54">
        <f>SUMIFS(data[Amount],data[Geography],"India",data[Sales Person],G8)</f>
        <v>39424</v>
      </c>
      <c r="I8" s="55">
        <f t="shared" si="0"/>
        <v>39424</v>
      </c>
      <c r="J8" s="56">
        <f>SUMIFS(data[Unit],data[Geography],"India",data[Sales Person],G8)</f>
        <v>1122</v>
      </c>
      <c r="K8" s="57">
        <f t="shared" ref="K8:K16" si="1">IF(H8&gt;12000,1,-1)</f>
        <v>1</v>
      </c>
      <c r="Q8" s="38" t="s">
        <v>73</v>
      </c>
    </row>
    <row r="9" spans="3:17" ht="15.75" thickBot="1">
      <c r="C9" s="39"/>
      <c r="D9" s="40" t="s">
        <v>67</v>
      </c>
      <c r="E9" s="40">
        <f>COUNTIFS(data[Geography],D4)</f>
        <v>50</v>
      </c>
      <c r="G9" s="58" t="s">
        <v>3</v>
      </c>
      <c r="H9" s="54">
        <f>SUMIFS(data[Amount],data[Geography],"India",data[Sales Person],G9)</f>
        <v>35847</v>
      </c>
      <c r="I9" s="55">
        <f t="shared" si="0"/>
        <v>35847</v>
      </c>
      <c r="J9" s="56">
        <f>SUMIFS(data[Unit],data[Geography],"India",data[Sales Person],G9)</f>
        <v>1416</v>
      </c>
      <c r="K9" s="57">
        <f t="shared" si="1"/>
        <v>1</v>
      </c>
      <c r="Q9" s="9" t="s">
        <v>38</v>
      </c>
    </row>
    <row r="10" spans="3:17">
      <c r="C10" s="5"/>
      <c r="G10" s="58" t="s">
        <v>6</v>
      </c>
      <c r="H10" s="54">
        <f>SUMIFS(data[Amount],data[Geography],"India",data[Sales Person],G10)</f>
        <v>33670</v>
      </c>
      <c r="I10" s="55">
        <f t="shared" si="0"/>
        <v>33670</v>
      </c>
      <c r="J10" s="56">
        <f>SUMIFS(data[Unit],data[Geography],"India",data[Sales Person],G10)</f>
        <v>1515</v>
      </c>
      <c r="K10" s="57">
        <f t="shared" si="1"/>
        <v>1</v>
      </c>
      <c r="Q10" s="10" t="s">
        <v>36</v>
      </c>
    </row>
    <row r="11" spans="3:17">
      <c r="C11" s="41"/>
      <c r="D11" s="42" t="s">
        <v>68</v>
      </c>
      <c r="E11" s="42" t="s">
        <v>45</v>
      </c>
      <c r="G11" s="53" t="s">
        <v>7</v>
      </c>
      <c r="H11" s="54">
        <f>SUMIFS(data[Amount],data[Geography],"India",data[Sales Person],G11)</f>
        <v>31661</v>
      </c>
      <c r="I11" s="55">
        <f t="shared" si="0"/>
        <v>31661</v>
      </c>
      <c r="J11" s="56">
        <f>SUMIFS(data[Unit],data[Geography],"India",data[Sales Person],G11)</f>
        <v>978</v>
      </c>
      <c r="K11" s="57">
        <f t="shared" si="1"/>
        <v>1</v>
      </c>
      <c r="Q11" s="10" t="s">
        <v>34</v>
      </c>
    </row>
    <row r="12" spans="3:17">
      <c r="C12" s="43" t="s">
        <v>69</v>
      </c>
      <c r="D12" s="44">
        <f>SUMIFS(data[Amount],data[Geography],D4)</f>
        <v>237944</v>
      </c>
      <c r="E12" s="44">
        <f>D12/E9</f>
        <v>4758.88</v>
      </c>
      <c r="G12" s="58" t="s">
        <v>40</v>
      </c>
      <c r="H12" s="54">
        <f>SUMIFS(data[Amount],data[Geography],"India",data[Sales Person],G12)</f>
        <v>24647</v>
      </c>
      <c r="I12" s="55">
        <f t="shared" si="0"/>
        <v>24647</v>
      </c>
      <c r="J12" s="56">
        <f>SUMIFS(data[Unit],data[Geography],"India",data[Sales Person],G12)</f>
        <v>735</v>
      </c>
      <c r="K12" s="57">
        <f t="shared" si="1"/>
        <v>1</v>
      </c>
      <c r="Q12" s="10" t="s">
        <v>39</v>
      </c>
    </row>
    <row r="13" spans="3:17">
      <c r="C13" s="43" t="s">
        <v>70</v>
      </c>
      <c r="D13" s="43">
        <f>SUMIFS(data[Unit],data[Geography],D4)</f>
        <v>7302</v>
      </c>
      <c r="E13" s="45">
        <f>D13/E9</f>
        <v>146.04</v>
      </c>
      <c r="G13" s="58" t="s">
        <v>10</v>
      </c>
      <c r="H13" s="54">
        <f>SUMIFS(data[Amount],data[Geography],"India",data[Sales Person],G13)</f>
        <v>16527</v>
      </c>
      <c r="I13" s="55">
        <f t="shared" si="0"/>
        <v>16527</v>
      </c>
      <c r="J13" s="56">
        <f>SUMIFS(data[Unit],data[Geography],"India",data[Sales Person],G13)</f>
        <v>417</v>
      </c>
      <c r="K13" s="57">
        <f t="shared" si="1"/>
        <v>1</v>
      </c>
      <c r="Q13" s="9" t="s">
        <v>35</v>
      </c>
    </row>
    <row r="14" spans="3:17">
      <c r="C14" s="5"/>
      <c r="G14" s="53" t="s">
        <v>41</v>
      </c>
      <c r="H14" s="54">
        <f>SUMIFS(data[Amount],data[Geography],"India",data[Sales Person],G14)</f>
        <v>15855</v>
      </c>
      <c r="I14" s="55">
        <f t="shared" si="0"/>
        <v>15855</v>
      </c>
      <c r="J14" s="56">
        <f>SUMIFS(data[Unit],data[Geography],"India",data[Sales Person],G14)</f>
        <v>708</v>
      </c>
      <c r="K14" s="57">
        <f t="shared" si="1"/>
        <v>1</v>
      </c>
      <c r="Q14" s="10" t="s">
        <v>37</v>
      </c>
    </row>
    <row r="15" spans="3:17">
      <c r="C15" s="5"/>
      <c r="G15" s="58" t="s">
        <v>2</v>
      </c>
      <c r="H15" s="54">
        <f>SUMIFS(data[Amount],data[Geography],"India",data[Sales Person],G15)</f>
        <v>7763</v>
      </c>
      <c r="I15" s="55">
        <f t="shared" si="0"/>
        <v>7763</v>
      </c>
      <c r="J15" s="56">
        <f>SUMIFS(data[Unit],data[Geography],"India",data[Sales Person],G15)</f>
        <v>174</v>
      </c>
      <c r="K15" s="57">
        <f t="shared" si="1"/>
        <v>-1</v>
      </c>
    </row>
    <row r="16" spans="3:17">
      <c r="C16" s="5"/>
      <c r="G16" s="59" t="s">
        <v>8</v>
      </c>
      <c r="H16" s="60">
        <f>SUMIFS(data[Amount],data[Geography],"India",data[Sales Person],G16)</f>
        <v>5516</v>
      </c>
      <c r="I16" s="61">
        <f t="shared" si="0"/>
        <v>5516</v>
      </c>
      <c r="J16" s="62">
        <f>SUMIFS(data[Unit],data[Geography],"India",data[Sales Person],G16)</f>
        <v>507</v>
      </c>
      <c r="K16" s="63">
        <f t="shared" si="1"/>
        <v>-1</v>
      </c>
    </row>
    <row r="17" spans="3:3">
      <c r="C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1" spans="3:3">
      <c r="C71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  <row r="206" spans="3:3">
      <c r="C206" s="5"/>
    </row>
    <row r="207" spans="3:3">
      <c r="C207" s="5"/>
    </row>
    <row r="208" spans="3:3">
      <c r="C208" s="5"/>
    </row>
    <row r="209" spans="3:3">
      <c r="C209" s="5"/>
    </row>
    <row r="210" spans="3:3">
      <c r="C210" s="5"/>
    </row>
    <row r="211" spans="3:3">
      <c r="C211" s="5"/>
    </row>
    <row r="212" spans="3:3">
      <c r="C212" s="5"/>
    </row>
    <row r="213" spans="3:3">
      <c r="C213" s="5"/>
    </row>
    <row r="214" spans="3:3">
      <c r="C214" s="5"/>
    </row>
    <row r="215" spans="3:3">
      <c r="C215" s="5"/>
    </row>
    <row r="216" spans="3:3">
      <c r="C216" s="5"/>
    </row>
    <row r="217" spans="3:3">
      <c r="C217" s="5"/>
    </row>
    <row r="218" spans="3:3">
      <c r="C218" s="5"/>
    </row>
    <row r="219" spans="3:3">
      <c r="C219" s="5"/>
    </row>
    <row r="220" spans="3:3">
      <c r="C220" s="5"/>
    </row>
    <row r="221" spans="3:3">
      <c r="C221" s="5"/>
    </row>
    <row r="222" spans="3:3">
      <c r="C222" s="5"/>
    </row>
    <row r="223" spans="3:3">
      <c r="C223" s="5"/>
    </row>
    <row r="224" spans="3:3">
      <c r="C224" s="5"/>
    </row>
    <row r="225" spans="3:3">
      <c r="C225" s="5"/>
    </row>
    <row r="226" spans="3:3">
      <c r="C226" s="5"/>
    </row>
    <row r="227" spans="3:3">
      <c r="C227" s="5"/>
    </row>
    <row r="228" spans="3:3">
      <c r="C228" s="5"/>
    </row>
    <row r="229" spans="3:3">
      <c r="C229" s="5"/>
    </row>
    <row r="230" spans="3:3">
      <c r="C230" s="5"/>
    </row>
    <row r="231" spans="3:3">
      <c r="C231" s="5"/>
    </row>
    <row r="232" spans="3:3">
      <c r="C232" s="5"/>
    </row>
    <row r="233" spans="3:3">
      <c r="C233" s="5"/>
    </row>
    <row r="234" spans="3:3">
      <c r="C234" s="5"/>
    </row>
    <row r="235" spans="3:3">
      <c r="C235" s="5"/>
    </row>
    <row r="236" spans="3:3">
      <c r="C236" s="5"/>
    </row>
    <row r="237" spans="3:3">
      <c r="C237" s="5"/>
    </row>
    <row r="238" spans="3:3">
      <c r="C238" s="5"/>
    </row>
    <row r="239" spans="3:3">
      <c r="C239" s="5"/>
    </row>
    <row r="240" spans="3:3">
      <c r="C240" s="5"/>
    </row>
    <row r="241" spans="3:3">
      <c r="C241" s="5"/>
    </row>
    <row r="242" spans="3:3">
      <c r="C242" s="5"/>
    </row>
    <row r="243" spans="3:3">
      <c r="C243" s="5"/>
    </row>
    <row r="244" spans="3:3">
      <c r="C244" s="5"/>
    </row>
    <row r="245" spans="3:3">
      <c r="C245" s="5"/>
    </row>
    <row r="246" spans="3:3">
      <c r="C246" s="5"/>
    </row>
    <row r="247" spans="3:3">
      <c r="C247" s="5"/>
    </row>
    <row r="248" spans="3:3">
      <c r="C248" s="5"/>
    </row>
    <row r="249" spans="3:3">
      <c r="C249" s="5"/>
    </row>
    <row r="250" spans="3:3">
      <c r="C250" s="5"/>
    </row>
    <row r="251" spans="3:3">
      <c r="C251" s="5"/>
    </row>
    <row r="252" spans="3:3">
      <c r="C252" s="5"/>
    </row>
    <row r="253" spans="3:3">
      <c r="C253" s="5"/>
    </row>
    <row r="254" spans="3:3">
      <c r="C254" s="5"/>
    </row>
    <row r="255" spans="3:3">
      <c r="C255" s="5"/>
    </row>
    <row r="256" spans="3:3">
      <c r="C256" s="5"/>
    </row>
    <row r="257" spans="3:3">
      <c r="C257" s="5"/>
    </row>
    <row r="258" spans="3:3">
      <c r="C258" s="5"/>
    </row>
    <row r="259" spans="3:3">
      <c r="C259" s="5"/>
    </row>
    <row r="260" spans="3:3">
      <c r="C260" s="5"/>
    </row>
    <row r="261" spans="3:3">
      <c r="C261" s="5"/>
    </row>
    <row r="262" spans="3:3">
      <c r="C262" s="5"/>
    </row>
    <row r="263" spans="3:3">
      <c r="C263" s="5"/>
    </row>
    <row r="264" spans="3:3">
      <c r="C264" s="5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</sheetData>
  <conditionalFormatting sqref="I7:I16">
    <cfRule type="dataBar" priority="4">
      <dataBar showValue="0">
        <cfvo type="min" val="0"/>
        <cfvo type="max" val="0"/>
        <color rgb="FFFFB628"/>
      </dataBar>
    </cfRule>
  </conditionalFormatting>
  <conditionalFormatting sqref="K7:K16">
    <cfRule type="iconSet" priority="1">
      <iconSet iconSet="3Symbols" showValue="0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D4">
      <formula1>$Q$9:$Q$14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EDA</vt:lpstr>
      <vt:lpstr>sales with formula</vt:lpstr>
      <vt:lpstr>pivot table</vt:lpstr>
      <vt:lpstr>doller per unit</vt:lpstr>
      <vt:lpstr>anomaly in data</vt:lpstr>
      <vt:lpstr>sales per person</vt:lpstr>
      <vt:lpstr>profit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abc</cp:lastModifiedBy>
  <cp:lastPrinted>2022-12-30T06:06:48Z</cp:lastPrinted>
  <dcterms:created xsi:type="dcterms:W3CDTF">2021-03-14T20:21:32Z</dcterms:created>
  <dcterms:modified xsi:type="dcterms:W3CDTF">2023-01-02T12:54:57Z</dcterms:modified>
</cp:coreProperties>
</file>