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E9D83A7-48BC-4AC6-BE45-5171DF3F4706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79021"/>
</workbook>
</file>

<file path=xl/calcChain.xml><?xml version="1.0" encoding="utf-8"?>
<calcChain xmlns="http://schemas.openxmlformats.org/spreadsheetml/2006/main">
  <c r="L1" i="2" l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2" i="2"/>
  <c r="I2" i="2"/>
  <c r="J2" i="2"/>
  <c r="H1" i="2"/>
  <c r="I1" i="2"/>
  <c r="J1" i="2"/>
  <c r="L4" i="1"/>
  <c r="L3" i="2" s="1"/>
  <c r="L5" i="1"/>
  <c r="L4" i="2" s="1"/>
  <c r="L6" i="1"/>
  <c r="L5" i="2" s="1"/>
  <c r="L7" i="1"/>
  <c r="L6" i="2" s="1"/>
  <c r="L8" i="1"/>
  <c r="L7" i="2" s="1"/>
  <c r="L9" i="1"/>
  <c r="L10" i="1"/>
  <c r="L9" i="2" s="1"/>
  <c r="L11" i="1"/>
  <c r="L10" i="2" s="1"/>
  <c r="L12" i="1"/>
  <c r="L11" i="2" s="1"/>
  <c r="L13" i="1"/>
  <c r="L12" i="2" s="1"/>
  <c r="L14" i="1"/>
  <c r="L15" i="1"/>
  <c r="L16" i="1"/>
  <c r="L17" i="1"/>
  <c r="L18" i="1"/>
  <c r="L19" i="1"/>
  <c r="L20" i="1"/>
  <c r="L3" i="1"/>
  <c r="L2" i="2" s="1"/>
  <c r="M3" i="1"/>
  <c r="M7" i="1" l="1"/>
  <c r="O5" i="1"/>
  <c r="J30" i="2" l="1"/>
  <c r="G30" i="2"/>
  <c r="F30" i="2"/>
  <c r="E30" i="2"/>
  <c r="D30" i="2"/>
  <c r="C30" i="2"/>
  <c r="B30" i="2"/>
  <c r="A30" i="2"/>
  <c r="J29" i="2"/>
  <c r="G29" i="2"/>
  <c r="F29" i="2"/>
  <c r="E29" i="2"/>
  <c r="D29" i="2"/>
  <c r="C29" i="2"/>
  <c r="B29" i="2"/>
  <c r="A29" i="2"/>
  <c r="J28" i="2"/>
  <c r="G28" i="2"/>
  <c r="F28" i="2"/>
  <c r="E28" i="2"/>
  <c r="D28" i="2"/>
  <c r="C28" i="2"/>
  <c r="B28" i="2"/>
  <c r="A28" i="2"/>
  <c r="J27" i="2"/>
  <c r="G27" i="2"/>
  <c r="F27" i="2"/>
  <c r="E27" i="2"/>
  <c r="D27" i="2"/>
  <c r="C27" i="2"/>
  <c r="B27" i="2"/>
  <c r="A27" i="2"/>
  <c r="J26" i="2"/>
  <c r="G26" i="2"/>
  <c r="F26" i="2"/>
  <c r="E26" i="2"/>
  <c r="D26" i="2"/>
  <c r="C26" i="2"/>
  <c r="B26" i="2"/>
  <c r="A26" i="2"/>
  <c r="J25" i="2"/>
  <c r="G25" i="2"/>
  <c r="F25" i="2"/>
  <c r="E25" i="2"/>
  <c r="D25" i="2"/>
  <c r="C25" i="2"/>
  <c r="B25" i="2"/>
  <c r="A25" i="2"/>
  <c r="J24" i="2"/>
  <c r="G24" i="2"/>
  <c r="F24" i="2"/>
  <c r="E24" i="2"/>
  <c r="D24" i="2"/>
  <c r="C24" i="2"/>
  <c r="B24" i="2"/>
  <c r="A24" i="2"/>
  <c r="J23" i="2"/>
  <c r="G23" i="2"/>
  <c r="F23" i="2"/>
  <c r="E23" i="2"/>
  <c r="D23" i="2"/>
  <c r="C23" i="2"/>
  <c r="B23" i="2"/>
  <c r="A23" i="2"/>
  <c r="J22" i="2"/>
  <c r="G22" i="2"/>
  <c r="F22" i="2"/>
  <c r="E22" i="2"/>
  <c r="D22" i="2"/>
  <c r="C22" i="2"/>
  <c r="B22" i="2"/>
  <c r="A22" i="2"/>
  <c r="J21" i="2"/>
  <c r="G21" i="2"/>
  <c r="F21" i="2"/>
  <c r="E21" i="2"/>
  <c r="D21" i="2"/>
  <c r="C21" i="2"/>
  <c r="B21" i="2"/>
  <c r="A21" i="2"/>
  <c r="J20" i="2"/>
  <c r="G20" i="2"/>
  <c r="F20" i="2"/>
  <c r="E20" i="2"/>
  <c r="D20" i="2"/>
  <c r="C20" i="2"/>
  <c r="B20" i="2"/>
  <c r="A20" i="2"/>
  <c r="J19" i="2"/>
  <c r="G19" i="2"/>
  <c r="F19" i="2"/>
  <c r="E19" i="2"/>
  <c r="D19" i="2"/>
  <c r="C19" i="2"/>
  <c r="B19" i="2"/>
  <c r="A19" i="2"/>
  <c r="J18" i="2"/>
  <c r="G18" i="2"/>
  <c r="F18" i="2"/>
  <c r="E18" i="2"/>
  <c r="D18" i="2"/>
  <c r="C18" i="2"/>
  <c r="B18" i="2"/>
  <c r="A18" i="2"/>
  <c r="J17" i="2"/>
  <c r="G17" i="2"/>
  <c r="F17" i="2"/>
  <c r="E17" i="2"/>
  <c r="D17" i="2"/>
  <c r="C17" i="2"/>
  <c r="B17" i="2"/>
  <c r="A17" i="2"/>
  <c r="J16" i="2"/>
  <c r="G16" i="2"/>
  <c r="F16" i="2"/>
  <c r="E16" i="2"/>
  <c r="D16" i="2"/>
  <c r="C16" i="2"/>
  <c r="B16" i="2"/>
  <c r="A16" i="2"/>
  <c r="J15" i="2"/>
  <c r="G15" i="2"/>
  <c r="F15" i="2"/>
  <c r="E15" i="2"/>
  <c r="D15" i="2"/>
  <c r="C15" i="2"/>
  <c r="B15" i="2"/>
  <c r="A15" i="2"/>
  <c r="J14" i="2"/>
  <c r="G14" i="2"/>
  <c r="F14" i="2"/>
  <c r="E14" i="2"/>
  <c r="D14" i="2"/>
  <c r="C14" i="2"/>
  <c r="B14" i="2"/>
  <c r="A14" i="2"/>
  <c r="J13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P1" i="2"/>
  <c r="O1" i="2"/>
  <c r="N1" i="2"/>
  <c r="M1" i="2"/>
  <c r="G1" i="2"/>
  <c r="F1" i="2"/>
  <c r="E1" i="2"/>
  <c r="D1" i="2"/>
  <c r="C1" i="2"/>
  <c r="B1" i="2"/>
  <c r="A1" i="2"/>
  <c r="P31" i="1"/>
  <c r="P30" i="2" s="1"/>
  <c r="O31" i="1"/>
  <c r="O30" i="2" s="1"/>
  <c r="N31" i="1"/>
  <c r="N30" i="2" s="1"/>
  <c r="M31" i="1"/>
  <c r="M30" i="2" s="1"/>
  <c r="P30" i="1"/>
  <c r="P29" i="2" s="1"/>
  <c r="O30" i="1"/>
  <c r="O29" i="2" s="1"/>
  <c r="N30" i="1"/>
  <c r="N29" i="2" s="1"/>
  <c r="M30" i="1"/>
  <c r="M29" i="2" s="1"/>
  <c r="P29" i="1"/>
  <c r="P28" i="2" s="1"/>
  <c r="O29" i="1"/>
  <c r="O28" i="2" s="1"/>
  <c r="N29" i="1"/>
  <c r="N28" i="2" s="1"/>
  <c r="M29" i="1"/>
  <c r="M28" i="2" s="1"/>
  <c r="P28" i="1"/>
  <c r="P27" i="2" s="1"/>
  <c r="O28" i="1"/>
  <c r="O27" i="2" s="1"/>
  <c r="N28" i="1"/>
  <c r="N27" i="2" s="1"/>
  <c r="M28" i="1"/>
  <c r="M27" i="2" s="1"/>
  <c r="P27" i="1"/>
  <c r="P26" i="2" s="1"/>
  <c r="O27" i="1"/>
  <c r="O26" i="2" s="1"/>
  <c r="N27" i="1"/>
  <c r="N26" i="2" s="1"/>
  <c r="M27" i="1"/>
  <c r="M26" i="2" s="1"/>
  <c r="P26" i="1"/>
  <c r="P25" i="2" s="1"/>
  <c r="O26" i="1"/>
  <c r="O25" i="2" s="1"/>
  <c r="N26" i="1"/>
  <c r="N25" i="2" s="1"/>
  <c r="M26" i="1"/>
  <c r="M25" i="2" s="1"/>
  <c r="P25" i="1"/>
  <c r="P24" i="2" s="1"/>
  <c r="O25" i="1"/>
  <c r="O24" i="2" s="1"/>
  <c r="N25" i="1"/>
  <c r="N24" i="2" s="1"/>
  <c r="M25" i="1"/>
  <c r="M24" i="2" s="1"/>
  <c r="P24" i="1"/>
  <c r="P23" i="2" s="1"/>
  <c r="O24" i="1"/>
  <c r="O23" i="2" s="1"/>
  <c r="N24" i="1"/>
  <c r="N23" i="2" s="1"/>
  <c r="M24" i="1"/>
  <c r="M23" i="2" s="1"/>
  <c r="P23" i="1"/>
  <c r="P22" i="2" s="1"/>
  <c r="O23" i="1"/>
  <c r="O22" i="2" s="1"/>
  <c r="N23" i="1"/>
  <c r="N22" i="2" s="1"/>
  <c r="M23" i="1"/>
  <c r="M22" i="2" s="1"/>
  <c r="P22" i="1"/>
  <c r="P21" i="2" s="1"/>
  <c r="O22" i="1"/>
  <c r="O21" i="2" s="1"/>
  <c r="N22" i="1"/>
  <c r="N21" i="2" s="1"/>
  <c r="M22" i="1"/>
  <c r="M21" i="2" s="1"/>
  <c r="P21" i="1"/>
  <c r="P20" i="2" s="1"/>
  <c r="O21" i="1"/>
  <c r="O20" i="2" s="1"/>
  <c r="N21" i="1"/>
  <c r="N20" i="2" s="1"/>
  <c r="M21" i="1"/>
  <c r="M20" i="2" s="1"/>
  <c r="P20" i="1"/>
  <c r="P19" i="2" s="1"/>
  <c r="O20" i="1"/>
  <c r="O19" i="2" s="1"/>
  <c r="N20" i="1"/>
  <c r="N19" i="2" s="1"/>
  <c r="M20" i="1"/>
  <c r="M19" i="2" s="1"/>
  <c r="P19" i="1"/>
  <c r="P18" i="2" s="1"/>
  <c r="O19" i="1"/>
  <c r="O18" i="2" s="1"/>
  <c r="N19" i="1"/>
  <c r="N18" i="2" s="1"/>
  <c r="M19" i="1"/>
  <c r="M18" i="2" s="1"/>
  <c r="P18" i="1"/>
  <c r="P17" i="2" s="1"/>
  <c r="O18" i="1"/>
  <c r="O17" i="2" s="1"/>
  <c r="N18" i="1"/>
  <c r="N17" i="2" s="1"/>
  <c r="M18" i="1"/>
  <c r="M17" i="2" s="1"/>
  <c r="P17" i="1"/>
  <c r="P16" i="2" s="1"/>
  <c r="O17" i="1"/>
  <c r="O16" i="2" s="1"/>
  <c r="N17" i="1"/>
  <c r="N16" i="2" s="1"/>
  <c r="M17" i="1"/>
  <c r="M16" i="2" s="1"/>
  <c r="P16" i="1"/>
  <c r="P15" i="2" s="1"/>
  <c r="O16" i="1"/>
  <c r="O15" i="2" s="1"/>
  <c r="N16" i="1"/>
  <c r="N15" i="2" s="1"/>
  <c r="M16" i="1"/>
  <c r="M15" i="2" s="1"/>
  <c r="P15" i="1"/>
  <c r="P14" i="2" s="1"/>
  <c r="O15" i="1"/>
  <c r="O14" i="2" s="1"/>
  <c r="N15" i="1"/>
  <c r="N14" i="2" s="1"/>
  <c r="M15" i="1"/>
  <c r="M14" i="2" s="1"/>
  <c r="P14" i="1"/>
  <c r="P13" i="2" s="1"/>
  <c r="O14" i="1"/>
  <c r="O13" i="2" s="1"/>
  <c r="N14" i="1"/>
  <c r="N13" i="2" s="1"/>
  <c r="M14" i="1"/>
  <c r="M13" i="2" s="1"/>
  <c r="P13" i="1"/>
  <c r="P12" i="2" s="1"/>
  <c r="O13" i="1"/>
  <c r="O12" i="2" s="1"/>
  <c r="N13" i="1"/>
  <c r="N12" i="2" s="1"/>
  <c r="M13" i="1"/>
  <c r="M12" i="2" s="1"/>
  <c r="P12" i="1"/>
  <c r="P11" i="2" s="1"/>
  <c r="O12" i="1"/>
  <c r="O11" i="2" s="1"/>
  <c r="N12" i="1"/>
  <c r="N11" i="2" s="1"/>
  <c r="M12" i="1"/>
  <c r="M11" i="2" s="1"/>
  <c r="P11" i="1"/>
  <c r="P10" i="2" s="1"/>
  <c r="O11" i="1"/>
  <c r="O10" i="2" s="1"/>
  <c r="N11" i="1"/>
  <c r="N10" i="2" s="1"/>
  <c r="M11" i="1"/>
  <c r="M10" i="2" s="1"/>
  <c r="P10" i="1"/>
  <c r="O10" i="1"/>
  <c r="O9" i="2" s="1"/>
  <c r="N10" i="1"/>
  <c r="M10" i="1"/>
  <c r="P9" i="1"/>
  <c r="P8" i="2" s="1"/>
  <c r="O9" i="1"/>
  <c r="N9" i="1"/>
  <c r="N8" i="2" s="1"/>
  <c r="M9" i="1"/>
  <c r="P8" i="1"/>
  <c r="P7" i="2" s="1"/>
  <c r="O8" i="1"/>
  <c r="O7" i="2" s="1"/>
  <c r="N8" i="1"/>
  <c r="N7" i="2" s="1"/>
  <c r="M8" i="1"/>
  <c r="M7" i="2" s="1"/>
  <c r="P7" i="1"/>
  <c r="O7" i="1"/>
  <c r="O6" i="2" s="1"/>
  <c r="N7" i="1"/>
  <c r="N6" i="2" s="1"/>
  <c r="P6" i="1"/>
  <c r="O6" i="1"/>
  <c r="O5" i="2" s="1"/>
  <c r="N6" i="1"/>
  <c r="M6" i="1"/>
  <c r="M5" i="2" s="1"/>
  <c r="P5" i="1"/>
  <c r="N5" i="1"/>
  <c r="N4" i="2" s="1"/>
  <c r="M5" i="1"/>
  <c r="P4" i="1"/>
  <c r="O4" i="1"/>
  <c r="N4" i="1"/>
  <c r="N3" i="2" s="1"/>
  <c r="M4" i="1"/>
  <c r="P3" i="1"/>
  <c r="O3" i="1"/>
  <c r="N3" i="1"/>
  <c r="M2" i="2"/>
  <c r="K5" i="2" l="1"/>
  <c r="N5" i="2" s="1"/>
  <c r="K9" i="2"/>
  <c r="M9" i="2" s="1"/>
  <c r="K4" i="2"/>
  <c r="K8" i="2"/>
  <c r="L8" i="2" s="1"/>
  <c r="L32" i="2" s="1"/>
  <c r="L31" i="2" s="1"/>
  <c r="K12" i="2"/>
  <c r="K3" i="2"/>
  <c r="P3" i="2" s="1"/>
  <c r="K7" i="2"/>
  <c r="K11" i="2"/>
  <c r="K2" i="2"/>
  <c r="P2" i="2" s="1"/>
  <c r="K6" i="2"/>
  <c r="M6" i="2" s="1"/>
  <c r="K1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P6" i="2" l="1"/>
  <c r="P5" i="2"/>
  <c r="O8" i="2"/>
  <c r="M8" i="2"/>
  <c r="P9" i="2"/>
  <c r="P4" i="2"/>
  <c r="O4" i="2"/>
  <c r="N9" i="2"/>
  <c r="M4" i="2"/>
  <c r="O3" i="2"/>
  <c r="O2" i="2"/>
  <c r="N2" i="2"/>
  <c r="M3" i="2"/>
  <c r="P32" i="2" l="1"/>
  <c r="P31" i="2" s="1"/>
  <c r="N32" i="2"/>
  <c r="N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<sst xmlns="http://schemas.openxmlformats.org/spreadsheetml/2006/main" count="21" uniqueCount="21">
  <si>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</si>
  <si>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</si>
  <si>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</si>
  <si>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</si>
  <si>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</si>
  <si>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</si>
  <si>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</si>
  <si>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</si>
  <si>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</si>
  <si>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</si>
  <si>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</si>
  <si>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</si>
  <si>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</si>
  <si>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</si>
  <si>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</si>
  <si>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</si>
  <si>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</si>
  <si>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</si>
  <si>
    <t>S4</t>
    <phoneticPr fontId="12" type="noConversion"/>
  </si>
  <si>
    <t>xxx2</t>
    <phoneticPr fontId="12" type="noConversion"/>
  </si>
  <si>
    <t>xxx3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</si>
</sst>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176" fontId="2" fillId="0" borderId="23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0" fontId="15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25918" y="2652346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tabSelected="1" workbookViewId="0">
      <pane ySplit="2" topLeftCell="A3" activePane="bottomLeft" state="frozen"/>
      <selection pane="bottomLeft" activeCell="V13" sqref="V13"/>
    </sheetView>
  </sheetViews>
  <sheetFormatPr defaultColWidth="9" defaultRowHeight="14.25" x14ac:dyDescent="0.2"/>
  <cols>
    <col min="1" max="1" width="7.625" style="7" customWidth="1"/>
    <col min="2" max="9" width="6.625" style="7" customWidth="1"/>
    <col min="10" max="10" width="7.625" style="7" customWidth="1"/>
    <col min="11" max="11" width="10.375" style="7" customWidth="1"/>
    <col min="12" max="12" width="4.875" style="7" customWidth="1"/>
    <col min="13" max="15" width="3.625" style="6" customWidth="1"/>
    <col min="16" max="16" width="3.625" style="7" customWidth="1"/>
  </cols>
  <sheetData>
    <row r="1" spans="1:16" ht="27" customHeight="1" x14ac:dyDescent="0.2">
      <c r="A1" s="54" t="s">
        <v>15</v>
      </c>
      <c r="B1" s="55"/>
      <c r="C1" s="55"/>
      <c r="D1" s="55"/>
      <c r="E1" s="55"/>
      <c r="F1" s="55"/>
      <c r="G1" s="55"/>
      <c r="H1" s="56"/>
      <c r="I1" s="56"/>
      <c r="J1" s="56"/>
      <c r="K1" s="57" t="s">
        <v>10</v>
      </c>
      <c r="L1" s="58"/>
      <c r="M1" s="59"/>
      <c r="N1" s="59"/>
      <c r="O1" s="59"/>
      <c r="P1" s="60"/>
    </row>
    <row r="2" spans="1:16" ht="27.75" thickBot="1" x14ac:dyDescent="0.2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7"/>
      <c r="I2" s="47" t="s">
        <v>19</v>
      </c>
      <c r="J2" s="46" t="s">
        <v>20</v>
      </c>
      <c r="K2" s="39" t="s">
        <v>16</v>
      </c>
      <c r="L2" s="37" t="s">
        <v>18</v>
      </c>
      <c r="M2" s="37" t="s">
        <v>11</v>
      </c>
      <c r="N2" s="37" t="s">
        <v>12</v>
      </c>
      <c r="O2" s="37" t="s">
        <v>13</v>
      </c>
      <c r="P2" s="38" t="s">
        <v>14</v>
      </c>
    </row>
    <row r="3" spans="1:16" ht="15.75" thickTop="1" x14ac:dyDescent="0.2">
      <c r="A3" s="12">
        <v>1</v>
      </c>
      <c r="B3" s="13"/>
      <c r="C3" s="13"/>
      <c r="D3" s="13"/>
      <c r="E3" s="13"/>
      <c r="F3" s="13"/>
      <c r="G3" s="13"/>
      <c r="H3" s="18"/>
      <c r="I3" s="18"/>
      <c r="J3" s="18"/>
      <c r="K3" s="33">
        <v>7</v>
      </c>
      <c r="L3" s="10">
        <f>IF(ISNUMBER($K3),IF(MOD($K3,32)/16&gt;=1,1,0),"")</f>
        <v>0</v>
      </c>
      <c r="M3" s="10">
        <f>IF(ISNUMBER($K3),IF(MOD($K3,16)/8&gt;=1,1,0),"")</f>
        <v>0</v>
      </c>
      <c r="N3" s="10">
        <f>IF(ISNUMBER($K3),IF(MOD($K3,8)/4&gt;=1,1,0),"")</f>
        <v>1</v>
      </c>
      <c r="O3" s="10">
        <f>IF(ISNUMBER($K3),IF(MOD($K3,4)/2&gt;=1,1,0),"")</f>
        <v>1</v>
      </c>
      <c r="P3" s="11">
        <f>IF(ISNUMBER($K3),MOD($K3,2),"")</f>
        <v>1</v>
      </c>
    </row>
    <row r="4" spans="1:16" ht="15" x14ac:dyDescent="0.2">
      <c r="A4" s="16"/>
      <c r="B4" s="17">
        <v>1</v>
      </c>
      <c r="C4" s="17"/>
      <c r="D4" s="17"/>
      <c r="E4" s="17"/>
      <c r="F4" s="17"/>
      <c r="G4" s="17"/>
      <c r="H4" s="19"/>
      <c r="I4" s="19"/>
      <c r="J4" s="19"/>
      <c r="K4" s="34">
        <v>11</v>
      </c>
      <c r="L4" s="14">
        <f t="shared" ref="L4:L20" si="0">IF(ISNUMBER($K4),IF(MOD($K4,32)/16&gt;=1,1,0),"")</f>
        <v>0</v>
      </c>
      <c r="M4" s="14">
        <f t="shared" ref="M4:M31" si="1">IF(ISNUMBER($K4),IF(MOD($K4,16)/8&gt;=1,1,0),"")</f>
        <v>1</v>
      </c>
      <c r="N4" s="14">
        <f t="shared" ref="N4:N31" si="2">IF(ISNUMBER($K4),IF(MOD($K4,8)/4&gt;=1,1,0),"")</f>
        <v>0</v>
      </c>
      <c r="O4" s="14">
        <f t="shared" ref="O4:O31" si="3">IF(ISNUMBER($K4),IF(MOD($K4,4)/2&gt;=1,1,0),"")</f>
        <v>1</v>
      </c>
      <c r="P4" s="15">
        <f t="shared" ref="P4:P31" si="4">IF(ISNUMBER($K4),MOD($K4,2),"")</f>
        <v>1</v>
      </c>
    </row>
    <row r="5" spans="1:16" ht="15" x14ac:dyDescent="0.2">
      <c r="A5" s="20"/>
      <c r="B5" s="21"/>
      <c r="C5" s="21">
        <v>1</v>
      </c>
      <c r="D5" s="21"/>
      <c r="E5" s="21"/>
      <c r="F5" s="21"/>
      <c r="G5" s="21"/>
      <c r="H5" s="35"/>
      <c r="I5" s="35"/>
      <c r="J5" s="35"/>
      <c r="K5" s="36">
        <v>2</v>
      </c>
      <c r="L5" s="10">
        <f t="shared" si="0"/>
        <v>0</v>
      </c>
      <c r="M5" s="10">
        <f t="shared" si="1"/>
        <v>0</v>
      </c>
      <c r="N5" s="10">
        <f t="shared" si="2"/>
        <v>0</v>
      </c>
      <c r="O5" s="10">
        <f>IF(ISNUMBER($K5),IF(MOD($K5,4)/2&gt;=1,1,0),"")</f>
        <v>1</v>
      </c>
      <c r="P5" s="11">
        <f t="shared" si="4"/>
        <v>0</v>
      </c>
    </row>
    <row r="6" spans="1:16" ht="15" x14ac:dyDescent="0.2">
      <c r="A6" s="16"/>
      <c r="B6" s="17"/>
      <c r="C6" s="17"/>
      <c r="D6" s="17">
        <v>1</v>
      </c>
      <c r="E6" s="17"/>
      <c r="F6" s="17"/>
      <c r="G6" s="17"/>
      <c r="H6" s="19"/>
      <c r="I6" s="19"/>
      <c r="J6" s="19"/>
      <c r="K6" s="34">
        <v>5</v>
      </c>
      <c r="L6" s="14">
        <f t="shared" si="0"/>
        <v>0</v>
      </c>
      <c r="M6" s="14">
        <f t="shared" si="1"/>
        <v>0</v>
      </c>
      <c r="N6" s="14">
        <f t="shared" si="2"/>
        <v>1</v>
      </c>
      <c r="O6" s="14">
        <f t="shared" si="3"/>
        <v>0</v>
      </c>
      <c r="P6" s="15">
        <f t="shared" si="4"/>
        <v>1</v>
      </c>
    </row>
    <row r="7" spans="1:16" ht="15" x14ac:dyDescent="0.2">
      <c r="A7" s="20"/>
      <c r="B7" s="21"/>
      <c r="C7" s="21"/>
      <c r="D7" s="21"/>
      <c r="E7" s="21">
        <v>1</v>
      </c>
      <c r="F7" s="21"/>
      <c r="G7" s="21"/>
      <c r="H7" s="35"/>
      <c r="I7" s="35"/>
      <c r="J7" s="35"/>
      <c r="K7" s="36">
        <v>9</v>
      </c>
      <c r="L7" s="10">
        <f t="shared" si="0"/>
        <v>0</v>
      </c>
      <c r="M7" s="10">
        <f>IF(ISNUMBER($K7),IF(MOD($K7,16)/8&gt;=1,1,0),"")</f>
        <v>1</v>
      </c>
      <c r="N7" s="10">
        <f t="shared" si="2"/>
        <v>0</v>
      </c>
      <c r="O7" s="10">
        <f t="shared" si="3"/>
        <v>0</v>
      </c>
      <c r="P7" s="11">
        <f t="shared" si="4"/>
        <v>1</v>
      </c>
    </row>
    <row r="8" spans="1:16" ht="15" x14ac:dyDescent="0.2">
      <c r="A8" s="16"/>
      <c r="B8" s="17"/>
      <c r="C8" s="17"/>
      <c r="D8" s="17"/>
      <c r="E8" s="17"/>
      <c r="F8" s="17">
        <v>1</v>
      </c>
      <c r="G8" s="17"/>
      <c r="H8" s="19"/>
      <c r="I8" s="19"/>
      <c r="J8" s="19"/>
      <c r="K8" s="34">
        <v>10</v>
      </c>
      <c r="L8" s="14">
        <f t="shared" si="0"/>
        <v>0</v>
      </c>
      <c r="M8" s="14">
        <f t="shared" si="1"/>
        <v>1</v>
      </c>
      <c r="N8" s="14">
        <f t="shared" si="2"/>
        <v>0</v>
      </c>
      <c r="O8" s="14">
        <f t="shared" si="3"/>
        <v>1</v>
      </c>
      <c r="P8" s="15">
        <f t="shared" si="4"/>
        <v>0</v>
      </c>
    </row>
    <row r="9" spans="1:16" ht="15" x14ac:dyDescent="0.2">
      <c r="A9" s="20"/>
      <c r="B9" s="21"/>
      <c r="C9" s="21"/>
      <c r="D9" s="21"/>
      <c r="E9" s="21"/>
      <c r="F9" s="21"/>
      <c r="G9" s="21">
        <v>1</v>
      </c>
      <c r="H9" s="35"/>
      <c r="I9" s="35"/>
      <c r="J9" s="35"/>
      <c r="K9" s="36">
        <v>13</v>
      </c>
      <c r="L9" s="10">
        <f t="shared" si="0"/>
        <v>0</v>
      </c>
      <c r="M9" s="10">
        <f t="shared" si="1"/>
        <v>1</v>
      </c>
      <c r="N9" s="10">
        <f t="shared" si="2"/>
        <v>1</v>
      </c>
      <c r="O9" s="10">
        <f t="shared" si="3"/>
        <v>0</v>
      </c>
      <c r="P9" s="11">
        <f t="shared" si="4"/>
        <v>1</v>
      </c>
    </row>
    <row r="10" spans="1:16" ht="15" x14ac:dyDescent="0.2">
      <c r="A10" s="16"/>
      <c r="B10" s="17"/>
      <c r="C10" s="17"/>
      <c r="D10" s="17"/>
      <c r="E10" s="17"/>
      <c r="F10" s="17"/>
      <c r="G10" s="17"/>
      <c r="H10" s="19"/>
      <c r="I10" s="19"/>
      <c r="J10" s="19"/>
      <c r="K10" s="34"/>
      <c r="L10" s="14" t="str">
        <f t="shared" si="0"/>
        <v/>
      </c>
      <c r="M10" s="14" t="str">
        <f t="shared" si="1"/>
        <v/>
      </c>
      <c r="N10" s="14" t="str">
        <f t="shared" si="2"/>
        <v/>
      </c>
      <c r="O10" s="14" t="str">
        <f t="shared" si="3"/>
        <v/>
      </c>
      <c r="P10" s="15" t="str">
        <f t="shared" si="4"/>
        <v/>
      </c>
    </row>
    <row r="11" spans="1:16" ht="15" x14ac:dyDescent="0.2">
      <c r="A11" s="20"/>
      <c r="B11" s="21"/>
      <c r="C11" s="21"/>
      <c r="D11" s="21"/>
      <c r="E11" s="21"/>
      <c r="F11" s="21"/>
      <c r="G11" s="21"/>
      <c r="H11" s="35"/>
      <c r="I11" s="35"/>
      <c r="J11" s="35"/>
      <c r="K11" s="36"/>
      <c r="L11" s="10" t="str">
        <f t="shared" si="0"/>
        <v/>
      </c>
      <c r="M11" s="10" t="str">
        <f t="shared" si="1"/>
        <v/>
      </c>
      <c r="N11" s="10" t="str">
        <f t="shared" si="2"/>
        <v/>
      </c>
      <c r="O11" s="10" t="str">
        <f t="shared" si="3"/>
        <v/>
      </c>
      <c r="P11" s="11" t="str">
        <f t="shared" si="4"/>
        <v/>
      </c>
    </row>
    <row r="12" spans="1:16" ht="15" x14ac:dyDescent="0.2">
      <c r="A12" s="16"/>
      <c r="B12" s="17"/>
      <c r="C12" s="17"/>
      <c r="D12" s="17"/>
      <c r="E12" s="17"/>
      <c r="F12" s="17"/>
      <c r="G12" s="17"/>
      <c r="H12" s="19"/>
      <c r="I12" s="19"/>
      <c r="J12" s="19"/>
      <c r="K12" s="34"/>
      <c r="L12" s="14" t="str">
        <f t="shared" si="0"/>
        <v/>
      </c>
      <c r="M12" s="14" t="str">
        <f t="shared" si="1"/>
        <v/>
      </c>
      <c r="N12" s="14" t="str">
        <f t="shared" si="2"/>
        <v/>
      </c>
      <c r="O12" s="14" t="str">
        <f t="shared" si="3"/>
        <v/>
      </c>
      <c r="P12" s="15" t="str">
        <f t="shared" si="4"/>
        <v/>
      </c>
    </row>
    <row r="13" spans="1:16" ht="15" x14ac:dyDescent="0.2">
      <c r="A13" s="20"/>
      <c r="B13" s="21"/>
      <c r="C13" s="21"/>
      <c r="D13" s="21"/>
      <c r="E13" s="21"/>
      <c r="F13" s="21"/>
      <c r="G13" s="21"/>
      <c r="H13" s="35"/>
      <c r="I13" s="35"/>
      <c r="J13" s="35"/>
      <c r="K13" s="36"/>
      <c r="L13" s="10" t="str">
        <f t="shared" si="0"/>
        <v/>
      </c>
      <c r="M13" s="10" t="str">
        <f t="shared" si="1"/>
        <v/>
      </c>
      <c r="N13" s="10" t="str">
        <f t="shared" si="2"/>
        <v/>
      </c>
      <c r="O13" s="10" t="str">
        <f t="shared" si="3"/>
        <v/>
      </c>
      <c r="P13" s="11" t="str">
        <f t="shared" si="4"/>
        <v/>
      </c>
    </row>
    <row r="14" spans="1:16" ht="15" x14ac:dyDescent="0.2">
      <c r="A14" s="16"/>
      <c r="B14" s="17"/>
      <c r="C14" s="17"/>
      <c r="D14" s="17"/>
      <c r="E14" s="17"/>
      <c r="F14" s="17"/>
      <c r="G14" s="17"/>
      <c r="H14" s="19"/>
      <c r="I14" s="19"/>
      <c r="J14" s="19"/>
      <c r="K14" s="34"/>
      <c r="L14" s="14" t="str">
        <f t="shared" si="0"/>
        <v/>
      </c>
      <c r="M14" s="14" t="str">
        <f t="shared" si="1"/>
        <v/>
      </c>
      <c r="N14" s="14" t="str">
        <f t="shared" si="2"/>
        <v/>
      </c>
      <c r="O14" s="14" t="str">
        <f t="shared" si="3"/>
        <v/>
      </c>
      <c r="P14" s="15" t="str">
        <f t="shared" si="4"/>
        <v/>
      </c>
    </row>
    <row r="15" spans="1:16" ht="15" x14ac:dyDescent="0.2">
      <c r="A15" s="20"/>
      <c r="B15" s="21"/>
      <c r="C15" s="21"/>
      <c r="D15" s="21"/>
      <c r="E15" s="21"/>
      <c r="F15" s="21"/>
      <c r="G15" s="21"/>
      <c r="H15" s="35"/>
      <c r="I15" s="35"/>
      <c r="J15" s="35"/>
      <c r="K15" s="36"/>
      <c r="L15" s="10" t="str">
        <f t="shared" si="0"/>
        <v/>
      </c>
      <c r="M15" s="10" t="str">
        <f t="shared" si="1"/>
        <v/>
      </c>
      <c r="N15" s="10" t="str">
        <f t="shared" si="2"/>
        <v/>
      </c>
      <c r="O15" s="10" t="str">
        <f t="shared" si="3"/>
        <v/>
      </c>
      <c r="P15" s="11" t="str">
        <f t="shared" si="4"/>
        <v/>
      </c>
    </row>
    <row r="16" spans="1:16" ht="15" x14ac:dyDescent="0.2">
      <c r="A16" s="16"/>
      <c r="B16" s="17"/>
      <c r="C16" s="17"/>
      <c r="D16" s="17"/>
      <c r="E16" s="17"/>
      <c r="F16" s="17"/>
      <c r="G16" s="17"/>
      <c r="H16" s="19"/>
      <c r="I16" s="19"/>
      <c r="J16" s="19"/>
      <c r="K16" s="34"/>
      <c r="L16" s="14" t="str">
        <f t="shared" si="0"/>
        <v/>
      </c>
      <c r="M16" s="14" t="str">
        <f t="shared" si="1"/>
        <v/>
      </c>
      <c r="N16" s="14" t="str">
        <f t="shared" si="2"/>
        <v/>
      </c>
      <c r="O16" s="14" t="str">
        <f t="shared" si="3"/>
        <v/>
      </c>
      <c r="P16" s="15" t="str">
        <f t="shared" si="4"/>
        <v/>
      </c>
    </row>
    <row r="17" spans="1:16" ht="15" x14ac:dyDescent="0.2">
      <c r="A17" s="20"/>
      <c r="B17" s="21"/>
      <c r="C17" s="21"/>
      <c r="D17" s="21"/>
      <c r="E17" s="21"/>
      <c r="F17" s="21"/>
      <c r="G17" s="21"/>
      <c r="H17" s="35"/>
      <c r="I17" s="35"/>
      <c r="J17" s="35"/>
      <c r="K17" s="36"/>
      <c r="L17" s="10" t="str">
        <f t="shared" si="0"/>
        <v/>
      </c>
      <c r="M17" s="10" t="str">
        <f t="shared" si="1"/>
        <v/>
      </c>
      <c r="N17" s="10" t="str">
        <f t="shared" si="2"/>
        <v/>
      </c>
      <c r="O17" s="10" t="str">
        <f t="shared" si="3"/>
        <v/>
      </c>
      <c r="P17" s="11" t="str">
        <f t="shared" si="4"/>
        <v/>
      </c>
    </row>
    <row r="18" spans="1:16" ht="15" x14ac:dyDescent="0.2">
      <c r="A18" s="16"/>
      <c r="B18" s="17"/>
      <c r="C18" s="17"/>
      <c r="D18" s="17"/>
      <c r="E18" s="17"/>
      <c r="F18" s="17"/>
      <c r="G18" s="17"/>
      <c r="H18" s="19"/>
      <c r="I18" s="19"/>
      <c r="J18" s="19"/>
      <c r="K18" s="34"/>
      <c r="L18" s="14" t="str">
        <f t="shared" si="0"/>
        <v/>
      </c>
      <c r="M18" s="14" t="str">
        <f t="shared" si="1"/>
        <v/>
      </c>
      <c r="N18" s="14" t="str">
        <f t="shared" si="2"/>
        <v/>
      </c>
      <c r="O18" s="14" t="str">
        <f t="shared" si="3"/>
        <v/>
      </c>
      <c r="P18" s="15" t="str">
        <f t="shared" si="4"/>
        <v/>
      </c>
    </row>
    <row r="19" spans="1:16" ht="15" x14ac:dyDescent="0.2">
      <c r="A19" s="20"/>
      <c r="B19" s="21"/>
      <c r="C19" s="21"/>
      <c r="D19" s="21"/>
      <c r="E19" s="21"/>
      <c r="F19" s="21"/>
      <c r="G19" s="21"/>
      <c r="H19" s="35"/>
      <c r="I19" s="35"/>
      <c r="J19" s="35"/>
      <c r="K19" s="36"/>
      <c r="L19" s="10" t="str">
        <f t="shared" si="0"/>
        <v/>
      </c>
      <c r="M19" s="10" t="str">
        <f t="shared" si="1"/>
        <v/>
      </c>
      <c r="N19" s="10" t="str">
        <f t="shared" si="2"/>
        <v/>
      </c>
      <c r="O19" s="10" t="str">
        <f t="shared" si="3"/>
        <v/>
      </c>
      <c r="P19" s="11" t="str">
        <f t="shared" si="4"/>
        <v/>
      </c>
    </row>
    <row r="20" spans="1:16" ht="15" x14ac:dyDescent="0.2">
      <c r="A20" s="16"/>
      <c r="B20" s="17"/>
      <c r="C20" s="17"/>
      <c r="D20" s="17"/>
      <c r="E20" s="17"/>
      <c r="F20" s="17"/>
      <c r="G20" s="17"/>
      <c r="H20" s="19"/>
      <c r="I20" s="19"/>
      <c r="J20" s="19"/>
      <c r="K20" s="34"/>
      <c r="L20" s="14" t="str">
        <f t="shared" si="0"/>
        <v/>
      </c>
      <c r="M20" s="14" t="str">
        <f t="shared" si="1"/>
        <v/>
      </c>
      <c r="N20" s="14" t="str">
        <f t="shared" si="2"/>
        <v/>
      </c>
      <c r="O20" s="14" t="str">
        <f t="shared" si="3"/>
        <v/>
      </c>
      <c r="P20" s="15" t="str">
        <f t="shared" si="4"/>
        <v/>
      </c>
    </row>
    <row r="21" spans="1:16" ht="15" hidden="1" x14ac:dyDescent="0.2">
      <c r="A21" s="20"/>
      <c r="B21" s="21"/>
      <c r="C21" s="21"/>
      <c r="D21" s="21"/>
      <c r="E21" s="21"/>
      <c r="F21" s="21"/>
      <c r="G21" s="21"/>
      <c r="H21" s="35"/>
      <c r="I21" s="35"/>
      <c r="J21" s="35"/>
      <c r="K21" s="36"/>
      <c r="L21" s="48"/>
      <c r="M21" s="10" t="str">
        <f t="shared" si="1"/>
        <v/>
      </c>
      <c r="N21" s="10" t="str">
        <f t="shared" si="2"/>
        <v/>
      </c>
      <c r="O21" s="10" t="str">
        <f t="shared" si="3"/>
        <v/>
      </c>
      <c r="P21" s="11" t="str">
        <f t="shared" si="4"/>
        <v/>
      </c>
    </row>
    <row r="22" spans="1:16" ht="15" hidden="1" x14ac:dyDescent="0.2">
      <c r="A22" s="16"/>
      <c r="B22" s="17"/>
      <c r="C22" s="17"/>
      <c r="D22" s="17"/>
      <c r="E22" s="17"/>
      <c r="F22" s="17"/>
      <c r="G22" s="17"/>
      <c r="H22" s="19"/>
      <c r="I22" s="19"/>
      <c r="J22" s="19"/>
      <c r="K22" s="34"/>
      <c r="L22" s="49"/>
      <c r="M22" s="14" t="str">
        <f t="shared" si="1"/>
        <v/>
      </c>
      <c r="N22" s="14" t="str">
        <f t="shared" si="2"/>
        <v/>
      </c>
      <c r="O22" s="14" t="str">
        <f t="shared" si="3"/>
        <v/>
      </c>
      <c r="P22" s="15" t="str">
        <f t="shared" si="4"/>
        <v/>
      </c>
    </row>
    <row r="23" spans="1:16" ht="15" hidden="1" x14ac:dyDescent="0.2">
      <c r="A23" s="20"/>
      <c r="B23" s="21"/>
      <c r="C23" s="21"/>
      <c r="D23" s="21"/>
      <c r="E23" s="21"/>
      <c r="F23" s="21"/>
      <c r="G23" s="21"/>
      <c r="H23" s="35"/>
      <c r="I23" s="35"/>
      <c r="J23" s="35"/>
      <c r="K23" s="36"/>
      <c r="L23" s="48"/>
      <c r="M23" s="10" t="str">
        <f t="shared" si="1"/>
        <v/>
      </c>
      <c r="N23" s="10" t="str">
        <f t="shared" si="2"/>
        <v/>
      </c>
      <c r="O23" s="10" t="str">
        <f t="shared" si="3"/>
        <v/>
      </c>
      <c r="P23" s="11" t="str">
        <f t="shared" si="4"/>
        <v/>
      </c>
    </row>
    <row r="24" spans="1:16" ht="15" hidden="1" x14ac:dyDescent="0.2">
      <c r="A24" s="16"/>
      <c r="B24" s="17"/>
      <c r="C24" s="17"/>
      <c r="D24" s="17"/>
      <c r="E24" s="17"/>
      <c r="F24" s="17"/>
      <c r="G24" s="17"/>
      <c r="H24" s="19"/>
      <c r="I24" s="19"/>
      <c r="J24" s="19"/>
      <c r="K24" s="34"/>
      <c r="L24" s="49"/>
      <c r="M24" s="14" t="str">
        <f t="shared" si="1"/>
        <v/>
      </c>
      <c r="N24" s="14" t="str">
        <f t="shared" si="2"/>
        <v/>
      </c>
      <c r="O24" s="14" t="str">
        <f t="shared" si="3"/>
        <v/>
      </c>
      <c r="P24" s="15" t="str">
        <f t="shared" si="4"/>
        <v/>
      </c>
    </row>
    <row r="25" spans="1:16" ht="15" hidden="1" x14ac:dyDescent="0.2">
      <c r="A25" s="20"/>
      <c r="B25" s="21"/>
      <c r="C25" s="21"/>
      <c r="D25" s="21"/>
      <c r="E25" s="21"/>
      <c r="F25" s="21"/>
      <c r="G25" s="21"/>
      <c r="H25" s="35"/>
      <c r="I25" s="35"/>
      <c r="J25" s="35"/>
      <c r="K25" s="36"/>
      <c r="L25" s="48"/>
      <c r="M25" s="10" t="str">
        <f t="shared" si="1"/>
        <v/>
      </c>
      <c r="N25" s="10" t="str">
        <f t="shared" si="2"/>
        <v/>
      </c>
      <c r="O25" s="10" t="str">
        <f t="shared" si="3"/>
        <v/>
      </c>
      <c r="P25" s="11" t="str">
        <f t="shared" si="4"/>
        <v/>
      </c>
    </row>
    <row r="26" spans="1:16" ht="15" hidden="1" x14ac:dyDescent="0.2">
      <c r="A26" s="16"/>
      <c r="B26" s="17"/>
      <c r="C26" s="17"/>
      <c r="D26" s="17"/>
      <c r="E26" s="17"/>
      <c r="F26" s="17"/>
      <c r="G26" s="17"/>
      <c r="H26" s="19"/>
      <c r="I26" s="19"/>
      <c r="J26" s="19"/>
      <c r="K26" s="34"/>
      <c r="L26" s="49"/>
      <c r="M26" s="14" t="str">
        <f t="shared" si="1"/>
        <v/>
      </c>
      <c r="N26" s="14" t="str">
        <f t="shared" si="2"/>
        <v/>
      </c>
      <c r="O26" s="14" t="str">
        <f t="shared" si="3"/>
        <v/>
      </c>
      <c r="P26" s="15" t="str">
        <f t="shared" si="4"/>
        <v/>
      </c>
    </row>
    <row r="27" spans="1:16" ht="15" hidden="1" x14ac:dyDescent="0.2">
      <c r="A27" s="20"/>
      <c r="B27" s="21"/>
      <c r="C27" s="21"/>
      <c r="D27" s="21"/>
      <c r="E27" s="21"/>
      <c r="F27" s="21"/>
      <c r="G27" s="21"/>
      <c r="H27" s="35"/>
      <c r="I27" s="35"/>
      <c r="J27" s="35"/>
      <c r="K27" s="36"/>
      <c r="L27" s="48"/>
      <c r="M27" s="10" t="str">
        <f t="shared" si="1"/>
        <v/>
      </c>
      <c r="N27" s="10" t="str">
        <f t="shared" si="2"/>
        <v/>
      </c>
      <c r="O27" s="10" t="str">
        <f t="shared" si="3"/>
        <v/>
      </c>
      <c r="P27" s="11" t="str">
        <f t="shared" si="4"/>
        <v/>
      </c>
    </row>
    <row r="28" spans="1:16" ht="15" hidden="1" x14ac:dyDescent="0.2">
      <c r="A28" s="16"/>
      <c r="B28" s="17"/>
      <c r="C28" s="17"/>
      <c r="D28" s="17"/>
      <c r="E28" s="17"/>
      <c r="F28" s="17"/>
      <c r="G28" s="17"/>
      <c r="H28" s="19"/>
      <c r="I28" s="19"/>
      <c r="J28" s="19"/>
      <c r="K28" s="34"/>
      <c r="L28" s="49"/>
      <c r="M28" s="14" t="str">
        <f t="shared" si="1"/>
        <v/>
      </c>
      <c r="N28" s="14" t="str">
        <f t="shared" si="2"/>
        <v/>
      </c>
      <c r="O28" s="14" t="str">
        <f t="shared" si="3"/>
        <v/>
      </c>
      <c r="P28" s="15" t="str">
        <f t="shared" si="4"/>
        <v/>
      </c>
    </row>
    <row r="29" spans="1:16" ht="15" hidden="1" x14ac:dyDescent="0.2">
      <c r="A29" s="20"/>
      <c r="B29" s="21"/>
      <c r="C29" s="21"/>
      <c r="D29" s="21"/>
      <c r="E29" s="21"/>
      <c r="F29" s="21"/>
      <c r="G29" s="21"/>
      <c r="H29" s="35"/>
      <c r="I29" s="35"/>
      <c r="J29" s="35"/>
      <c r="K29" s="36"/>
      <c r="L29" s="48"/>
      <c r="M29" s="10" t="str">
        <f t="shared" si="1"/>
        <v/>
      </c>
      <c r="N29" s="10" t="str">
        <f t="shared" si="2"/>
        <v/>
      </c>
      <c r="O29" s="10" t="str">
        <f t="shared" si="3"/>
        <v/>
      </c>
      <c r="P29" s="11" t="str">
        <f t="shared" si="4"/>
        <v/>
      </c>
    </row>
    <row r="30" spans="1:16" ht="15" hidden="1" x14ac:dyDescent="0.2">
      <c r="A30" s="16"/>
      <c r="B30" s="17"/>
      <c r="C30" s="17"/>
      <c r="D30" s="17"/>
      <c r="E30" s="17"/>
      <c r="F30" s="17"/>
      <c r="G30" s="17"/>
      <c r="H30" s="19"/>
      <c r="I30" s="19"/>
      <c r="J30" s="19"/>
      <c r="K30" s="34"/>
      <c r="L30" s="49"/>
      <c r="M30" s="14" t="str">
        <f t="shared" si="1"/>
        <v/>
      </c>
      <c r="N30" s="14" t="str">
        <f t="shared" si="2"/>
        <v/>
      </c>
      <c r="O30" s="14" t="str">
        <f t="shared" si="3"/>
        <v/>
      </c>
      <c r="P30" s="15" t="str">
        <f t="shared" si="4"/>
        <v/>
      </c>
    </row>
    <row r="31" spans="1:16" ht="15" hidden="1" x14ac:dyDescent="0.2">
      <c r="A31" s="20"/>
      <c r="B31" s="21"/>
      <c r="C31" s="21"/>
      <c r="D31" s="21"/>
      <c r="E31" s="21"/>
      <c r="F31" s="21"/>
      <c r="G31" s="21"/>
      <c r="H31" s="35"/>
      <c r="I31" s="35"/>
      <c r="J31" s="35"/>
      <c r="K31" s="36"/>
      <c r="L31" s="48"/>
      <c r="M31" s="10" t="str">
        <f t="shared" si="1"/>
        <v/>
      </c>
      <c r="N31" s="10" t="str">
        <f t="shared" si="2"/>
        <v/>
      </c>
      <c r="O31" s="10" t="str">
        <f t="shared" si="3"/>
        <v/>
      </c>
      <c r="P31" s="11" t="str">
        <f t="shared" si="4"/>
        <v/>
      </c>
    </row>
    <row r="32" spans="1:16" ht="15" x14ac:dyDescent="0.2">
      <c r="A32" s="61" t="s">
        <v>0</v>
      </c>
      <c r="B32" s="61"/>
      <c r="C32" s="61"/>
      <c r="D32" s="61"/>
      <c r="E32" s="61"/>
      <c r="F32" s="61"/>
      <c r="G32" s="61"/>
      <c r="H32" s="61"/>
      <c r="I32" s="61"/>
      <c r="J32" s="61"/>
    </row>
  </sheetData>
  <protectedRanges>
    <protectedRange sqref="A1:L1 A21:L1048576 A2:K20" name="区域2"/>
  </protectedRanges>
  <mergeCells count="3">
    <mergeCell ref="A1:J1"/>
    <mergeCell ref="K1:P1"/>
    <mergeCell ref="A32:J32"/>
  </mergeCells>
  <phoneticPr fontId="12" type="noConversion"/>
  <conditionalFormatting sqref="A3:J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M32:P1048576">
    <cfRule type="containsText" dxfId="2" priority="13" operator="containsText" text="1">
      <formula>NOT(ISERROR(SEARCH("1",M32)))</formula>
    </cfRule>
  </conditionalFormatting>
  <dataValidations xWindow="555" yWindow="348"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 xr:uid="{00000000-0002-0000-0000-000000000000}"/>
    <dataValidation allowBlank="1" showInputMessage="1" showErrorMessage="1" promptTitle="次态输出" prompt="次态二进制表示，由前列10进制自动计算，不可修改" sqref="M21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 L1 L21:L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 xr:uid="{00000000-0002-0000-0000-000003000000}"/>
    <dataValidation allowBlank="1" showInputMessage="1" showErrorMessage="1" promptTitle="入口地址二进制信息" prompt="入口地址二进制信息，由前列10进制自动计算，不可修改" sqref="L2:P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8"/>
  <sheetViews>
    <sheetView zoomScale="130" zoomScaleNormal="130" workbookViewId="0">
      <selection activeCell="M31" sqref="M31"/>
    </sheetView>
  </sheetViews>
  <sheetFormatPr defaultColWidth="9" defaultRowHeight="14.25" x14ac:dyDescent="0.2"/>
  <cols>
    <col min="1" max="10" width="4.625" customWidth="1"/>
    <col min="11" max="12" width="13.25" style="23" customWidth="1"/>
    <col min="13" max="13" width="10.5" style="23" customWidth="1"/>
    <col min="14" max="14" width="9.5" style="23" customWidth="1"/>
    <col min="15" max="15" width="10.125" style="23" customWidth="1"/>
    <col min="16" max="16" width="11.125" style="23" customWidth="1"/>
  </cols>
  <sheetData>
    <row r="1" spans="1:16" s="22" customFormat="1" ht="17.25" thickBot="1" x14ac:dyDescent="0.25">
      <c r="A1" s="42" t="str">
        <f>微程序地址入口表!A2</f>
        <v>R_Type</v>
      </c>
      <c r="B1" s="43" t="str">
        <f>微程序地址入口表!B2</f>
        <v>ADDI</v>
      </c>
      <c r="C1" s="43" t="str">
        <f>微程序地址入口表!C2</f>
        <v>LW</v>
      </c>
      <c r="D1" s="43" t="str">
        <f>微程序地址入口表!D2</f>
        <v>SW</v>
      </c>
      <c r="E1" s="43" t="str">
        <f>微程序地址入口表!E2</f>
        <v>BEQ</v>
      </c>
      <c r="F1" s="43" t="str">
        <f>微程序地址入口表!F2</f>
        <v>BNE</v>
      </c>
      <c r="G1" s="43" t="str">
        <f>微程序地址入口表!G2</f>
        <v>SYSCALL</v>
      </c>
      <c r="H1" s="43">
        <f>微程序地址入口表!H2</f>
        <v>0</v>
      </c>
      <c r="I1" s="43" t="str">
        <f>微程序地址入口表!I2</f>
        <v>xxx2</v>
      </c>
      <c r="J1" s="43" t="str">
        <f>微程序地址入口表!J2</f>
        <v>xxx3</v>
      </c>
      <c r="K1" s="40" t="s">
        <v>1</v>
      </c>
      <c r="L1" s="41" t="str">
        <f>微程序地址入口表!L2</f>
        <v>S4</v>
      </c>
      <c r="M1" s="41" t="str">
        <f>微程序地址入口表!M2</f>
        <v>S3</v>
      </c>
      <c r="N1" s="41" t="str">
        <f>微程序地址入口表!N2</f>
        <v>S2</v>
      </c>
      <c r="O1" s="41" t="str">
        <f>微程序地址入口表!O2</f>
        <v>S1</v>
      </c>
      <c r="P1" s="41" t="str">
        <f>微程序地址入口表!P2</f>
        <v>S0</v>
      </c>
    </row>
    <row r="2" spans="1:16" ht="15" thickTop="1" x14ac:dyDescent="0.2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51" t="str">
        <f>IF(微程序地址入口表!H3&lt;&gt;"",IF(微程序地址入口表!H3=1,微程序地址入口表!H$2&amp;"&amp;",IF(微程序地址入口表!H3=0,"~"&amp;微程序地址入口表!H$2&amp;"&amp;","")),"")</f>
        <v/>
      </c>
      <c r="I2" s="51" t="str">
        <f>IF(微程序地址入口表!I3&lt;&gt;"",IF(微程序地址入口表!I3=1,微程序地址入口表!I$2&amp;"&amp;",IF(微程序地址入口表!I3=0,"~"&amp;微程序地址入口表!I$2&amp;"&amp;","")),"")</f>
        <v/>
      </c>
      <c r="J2" s="51" t="str">
        <f>IF(微程序地址入口表!J3&lt;&gt;"",IF(微程序地址入口表!J3=1,微程序地址入口表!J$2&amp;"&amp;",IF(微程序地址入口表!J3=0,"~"&amp;微程序地址入口表!J$2&amp;"&amp;","")),"")</f>
        <v/>
      </c>
      <c r="K2" s="29" t="str">
        <f>IF(LEN(CONCATENATE(A2,B2,C2,D2,E2,F2,G2,H2,I2,J2))=0,"",LEFT(CONCATENATE(A2,B2,C2,D2,E2,F2,G2,H2,I2,J2),LEN(CONCATENATE(A2,B2,C2,D2,E2,F2,G2,H2,I2,J2))-1))</f>
        <v>R_Type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R_Type+</v>
      </c>
      <c r="O2" s="1" t="str">
        <f>IF(微程序地址入口表!O3=1,$K2&amp;"+","")</f>
        <v>R_Type+</v>
      </c>
      <c r="P2" s="1" t="str">
        <f>IF(微程序地址入口表!P3=1,$K2&amp;"+","")</f>
        <v>R_Type+</v>
      </c>
    </row>
    <row r="3" spans="1:16" x14ac:dyDescent="0.2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26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>IF(微程序地址入口表!I4&lt;&gt;"",IF(微程序地址入口表!I4=1,微程序地址入口表!I$2&amp;"&amp;",IF(微程序地址入口表!I4=0,"~"&amp;微程序地址入口表!I$2&amp;"&amp;","")),"")</f>
        <v/>
      </c>
      <c r="J3" s="30" t="str">
        <f>IF(微程序地址入口表!J4&lt;&gt;"",IF(微程序地址入口表!J4=1,微程序地址入口表!J$2&amp;"&amp;",IF(微程序地址入口表!J4=0,"~"&amp;微程序地址入口表!J$2&amp;"&amp;","")),"")</f>
        <v/>
      </c>
      <c r="K3" s="29" t="str">
        <f t="shared" ref="K3:K12" si="0">IF(LEN(CONCATENATE(A3,B3,C3,D3,E3,F3,G3,H3,I3,J3))=0,"",LEFT(CONCATENATE(A3,B3,C3,D3,E3,F3,G3,H3,I3,J3),LEN(CONCATENATE(A3,B3,C3,D3,E3,F3,G3,H3,I3,J3))-1))</f>
        <v>ADDI</v>
      </c>
      <c r="L3" s="1" t="str">
        <f>IF(微程序地址入口表!L4=1,$K3&amp;"+","")</f>
        <v/>
      </c>
      <c r="M3" s="2" t="str">
        <f>IF(微程序地址入口表!M4=1,$K3&amp;"+","")</f>
        <v>ADDI+</v>
      </c>
      <c r="N3" s="2" t="str">
        <f>IF(微程序地址入口表!N4=1,$K3&amp;"+","")</f>
        <v/>
      </c>
      <c r="O3" s="2" t="str">
        <f>IF(微程序地址入口表!O4=1,$K3&amp;"+","")</f>
        <v>ADDI+</v>
      </c>
      <c r="P3" s="2" t="str">
        <f>IF(微程序地址入口表!P4=1,$K3&amp;"+","")</f>
        <v>ADDI+</v>
      </c>
    </row>
    <row r="4" spans="1:16" x14ac:dyDescent="0.2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26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>IF(微程序地址入口表!I5&lt;&gt;"",IF(微程序地址入口表!I5=1,微程序地址入口表!I$2&amp;"&amp;",IF(微程序地址入口表!I5=0,"~"&amp;微程序地址入口表!I$2&amp;"&amp;","")),"")</f>
        <v/>
      </c>
      <c r="J4" s="30" t="str">
        <f>IF(微程序地址入口表!J5&lt;&gt;"",IF(微程序地址入口表!J5=1,微程序地址入口表!J$2&amp;"&amp;",IF(微程序地址入口表!J5=0,"~"&amp;微程序地址入口表!J$2&amp;"&amp;","")),"")</f>
        <v/>
      </c>
      <c r="K4" s="29" t="str">
        <f t="shared" si="0"/>
        <v>LW</v>
      </c>
      <c r="L4" s="1" t="str">
        <f>IF(微程序地址入口表!L5=1,$K4&amp;"+","")</f>
        <v/>
      </c>
      <c r="M4" s="2" t="str">
        <f>IF(微程序地址入口表!M5=1,$K4&amp;"+","")</f>
        <v/>
      </c>
      <c r="N4" s="2" t="str">
        <f>IF(微程序地址入口表!N5=1,$K4&amp;"+","")</f>
        <v/>
      </c>
      <c r="O4" s="2" t="str">
        <f>IF(微程序地址入口表!O5=1,$K4&amp;"+","")</f>
        <v>LW+</v>
      </c>
      <c r="P4" s="2" t="str">
        <f>IF(微程序地址入口表!P5=1,$K4&amp;"+","")</f>
        <v/>
      </c>
    </row>
    <row r="5" spans="1:16" x14ac:dyDescent="0.2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26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>IF(微程序地址入口表!I6&lt;&gt;"",IF(微程序地址入口表!I6=1,微程序地址入口表!I$2&amp;"&amp;",IF(微程序地址入口表!I6=0,"~"&amp;微程序地址入口表!I$2&amp;"&amp;","")),"")</f>
        <v/>
      </c>
      <c r="J5" s="30" t="str">
        <f>IF(微程序地址入口表!J6&lt;&gt;"",IF(微程序地址入口表!J6=1,微程序地址入口表!J$2&amp;"&amp;",IF(微程序地址入口表!J6=0,"~"&amp;微程序地址入口表!J$2&amp;"&amp;","")),"")</f>
        <v/>
      </c>
      <c r="K5" s="29" t="str">
        <f t="shared" si="0"/>
        <v>SW</v>
      </c>
      <c r="L5" s="1" t="str">
        <f>IF(微程序地址入口表!L6=1,$K5&amp;"+","")</f>
        <v/>
      </c>
      <c r="M5" s="2" t="str">
        <f>IF(微程序地址入口表!M6=1,$K5&amp;"+","")</f>
        <v/>
      </c>
      <c r="N5" s="2" t="str">
        <f>IF(微程序地址入口表!N6=1,$K5&amp;"+","")</f>
        <v>SW+</v>
      </c>
      <c r="O5" s="2" t="str">
        <f>IF(微程序地址入口表!O6=1,$K5&amp;"+","")</f>
        <v/>
      </c>
      <c r="P5" s="2" t="str">
        <f>IF(微程序地址入口表!P6=1,$K5&amp;"+","")</f>
        <v>SW+</v>
      </c>
    </row>
    <row r="6" spans="1:16" x14ac:dyDescent="0.2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26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>IF(微程序地址入口表!I7&lt;&gt;"",IF(微程序地址入口表!I7=1,微程序地址入口表!I$2&amp;"&amp;",IF(微程序地址入口表!I7=0,"~"&amp;微程序地址入口表!I$2&amp;"&amp;","")),"")</f>
        <v/>
      </c>
      <c r="J6" s="30" t="str">
        <f>IF(微程序地址入口表!J7&lt;&gt;"",IF(微程序地址入口表!J7=1,微程序地址入口表!J$2&amp;"&amp;",IF(微程序地址入口表!J7=0,"~"&amp;微程序地址入口表!J$2&amp;"&amp;","")),"")</f>
        <v/>
      </c>
      <c r="K6" s="29" t="str">
        <f t="shared" si="0"/>
        <v>BEQ</v>
      </c>
      <c r="L6" s="1" t="str">
        <f>IF(微程序地址入口表!L7=1,$K6&amp;"+","")</f>
        <v/>
      </c>
      <c r="M6" s="2" t="str">
        <f>IF(微程序地址入口表!M7=1,$K6&amp;"+","")</f>
        <v>BEQ+</v>
      </c>
      <c r="N6" s="2" t="str">
        <f>IF(微程序地址入口表!N7=1,$K6&amp;"+","")</f>
        <v/>
      </c>
      <c r="O6" s="2" t="str">
        <f>IF(微程序地址入口表!O7=1,$K6&amp;"+","")</f>
        <v/>
      </c>
      <c r="P6" s="2" t="str">
        <f>IF(微程序地址入口表!P7=1,$K6&amp;"+","")</f>
        <v>BEQ+</v>
      </c>
    </row>
    <row r="7" spans="1:16" x14ac:dyDescent="0.2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26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>IF(微程序地址入口表!I8&lt;&gt;"",IF(微程序地址入口表!I8=1,微程序地址入口表!I$2&amp;"&amp;",IF(微程序地址入口表!I8=0,"~"&amp;微程序地址入口表!I$2&amp;"&amp;","")),"")</f>
        <v/>
      </c>
      <c r="J7" s="30" t="str">
        <f>IF(微程序地址入口表!J8&lt;&gt;"",IF(微程序地址入口表!J8=1,微程序地址入口表!J$2&amp;"&amp;",IF(微程序地址入口表!J8=0,"~"&amp;微程序地址入口表!J$2&amp;"&amp;","")),"")</f>
        <v/>
      </c>
      <c r="K7" s="29" t="str">
        <f t="shared" si="0"/>
        <v>BNE</v>
      </c>
      <c r="L7" s="1" t="str">
        <f>IF(微程序地址入口表!L8=1,$K7&amp;"+","")</f>
        <v/>
      </c>
      <c r="M7" s="2" t="str">
        <f>IF(微程序地址入口表!M8=1,$K7&amp;"+","")</f>
        <v>BNE+</v>
      </c>
      <c r="N7" s="2" t="str">
        <f>IF(微程序地址入口表!N8=1,$K7&amp;"+","")</f>
        <v/>
      </c>
      <c r="O7" s="2" t="str">
        <f>IF(微程序地址入口表!O8=1,$K7&amp;"+","")</f>
        <v>BNE+</v>
      </c>
      <c r="P7" s="2" t="str">
        <f>IF(微程序地址入口表!P8=1,$K7&amp;"+","")</f>
        <v/>
      </c>
    </row>
    <row r="8" spans="1:16" x14ac:dyDescent="0.2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6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>IF(微程序地址入口表!I9&lt;&gt;"",IF(微程序地址入口表!I9=1,微程序地址入口表!I$2&amp;"&amp;",IF(微程序地址入口表!I9=0,"~"&amp;微程序地址入口表!I$2&amp;"&amp;","")),"")</f>
        <v/>
      </c>
      <c r="J8" s="30" t="str">
        <f>IF(微程序地址入口表!J9&lt;&gt;"",IF(微程序地址入口表!J9=1,微程序地址入口表!J$2&amp;"&amp;",IF(微程序地址入口表!J9=0,"~"&amp;微程序地址入口表!J$2&amp;"&amp;","")),"")</f>
        <v/>
      </c>
      <c r="K8" s="29" t="str">
        <f t="shared" si="0"/>
        <v>SYSCALL</v>
      </c>
      <c r="L8" s="1" t="str">
        <f>IF(微程序地址入口表!L9=1,$K8&amp;"+","")</f>
        <v/>
      </c>
      <c r="M8" s="2" t="str">
        <f>IF(微程序地址入口表!M9=1,$K8&amp;"+","")</f>
        <v>SYSCALL+</v>
      </c>
      <c r="N8" s="2" t="str">
        <f>IF(微程序地址入口表!N9=1,$K8&amp;"+","")</f>
        <v>SYSCALL+</v>
      </c>
      <c r="O8" s="2" t="str">
        <f>IF(微程序地址入口表!O9=1,$K8&amp;"+","")</f>
        <v/>
      </c>
      <c r="P8" s="2" t="str">
        <f>IF(微程序地址入口表!P9=1,$K8&amp;"+","")</f>
        <v>SYSCALL+</v>
      </c>
    </row>
    <row r="9" spans="1:16" x14ac:dyDescent="0.2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26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>IF(微程序地址入口表!I10&lt;&gt;"",IF(微程序地址入口表!I10=1,微程序地址入口表!I$2&amp;"&amp;",IF(微程序地址入口表!I10=0,"~"&amp;微程序地址入口表!I$2&amp;"&amp;","")),"")</f>
        <v/>
      </c>
      <c r="J9" s="30" t="str">
        <f>IF(微程序地址入口表!J10&lt;&gt;"",IF(微程序地址入口表!J10=1,微程序地址入口表!J$2&amp;"&amp;",IF(微程序地址入口表!J10=0,"~"&amp;微程序地址入口表!J$2&amp;"&amp;","")),"")</f>
        <v/>
      </c>
      <c r="K9" s="29" t="str">
        <f t="shared" si="0"/>
        <v/>
      </c>
      <c r="L9" s="1" t="str">
        <f>IF(微程序地址入口表!L10=1,$K9&amp;"+","")</f>
        <v/>
      </c>
      <c r="M9" s="2" t="str">
        <f>IF(微程序地址入口表!M10=1,$K9&amp;"+","")</f>
        <v/>
      </c>
      <c r="N9" s="2" t="str">
        <f>IF(微程序地址入口表!N10=1,$K9&amp;"+","")</f>
        <v/>
      </c>
      <c r="O9" s="2" t="str">
        <f>IF(微程序地址入口表!O10=1,$K9&amp;"+","")</f>
        <v/>
      </c>
      <c r="P9" s="2" t="str">
        <f>IF(微程序地址入口表!P10=1,$K9&amp;"+","")</f>
        <v/>
      </c>
    </row>
    <row r="10" spans="1:16" x14ac:dyDescent="0.2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6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>IF(微程序地址入口表!I11&lt;&gt;"",IF(微程序地址入口表!I11=1,微程序地址入口表!I$2&amp;"&amp;",IF(微程序地址入口表!I11=0,"~"&amp;微程序地址入口表!I$2&amp;"&amp;","")),"")</f>
        <v/>
      </c>
      <c r="J10" s="30" t="str">
        <f>IF(微程序地址入口表!J11&lt;&gt;"",IF(微程序地址入口表!J11=1,微程序地址入口表!J$2&amp;"&amp;",IF(微程序地址入口表!J11=0,"~"&amp;微程序地址入口表!J$2&amp;"&amp;","")),"")</f>
        <v/>
      </c>
      <c r="K10" s="29" t="str">
        <f t="shared" si="0"/>
        <v/>
      </c>
      <c r="L10" s="1" t="str">
        <f>IF(微程序地址入口表!L11=1,$K10&amp;"+","")</f>
        <v/>
      </c>
      <c r="M10" s="2" t="str">
        <f>IF(微程序地址入口表!M11=1,$K10&amp;"+","")</f>
        <v/>
      </c>
      <c r="N10" s="2" t="str">
        <f>IF(微程序地址入口表!N11=1,$K10&amp;"+","")</f>
        <v/>
      </c>
      <c r="O10" s="2" t="str">
        <f>IF(微程序地址入口表!O11=1,$K10&amp;"+","")</f>
        <v/>
      </c>
      <c r="P10" s="2" t="str">
        <f>IF(微程序地址入口表!P11=1,$K10&amp;"+","")</f>
        <v/>
      </c>
    </row>
    <row r="11" spans="1:16" x14ac:dyDescent="0.2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6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>IF(微程序地址入口表!I12&lt;&gt;"",IF(微程序地址入口表!I12=1,微程序地址入口表!I$2&amp;"&amp;",IF(微程序地址入口表!I12=0,"~"&amp;微程序地址入口表!I$2&amp;"&amp;","")),"")</f>
        <v/>
      </c>
      <c r="J11" s="30" t="str">
        <f>IF(微程序地址入口表!J12&lt;&gt;"",IF(微程序地址入口表!J12=1,微程序地址入口表!J$2&amp;"&amp;",IF(微程序地址入口表!J12=0,"~"&amp;微程序地址入口表!J$2&amp;"&amp;","")),"")</f>
        <v/>
      </c>
      <c r="K11" s="29" t="str">
        <f t="shared" si="0"/>
        <v/>
      </c>
      <c r="L11" s="1" t="str">
        <f>IF(微程序地址入口表!L12=1,$K11&amp;"+","")</f>
        <v/>
      </c>
      <c r="M11" s="2" t="str">
        <f>IF(微程序地址入口表!M12=1,$K11&amp;"+","")</f>
        <v/>
      </c>
      <c r="N11" s="2" t="str">
        <f>IF(微程序地址入口表!N12=1,$K11&amp;"+","")</f>
        <v/>
      </c>
      <c r="O11" s="2" t="str">
        <f>IF(微程序地址入口表!O12=1,$K11&amp;"+","")</f>
        <v/>
      </c>
      <c r="P11" s="2" t="str">
        <f>IF(微程序地址入口表!P12=1,$K11&amp;"+","")</f>
        <v/>
      </c>
    </row>
    <row r="12" spans="1:16" ht="15" thickBot="1" x14ac:dyDescent="0.25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6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>IF(微程序地址入口表!I13&lt;&gt;"",IF(微程序地址入口表!I13=1,微程序地址入口表!I$2&amp;"&amp;",IF(微程序地址入口表!I13=0,"~"&amp;微程序地址入口表!I$2&amp;"&amp;","")),"")</f>
        <v/>
      </c>
      <c r="J12" s="30" t="str">
        <f>IF(微程序地址入口表!J13&lt;&gt;"",IF(微程序地址入口表!J13=1,微程序地址入口表!J$2&amp;"&amp;",IF(微程序地址入口表!J13=0,"~"&amp;微程序地址入口表!J$2&amp;"&amp;","")),"")</f>
        <v/>
      </c>
      <c r="K12" s="29" t="str">
        <f t="shared" si="0"/>
        <v/>
      </c>
      <c r="L12" s="1" t="str">
        <f>IF(微程序地址入口表!L13=1,$K12&amp;"+","")</f>
        <v/>
      </c>
      <c r="M12" s="2" t="str">
        <f>IF(微程序地址入口表!M13=1,$K12&amp;"+","")</f>
        <v/>
      </c>
      <c r="N12" s="2" t="str">
        <f>IF(微程序地址入口表!N13=1,$K12&amp;"+","")</f>
        <v/>
      </c>
      <c r="O12" s="2" t="str">
        <f>IF(微程序地址入口表!O13=1,$K12&amp;"+","")</f>
        <v/>
      </c>
      <c r="P12" s="2" t="str">
        <f>IF(微程序地址入口表!P13=1,$K12&amp;"+","")</f>
        <v/>
      </c>
    </row>
    <row r="13" spans="1:16" ht="15" hidden="1" thickBot="1" x14ac:dyDescent="0.25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0"/>
      <c r="I13" s="50"/>
      <c r="J13" s="30" t="str">
        <f>IF(微程序地址入口表!J14&lt;&gt;"",IF(微程序地址入口表!J14=1,微程序地址入口表!J$2&amp;"&amp;",IF(微程序地址入口表!J14=0,"~"&amp;微程序地址入口表!J$2&amp;"&amp;","")),"")</f>
        <v/>
      </c>
      <c r="K13" s="29" t="str">
        <f t="shared" ref="K13:K30" si="1">IF(LEN(CONCATENATE(A13,B13,C13,D13,E13,F13,G13,J13))=0,"",LEFT(CONCATENATE(A13,B13,C13,D13,E13,F13,G13,J13),LEN(CONCATENATE(A13,B13,C13,D13,E13,F13,G13,J13))-1))</f>
        <v/>
      </c>
      <c r="L13" s="52"/>
      <c r="M13" s="2" t="str">
        <f>IF(微程序地址入口表!M14=1,$K13&amp;"+","")</f>
        <v/>
      </c>
      <c r="N13" s="2" t="str">
        <f>IF(微程序地址入口表!N14=1,$K13&amp;"+","")</f>
        <v/>
      </c>
      <c r="O13" s="2" t="str">
        <f>IF(微程序地址入口表!O14=1,$K13&amp;"+","")</f>
        <v/>
      </c>
      <c r="P13" s="2" t="str">
        <f>IF(微程序地址入口表!P14=1,$K13&amp;"+","")</f>
        <v/>
      </c>
    </row>
    <row r="14" spans="1:16" ht="15" hidden="1" thickBot="1" x14ac:dyDescent="0.25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0"/>
      <c r="I14" s="50"/>
      <c r="J14" s="30" t="str">
        <f>IF(微程序地址入口表!J15&lt;&gt;"",IF(微程序地址入口表!J15=1,微程序地址入口表!J$2&amp;"&amp;",IF(微程序地址入口表!J15=0,"~"&amp;微程序地址入口表!J$2&amp;"&amp;","")),"")</f>
        <v/>
      </c>
      <c r="K14" s="29" t="str">
        <f t="shared" si="1"/>
        <v/>
      </c>
      <c r="L14" s="52"/>
      <c r="M14" s="2" t="str">
        <f>IF(微程序地址入口表!M15=1,$K14&amp;"+","")</f>
        <v/>
      </c>
      <c r="N14" s="2" t="str">
        <f>IF(微程序地址入口表!N15=1,$K14&amp;"+","")</f>
        <v/>
      </c>
      <c r="O14" s="2" t="str">
        <f>IF(微程序地址入口表!O15=1,$K14&amp;"+","")</f>
        <v/>
      </c>
      <c r="P14" s="2" t="str">
        <f>IF(微程序地址入口表!P15=1,$K14&amp;"+","")</f>
        <v/>
      </c>
    </row>
    <row r="15" spans="1:16" hidden="1" x14ac:dyDescent="0.2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0"/>
      <c r="I15" s="50"/>
      <c r="J15" s="30" t="str">
        <f>IF(微程序地址入口表!J16&lt;&gt;"",IF(微程序地址入口表!J16=1,微程序地址入口表!J$2&amp;"&amp;",IF(微程序地址入口表!J16=0,"~"&amp;微程序地址入口表!J$2&amp;"&amp;","")),"")</f>
        <v/>
      </c>
      <c r="K15" s="29" t="str">
        <f t="shared" si="1"/>
        <v/>
      </c>
      <c r="L15" s="52"/>
      <c r="M15" s="2" t="str">
        <f>IF(微程序地址入口表!M16=1,$K15&amp;"+","")</f>
        <v/>
      </c>
      <c r="N15" s="2" t="str">
        <f>IF(微程序地址入口表!N16=1,$K15&amp;"+","")</f>
        <v/>
      </c>
      <c r="O15" s="2" t="str">
        <f>IF(微程序地址入口表!O16=1,$K15&amp;"+","")</f>
        <v/>
      </c>
      <c r="P15" s="2" t="str">
        <f>IF(微程序地址入口表!P16=1,$K15&amp;"+","")</f>
        <v/>
      </c>
    </row>
    <row r="16" spans="1:16" hidden="1" x14ac:dyDescent="0.2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0"/>
      <c r="I16" s="50"/>
      <c r="J16" s="30" t="str">
        <f>IF(微程序地址入口表!J17&lt;&gt;"",IF(微程序地址入口表!J17=1,微程序地址入口表!J$2&amp;"&amp;",IF(微程序地址入口表!J17=0,"~"&amp;微程序地址入口表!J$2&amp;"&amp;","")),"")</f>
        <v/>
      </c>
      <c r="K16" s="29" t="str">
        <f t="shared" si="1"/>
        <v/>
      </c>
      <c r="L16" s="52"/>
      <c r="M16" s="2" t="str">
        <f>IF(微程序地址入口表!M17=1,$K16&amp;"+","")</f>
        <v/>
      </c>
      <c r="N16" s="2" t="str">
        <f>IF(微程序地址入口表!N17=1,$K16&amp;"+","")</f>
        <v/>
      </c>
      <c r="O16" s="2" t="str">
        <f>IF(微程序地址入口表!O17=1,$K16&amp;"+","")</f>
        <v/>
      </c>
      <c r="P16" s="2" t="str">
        <f>IF(微程序地址入口表!P17=1,$K16&amp;"+","")</f>
        <v/>
      </c>
    </row>
    <row r="17" spans="1:16" hidden="1" x14ac:dyDescent="0.2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0"/>
      <c r="I17" s="50"/>
      <c r="J17" s="30" t="str">
        <f>IF(微程序地址入口表!J18&lt;&gt;"",IF(微程序地址入口表!J18=1,微程序地址入口表!J$2&amp;"&amp;",IF(微程序地址入口表!J18=0,"~"&amp;微程序地址入口表!J$2&amp;"&amp;","")),"")</f>
        <v/>
      </c>
      <c r="K17" s="29" t="str">
        <f t="shared" si="1"/>
        <v/>
      </c>
      <c r="L17" s="52"/>
      <c r="M17" s="2" t="str">
        <f>IF(微程序地址入口表!M18=1,$K17&amp;"+","")</f>
        <v/>
      </c>
      <c r="N17" s="2" t="str">
        <f>IF(微程序地址入口表!N18=1,$K17&amp;"+","")</f>
        <v/>
      </c>
      <c r="O17" s="2" t="str">
        <f>IF(微程序地址入口表!O18=1,$K17&amp;"+","")</f>
        <v/>
      </c>
      <c r="P17" s="2" t="str">
        <f>IF(微程序地址入口表!P18=1,$K17&amp;"+","")</f>
        <v/>
      </c>
    </row>
    <row r="18" spans="1:16" hidden="1" x14ac:dyDescent="0.2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0"/>
      <c r="I18" s="50"/>
      <c r="J18" s="30" t="str">
        <f>IF(微程序地址入口表!J19&lt;&gt;"",IF(微程序地址入口表!J19=1,微程序地址入口表!J$2&amp;"&amp;",IF(微程序地址入口表!J19=0,"~"&amp;微程序地址入口表!J$2&amp;"&amp;","")),"")</f>
        <v/>
      </c>
      <c r="K18" s="29" t="str">
        <f t="shared" si="1"/>
        <v/>
      </c>
      <c r="L18" s="52"/>
      <c r="M18" s="2" t="str">
        <f>IF(微程序地址入口表!M19=1,$K18&amp;"+","")</f>
        <v/>
      </c>
      <c r="N18" s="2" t="str">
        <f>IF(微程序地址入口表!N19=1,$K18&amp;"+","")</f>
        <v/>
      </c>
      <c r="O18" s="2" t="str">
        <f>IF(微程序地址入口表!O19=1,$K18&amp;"+","")</f>
        <v/>
      </c>
      <c r="P18" s="2" t="str">
        <f>IF(微程序地址入口表!P19=1,$K18&amp;"+","")</f>
        <v/>
      </c>
    </row>
    <row r="19" spans="1:16" hidden="1" x14ac:dyDescent="0.2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0"/>
      <c r="I19" s="50"/>
      <c r="J19" s="30" t="str">
        <f>IF(微程序地址入口表!J20&lt;&gt;"",IF(微程序地址入口表!J20=1,微程序地址入口表!J$2&amp;"&amp;",IF(微程序地址入口表!J20=0,"~"&amp;微程序地址入口表!J$2&amp;"&amp;","")),"")</f>
        <v/>
      </c>
      <c r="K19" s="29" t="str">
        <f t="shared" si="1"/>
        <v/>
      </c>
      <c r="L19" s="52"/>
      <c r="M19" s="2" t="str">
        <f>IF(微程序地址入口表!M20=1,$K19&amp;"+","")</f>
        <v/>
      </c>
      <c r="N19" s="2" t="str">
        <f>IF(微程序地址入口表!N20=1,$K19&amp;"+","")</f>
        <v/>
      </c>
      <c r="O19" s="2" t="str">
        <f>IF(微程序地址入口表!O20=1,$K19&amp;"+","")</f>
        <v/>
      </c>
      <c r="P19" s="2" t="str">
        <f>IF(微程序地址入口表!P20=1,$K19&amp;"+","")</f>
        <v/>
      </c>
    </row>
    <row r="20" spans="1:16" ht="15" hidden="1" thickBot="1" x14ac:dyDescent="0.25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0"/>
      <c r="I20" s="50"/>
      <c r="J20" s="30" t="str">
        <f>IF(微程序地址入口表!J21&lt;&gt;"",IF(微程序地址入口表!J21=1,微程序地址入口表!J$2&amp;"&amp;",IF(微程序地址入口表!J21=0,"~"&amp;微程序地址入口表!J$2&amp;"&amp;","")),"")</f>
        <v/>
      </c>
      <c r="K20" s="29" t="str">
        <f t="shared" si="1"/>
        <v/>
      </c>
      <c r="L20" s="52"/>
      <c r="M20" s="2" t="str">
        <f>IF(微程序地址入口表!M21=1,$K20&amp;"+","")</f>
        <v/>
      </c>
      <c r="N20" s="2" t="str">
        <f>IF(微程序地址入口表!N21=1,$K20&amp;"+","")</f>
        <v/>
      </c>
      <c r="O20" s="2" t="str">
        <f>IF(微程序地址入口表!O21=1,$K20&amp;"+","")</f>
        <v/>
      </c>
      <c r="P20" s="2" t="str">
        <f>IF(微程序地址入口表!P21=1,$K20&amp;"+","")</f>
        <v/>
      </c>
    </row>
    <row r="21" spans="1:16" hidden="1" x14ac:dyDescent="0.2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0"/>
      <c r="I21" s="50"/>
      <c r="J21" s="30" t="str">
        <f>IF(微程序地址入口表!J22&lt;&gt;"",IF(微程序地址入口表!J22=1,微程序地址入口表!J$2&amp;"&amp;",IF(微程序地址入口表!J22=0,"~"&amp;微程序地址入口表!J$2&amp;"&amp;","")),"")</f>
        <v/>
      </c>
      <c r="K21" s="29" t="str">
        <f t="shared" si="1"/>
        <v/>
      </c>
      <c r="L21" s="52"/>
      <c r="M21" s="2" t="str">
        <f>IF(微程序地址入口表!M22=1,$K21&amp;"+","")</f>
        <v/>
      </c>
      <c r="N21" s="2" t="str">
        <f>IF(微程序地址入口表!N22=1,$K21&amp;"+","")</f>
        <v/>
      </c>
      <c r="O21" s="2" t="str">
        <f>IF(微程序地址入口表!O22=1,$K21&amp;"+","")</f>
        <v/>
      </c>
      <c r="P21" s="2" t="str">
        <f>IF(微程序地址入口表!P22=1,$K21&amp;"+","")</f>
        <v/>
      </c>
    </row>
    <row r="22" spans="1:16" hidden="1" x14ac:dyDescent="0.2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0"/>
      <c r="I22" s="50"/>
      <c r="J22" s="30" t="str">
        <f>IF(微程序地址入口表!J23&lt;&gt;"",IF(微程序地址入口表!J23=1,微程序地址入口表!J$2&amp;"&amp;",IF(微程序地址入口表!J23=0,"~"&amp;微程序地址入口表!J$2&amp;"&amp;","")),"")</f>
        <v/>
      </c>
      <c r="K22" s="29" t="str">
        <f t="shared" si="1"/>
        <v/>
      </c>
      <c r="L22" s="52"/>
      <c r="M22" s="2" t="str">
        <f>IF(微程序地址入口表!M23=1,$K22&amp;"+","")</f>
        <v/>
      </c>
      <c r="N22" s="2" t="str">
        <f>IF(微程序地址入口表!N23=1,$K22&amp;"+","")</f>
        <v/>
      </c>
      <c r="O22" s="2" t="str">
        <f>IF(微程序地址入口表!O23=1,$K22&amp;"+","")</f>
        <v/>
      </c>
      <c r="P22" s="2" t="str">
        <f>IF(微程序地址入口表!P23=1,$K22&amp;"+","")</f>
        <v/>
      </c>
    </row>
    <row r="23" spans="1:16" hidden="1" x14ac:dyDescent="0.2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0"/>
      <c r="I23" s="50"/>
      <c r="J23" s="30" t="str">
        <f>IF(微程序地址入口表!J24&lt;&gt;"",IF(微程序地址入口表!J24=1,微程序地址入口表!J$2&amp;"&amp;",IF(微程序地址入口表!J24=0,"~"&amp;微程序地址入口表!J$2&amp;"&amp;","")),"")</f>
        <v/>
      </c>
      <c r="K23" s="29" t="str">
        <f t="shared" si="1"/>
        <v/>
      </c>
      <c r="L23" s="52"/>
      <c r="M23" s="2" t="str">
        <f>IF(微程序地址入口表!M24=1,$K23&amp;"+","")</f>
        <v/>
      </c>
      <c r="N23" s="2" t="str">
        <f>IF(微程序地址入口表!N24=1,$K23&amp;"+","")</f>
        <v/>
      </c>
      <c r="O23" s="2" t="str">
        <f>IF(微程序地址入口表!O24=1,$K23&amp;"+","")</f>
        <v/>
      </c>
      <c r="P23" s="2" t="str">
        <f>IF(微程序地址入口表!P24=1,$K23&amp;"+","")</f>
        <v/>
      </c>
    </row>
    <row r="24" spans="1:16" hidden="1" x14ac:dyDescent="0.2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0"/>
      <c r="I24" s="50"/>
      <c r="J24" s="30" t="str">
        <f>IF(微程序地址入口表!J25&lt;&gt;"",IF(微程序地址入口表!J25=1,微程序地址入口表!J$2&amp;"&amp;",IF(微程序地址入口表!J25=0,"~"&amp;微程序地址入口表!J$2&amp;"&amp;","")),"")</f>
        <v/>
      </c>
      <c r="K24" s="29" t="str">
        <f t="shared" si="1"/>
        <v/>
      </c>
      <c r="L24" s="52"/>
      <c r="M24" s="2" t="str">
        <f>IF(微程序地址入口表!M25=1,$K24&amp;"+","")</f>
        <v/>
      </c>
      <c r="N24" s="2" t="str">
        <f>IF(微程序地址入口表!N25=1,$K24&amp;"+","")</f>
        <v/>
      </c>
      <c r="O24" s="2" t="str">
        <f>IF(微程序地址入口表!O25=1,$K24&amp;"+","")</f>
        <v/>
      </c>
      <c r="P24" s="2" t="str">
        <f>IF(微程序地址入口表!P25=1,$K24&amp;"+","")</f>
        <v/>
      </c>
    </row>
    <row r="25" spans="1:16" hidden="1" x14ac:dyDescent="0.2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0"/>
      <c r="I25" s="50"/>
      <c r="J25" s="30" t="str">
        <f>IF(微程序地址入口表!J26&lt;&gt;"",IF(微程序地址入口表!J26=1,微程序地址入口表!J$2&amp;"&amp;",IF(微程序地址入口表!J26=0,"~"&amp;微程序地址入口表!J$2&amp;"&amp;","")),"")</f>
        <v/>
      </c>
      <c r="K25" s="29" t="str">
        <f t="shared" si="1"/>
        <v/>
      </c>
      <c r="L25" s="52"/>
      <c r="M25" s="2" t="str">
        <f>IF(微程序地址入口表!M26=1,$K25&amp;"+","")</f>
        <v/>
      </c>
      <c r="N25" s="2" t="str">
        <f>IF(微程序地址入口表!N26=1,$K25&amp;"+","")</f>
        <v/>
      </c>
      <c r="O25" s="2" t="str">
        <f>IF(微程序地址入口表!O26=1,$K25&amp;"+","")</f>
        <v/>
      </c>
      <c r="P25" s="2" t="str">
        <f>IF(微程序地址入口表!P26=1,$K25&amp;"+","")</f>
        <v/>
      </c>
    </row>
    <row r="26" spans="1:16" hidden="1" x14ac:dyDescent="0.2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0"/>
      <c r="I26" s="50"/>
      <c r="J26" s="30" t="str">
        <f>IF(微程序地址入口表!J27&lt;&gt;"",IF(微程序地址入口表!J27=1,微程序地址入口表!J$2&amp;"&amp;",IF(微程序地址入口表!J27=0,"~"&amp;微程序地址入口表!J$2&amp;"&amp;","")),"")</f>
        <v/>
      </c>
      <c r="K26" s="29" t="str">
        <f t="shared" si="1"/>
        <v/>
      </c>
      <c r="L26" s="52"/>
      <c r="M26" s="2" t="str">
        <f>IF(微程序地址入口表!M27=1,$K26&amp;"+","")</f>
        <v/>
      </c>
      <c r="N26" s="2" t="str">
        <f>IF(微程序地址入口表!N27=1,$K26&amp;"+","")</f>
        <v/>
      </c>
      <c r="O26" s="2" t="str">
        <f>IF(微程序地址入口表!O27=1,$K26&amp;"+","")</f>
        <v/>
      </c>
      <c r="P26" s="2" t="str">
        <f>IF(微程序地址入口表!P27=1,$K26&amp;"+","")</f>
        <v/>
      </c>
    </row>
    <row r="27" spans="1:16" hidden="1" x14ac:dyDescent="0.2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0"/>
      <c r="I27" s="50"/>
      <c r="J27" s="30" t="str">
        <f>IF(微程序地址入口表!J28&lt;&gt;"",IF(微程序地址入口表!J28=1,微程序地址入口表!J$2&amp;"&amp;",IF(微程序地址入口表!J28=0,"~"&amp;微程序地址入口表!J$2&amp;"&amp;","")),"")</f>
        <v/>
      </c>
      <c r="K27" s="29" t="str">
        <f t="shared" si="1"/>
        <v/>
      </c>
      <c r="L27" s="52"/>
      <c r="M27" s="2" t="str">
        <f>IF(微程序地址入口表!M28=1,$K27&amp;"+","")</f>
        <v/>
      </c>
      <c r="N27" s="2" t="str">
        <f>IF(微程序地址入口表!N28=1,$K27&amp;"+","")</f>
        <v/>
      </c>
      <c r="O27" s="2" t="str">
        <f>IF(微程序地址入口表!O28=1,$K27&amp;"+","")</f>
        <v/>
      </c>
      <c r="P27" s="2" t="str">
        <f>IF(微程序地址入口表!P28=1,$K27&amp;"+","")</f>
        <v/>
      </c>
    </row>
    <row r="28" spans="1:16" hidden="1" x14ac:dyDescent="0.2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0"/>
      <c r="I28" s="50"/>
      <c r="J28" s="30" t="str">
        <f>IF(微程序地址入口表!J29&lt;&gt;"",IF(微程序地址入口表!J29=1,微程序地址入口表!J$2&amp;"&amp;",IF(微程序地址入口表!J29=0,"~"&amp;微程序地址入口表!J$2&amp;"&amp;","")),"")</f>
        <v/>
      </c>
      <c r="K28" s="29" t="str">
        <f t="shared" si="1"/>
        <v/>
      </c>
      <c r="L28" s="52"/>
      <c r="M28" s="2" t="str">
        <f>IF(微程序地址入口表!M29=1,$K28&amp;"+","")</f>
        <v/>
      </c>
      <c r="N28" s="2" t="str">
        <f>IF(微程序地址入口表!N29=1,$K28&amp;"+","")</f>
        <v/>
      </c>
      <c r="O28" s="2" t="str">
        <f>IF(微程序地址入口表!O29=1,$K28&amp;"+","")</f>
        <v/>
      </c>
      <c r="P28" s="2" t="str">
        <f>IF(微程序地址入口表!P29=1,$K28&amp;"+","")</f>
        <v/>
      </c>
    </row>
    <row r="29" spans="1:16" hidden="1" x14ac:dyDescent="0.2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0"/>
      <c r="I29" s="50"/>
      <c r="J29" s="30" t="str">
        <f>IF(微程序地址入口表!J30&lt;&gt;"",IF(微程序地址入口表!J30=1,微程序地址入口表!J$2&amp;"&amp;",IF(微程序地址入口表!J30=0,"~"&amp;微程序地址入口表!J$2&amp;"&amp;","")),"")</f>
        <v/>
      </c>
      <c r="K29" s="29" t="str">
        <f t="shared" si="1"/>
        <v/>
      </c>
      <c r="L29" s="52"/>
      <c r="M29" s="2" t="str">
        <f>IF(微程序地址入口表!M30=1,$K29&amp;"+","")</f>
        <v/>
      </c>
      <c r="N29" s="2" t="str">
        <f>IF(微程序地址入口表!N30=1,$K29&amp;"+","")</f>
        <v/>
      </c>
      <c r="O29" s="2" t="str">
        <f>IF(微程序地址入口表!O30=1,$K29&amp;"+","")</f>
        <v/>
      </c>
      <c r="P29" s="2" t="str">
        <f>IF(微程序地址入口表!P30=1,$K29&amp;"+","")</f>
        <v/>
      </c>
    </row>
    <row r="30" spans="1:16" ht="15" hidden="1" thickBot="1" x14ac:dyDescent="0.25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0"/>
      <c r="I30" s="50"/>
      <c r="J30" s="30" t="str">
        <f>IF(微程序地址入口表!J31&lt;&gt;"",IF(微程序地址入口表!J31=1,微程序地址入口表!J$2&amp;"&amp;",IF(微程序地址入口表!J31=0,"~"&amp;微程序地址入口表!J$2&amp;"&amp;","")),"")</f>
        <v/>
      </c>
      <c r="K30" s="29" t="str">
        <f t="shared" si="1"/>
        <v/>
      </c>
      <c r="L30" s="53"/>
      <c r="M30" s="3" t="str">
        <f>IF(微程序地址入口表!M31=1,$K30&amp;"+","")</f>
        <v/>
      </c>
      <c r="N30" s="3" t="str">
        <f>IF(微程序地址入口表!N31=1,$K30&amp;"+","")</f>
        <v/>
      </c>
      <c r="O30" s="3" t="str">
        <f>IF(微程序地址入口表!O31=1,$K30&amp;"+","")</f>
        <v/>
      </c>
      <c r="P30" s="3" t="str">
        <f>IF(微程序地址入口表!P31=1,$K30&amp;"+","")</f>
        <v/>
      </c>
    </row>
    <row r="31" spans="1:16" ht="15.75" thickBo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3"/>
      <c r="L31" s="44" t="str">
        <f t="shared" ref="L31:M31" si="2">IF(LEN(L32)&gt;1,LEFT(L32,LEN(L32)-1),"")</f>
        <v/>
      </c>
      <c r="M31" s="44" t="str">
        <f t="shared" si="2"/>
        <v>ADDI+BEQ+BNE+SYSCALL</v>
      </c>
      <c r="N31" s="44" t="str">
        <f>IF(LEN(N32)&gt;1,LEFT(N32,LEN(N32)-1),"")</f>
        <v>R_Type+SW+SYSCALL</v>
      </c>
      <c r="O31" s="44" t="str">
        <f>IF(LEN(O32)&gt;1,LEFT(O32,LEN(O32)-1),"")</f>
        <v>R_Type+ADDI+LW+BNE</v>
      </c>
      <c r="P31" s="45" t="str">
        <f>IF(LEN(P32)&gt;1,LEFT(P32,LEN(P32)-1),"")</f>
        <v>R_Type+ADDI+SW+BEQ+SYSCALL</v>
      </c>
    </row>
    <row r="32" spans="1:16" ht="17.25" hidden="1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31"/>
      <c r="L32" s="4" t="str">
        <f>CONCATENATE(L2,L3,L4,L5,L6,L7,L8,L9,L10,L11,L12,L13,L14,L15,L16,L17,L18,L19,L20,L21,L22,L23,L24,L25,L26,L27,L28,L29,L30)</f>
        <v/>
      </c>
      <c r="M32" s="4" t="str">
        <f>CONCATENATE(M2,M3,M4,M5,M6,M7,M8,M9,M10,M11,M12,M13,M14,M15,M16,M17,M18,M19,M20,M21,M22,M23,M24,M25,M26,M27,M28,M29,M30)</f>
        <v>ADDI+BEQ+BNE+SYSCALL+</v>
      </c>
      <c r="N32" s="4" t="str">
        <f t="shared" ref="N32:P32" si="3">CONCATENATE(N2,N3,N4,N5,N6,N7,N8,N9,N10,N11,N12,N13,N14,N15,N16,N17,N18,N19,N20,N21,N22,N23,N24,N25,N26,N27,N28,N29,N30)</f>
        <v>R_Type+SW+SYSCALL+</v>
      </c>
      <c r="O32" s="4" t="str">
        <f t="shared" ref="O32" si="4">CONCATENATE(O2,O3,O4,O5,O6,O7,O8,O9,O10,O11,O12,O13,O14,O15,O16,O17,O18,O19,O20,O21,O22,O23,O24,O25,O26,O27,O28,O29,O30)</f>
        <v>R_Type+ADDI+LW+BNE+</v>
      </c>
      <c r="P32" s="4" t="str">
        <f t="shared" si="3"/>
        <v>R_Type+ADDI+SW+BEQ+SYSCALL+</v>
      </c>
    </row>
    <row r="35" spans="1:14" ht="15" x14ac:dyDescent="0.2">
      <c r="A35" s="5"/>
      <c r="B35" s="5"/>
      <c r="K35" s="32"/>
      <c r="L35" s="32"/>
    </row>
    <row r="36" spans="1:14" ht="15" x14ac:dyDescent="0.2">
      <c r="N36" s="5" t="s">
        <v>2</v>
      </c>
    </row>
    <row r="38" spans="1:14" ht="15" x14ac:dyDescent="0.2">
      <c r="C38" s="64" t="s">
        <v>17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</sheetData>
  <mergeCells count="2">
    <mergeCell ref="A31:K31"/>
    <mergeCell ref="C38:N38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M2:P30 L2:L12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2:P34 P37:P1048576 O32:O1048576 M32:N37 M39:N1048576 L32" xr:uid="{00000000-0002-0000-0100-000001000000}"/>
    <dataValidation allowBlank="1" showInputMessage="1" showErrorMessage="1" promptTitle="次态状态位" prompt="次态状态位生成条件最小项" sqref="M1:P30 L1:L12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王家璇</cp:lastModifiedBy>
  <cp:lastPrinted>2019-03-05T06:30:00Z</cp:lastPrinted>
  <dcterms:created xsi:type="dcterms:W3CDTF">2018-06-11T03:29:00Z</dcterms:created>
  <dcterms:modified xsi:type="dcterms:W3CDTF">2020-09-22T09:18:30Z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