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5_4" sheetId="6" r:id="rId1"/>
    <sheet name="INFO" sheetId="1" r:id="rId2"/>
    <sheet name="5_3" sheetId="5" r:id="rId3"/>
  </sheets>
  <definedNames>
    <definedName name="pogoda" localSheetId="1">INFO!$B$2:$C$185</definedName>
  </definedNames>
  <calcPr calcId="144525"/>
  <pivotCaches>
    <pivotCache cacheId="5" r:id="rId4"/>
  </pivotCaches>
</workbook>
</file>

<file path=xl/calcChain.xml><?xml version="1.0" encoding="utf-8"?>
<calcChain xmlns="http://schemas.openxmlformats.org/spreadsheetml/2006/main">
  <c r="F5" i="6" l="1"/>
  <c r="F6" i="6"/>
  <c r="F7" i="6"/>
  <c r="G7" i="6" s="1"/>
  <c r="F8" i="6"/>
  <c r="G8" i="6" s="1"/>
  <c r="F9" i="6"/>
  <c r="F4" i="6"/>
  <c r="G5" i="6"/>
  <c r="G6" i="6"/>
  <c r="G9" i="6"/>
  <c r="G4" i="6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3" i="1"/>
  <c r="E4" i="1" l="1"/>
  <c r="E5" i="1"/>
  <c r="E6" i="1"/>
  <c r="E9" i="1"/>
  <c r="E10" i="1"/>
  <c r="E11" i="1"/>
  <c r="E12" i="1"/>
  <c r="E13" i="1"/>
  <c r="E14" i="1"/>
  <c r="E15" i="1"/>
  <c r="E22" i="1"/>
  <c r="E23" i="1"/>
  <c r="E24" i="1"/>
  <c r="E25" i="1"/>
  <c r="E26" i="1"/>
  <c r="E27" i="1"/>
  <c r="E29" i="1"/>
  <c r="E30" i="1"/>
  <c r="E33" i="1"/>
  <c r="E34" i="1"/>
  <c r="E35" i="1"/>
  <c r="E36" i="1"/>
  <c r="E37" i="1"/>
  <c r="E41" i="1"/>
  <c r="E42" i="1"/>
  <c r="E44" i="1"/>
  <c r="E48" i="1"/>
  <c r="E49" i="1"/>
  <c r="E50" i="1"/>
  <c r="E51" i="1"/>
  <c r="E52" i="1"/>
  <c r="E53" i="1"/>
  <c r="E54" i="1"/>
  <c r="E55" i="1"/>
  <c r="E56" i="1"/>
  <c r="E60" i="1"/>
  <c r="E64" i="1"/>
  <c r="E65" i="1"/>
  <c r="E70" i="1"/>
  <c r="E71" i="1"/>
  <c r="E72" i="1"/>
  <c r="E75" i="1"/>
  <c r="E76" i="1"/>
  <c r="E81" i="1"/>
  <c r="E82" i="1"/>
  <c r="E83" i="1"/>
  <c r="E85" i="1"/>
  <c r="E86" i="1"/>
  <c r="E89" i="1"/>
  <c r="E90" i="1"/>
  <c r="E100" i="1"/>
  <c r="E101" i="1"/>
  <c r="E102" i="1"/>
  <c r="E103" i="1"/>
  <c r="E105" i="1"/>
  <c r="E106" i="1"/>
  <c r="E112" i="1"/>
  <c r="E114" i="1"/>
  <c r="E118" i="1"/>
  <c r="E120" i="1"/>
  <c r="E121" i="1"/>
  <c r="E136" i="1"/>
  <c r="E137" i="1"/>
  <c r="E139" i="1"/>
  <c r="E141" i="1"/>
  <c r="E148" i="1"/>
  <c r="E149" i="1"/>
  <c r="E150" i="1"/>
  <c r="E152" i="1"/>
  <c r="E153" i="1"/>
  <c r="E156" i="1"/>
  <c r="E159" i="1"/>
  <c r="E161" i="1"/>
  <c r="E163" i="1"/>
  <c r="E166" i="1"/>
  <c r="E169" i="1"/>
  <c r="E170" i="1"/>
  <c r="E172" i="1"/>
  <c r="E175" i="1"/>
  <c r="E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3" i="1"/>
  <c r="I3" i="1" s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3" i="1"/>
  <c r="K3" i="1"/>
  <c r="H3" i="1" l="1"/>
  <c r="K4" i="1"/>
  <c r="K5" i="1"/>
  <c r="F4" i="1"/>
  <c r="H4" i="1" s="1"/>
  <c r="F5" i="1" s="1"/>
  <c r="H5" i="1" s="1"/>
  <c r="F6" i="1" s="1"/>
  <c r="H6" i="1" s="1"/>
  <c r="E7" i="1" s="1"/>
  <c r="I6" i="1" l="1"/>
  <c r="I4" i="1"/>
  <c r="I5" i="1"/>
  <c r="F7" i="1"/>
  <c r="H7" i="1" l="1"/>
  <c r="I7" i="1"/>
  <c r="E8" i="1"/>
  <c r="F8" i="1" l="1"/>
  <c r="I8" i="1" s="1"/>
  <c r="H8" i="1" l="1"/>
  <c r="F9" i="1" s="1"/>
  <c r="I9" i="1" l="1"/>
  <c r="H9" i="1"/>
  <c r="F10" i="1" s="1"/>
  <c r="H10" i="1" l="1"/>
  <c r="F11" i="1" s="1"/>
  <c r="I10" i="1"/>
  <c r="H11" i="1" l="1"/>
  <c r="F12" i="1" s="1"/>
  <c r="I11" i="1"/>
  <c r="H12" i="1" l="1"/>
  <c r="F13" i="1" s="1"/>
  <c r="I12" i="1"/>
  <c r="H13" i="1" l="1"/>
  <c r="F14" i="1" s="1"/>
  <c r="I13" i="1"/>
  <c r="H14" i="1" l="1"/>
  <c r="F15" i="1" s="1"/>
  <c r="I14" i="1"/>
  <c r="H15" i="1" l="1"/>
  <c r="E16" i="1" s="1"/>
  <c r="F16" i="1" s="1"/>
  <c r="I15" i="1"/>
  <c r="H16" i="1"/>
  <c r="I16" i="1"/>
  <c r="E17" i="1" l="1"/>
  <c r="F17" i="1" s="1"/>
  <c r="H17" i="1" l="1"/>
  <c r="I17" i="1"/>
  <c r="E18" i="1" l="1"/>
  <c r="F18" i="1" s="1"/>
  <c r="H18" i="1" l="1"/>
  <c r="I18" i="1"/>
  <c r="E19" i="1" l="1"/>
  <c r="F19" i="1" s="1"/>
  <c r="H19" i="1" l="1"/>
  <c r="I19" i="1"/>
  <c r="E20" i="1" l="1"/>
  <c r="F20" i="1" s="1"/>
  <c r="H20" i="1" l="1"/>
  <c r="I20" i="1"/>
  <c r="E21" i="1" l="1"/>
  <c r="F21" i="1" s="1"/>
  <c r="H21" i="1" l="1"/>
  <c r="F22" i="1" s="1"/>
  <c r="I21" i="1"/>
  <c r="H22" i="1" l="1"/>
  <c r="F23" i="1" s="1"/>
  <c r="I22" i="1"/>
  <c r="H23" i="1" l="1"/>
  <c r="F24" i="1" s="1"/>
  <c r="I23" i="1"/>
  <c r="H24" i="1" l="1"/>
  <c r="F25" i="1" s="1"/>
  <c r="I24" i="1"/>
  <c r="H25" i="1" l="1"/>
  <c r="F26" i="1" s="1"/>
  <c r="I25" i="1"/>
  <c r="H26" i="1" l="1"/>
  <c r="F27" i="1" s="1"/>
  <c r="I26" i="1"/>
  <c r="H27" i="1" l="1"/>
  <c r="I27" i="1"/>
  <c r="E28" i="1" l="1"/>
  <c r="F28" i="1" s="1"/>
  <c r="H28" i="1" l="1"/>
  <c r="F29" i="1" s="1"/>
  <c r="I28" i="1"/>
  <c r="H29" i="1" l="1"/>
  <c r="F30" i="1" s="1"/>
  <c r="I29" i="1"/>
  <c r="H30" i="1" l="1"/>
  <c r="I30" i="1"/>
  <c r="E31" i="1" l="1"/>
  <c r="F31" i="1" s="1"/>
  <c r="H31" i="1" l="1"/>
  <c r="I31" i="1"/>
  <c r="E32" i="1" l="1"/>
  <c r="F32" i="1" s="1"/>
  <c r="H32" i="1" l="1"/>
  <c r="F33" i="1" s="1"/>
  <c r="I32" i="1"/>
  <c r="H33" i="1" l="1"/>
  <c r="F34" i="1" s="1"/>
  <c r="I33" i="1"/>
  <c r="H34" i="1" l="1"/>
  <c r="F35" i="1" s="1"/>
  <c r="I34" i="1"/>
  <c r="H35" i="1" l="1"/>
  <c r="F36" i="1" s="1"/>
  <c r="I35" i="1"/>
  <c r="H36" i="1" l="1"/>
  <c r="F37" i="1" s="1"/>
  <c r="I36" i="1"/>
  <c r="H37" i="1" l="1"/>
  <c r="I37" i="1"/>
  <c r="E38" i="1" l="1"/>
  <c r="F38" i="1" s="1"/>
  <c r="H38" i="1" l="1"/>
  <c r="I38" i="1"/>
  <c r="E39" i="1" l="1"/>
  <c r="F39" i="1" s="1"/>
  <c r="H39" i="1" l="1"/>
  <c r="I39" i="1"/>
  <c r="E40" i="1" l="1"/>
  <c r="F40" i="1" s="1"/>
  <c r="H40" i="1" l="1"/>
  <c r="F41" i="1" s="1"/>
  <c r="I40" i="1"/>
  <c r="H41" i="1" l="1"/>
  <c r="F42" i="1" s="1"/>
  <c r="I41" i="1"/>
  <c r="H42" i="1" l="1"/>
  <c r="I42" i="1"/>
  <c r="E43" i="1" l="1"/>
  <c r="F43" i="1" s="1"/>
  <c r="H43" i="1" l="1"/>
  <c r="F44" i="1" s="1"/>
  <c r="I43" i="1"/>
  <c r="H44" i="1" l="1"/>
  <c r="I44" i="1"/>
  <c r="E45" i="1" l="1"/>
  <c r="F45" i="1" s="1"/>
  <c r="H45" i="1" l="1"/>
  <c r="I45" i="1"/>
  <c r="E46" i="1" l="1"/>
  <c r="F46" i="1" s="1"/>
  <c r="H46" i="1" l="1"/>
  <c r="I46" i="1"/>
  <c r="E47" i="1" l="1"/>
  <c r="F47" i="1" s="1"/>
  <c r="H47" i="1" l="1"/>
  <c r="F48" i="1" s="1"/>
  <c r="I47" i="1"/>
  <c r="H48" i="1" l="1"/>
  <c r="F49" i="1" s="1"/>
  <c r="I48" i="1"/>
  <c r="H49" i="1" l="1"/>
  <c r="F50" i="1" s="1"/>
  <c r="I49" i="1"/>
  <c r="H50" i="1" l="1"/>
  <c r="F51" i="1" s="1"/>
  <c r="I50" i="1"/>
  <c r="H51" i="1" l="1"/>
  <c r="F52" i="1" s="1"/>
  <c r="I51" i="1"/>
  <c r="H52" i="1" l="1"/>
  <c r="F53" i="1" s="1"/>
  <c r="I52" i="1"/>
  <c r="H53" i="1" l="1"/>
  <c r="F54" i="1" s="1"/>
  <c r="I53" i="1"/>
  <c r="H54" i="1" l="1"/>
  <c r="F55" i="1" s="1"/>
  <c r="I54" i="1"/>
  <c r="H55" i="1" l="1"/>
  <c r="F56" i="1" s="1"/>
  <c r="I55" i="1"/>
  <c r="H56" i="1" l="1"/>
  <c r="I56" i="1"/>
  <c r="E57" i="1" l="1"/>
  <c r="F57" i="1" s="1"/>
  <c r="H57" i="1" l="1"/>
  <c r="I57" i="1"/>
  <c r="E58" i="1" l="1"/>
  <c r="F58" i="1" s="1"/>
  <c r="H58" i="1" l="1"/>
  <c r="I58" i="1"/>
  <c r="E59" i="1" l="1"/>
  <c r="F59" i="1" s="1"/>
  <c r="H59" i="1" l="1"/>
  <c r="F60" i="1" s="1"/>
  <c r="I59" i="1"/>
  <c r="H60" i="1" l="1"/>
  <c r="I60" i="1"/>
  <c r="E61" i="1" l="1"/>
  <c r="F61" i="1" s="1"/>
  <c r="H61" i="1" l="1"/>
  <c r="I61" i="1"/>
  <c r="E62" i="1" l="1"/>
  <c r="F62" i="1" s="1"/>
  <c r="H62" i="1" l="1"/>
  <c r="I62" i="1"/>
  <c r="E63" i="1" l="1"/>
  <c r="F63" i="1" s="1"/>
  <c r="H63" i="1" l="1"/>
  <c r="F64" i="1" s="1"/>
  <c r="I63" i="1"/>
  <c r="H64" i="1" l="1"/>
  <c r="F65" i="1" s="1"/>
  <c r="I64" i="1"/>
  <c r="H65" i="1" l="1"/>
  <c r="I65" i="1"/>
  <c r="E66" i="1" l="1"/>
  <c r="F66" i="1" s="1"/>
  <c r="H66" i="1" l="1"/>
  <c r="I66" i="1"/>
  <c r="E67" i="1" l="1"/>
  <c r="F67" i="1" s="1"/>
  <c r="H67" i="1" l="1"/>
  <c r="I67" i="1"/>
  <c r="E68" i="1" l="1"/>
  <c r="F68" i="1" s="1"/>
  <c r="H68" i="1" l="1"/>
  <c r="I68" i="1"/>
  <c r="E69" i="1" l="1"/>
  <c r="F69" i="1" s="1"/>
  <c r="H69" i="1" l="1"/>
  <c r="F70" i="1" s="1"/>
  <c r="I69" i="1"/>
  <c r="H70" i="1" l="1"/>
  <c r="F71" i="1" s="1"/>
  <c r="I70" i="1"/>
  <c r="H71" i="1" l="1"/>
  <c r="F72" i="1" s="1"/>
  <c r="I71" i="1"/>
  <c r="H72" i="1" l="1"/>
  <c r="I72" i="1"/>
  <c r="E73" i="1" l="1"/>
  <c r="F73" i="1" s="1"/>
  <c r="H73" i="1" l="1"/>
  <c r="I73" i="1"/>
  <c r="E74" i="1" l="1"/>
  <c r="F74" i="1" s="1"/>
  <c r="H74" i="1" l="1"/>
  <c r="F75" i="1" s="1"/>
  <c r="I74" i="1"/>
  <c r="H75" i="1" l="1"/>
  <c r="F76" i="1" s="1"/>
  <c r="I75" i="1"/>
  <c r="H76" i="1" l="1"/>
  <c r="I76" i="1"/>
  <c r="E77" i="1" l="1"/>
  <c r="F77" i="1" s="1"/>
  <c r="H77" i="1" l="1"/>
  <c r="I77" i="1"/>
  <c r="E78" i="1" l="1"/>
  <c r="F78" i="1" s="1"/>
  <c r="H78" i="1" l="1"/>
  <c r="I78" i="1"/>
  <c r="E79" i="1" l="1"/>
  <c r="F79" i="1" s="1"/>
  <c r="H79" i="1" l="1"/>
  <c r="I79" i="1"/>
  <c r="E80" i="1" l="1"/>
  <c r="F80" i="1" s="1"/>
  <c r="H80" i="1" l="1"/>
  <c r="F81" i="1" s="1"/>
  <c r="I80" i="1"/>
  <c r="H81" i="1" l="1"/>
  <c r="F82" i="1" s="1"/>
  <c r="I81" i="1"/>
  <c r="H82" i="1" l="1"/>
  <c r="F83" i="1" s="1"/>
  <c r="I82" i="1"/>
  <c r="H83" i="1" l="1"/>
  <c r="I83" i="1"/>
  <c r="E84" i="1" l="1"/>
  <c r="F84" i="1" s="1"/>
  <c r="H84" i="1" l="1"/>
  <c r="F85" i="1" s="1"/>
  <c r="I84" i="1"/>
  <c r="H85" i="1" l="1"/>
  <c r="F86" i="1" s="1"/>
  <c r="I85" i="1"/>
  <c r="H86" i="1" l="1"/>
  <c r="I86" i="1"/>
  <c r="E87" i="1" l="1"/>
  <c r="F87" i="1" s="1"/>
  <c r="H87" i="1" l="1"/>
  <c r="I87" i="1"/>
  <c r="E88" i="1" l="1"/>
  <c r="F88" i="1" s="1"/>
  <c r="H88" i="1" l="1"/>
  <c r="F89" i="1" s="1"/>
  <c r="I88" i="1"/>
  <c r="H89" i="1" l="1"/>
  <c r="F90" i="1" s="1"/>
  <c r="I89" i="1"/>
  <c r="H90" i="1" l="1"/>
  <c r="I90" i="1"/>
  <c r="E91" i="1" l="1"/>
  <c r="F91" i="1" s="1"/>
  <c r="H91" i="1" l="1"/>
  <c r="I91" i="1"/>
  <c r="E92" i="1" l="1"/>
  <c r="F92" i="1" s="1"/>
  <c r="H92" i="1" l="1"/>
  <c r="I92" i="1"/>
  <c r="E93" i="1" l="1"/>
  <c r="F93" i="1" s="1"/>
  <c r="H93" i="1" l="1"/>
  <c r="I93" i="1"/>
  <c r="E94" i="1" l="1"/>
  <c r="F94" i="1" s="1"/>
  <c r="H94" i="1" l="1"/>
  <c r="I94" i="1"/>
  <c r="E95" i="1" l="1"/>
  <c r="F95" i="1" s="1"/>
  <c r="H95" i="1" l="1"/>
  <c r="I95" i="1"/>
  <c r="E96" i="1" l="1"/>
  <c r="F96" i="1" s="1"/>
  <c r="H96" i="1" l="1"/>
  <c r="I96" i="1"/>
  <c r="E97" i="1" l="1"/>
  <c r="F97" i="1" s="1"/>
  <c r="H97" i="1" l="1"/>
  <c r="I97" i="1"/>
  <c r="E98" i="1" l="1"/>
  <c r="F98" i="1" s="1"/>
  <c r="H98" i="1" l="1"/>
  <c r="I98" i="1"/>
  <c r="E99" i="1" l="1"/>
  <c r="F99" i="1" s="1"/>
  <c r="H99" i="1" l="1"/>
  <c r="F100" i="1" s="1"/>
  <c r="I99" i="1"/>
  <c r="H100" i="1" l="1"/>
  <c r="F101" i="1" s="1"/>
  <c r="I100" i="1"/>
  <c r="H101" i="1" l="1"/>
  <c r="F102" i="1" s="1"/>
  <c r="I101" i="1"/>
  <c r="H102" i="1" l="1"/>
  <c r="F103" i="1" s="1"/>
  <c r="I102" i="1"/>
  <c r="H103" i="1" l="1"/>
  <c r="I103" i="1"/>
  <c r="E104" i="1" l="1"/>
  <c r="F104" i="1" s="1"/>
  <c r="H104" i="1" l="1"/>
  <c r="F105" i="1" s="1"/>
  <c r="I104" i="1"/>
  <c r="H105" i="1" l="1"/>
  <c r="F106" i="1" s="1"/>
  <c r="I105" i="1"/>
  <c r="H106" i="1" l="1"/>
  <c r="I106" i="1"/>
  <c r="E107" i="1" l="1"/>
  <c r="F107" i="1" s="1"/>
  <c r="H107" i="1" l="1"/>
  <c r="I107" i="1"/>
  <c r="E108" i="1" l="1"/>
  <c r="F108" i="1" s="1"/>
  <c r="H108" i="1" l="1"/>
  <c r="I108" i="1"/>
  <c r="E109" i="1" l="1"/>
  <c r="F109" i="1" s="1"/>
  <c r="H109" i="1" l="1"/>
  <c r="I109" i="1"/>
  <c r="E110" i="1" l="1"/>
  <c r="F110" i="1" s="1"/>
  <c r="H110" i="1" l="1"/>
  <c r="I110" i="1"/>
  <c r="E111" i="1" l="1"/>
  <c r="F111" i="1" s="1"/>
  <c r="H111" i="1" l="1"/>
  <c r="F112" i="1" s="1"/>
  <c r="I111" i="1"/>
  <c r="H112" i="1" l="1"/>
  <c r="I112" i="1"/>
  <c r="E113" i="1" l="1"/>
  <c r="F113" i="1" s="1"/>
  <c r="H113" i="1" l="1"/>
  <c r="F114" i="1" s="1"/>
  <c r="I113" i="1"/>
  <c r="H114" i="1" l="1"/>
  <c r="I114" i="1"/>
  <c r="E115" i="1" l="1"/>
  <c r="F115" i="1" s="1"/>
  <c r="H115" i="1" l="1"/>
  <c r="I115" i="1"/>
  <c r="E116" i="1" l="1"/>
  <c r="F116" i="1" s="1"/>
  <c r="H116" i="1" l="1"/>
  <c r="I116" i="1"/>
  <c r="E117" i="1" l="1"/>
  <c r="F117" i="1" s="1"/>
  <c r="H117" i="1" l="1"/>
  <c r="F118" i="1" s="1"/>
  <c r="I117" i="1"/>
  <c r="H118" i="1" l="1"/>
  <c r="I118" i="1"/>
  <c r="E119" i="1" l="1"/>
  <c r="F119" i="1" s="1"/>
  <c r="H119" i="1" l="1"/>
  <c r="F120" i="1" s="1"/>
  <c r="I119" i="1"/>
  <c r="H120" i="1" l="1"/>
  <c r="F121" i="1" s="1"/>
  <c r="I120" i="1"/>
  <c r="H121" i="1" l="1"/>
  <c r="I121" i="1"/>
  <c r="E122" i="1" l="1"/>
  <c r="F122" i="1" s="1"/>
  <c r="H122" i="1" l="1"/>
  <c r="I122" i="1"/>
  <c r="E123" i="1" l="1"/>
  <c r="F123" i="1" s="1"/>
  <c r="H123" i="1" l="1"/>
  <c r="I123" i="1"/>
  <c r="E124" i="1" l="1"/>
  <c r="F124" i="1" s="1"/>
  <c r="H124" i="1" l="1"/>
  <c r="I124" i="1"/>
  <c r="E125" i="1" l="1"/>
  <c r="F125" i="1" s="1"/>
  <c r="H125" i="1" l="1"/>
  <c r="I125" i="1"/>
  <c r="E126" i="1" l="1"/>
  <c r="F126" i="1" s="1"/>
  <c r="H126" i="1" l="1"/>
  <c r="I126" i="1"/>
  <c r="E127" i="1" l="1"/>
  <c r="F127" i="1" s="1"/>
  <c r="H127" i="1" l="1"/>
  <c r="I127" i="1"/>
  <c r="E128" i="1" l="1"/>
  <c r="F128" i="1" s="1"/>
  <c r="H128" i="1" l="1"/>
  <c r="I128" i="1"/>
  <c r="E129" i="1" l="1"/>
  <c r="F129" i="1" s="1"/>
  <c r="H129" i="1" l="1"/>
  <c r="I129" i="1"/>
  <c r="E130" i="1" l="1"/>
  <c r="F130" i="1" s="1"/>
  <c r="H130" i="1" l="1"/>
  <c r="I130" i="1"/>
  <c r="E131" i="1" l="1"/>
  <c r="F131" i="1" s="1"/>
  <c r="H131" i="1" l="1"/>
  <c r="I131" i="1"/>
  <c r="E132" i="1" l="1"/>
  <c r="F132" i="1" s="1"/>
  <c r="H132" i="1" l="1"/>
  <c r="I132" i="1"/>
  <c r="E133" i="1" l="1"/>
  <c r="F133" i="1" s="1"/>
  <c r="H133" i="1" l="1"/>
  <c r="I133" i="1"/>
  <c r="E134" i="1" l="1"/>
  <c r="F134" i="1" s="1"/>
  <c r="H134" i="1" l="1"/>
  <c r="I134" i="1"/>
  <c r="E135" i="1" l="1"/>
  <c r="F135" i="1" s="1"/>
  <c r="H135" i="1" l="1"/>
  <c r="F136" i="1" s="1"/>
  <c r="I135" i="1"/>
  <c r="H136" i="1" l="1"/>
  <c r="F137" i="1" s="1"/>
  <c r="I136" i="1"/>
  <c r="H137" i="1" l="1"/>
  <c r="I137" i="1"/>
  <c r="E138" i="1" l="1"/>
  <c r="F138" i="1" s="1"/>
  <c r="H138" i="1" l="1"/>
  <c r="F139" i="1" s="1"/>
  <c r="I138" i="1"/>
  <c r="H139" i="1" l="1"/>
  <c r="I139" i="1"/>
  <c r="E140" i="1" l="1"/>
  <c r="F140" i="1" s="1"/>
  <c r="H140" i="1" l="1"/>
  <c r="F141" i="1" s="1"/>
  <c r="I140" i="1"/>
  <c r="H141" i="1" l="1"/>
  <c r="I141" i="1"/>
  <c r="E142" i="1" l="1"/>
  <c r="F142" i="1" s="1"/>
  <c r="H142" i="1" l="1"/>
  <c r="I142" i="1"/>
  <c r="E143" i="1" l="1"/>
  <c r="F143" i="1" s="1"/>
  <c r="H143" i="1" l="1"/>
  <c r="I143" i="1"/>
  <c r="E144" i="1" l="1"/>
  <c r="F144" i="1" s="1"/>
  <c r="H144" i="1" l="1"/>
  <c r="I144" i="1"/>
  <c r="E145" i="1" l="1"/>
  <c r="F145" i="1" s="1"/>
  <c r="H145" i="1" l="1"/>
  <c r="I145" i="1"/>
  <c r="E146" i="1" l="1"/>
  <c r="F146" i="1" s="1"/>
  <c r="H146" i="1" l="1"/>
  <c r="I146" i="1"/>
  <c r="E147" i="1" l="1"/>
  <c r="F147" i="1" s="1"/>
  <c r="H147" i="1" l="1"/>
  <c r="F148" i="1" s="1"/>
  <c r="I147" i="1"/>
  <c r="H148" i="1" l="1"/>
  <c r="F149" i="1" s="1"/>
  <c r="I148" i="1"/>
  <c r="H149" i="1" l="1"/>
  <c r="F150" i="1" s="1"/>
  <c r="I149" i="1"/>
  <c r="H150" i="1" l="1"/>
  <c r="I150" i="1"/>
  <c r="E151" i="1" l="1"/>
  <c r="F151" i="1" s="1"/>
  <c r="H151" i="1" l="1"/>
  <c r="F152" i="1" s="1"/>
  <c r="I151" i="1"/>
  <c r="H152" i="1" l="1"/>
  <c r="F153" i="1" s="1"/>
  <c r="I152" i="1"/>
  <c r="H153" i="1" l="1"/>
  <c r="I153" i="1"/>
  <c r="E154" i="1" l="1"/>
  <c r="F154" i="1" s="1"/>
  <c r="H154" i="1" l="1"/>
  <c r="I154" i="1"/>
  <c r="E155" i="1" l="1"/>
  <c r="F155" i="1" s="1"/>
  <c r="H155" i="1" l="1"/>
  <c r="F156" i="1" s="1"/>
  <c r="I155" i="1"/>
  <c r="H156" i="1" l="1"/>
  <c r="I156" i="1"/>
  <c r="E157" i="1" l="1"/>
  <c r="F157" i="1" s="1"/>
  <c r="H157" i="1" l="1"/>
  <c r="I157" i="1"/>
  <c r="E158" i="1" l="1"/>
  <c r="F158" i="1" s="1"/>
  <c r="H158" i="1" l="1"/>
  <c r="F159" i="1" s="1"/>
  <c r="I158" i="1"/>
  <c r="H159" i="1" l="1"/>
  <c r="I159" i="1"/>
  <c r="E160" i="1" l="1"/>
  <c r="F160" i="1" s="1"/>
  <c r="H160" i="1" l="1"/>
  <c r="F161" i="1" s="1"/>
  <c r="I160" i="1"/>
  <c r="H161" i="1" l="1"/>
  <c r="I161" i="1"/>
  <c r="E162" i="1" l="1"/>
  <c r="F162" i="1" s="1"/>
  <c r="H162" i="1" l="1"/>
  <c r="F163" i="1" s="1"/>
  <c r="I162" i="1"/>
  <c r="H163" i="1" l="1"/>
  <c r="I163" i="1"/>
  <c r="E164" i="1" l="1"/>
  <c r="F164" i="1" s="1"/>
  <c r="H164" i="1" l="1"/>
  <c r="I164" i="1"/>
  <c r="E165" i="1" l="1"/>
  <c r="F165" i="1" s="1"/>
  <c r="H165" i="1" l="1"/>
  <c r="F166" i="1" s="1"/>
  <c r="I165" i="1"/>
  <c r="H166" i="1" l="1"/>
  <c r="I166" i="1"/>
  <c r="E167" i="1" l="1"/>
  <c r="F167" i="1" s="1"/>
  <c r="H167" i="1" l="1"/>
  <c r="I167" i="1"/>
  <c r="E168" i="1" l="1"/>
  <c r="F168" i="1" s="1"/>
  <c r="H168" i="1" l="1"/>
  <c r="F169" i="1" s="1"/>
  <c r="I168" i="1"/>
  <c r="H169" i="1" l="1"/>
  <c r="F170" i="1" s="1"/>
  <c r="I169" i="1"/>
  <c r="H170" i="1" l="1"/>
  <c r="I170" i="1"/>
  <c r="E171" i="1" l="1"/>
  <c r="F171" i="1" s="1"/>
  <c r="H171" i="1" l="1"/>
  <c r="F172" i="1" s="1"/>
  <c r="I171" i="1"/>
  <c r="H172" i="1" l="1"/>
  <c r="I172" i="1"/>
  <c r="E173" i="1" l="1"/>
  <c r="F173" i="1" s="1"/>
  <c r="H173" i="1" l="1"/>
  <c r="I173" i="1"/>
  <c r="E174" i="1" l="1"/>
  <c r="F174" i="1" s="1"/>
  <c r="H174" i="1" l="1"/>
  <c r="F175" i="1" s="1"/>
  <c r="I174" i="1"/>
  <c r="H175" i="1" l="1"/>
  <c r="I175" i="1"/>
  <c r="E176" i="1" l="1"/>
  <c r="F176" i="1" s="1"/>
  <c r="H176" i="1" l="1"/>
  <c r="I176" i="1"/>
  <c r="E177" i="1" l="1"/>
  <c r="F177" i="1" s="1"/>
  <c r="H177" i="1" l="1"/>
  <c r="I177" i="1"/>
  <c r="E178" i="1" l="1"/>
  <c r="F178" i="1" s="1"/>
  <c r="H178" i="1" l="1"/>
  <c r="I178" i="1"/>
  <c r="E179" i="1" l="1"/>
  <c r="F179" i="1" s="1"/>
  <c r="H179" i="1" l="1"/>
  <c r="I179" i="1"/>
  <c r="E180" i="1" l="1"/>
  <c r="F180" i="1" s="1"/>
  <c r="H180" i="1" l="1"/>
  <c r="I180" i="1"/>
  <c r="E181" i="1" l="1"/>
  <c r="F181" i="1" s="1"/>
  <c r="H181" i="1" l="1"/>
  <c r="I181" i="1"/>
  <c r="E182" i="1" l="1"/>
  <c r="F182" i="1" s="1"/>
  <c r="H182" i="1" l="1"/>
  <c r="I182" i="1"/>
  <c r="E183" i="1" l="1"/>
  <c r="F183" i="1" s="1"/>
  <c r="H183" i="1" l="1"/>
  <c r="I183" i="1"/>
  <c r="E184" i="1" l="1"/>
  <c r="F184" i="1" s="1"/>
  <c r="H184" i="1" l="1"/>
  <c r="I184" i="1"/>
  <c r="E185" i="1" l="1"/>
  <c r="F185" i="1" s="1"/>
  <c r="H185" i="1" l="1"/>
  <c r="I185" i="1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codePage="852" sourceFile="D:\Matura\2020 próbna (kwiecień)\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<sst xmlns="http://schemas.openxmlformats.org/spreadsheetml/2006/main" count="38" uniqueCount="28">
  <si>
    <t>temperatura_srednia</t>
  </si>
  <si>
    <t>opady</t>
  </si>
  <si>
    <t>5_1</t>
  </si>
  <si>
    <t>&lt;15</t>
  </si>
  <si>
    <t>&gt;15 , &gt;0,6</t>
  </si>
  <si>
    <t>&gt;15 , &lt;=0,6</t>
  </si>
  <si>
    <t>Data</t>
  </si>
  <si>
    <t>Ile_dopadało</t>
  </si>
  <si>
    <t>Ile_wyparowało</t>
  </si>
  <si>
    <t>Po_fakcie</t>
  </si>
  <si>
    <t>Ile_do_podlania</t>
  </si>
  <si>
    <t>Po_podlaniu</t>
  </si>
  <si>
    <t>Ile_Dolano</t>
  </si>
  <si>
    <t>Stan</t>
  </si>
  <si>
    <t>Miesiąc</t>
  </si>
  <si>
    <t>Etykiety wierszy</t>
  </si>
  <si>
    <t>kwiecień</t>
  </si>
  <si>
    <t>maj</t>
  </si>
  <si>
    <t>czerwiec</t>
  </si>
  <si>
    <t>lipiec</t>
  </si>
  <si>
    <t>sierpień</t>
  </si>
  <si>
    <t>wrzesień</t>
  </si>
  <si>
    <t>Suma końcowa</t>
  </si>
  <si>
    <t>Suma z Ile_Dolano</t>
  </si>
  <si>
    <t>Ile razy</t>
  </si>
  <si>
    <t>Cena</t>
  </si>
  <si>
    <t>Ile_Litrów</t>
  </si>
  <si>
    <t>&lt;---5.2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</si>
</sst>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/>
    <xf numFmtId="166" fontId="1" fillId="2" borderId="1" xfId="0" applyNumberFormat="1" applyFont="1" applyFill="1" applyBorder="1"/>
    <xf numFmtId="1" fontId="0" fillId="0" borderId="1" xfId="0" applyNumberFormat="1" applyBorder="1"/>
    <xf numFmtId="14" fontId="0" fillId="2" borderId="1" xfId="0" applyNumberFormat="1" applyFill="1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INFO!$Q$2</c:f>
              <c:strCache>
                <c:ptCount val="1"/>
                <c:pt idx="0">
                  <c:v>Stan</c:v>
                </c:pt>
              </c:strCache>
            </c:strRef>
          </c:tx>
          <c:marker>
            <c:symbol val="none"/>
          </c:marker>
          <c:cat>
            <c:numRef>
              <c:f>INFO!$P$3:$P$185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INFO!$Q$3:$Q$185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3232"/>
        <c:axId val="170202176"/>
      </c:lineChart>
      <c:dateAx>
        <c:axId val="21206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0202176"/>
        <c:crosses val="autoZero"/>
        <c:auto val="1"/>
        <c:lblOffset val="100"/>
        <c:baseTimeUnit val="days"/>
      </c:dateAx>
      <c:valAx>
        <c:axId val="1702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</xdr:row>
      <xdr:rowOff>104775</xdr:rowOff>
    </xdr:from>
    <xdr:to>
      <xdr:col>27</xdr:col>
      <xdr:colOff>504825</xdr:colOff>
      <xdr:row>35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7.629844097224" createdVersion="4" refreshedVersion="4" minRefreshableVersion="3" recordCount="183">
  <cacheSource type="worksheet">
    <worksheetSource ref="S2:T185" sheet="INFO"/>
  </cacheSource>
  <cacheFields count="2">
    <cacheField name="Ile_Dolano" numFmtId="0">
      <sharedItems containsSemiMixedTypes="0" containsString="0" containsNumber="1" containsInteger="1" minValue="0" maxValue="24593"/>
    </cacheField>
    <cacheField name="Miesiąc" numFmtId="0">
      <sharedItems count="6">
        <s v="kwiecień"/>
        <s v="maj"/>
        <s v="czerwiec"/>
        <s v="lipiec"/>
        <s v="sierpień"/>
        <s v="wrzes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1"/>
  </r>
  <r>
    <n v="0"/>
    <x v="1"/>
  </r>
  <r>
    <n v="0"/>
    <x v="1"/>
  </r>
  <r>
    <n v="0"/>
    <x v="1"/>
  </r>
  <r>
    <n v="13172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2"/>
  </r>
  <r>
    <n v="0"/>
    <x v="2"/>
  </r>
  <r>
    <n v="0"/>
    <x v="2"/>
  </r>
  <r>
    <n v="0"/>
    <x v="2"/>
  </r>
  <r>
    <n v="13264"/>
    <x v="2"/>
  </r>
  <r>
    <n v="0"/>
    <x v="2"/>
  </r>
  <r>
    <n v="0"/>
    <x v="2"/>
  </r>
  <r>
    <n v="0"/>
    <x v="2"/>
  </r>
  <r>
    <n v="0"/>
    <x v="2"/>
  </r>
  <r>
    <n v="0"/>
    <x v="2"/>
  </r>
  <r>
    <n v="23469"/>
    <x v="2"/>
  </r>
  <r>
    <n v="0"/>
    <x v="2"/>
  </r>
  <r>
    <n v="0"/>
    <x v="2"/>
  </r>
  <r>
    <n v="0"/>
    <x v="2"/>
  </r>
  <r>
    <n v="20423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16777"/>
    <x v="2"/>
  </r>
  <r>
    <n v="0"/>
    <x v="2"/>
  </r>
  <r>
    <n v="0"/>
    <x v="2"/>
  </r>
  <r>
    <n v="0"/>
    <x v="2"/>
  </r>
  <r>
    <n v="15511"/>
    <x v="2"/>
  </r>
  <r>
    <n v="0"/>
    <x v="2"/>
  </r>
  <r>
    <n v="24339"/>
    <x v="3"/>
  </r>
  <r>
    <n v="0"/>
    <x v="3"/>
  </r>
  <r>
    <n v="24370"/>
    <x v="3"/>
  </r>
  <r>
    <n v="0"/>
    <x v="3"/>
  </r>
  <r>
    <n v="24509"/>
    <x v="3"/>
  </r>
  <r>
    <n v="0"/>
    <x v="3"/>
  </r>
  <r>
    <n v="0"/>
    <x v="3"/>
  </r>
  <r>
    <n v="0"/>
    <x v="3"/>
  </r>
  <r>
    <n v="0"/>
    <x v="3"/>
  </r>
  <r>
    <n v="0"/>
    <x v="3"/>
  </r>
  <r>
    <n v="13253"/>
    <x v="3"/>
  </r>
  <r>
    <n v="0"/>
    <x v="3"/>
  </r>
  <r>
    <n v="0"/>
    <x v="3"/>
  </r>
  <r>
    <n v="0"/>
    <x v="3"/>
  </r>
  <r>
    <n v="14959"/>
    <x v="3"/>
  </r>
  <r>
    <n v="0"/>
    <x v="3"/>
  </r>
  <r>
    <n v="24272"/>
    <x v="3"/>
  </r>
  <r>
    <n v="0"/>
    <x v="3"/>
  </r>
  <r>
    <n v="0"/>
    <x v="3"/>
  </r>
  <r>
    <n v="0"/>
    <x v="3"/>
  </r>
  <r>
    <n v="0"/>
    <x v="3"/>
  </r>
  <r>
    <n v="20198"/>
    <x v="3"/>
  </r>
  <r>
    <n v="0"/>
    <x v="3"/>
  </r>
  <r>
    <n v="24367"/>
    <x v="3"/>
  </r>
  <r>
    <n v="0"/>
    <x v="3"/>
  </r>
  <r>
    <n v="23951"/>
    <x v="3"/>
  </r>
  <r>
    <n v="0"/>
    <x v="3"/>
  </r>
  <r>
    <n v="23720"/>
    <x v="3"/>
  </r>
  <r>
    <n v="0"/>
    <x v="3"/>
  </r>
  <r>
    <n v="0"/>
    <x v="3"/>
  </r>
  <r>
    <n v="0"/>
    <x v="3"/>
  </r>
  <r>
    <n v="24335"/>
    <x v="4"/>
  </r>
  <r>
    <n v="0"/>
    <x v="4"/>
  </r>
  <r>
    <n v="24422"/>
    <x v="4"/>
  </r>
  <r>
    <n v="0"/>
    <x v="4"/>
  </r>
  <r>
    <n v="24507"/>
    <x v="4"/>
  </r>
  <r>
    <n v="0"/>
    <x v="4"/>
  </r>
  <r>
    <n v="24484"/>
    <x v="4"/>
  </r>
  <r>
    <n v="0"/>
    <x v="4"/>
  </r>
  <r>
    <n v="24593"/>
    <x v="4"/>
  </r>
  <r>
    <n v="0"/>
    <x v="4"/>
  </r>
  <r>
    <n v="24481"/>
    <x v="4"/>
  </r>
  <r>
    <n v="11580"/>
    <x v="4"/>
  </r>
  <r>
    <n v="23930"/>
    <x v="4"/>
  </r>
  <r>
    <n v="24057"/>
    <x v="4"/>
  </r>
  <r>
    <n v="0"/>
    <x v="4"/>
  </r>
  <r>
    <n v="15891"/>
    <x v="4"/>
  </r>
  <r>
    <n v="0"/>
    <x v="4"/>
  </r>
  <r>
    <n v="23896"/>
    <x v="4"/>
  </r>
  <r>
    <n v="0"/>
    <x v="4"/>
  </r>
  <r>
    <n v="24339"/>
    <x v="4"/>
  </r>
  <r>
    <n v="0"/>
    <x v="4"/>
  </r>
  <r>
    <n v="24315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15269"/>
    <x v="4"/>
  </r>
  <r>
    <n v="0"/>
    <x v="4"/>
  </r>
  <r>
    <n v="0"/>
    <x v="5"/>
  </r>
  <r>
    <n v="23162"/>
    <x v="5"/>
  </r>
  <r>
    <n v="0"/>
    <x v="5"/>
  </r>
  <r>
    <n v="24204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19332"/>
    <x v="5"/>
  </r>
  <r>
    <n v="0"/>
    <x v="5"/>
  </r>
  <r>
    <n v="0"/>
    <x v="5"/>
  </r>
  <r>
    <n v="22128"/>
    <x v="5"/>
  </r>
  <r>
    <n v="0"/>
    <x v="5"/>
  </r>
  <r>
    <n v="23948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0" firstHeaderRow="1" firstDataRow="1" firstDataCol="1"/>
  <pivotFields count="2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Ile_Dolan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J7" sqref="J7"/>
    </sheetView>
  </sheetViews>
  <sheetFormatPr defaultRowHeight="15" x14ac:dyDescent="0.25"/>
  <cols>
    <col min="1" max="1" width="17.7109375" bestFit="1" customWidth="1"/>
    <col min="2" max="2" width="17.42578125" bestFit="1" customWidth="1"/>
    <col min="5" max="5" width="9.5703125" bestFit="1" customWidth="1"/>
    <col min="7" max="7" width="9.85546875" bestFit="1" customWidth="1"/>
  </cols>
  <sheetData>
    <row r="3" spans="1:7" x14ac:dyDescent="0.25">
      <c r="A3" s="6" t="s">
        <v>15</v>
      </c>
      <c r="B3" t="s">
        <v>23</v>
      </c>
      <c r="D3" s="13"/>
      <c r="E3" s="10" t="s">
        <v>26</v>
      </c>
      <c r="F3" s="10" t="s">
        <v>24</v>
      </c>
      <c r="G3" s="11" t="s">
        <v>25</v>
      </c>
    </row>
    <row r="4" spans="1:7" x14ac:dyDescent="0.25">
      <c r="A4" s="7" t="s">
        <v>16</v>
      </c>
      <c r="B4" s="8">
        <v>0</v>
      </c>
      <c r="D4" s="12" t="s">
        <v>16</v>
      </c>
      <c r="E4" s="15">
        <v>0</v>
      </c>
      <c r="F4" s="15">
        <f>ROUNDUP(E4/1000,0)</f>
        <v>0</v>
      </c>
      <c r="G4" s="14">
        <f>11.74*F4</f>
        <v>0</v>
      </c>
    </row>
    <row r="5" spans="1:7" x14ac:dyDescent="0.25">
      <c r="A5" s="7" t="s">
        <v>17</v>
      </c>
      <c r="B5" s="8">
        <v>13172</v>
      </c>
      <c r="D5" s="12" t="s">
        <v>17</v>
      </c>
      <c r="E5" s="15">
        <v>13172</v>
      </c>
      <c r="F5" s="15">
        <f t="shared" ref="F5:F9" si="0">ROUNDUP(E5/1000,0)</f>
        <v>14</v>
      </c>
      <c r="G5" s="14">
        <f t="shared" ref="G5:G9" si="1">11.74*F5</f>
        <v>164.36</v>
      </c>
    </row>
    <row r="6" spans="1:7" x14ac:dyDescent="0.25">
      <c r="A6" s="7" t="s">
        <v>18</v>
      </c>
      <c r="B6" s="8">
        <v>89444</v>
      </c>
      <c r="D6" s="12" t="s">
        <v>18</v>
      </c>
      <c r="E6" s="15">
        <v>89444</v>
      </c>
      <c r="F6" s="15">
        <f t="shared" si="0"/>
        <v>90</v>
      </c>
      <c r="G6" s="14">
        <f t="shared" si="1"/>
        <v>1056.5999999999999</v>
      </c>
    </row>
    <row r="7" spans="1:7" x14ac:dyDescent="0.25">
      <c r="A7" s="7" t="s">
        <v>19</v>
      </c>
      <c r="B7" s="8">
        <v>217938</v>
      </c>
      <c r="D7" s="12" t="s">
        <v>19</v>
      </c>
      <c r="E7" s="15">
        <v>217938</v>
      </c>
      <c r="F7" s="15">
        <f t="shared" si="0"/>
        <v>218</v>
      </c>
      <c r="G7" s="14">
        <f t="shared" si="1"/>
        <v>2559.3200000000002</v>
      </c>
    </row>
    <row r="8" spans="1:7" x14ac:dyDescent="0.25">
      <c r="A8" s="7" t="s">
        <v>20</v>
      </c>
      <c r="B8" s="8">
        <v>310099</v>
      </c>
      <c r="D8" s="12" t="s">
        <v>20</v>
      </c>
      <c r="E8" s="15">
        <v>310099</v>
      </c>
      <c r="F8" s="15">
        <f t="shared" si="0"/>
        <v>311</v>
      </c>
      <c r="G8" s="14">
        <f t="shared" si="1"/>
        <v>3651.14</v>
      </c>
    </row>
    <row r="9" spans="1:7" x14ac:dyDescent="0.25">
      <c r="A9" s="7" t="s">
        <v>21</v>
      </c>
      <c r="B9" s="8">
        <v>112774</v>
      </c>
      <c r="D9" s="12" t="s">
        <v>21</v>
      </c>
      <c r="E9" s="15">
        <v>112774</v>
      </c>
      <c r="F9" s="15">
        <f t="shared" si="0"/>
        <v>113</v>
      </c>
      <c r="G9" s="14">
        <f t="shared" si="1"/>
        <v>1326.6200000000001</v>
      </c>
    </row>
    <row r="10" spans="1:7" x14ac:dyDescent="0.25">
      <c r="A10" s="7" t="s">
        <v>22</v>
      </c>
      <c r="B10" s="8">
        <v>743427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>
      <selection activeCell="M29" sqref="M29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6.42578125" bestFit="1" customWidth="1"/>
    <col min="4" max="4" width="12.5703125" bestFit="1" customWidth="1"/>
    <col min="5" max="5" width="15.28515625" bestFit="1" customWidth="1"/>
    <col min="7" max="7" width="15.42578125" bestFit="1" customWidth="1"/>
    <col min="8" max="8" width="12.140625" bestFit="1" customWidth="1"/>
    <col min="9" max="9" width="10.5703125" bestFit="1" customWidth="1"/>
    <col min="10" max="10" width="10" bestFit="1" customWidth="1"/>
    <col min="11" max="11" width="9" bestFit="1" customWidth="1"/>
    <col min="13" max="13" width="10" bestFit="1" customWidth="1"/>
    <col min="16" max="16" width="10.140625" bestFit="1" customWidth="1"/>
    <col min="19" max="19" width="10.5703125" bestFit="1" customWidth="1"/>
  </cols>
  <sheetData>
    <row r="1" spans="1:20" x14ac:dyDescent="0.25"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20" x14ac:dyDescent="0.25">
      <c r="A2" t="s">
        <v>6</v>
      </c>
      <c r="B2" t="s">
        <v>0</v>
      </c>
      <c r="C2" t="s">
        <v>1</v>
      </c>
      <c r="H2">
        <v>25000</v>
      </c>
      <c r="K2" s="9" t="s">
        <v>2</v>
      </c>
      <c r="M2" s="1" t="s">
        <v>5</v>
      </c>
      <c r="N2" t="s">
        <v>4</v>
      </c>
      <c r="P2" t="s">
        <v>6</v>
      </c>
      <c r="Q2" t="s">
        <v>13</v>
      </c>
      <c r="S2" t="s">
        <v>12</v>
      </c>
      <c r="T2" t="s">
        <v>14</v>
      </c>
    </row>
    <row r="3" spans="1:20" x14ac:dyDescent="0.25">
      <c r="A3" s="5">
        <v>42095</v>
      </c>
      <c r="B3">
        <v>4</v>
      </c>
      <c r="C3">
        <v>2</v>
      </c>
      <c r="D3">
        <f>700*C3</f>
        <v>1400</v>
      </c>
      <c r="E3">
        <f>IF(C3&lt;&gt;0,0,ROUNDUP(0.03%*POWER(B3,1.5)*H2,0))</f>
        <v>0</v>
      </c>
      <c r="F3">
        <f>IF(H2+1400&lt;=25000,H2+D3,25000)-E3</f>
        <v>25000</v>
      </c>
      <c r="G3">
        <f>IF(AND(B3&gt;15,C3&lt;=0.6),IF(B3&gt;30,24000,12000),0)</f>
        <v>0</v>
      </c>
      <c r="H3">
        <f>IF(F3-G3&gt;=0,F3-G3,25000-G3)</f>
        <v>25000</v>
      </c>
      <c r="I3">
        <f>IF(G3&gt;F3,25000-F3,0)</f>
        <v>0</v>
      </c>
      <c r="J3" s="3" t="s">
        <v>3</v>
      </c>
      <c r="K3" s="2">
        <f>COUNTIF(B3:B185,"&lt;15")</f>
        <v>81</v>
      </c>
      <c r="M3">
        <f>IF(AND(B3&gt;15,C3&lt;=0.6),1,0)</f>
        <v>0</v>
      </c>
      <c r="N3">
        <f>IF(AND(B3&gt;15,C3&gt;0.6),1,0)</f>
        <v>0</v>
      </c>
      <c r="P3" s="5">
        <v>42095</v>
      </c>
      <c r="Q3">
        <v>25000</v>
      </c>
      <c r="S3">
        <v>0</v>
      </c>
      <c r="T3" t="str">
        <f>TEXT(A3,"MMMM")</f>
        <v>kwiecień</v>
      </c>
    </row>
    <row r="4" spans="1:20" x14ac:dyDescent="0.25">
      <c r="A4" s="5">
        <v>42096</v>
      </c>
      <c r="B4">
        <v>2</v>
      </c>
      <c r="C4">
        <v>6</v>
      </c>
      <c r="D4">
        <f t="shared" ref="D4:D67" si="0">700*C4</f>
        <v>4200</v>
      </c>
      <c r="E4">
        <f t="shared" ref="E4:E67" si="1">IF(C4&lt;&gt;0,0,ROUNDUP(0.03%*POWER(B4,1.5)*H3,0))</f>
        <v>0</v>
      </c>
      <c r="F4">
        <f t="shared" ref="F4:F67" si="2">IF(H3+1400&lt;=25000,H3+D4,25000)-E4</f>
        <v>25000</v>
      </c>
      <c r="G4">
        <f t="shared" ref="G4:G67" si="3">IF(AND(B4&gt;15,C4&lt;=0.6),IF(B4&gt;30,24000,12000),0)</f>
        <v>0</v>
      </c>
      <c r="H4">
        <f t="shared" ref="H4:H67" si="4">IF(F4-G4&gt;=0,F4-G4,25000-G4)</f>
        <v>25000</v>
      </c>
      <c r="I4">
        <f t="shared" ref="I4:I67" si="5">IF(G4&gt;F4,25000-F4,0)</f>
        <v>0</v>
      </c>
      <c r="J4" s="4" t="s">
        <v>5</v>
      </c>
      <c r="K4" s="2">
        <f>SUM(M3:M185)</f>
        <v>73</v>
      </c>
      <c r="M4">
        <f>IF(AND(B4&gt;15,C4&lt;=0.6),1,0)</f>
        <v>0</v>
      </c>
      <c r="N4">
        <f>IF(AND(B4&gt;15,C4&gt;0.6),1,0)</f>
        <v>0</v>
      </c>
      <c r="P4" s="5">
        <v>42096</v>
      </c>
      <c r="Q4">
        <v>25000</v>
      </c>
      <c r="S4">
        <v>0</v>
      </c>
      <c r="T4" t="str">
        <f t="shared" ref="T4:T67" si="6">TEXT(A4,"MMMM")</f>
        <v>kwiecień</v>
      </c>
    </row>
    <row r="5" spans="1:20" x14ac:dyDescent="0.25">
      <c r="A5" s="5">
        <v>42097</v>
      </c>
      <c r="B5">
        <v>4</v>
      </c>
      <c r="C5">
        <v>1</v>
      </c>
      <c r="D5">
        <f t="shared" si="0"/>
        <v>700</v>
      </c>
      <c r="E5">
        <f t="shared" si="1"/>
        <v>0</v>
      </c>
      <c r="F5">
        <f t="shared" si="2"/>
        <v>25000</v>
      </c>
      <c r="G5">
        <f t="shared" si="3"/>
        <v>0</v>
      </c>
      <c r="H5">
        <f t="shared" si="4"/>
        <v>25000</v>
      </c>
      <c r="I5">
        <f t="shared" si="5"/>
        <v>0</v>
      </c>
      <c r="J5" s="3" t="s">
        <v>4</v>
      </c>
      <c r="K5" s="2">
        <f>SUM(N3:N185)</f>
        <v>22</v>
      </c>
      <c r="M5">
        <f>IF(AND(B5&gt;15,C5&lt;=0.6),1,0)</f>
        <v>0</v>
      </c>
      <c r="N5">
        <f>IF(AND(B5&gt;15,C5&gt;0.6),1,0)</f>
        <v>0</v>
      </c>
      <c r="P5" s="5">
        <v>42097</v>
      </c>
      <c r="Q5">
        <v>25000</v>
      </c>
      <c r="S5">
        <v>0</v>
      </c>
      <c r="T5" t="str">
        <f t="shared" si="6"/>
        <v>kwiecień</v>
      </c>
    </row>
    <row r="6" spans="1:20" x14ac:dyDescent="0.25">
      <c r="A6" s="5">
        <v>42098</v>
      </c>
      <c r="B6">
        <v>4</v>
      </c>
      <c r="C6">
        <v>0.8</v>
      </c>
      <c r="D6">
        <f t="shared" si="0"/>
        <v>560</v>
      </c>
      <c r="E6">
        <f t="shared" si="1"/>
        <v>0</v>
      </c>
      <c r="F6">
        <f t="shared" si="2"/>
        <v>25000</v>
      </c>
      <c r="G6">
        <f t="shared" si="3"/>
        <v>0</v>
      </c>
      <c r="H6">
        <f t="shared" si="4"/>
        <v>25000</v>
      </c>
      <c r="I6">
        <f t="shared" si="5"/>
        <v>0</v>
      </c>
      <c r="M6">
        <f>IF(AND(B6&gt;15,C6&lt;=0.6),1,0)</f>
        <v>0</v>
      </c>
      <c r="N6">
        <f>IF(AND(B6&gt;15,C6&gt;0.6),1,0)</f>
        <v>0</v>
      </c>
      <c r="P6" s="5">
        <v>42098</v>
      </c>
      <c r="Q6">
        <v>25000</v>
      </c>
      <c r="S6">
        <v>0</v>
      </c>
      <c r="T6" t="str">
        <f t="shared" si="6"/>
        <v>kwiecień</v>
      </c>
    </row>
    <row r="7" spans="1:20" x14ac:dyDescent="0.25">
      <c r="A7" s="5">
        <v>42099</v>
      </c>
      <c r="B7">
        <v>3</v>
      </c>
      <c r="C7">
        <v>0</v>
      </c>
      <c r="D7">
        <f t="shared" si="0"/>
        <v>0</v>
      </c>
      <c r="E7">
        <f>IF(C7&lt;&gt;0,0,ROUNDUP(0.03%*POWER(B7,1.5)*H6,0))</f>
        <v>39</v>
      </c>
      <c r="F7">
        <f t="shared" si="2"/>
        <v>24961</v>
      </c>
      <c r="G7">
        <f t="shared" si="3"/>
        <v>0</v>
      </c>
      <c r="H7">
        <f t="shared" si="4"/>
        <v>24961</v>
      </c>
      <c r="I7">
        <f t="shared" si="5"/>
        <v>0</v>
      </c>
      <c r="M7">
        <f>IF(AND(B7&gt;15,C7&lt;=0.6),1,0)</f>
        <v>0</v>
      </c>
      <c r="N7">
        <f>IF(AND(B7&gt;15,C7&gt;0.6),1,0)</f>
        <v>0</v>
      </c>
      <c r="P7" s="5">
        <v>42099</v>
      </c>
      <c r="Q7">
        <v>24961</v>
      </c>
      <c r="S7">
        <v>0</v>
      </c>
      <c r="T7" t="str">
        <f t="shared" si="6"/>
        <v>kwiecień</v>
      </c>
    </row>
    <row r="8" spans="1:20" x14ac:dyDescent="0.25">
      <c r="A8" s="5">
        <v>42100</v>
      </c>
      <c r="B8">
        <v>4</v>
      </c>
      <c r="C8">
        <v>0</v>
      </c>
      <c r="D8">
        <f t="shared" si="0"/>
        <v>0</v>
      </c>
      <c r="E8">
        <f t="shared" si="1"/>
        <v>60</v>
      </c>
      <c r="F8">
        <f>IF(H7+D8&lt;=25000,H7+D8,25000)-E8</f>
        <v>24901</v>
      </c>
      <c r="G8">
        <f t="shared" si="3"/>
        <v>0</v>
      </c>
      <c r="H8">
        <f t="shared" si="4"/>
        <v>24901</v>
      </c>
      <c r="I8">
        <f t="shared" si="5"/>
        <v>0</v>
      </c>
      <c r="M8">
        <f>IF(AND(B8&gt;15,C8&lt;=0.6),1,0)</f>
        <v>0</v>
      </c>
      <c r="N8">
        <f>IF(AND(B8&gt;15,C8&gt;0.6),1,0)</f>
        <v>0</v>
      </c>
      <c r="P8" s="5">
        <v>42100</v>
      </c>
      <c r="Q8">
        <v>24901</v>
      </c>
      <c r="S8">
        <v>0</v>
      </c>
      <c r="T8" t="str">
        <f t="shared" si="6"/>
        <v>kwiecień</v>
      </c>
    </row>
    <row r="9" spans="1:20" x14ac:dyDescent="0.25">
      <c r="A9" s="5">
        <v>42101</v>
      </c>
      <c r="B9">
        <v>4</v>
      </c>
      <c r="C9">
        <v>1</v>
      </c>
      <c r="D9">
        <f t="shared" si="0"/>
        <v>700</v>
      </c>
      <c r="E9">
        <f t="shared" si="1"/>
        <v>0</v>
      </c>
      <c r="F9">
        <f t="shared" ref="F9:F72" si="7">IF(H8+D9&lt;=25000,H8+D9,25000)-E9</f>
        <v>25000</v>
      </c>
      <c r="G9">
        <f t="shared" si="3"/>
        <v>0</v>
      </c>
      <c r="H9">
        <f t="shared" si="4"/>
        <v>25000</v>
      </c>
      <c r="I9">
        <f t="shared" si="5"/>
        <v>0</v>
      </c>
      <c r="M9">
        <f>IF(AND(B9&gt;15,C9&lt;=0.6),1,0)</f>
        <v>0</v>
      </c>
      <c r="N9">
        <f>IF(AND(B9&gt;15,C9&gt;0.6),1,0)</f>
        <v>0</v>
      </c>
      <c r="P9" s="5">
        <v>42101</v>
      </c>
      <c r="Q9">
        <v>25000</v>
      </c>
      <c r="S9">
        <v>0</v>
      </c>
      <c r="T9" t="str">
        <f t="shared" si="6"/>
        <v>kwiecień</v>
      </c>
    </row>
    <row r="10" spans="1:20" x14ac:dyDescent="0.25">
      <c r="A10" s="5">
        <v>42102</v>
      </c>
      <c r="B10">
        <v>8</v>
      </c>
      <c r="C10">
        <v>1</v>
      </c>
      <c r="D10">
        <f t="shared" si="0"/>
        <v>700</v>
      </c>
      <c r="E10">
        <f t="shared" si="1"/>
        <v>0</v>
      </c>
      <c r="F10">
        <f t="shared" si="7"/>
        <v>25000</v>
      </c>
      <c r="G10">
        <f t="shared" si="3"/>
        <v>0</v>
      </c>
      <c r="H10">
        <f t="shared" si="4"/>
        <v>25000</v>
      </c>
      <c r="I10">
        <f t="shared" si="5"/>
        <v>0</v>
      </c>
      <c r="M10">
        <f>IF(AND(B10&gt;15,C10&lt;=0.6),1,0)</f>
        <v>0</v>
      </c>
      <c r="N10">
        <f>IF(AND(B10&gt;15,C10&gt;0.6),1,0)</f>
        <v>0</v>
      </c>
      <c r="P10" s="5">
        <v>42102</v>
      </c>
      <c r="Q10">
        <v>25000</v>
      </c>
      <c r="S10">
        <v>0</v>
      </c>
      <c r="T10" t="str">
        <f t="shared" si="6"/>
        <v>kwiecień</v>
      </c>
    </row>
    <row r="11" spans="1:20" x14ac:dyDescent="0.25">
      <c r="A11" s="5">
        <v>42103</v>
      </c>
      <c r="B11">
        <v>6</v>
      </c>
      <c r="C11">
        <v>2</v>
      </c>
      <c r="D11">
        <f t="shared" si="0"/>
        <v>1400</v>
      </c>
      <c r="E11">
        <f t="shared" si="1"/>
        <v>0</v>
      </c>
      <c r="F11">
        <f t="shared" si="7"/>
        <v>25000</v>
      </c>
      <c r="G11">
        <f t="shared" si="3"/>
        <v>0</v>
      </c>
      <c r="H11">
        <f t="shared" si="4"/>
        <v>25000</v>
      </c>
      <c r="I11">
        <f t="shared" si="5"/>
        <v>0</v>
      </c>
      <c r="M11">
        <f>IF(AND(B11&gt;15,C11&lt;=0.6),1,0)</f>
        <v>0</v>
      </c>
      <c r="N11">
        <f>IF(AND(B11&gt;15,C11&gt;0.6),1,0)</f>
        <v>0</v>
      </c>
      <c r="P11" s="5">
        <v>42103</v>
      </c>
      <c r="Q11">
        <v>25000</v>
      </c>
      <c r="S11">
        <v>0</v>
      </c>
      <c r="T11" t="str">
        <f t="shared" si="6"/>
        <v>kwiecień</v>
      </c>
    </row>
    <row r="12" spans="1:20" x14ac:dyDescent="0.25">
      <c r="A12" s="5">
        <v>42104</v>
      </c>
      <c r="B12">
        <v>9</v>
      </c>
      <c r="C12">
        <v>2</v>
      </c>
      <c r="D12">
        <f t="shared" si="0"/>
        <v>1400</v>
      </c>
      <c r="E12">
        <f t="shared" si="1"/>
        <v>0</v>
      </c>
      <c r="F12">
        <f t="shared" si="7"/>
        <v>25000</v>
      </c>
      <c r="G12">
        <f t="shared" si="3"/>
        <v>0</v>
      </c>
      <c r="H12">
        <f t="shared" si="4"/>
        <v>25000</v>
      </c>
      <c r="I12">
        <f t="shared" si="5"/>
        <v>0</v>
      </c>
      <c r="M12">
        <f>IF(AND(B12&gt;15,C12&lt;=0.6),1,0)</f>
        <v>0</v>
      </c>
      <c r="N12">
        <f>IF(AND(B12&gt;15,C12&gt;0.6),1,0)</f>
        <v>0</v>
      </c>
      <c r="P12" s="5">
        <v>42104</v>
      </c>
      <c r="Q12">
        <v>25000</v>
      </c>
      <c r="S12">
        <v>0</v>
      </c>
      <c r="T12" t="str">
        <f t="shared" si="6"/>
        <v>kwiecień</v>
      </c>
    </row>
    <row r="13" spans="1:20" x14ac:dyDescent="0.25">
      <c r="A13" s="5">
        <v>42105</v>
      </c>
      <c r="B13">
        <v>12</v>
      </c>
      <c r="C13">
        <v>3</v>
      </c>
      <c r="D13">
        <f t="shared" si="0"/>
        <v>2100</v>
      </c>
      <c r="E13">
        <f t="shared" si="1"/>
        <v>0</v>
      </c>
      <c r="F13">
        <f t="shared" si="7"/>
        <v>25000</v>
      </c>
      <c r="G13">
        <f t="shared" si="3"/>
        <v>0</v>
      </c>
      <c r="H13">
        <f t="shared" si="4"/>
        <v>25000</v>
      </c>
      <c r="I13">
        <f t="shared" si="5"/>
        <v>0</v>
      </c>
      <c r="M13">
        <f>IF(AND(B13&gt;15,C13&lt;=0.6),1,0)</f>
        <v>0</v>
      </c>
      <c r="N13">
        <f>IF(AND(B13&gt;15,C13&gt;0.6),1,0)</f>
        <v>0</v>
      </c>
      <c r="P13" s="5">
        <v>42105</v>
      </c>
      <c r="Q13">
        <v>25000</v>
      </c>
      <c r="S13">
        <v>0</v>
      </c>
      <c r="T13" t="str">
        <f t="shared" si="6"/>
        <v>kwiecień</v>
      </c>
    </row>
    <row r="14" spans="1:20" x14ac:dyDescent="0.25">
      <c r="A14" s="5">
        <v>42106</v>
      </c>
      <c r="B14">
        <v>10</v>
      </c>
      <c r="C14">
        <v>2</v>
      </c>
      <c r="D14">
        <f t="shared" si="0"/>
        <v>1400</v>
      </c>
      <c r="E14">
        <f t="shared" si="1"/>
        <v>0</v>
      </c>
      <c r="F14">
        <f t="shared" si="7"/>
        <v>25000</v>
      </c>
      <c r="G14">
        <f t="shared" si="3"/>
        <v>0</v>
      </c>
      <c r="H14">
        <f t="shared" si="4"/>
        <v>25000</v>
      </c>
      <c r="I14">
        <f t="shared" si="5"/>
        <v>0</v>
      </c>
      <c r="M14">
        <f>IF(AND(B14&gt;15,C14&lt;=0.6),1,0)</f>
        <v>0</v>
      </c>
      <c r="N14">
        <f>IF(AND(B14&gt;15,C14&gt;0.6),1,0)</f>
        <v>0</v>
      </c>
      <c r="P14" s="5">
        <v>42106</v>
      </c>
      <c r="Q14">
        <v>25000</v>
      </c>
      <c r="S14">
        <v>0</v>
      </c>
      <c r="T14" t="str">
        <f t="shared" si="6"/>
        <v>kwiecień</v>
      </c>
    </row>
    <row r="15" spans="1:20" x14ac:dyDescent="0.25">
      <c r="A15" s="5">
        <v>42107</v>
      </c>
      <c r="B15">
        <v>8</v>
      </c>
      <c r="C15">
        <v>1</v>
      </c>
      <c r="D15">
        <f t="shared" si="0"/>
        <v>700</v>
      </c>
      <c r="E15">
        <f t="shared" si="1"/>
        <v>0</v>
      </c>
      <c r="F15">
        <f t="shared" si="7"/>
        <v>25000</v>
      </c>
      <c r="G15">
        <f t="shared" si="3"/>
        <v>0</v>
      </c>
      <c r="H15">
        <f t="shared" si="4"/>
        <v>25000</v>
      </c>
      <c r="I15">
        <f t="shared" si="5"/>
        <v>0</v>
      </c>
      <c r="M15">
        <f>IF(AND(B15&gt;15,C15&lt;=0.6),1,0)</f>
        <v>0</v>
      </c>
      <c r="N15">
        <f>IF(AND(B15&gt;15,C15&gt;0.6),1,0)</f>
        <v>0</v>
      </c>
      <c r="P15" s="5">
        <v>42107</v>
      </c>
      <c r="Q15">
        <v>25000</v>
      </c>
      <c r="S15">
        <v>0</v>
      </c>
      <c r="T15" t="str">
        <f t="shared" si="6"/>
        <v>kwiecień</v>
      </c>
    </row>
    <row r="16" spans="1:20" x14ac:dyDescent="0.25">
      <c r="A16" s="5">
        <v>42108</v>
      </c>
      <c r="B16">
        <v>6</v>
      </c>
      <c r="C16">
        <v>0</v>
      </c>
      <c r="D16">
        <f t="shared" si="0"/>
        <v>0</v>
      </c>
      <c r="E16">
        <f t="shared" si="1"/>
        <v>111</v>
      </c>
      <c r="F16">
        <f t="shared" si="7"/>
        <v>24889</v>
      </c>
      <c r="G16">
        <f t="shared" si="3"/>
        <v>0</v>
      </c>
      <c r="H16">
        <f t="shared" si="4"/>
        <v>24889</v>
      </c>
      <c r="I16">
        <f t="shared" si="5"/>
        <v>0</v>
      </c>
      <c r="M16">
        <f>IF(AND(B16&gt;15,C16&lt;=0.6),1,0)</f>
        <v>0</v>
      </c>
      <c r="N16">
        <f>IF(AND(B16&gt;15,C16&gt;0.6),1,0)</f>
        <v>0</v>
      </c>
      <c r="P16" s="5">
        <v>42108</v>
      </c>
      <c r="Q16">
        <v>24889</v>
      </c>
      <c r="S16">
        <v>0</v>
      </c>
      <c r="T16" t="str">
        <f t="shared" si="6"/>
        <v>kwiecień</v>
      </c>
    </row>
    <row r="17" spans="1:20" x14ac:dyDescent="0.25">
      <c r="A17" s="5">
        <v>42109</v>
      </c>
      <c r="B17">
        <v>14</v>
      </c>
      <c r="C17">
        <v>0</v>
      </c>
      <c r="D17">
        <f t="shared" si="0"/>
        <v>0</v>
      </c>
      <c r="E17">
        <f t="shared" si="1"/>
        <v>392</v>
      </c>
      <c r="F17">
        <f t="shared" si="7"/>
        <v>24497</v>
      </c>
      <c r="G17">
        <f t="shared" si="3"/>
        <v>0</v>
      </c>
      <c r="H17">
        <f t="shared" si="4"/>
        <v>24497</v>
      </c>
      <c r="I17">
        <f t="shared" si="5"/>
        <v>0</v>
      </c>
      <c r="M17">
        <f>IF(AND(B17&gt;15,C17&lt;=0.6),1,0)</f>
        <v>0</v>
      </c>
      <c r="N17">
        <f>IF(AND(B17&gt;15,C17&gt;0.6),1,0)</f>
        <v>0</v>
      </c>
      <c r="P17" s="5">
        <v>42109</v>
      </c>
      <c r="Q17">
        <v>24497</v>
      </c>
      <c r="S17">
        <v>0</v>
      </c>
      <c r="T17" t="str">
        <f t="shared" si="6"/>
        <v>kwiecień</v>
      </c>
    </row>
    <row r="18" spans="1:20" x14ac:dyDescent="0.25">
      <c r="A18" s="5">
        <v>42110</v>
      </c>
      <c r="B18">
        <v>10</v>
      </c>
      <c r="C18">
        <v>0</v>
      </c>
      <c r="D18">
        <f t="shared" si="0"/>
        <v>0</v>
      </c>
      <c r="E18">
        <f t="shared" si="1"/>
        <v>233</v>
      </c>
      <c r="F18">
        <f t="shared" si="7"/>
        <v>24264</v>
      </c>
      <c r="G18">
        <f t="shared" si="3"/>
        <v>0</v>
      </c>
      <c r="H18">
        <f t="shared" si="4"/>
        <v>24264</v>
      </c>
      <c r="I18">
        <f t="shared" si="5"/>
        <v>0</v>
      </c>
      <c r="M18">
        <f>IF(AND(B18&gt;15,C18&lt;=0.6),1,0)</f>
        <v>0</v>
      </c>
      <c r="N18">
        <f>IF(AND(B18&gt;15,C18&gt;0.6),1,0)</f>
        <v>0</v>
      </c>
      <c r="P18" s="5">
        <v>42110</v>
      </c>
      <c r="Q18">
        <v>24264</v>
      </c>
      <c r="S18">
        <v>0</v>
      </c>
      <c r="T18" t="str">
        <f t="shared" si="6"/>
        <v>kwiecień</v>
      </c>
    </row>
    <row r="19" spans="1:20" x14ac:dyDescent="0.25">
      <c r="A19" s="5">
        <v>42111</v>
      </c>
      <c r="B19">
        <v>6</v>
      </c>
      <c r="C19">
        <v>0</v>
      </c>
      <c r="D19">
        <f t="shared" si="0"/>
        <v>0</v>
      </c>
      <c r="E19">
        <f t="shared" si="1"/>
        <v>107</v>
      </c>
      <c r="F19">
        <f t="shared" si="7"/>
        <v>24157</v>
      </c>
      <c r="G19">
        <f t="shared" si="3"/>
        <v>0</v>
      </c>
      <c r="H19">
        <f t="shared" si="4"/>
        <v>24157</v>
      </c>
      <c r="I19">
        <f t="shared" si="5"/>
        <v>0</v>
      </c>
      <c r="M19">
        <f>IF(AND(B19&gt;15,C19&lt;=0.6),1,0)</f>
        <v>0</v>
      </c>
      <c r="N19">
        <f>IF(AND(B19&gt;15,C19&gt;0.6),1,0)</f>
        <v>0</v>
      </c>
      <c r="P19" s="5">
        <v>42111</v>
      </c>
      <c r="Q19">
        <v>24157</v>
      </c>
      <c r="S19">
        <v>0</v>
      </c>
      <c r="T19" t="str">
        <f t="shared" si="6"/>
        <v>kwiecień</v>
      </c>
    </row>
    <row r="20" spans="1:20" x14ac:dyDescent="0.25">
      <c r="A20" s="5">
        <v>42112</v>
      </c>
      <c r="B20">
        <v>4</v>
      </c>
      <c r="C20">
        <v>0</v>
      </c>
      <c r="D20">
        <f t="shared" si="0"/>
        <v>0</v>
      </c>
      <c r="E20">
        <f t="shared" si="1"/>
        <v>58</v>
      </c>
      <c r="F20">
        <f t="shared" si="7"/>
        <v>24099</v>
      </c>
      <c r="G20">
        <f t="shared" si="3"/>
        <v>0</v>
      </c>
      <c r="H20">
        <f t="shared" si="4"/>
        <v>24099</v>
      </c>
      <c r="I20">
        <f t="shared" si="5"/>
        <v>0</v>
      </c>
      <c r="M20">
        <f>IF(AND(B20&gt;15,C20&lt;=0.6),1,0)</f>
        <v>0</v>
      </c>
      <c r="N20">
        <f>IF(AND(B20&gt;15,C20&gt;0.6),1,0)</f>
        <v>0</v>
      </c>
      <c r="P20" s="5">
        <v>42112</v>
      </c>
      <c r="Q20">
        <v>24099</v>
      </c>
      <c r="S20">
        <v>0</v>
      </c>
      <c r="T20" t="str">
        <f t="shared" si="6"/>
        <v>kwiecień</v>
      </c>
    </row>
    <row r="21" spans="1:20" x14ac:dyDescent="0.25">
      <c r="A21" s="5">
        <v>42113</v>
      </c>
      <c r="B21">
        <v>7</v>
      </c>
      <c r="C21">
        <v>0</v>
      </c>
      <c r="D21">
        <f t="shared" si="0"/>
        <v>0</v>
      </c>
      <c r="E21">
        <f t="shared" si="1"/>
        <v>134</v>
      </c>
      <c r="F21">
        <f t="shared" si="7"/>
        <v>23965</v>
      </c>
      <c r="G21">
        <f t="shared" si="3"/>
        <v>0</v>
      </c>
      <c r="H21">
        <f t="shared" si="4"/>
        <v>23965</v>
      </c>
      <c r="I21">
        <f t="shared" si="5"/>
        <v>0</v>
      </c>
      <c r="M21">
        <f>IF(AND(B21&gt;15,C21&lt;=0.6),1,0)</f>
        <v>0</v>
      </c>
      <c r="N21">
        <f>IF(AND(B21&gt;15,C21&gt;0.6),1,0)</f>
        <v>0</v>
      </c>
      <c r="P21" s="5">
        <v>42113</v>
      </c>
      <c r="Q21">
        <v>23965</v>
      </c>
      <c r="S21">
        <v>0</v>
      </c>
      <c r="T21" t="str">
        <f t="shared" si="6"/>
        <v>kwiecień</v>
      </c>
    </row>
    <row r="22" spans="1:20" x14ac:dyDescent="0.25">
      <c r="A22" s="5">
        <v>42114</v>
      </c>
      <c r="B22">
        <v>10</v>
      </c>
      <c r="C22">
        <v>1</v>
      </c>
      <c r="D22">
        <f t="shared" si="0"/>
        <v>700</v>
      </c>
      <c r="E22">
        <f t="shared" si="1"/>
        <v>0</v>
      </c>
      <c r="F22">
        <f t="shared" si="7"/>
        <v>24665</v>
      </c>
      <c r="G22">
        <f t="shared" si="3"/>
        <v>0</v>
      </c>
      <c r="H22">
        <f t="shared" si="4"/>
        <v>24665</v>
      </c>
      <c r="I22">
        <f t="shared" si="5"/>
        <v>0</v>
      </c>
      <c r="M22">
        <f>IF(AND(B22&gt;15,C22&lt;=0.6),1,0)</f>
        <v>0</v>
      </c>
      <c r="N22">
        <f>IF(AND(B22&gt;15,C22&gt;0.6),1,0)</f>
        <v>0</v>
      </c>
      <c r="P22" s="5">
        <v>42114</v>
      </c>
      <c r="Q22">
        <v>24665</v>
      </c>
      <c r="S22">
        <v>0</v>
      </c>
      <c r="T22" t="str">
        <f t="shared" si="6"/>
        <v>kwiecień</v>
      </c>
    </row>
    <row r="23" spans="1:20" x14ac:dyDescent="0.25">
      <c r="A23" s="5">
        <v>42115</v>
      </c>
      <c r="B23">
        <v>11</v>
      </c>
      <c r="C23">
        <v>3.2</v>
      </c>
      <c r="D23">
        <f t="shared" si="0"/>
        <v>2240</v>
      </c>
      <c r="E23">
        <f t="shared" si="1"/>
        <v>0</v>
      </c>
      <c r="F23">
        <f t="shared" si="7"/>
        <v>25000</v>
      </c>
      <c r="G23">
        <f t="shared" si="3"/>
        <v>0</v>
      </c>
      <c r="H23">
        <f t="shared" si="4"/>
        <v>25000</v>
      </c>
      <c r="I23">
        <f t="shared" si="5"/>
        <v>0</v>
      </c>
      <c r="M23">
        <f>IF(AND(B23&gt;15,C23&lt;=0.6),1,0)</f>
        <v>0</v>
      </c>
      <c r="N23">
        <f>IF(AND(B23&gt;15,C23&gt;0.6),1,0)</f>
        <v>0</v>
      </c>
      <c r="P23" s="5">
        <v>42115</v>
      </c>
      <c r="Q23">
        <v>25000</v>
      </c>
      <c r="S23">
        <v>0</v>
      </c>
      <c r="T23" t="str">
        <f t="shared" si="6"/>
        <v>kwiecień</v>
      </c>
    </row>
    <row r="24" spans="1:20" x14ac:dyDescent="0.25">
      <c r="A24" s="5">
        <v>42116</v>
      </c>
      <c r="B24">
        <v>8</v>
      </c>
      <c r="C24">
        <v>2.2000000000000002</v>
      </c>
      <c r="D24">
        <f t="shared" si="0"/>
        <v>1540.0000000000002</v>
      </c>
      <c r="E24">
        <f t="shared" si="1"/>
        <v>0</v>
      </c>
      <c r="F24">
        <f t="shared" si="7"/>
        <v>25000</v>
      </c>
      <c r="G24">
        <f t="shared" si="3"/>
        <v>0</v>
      </c>
      <c r="H24">
        <f t="shared" si="4"/>
        <v>25000</v>
      </c>
      <c r="I24">
        <f t="shared" si="5"/>
        <v>0</v>
      </c>
      <c r="M24">
        <f>IF(AND(B24&gt;15,C24&lt;=0.6),1,0)</f>
        <v>0</v>
      </c>
      <c r="N24">
        <f>IF(AND(B24&gt;15,C24&gt;0.6),1,0)</f>
        <v>0</v>
      </c>
      <c r="P24" s="5">
        <v>42116</v>
      </c>
      <c r="Q24">
        <v>25000</v>
      </c>
      <c r="S24">
        <v>0</v>
      </c>
      <c r="T24" t="str">
        <f t="shared" si="6"/>
        <v>kwiecień</v>
      </c>
    </row>
    <row r="25" spans="1:20" x14ac:dyDescent="0.25">
      <c r="A25" s="5">
        <v>42117</v>
      </c>
      <c r="B25">
        <v>11</v>
      </c>
      <c r="C25">
        <v>1</v>
      </c>
      <c r="D25">
        <f t="shared" si="0"/>
        <v>700</v>
      </c>
      <c r="E25">
        <f t="shared" si="1"/>
        <v>0</v>
      </c>
      <c r="F25">
        <f t="shared" si="7"/>
        <v>25000</v>
      </c>
      <c r="G25">
        <f t="shared" si="3"/>
        <v>0</v>
      </c>
      <c r="H25">
        <f t="shared" si="4"/>
        <v>25000</v>
      </c>
      <c r="I25">
        <f t="shared" si="5"/>
        <v>0</v>
      </c>
      <c r="M25">
        <f>IF(AND(B25&gt;15,C25&lt;=0.6),1,0)</f>
        <v>0</v>
      </c>
      <c r="N25">
        <f>IF(AND(B25&gt;15,C25&gt;0.6),1,0)</f>
        <v>0</v>
      </c>
      <c r="P25" s="5">
        <v>42117</v>
      </c>
      <c r="Q25">
        <v>25000</v>
      </c>
      <c r="S25">
        <v>0</v>
      </c>
      <c r="T25" t="str">
        <f t="shared" si="6"/>
        <v>kwiecień</v>
      </c>
    </row>
    <row r="26" spans="1:20" x14ac:dyDescent="0.25">
      <c r="A26" s="5">
        <v>42118</v>
      </c>
      <c r="B26">
        <v>12</v>
      </c>
      <c r="C26">
        <v>1</v>
      </c>
      <c r="D26">
        <f t="shared" si="0"/>
        <v>700</v>
      </c>
      <c r="E26">
        <f t="shared" si="1"/>
        <v>0</v>
      </c>
      <c r="F26">
        <f t="shared" si="7"/>
        <v>25000</v>
      </c>
      <c r="G26">
        <f t="shared" si="3"/>
        <v>0</v>
      </c>
      <c r="H26">
        <f t="shared" si="4"/>
        <v>25000</v>
      </c>
      <c r="I26">
        <f t="shared" si="5"/>
        <v>0</v>
      </c>
      <c r="M26">
        <f>IF(AND(B26&gt;15,C26&lt;=0.6),1,0)</f>
        <v>0</v>
      </c>
      <c r="N26">
        <f>IF(AND(B26&gt;15,C26&gt;0.6),1,0)</f>
        <v>0</v>
      </c>
      <c r="P26" s="5">
        <v>42118</v>
      </c>
      <c r="Q26">
        <v>25000</v>
      </c>
      <c r="S26">
        <v>0</v>
      </c>
      <c r="T26" t="str">
        <f t="shared" si="6"/>
        <v>kwiecień</v>
      </c>
    </row>
    <row r="27" spans="1:20" x14ac:dyDescent="0.25">
      <c r="A27" s="5">
        <v>42119</v>
      </c>
      <c r="B27">
        <v>14</v>
      </c>
      <c r="C27">
        <v>1</v>
      </c>
      <c r="D27">
        <f t="shared" si="0"/>
        <v>700</v>
      </c>
      <c r="E27">
        <f t="shared" si="1"/>
        <v>0</v>
      </c>
      <c r="F27">
        <f t="shared" si="7"/>
        <v>25000</v>
      </c>
      <c r="G27">
        <f t="shared" si="3"/>
        <v>0</v>
      </c>
      <c r="H27">
        <f t="shared" si="4"/>
        <v>25000</v>
      </c>
      <c r="I27">
        <f t="shared" si="5"/>
        <v>0</v>
      </c>
      <c r="M27">
        <f>IF(AND(B27&gt;15,C27&lt;=0.6),1,0)</f>
        <v>0</v>
      </c>
      <c r="N27">
        <f>IF(AND(B27&gt;15,C27&gt;0.6),1,0)</f>
        <v>0</v>
      </c>
      <c r="P27" s="5">
        <v>42119</v>
      </c>
      <c r="Q27">
        <v>25000</v>
      </c>
      <c r="S27">
        <v>0</v>
      </c>
      <c r="T27" t="str">
        <f t="shared" si="6"/>
        <v>kwiecień</v>
      </c>
    </row>
    <row r="28" spans="1:20" x14ac:dyDescent="0.25">
      <c r="A28" s="5">
        <v>42120</v>
      </c>
      <c r="B28">
        <v>16</v>
      </c>
      <c r="C28">
        <v>0</v>
      </c>
      <c r="D28">
        <f t="shared" si="0"/>
        <v>0</v>
      </c>
      <c r="E28">
        <f t="shared" si="1"/>
        <v>480</v>
      </c>
      <c r="F28">
        <f t="shared" si="7"/>
        <v>24520</v>
      </c>
      <c r="G28">
        <f t="shared" si="3"/>
        <v>12000</v>
      </c>
      <c r="H28">
        <f t="shared" si="4"/>
        <v>12520</v>
      </c>
      <c r="I28">
        <f t="shared" si="5"/>
        <v>0</v>
      </c>
      <c r="M28">
        <f>IF(AND(B28&gt;15,C28&lt;=0.6),1,0)</f>
        <v>1</v>
      </c>
      <c r="N28">
        <f>IF(AND(B28&gt;15,C28&gt;0.6),1,0)</f>
        <v>0</v>
      </c>
      <c r="P28" s="5">
        <v>42120</v>
      </c>
      <c r="Q28">
        <v>12520</v>
      </c>
      <c r="S28">
        <v>0</v>
      </c>
      <c r="T28" t="str">
        <f t="shared" si="6"/>
        <v>kwiecień</v>
      </c>
    </row>
    <row r="29" spans="1:20" x14ac:dyDescent="0.25">
      <c r="A29" s="5">
        <v>42121</v>
      </c>
      <c r="B29">
        <v>16</v>
      </c>
      <c r="C29">
        <v>1</v>
      </c>
      <c r="D29">
        <f t="shared" si="0"/>
        <v>700</v>
      </c>
      <c r="E29">
        <f t="shared" si="1"/>
        <v>0</v>
      </c>
      <c r="F29">
        <f t="shared" si="7"/>
        <v>13220</v>
      </c>
      <c r="G29">
        <f t="shared" si="3"/>
        <v>0</v>
      </c>
      <c r="H29">
        <f t="shared" si="4"/>
        <v>13220</v>
      </c>
      <c r="I29">
        <f t="shared" si="5"/>
        <v>0</v>
      </c>
      <c r="M29">
        <f>IF(AND(B29&gt;15,C29&lt;=0.6),1,0)</f>
        <v>0</v>
      </c>
      <c r="N29">
        <f>IF(AND(B29&gt;15,C29&gt;0.6),1,0)</f>
        <v>1</v>
      </c>
      <c r="P29" s="5">
        <v>42121</v>
      </c>
      <c r="Q29">
        <v>13220</v>
      </c>
      <c r="S29">
        <v>0</v>
      </c>
      <c r="T29" t="str">
        <f t="shared" si="6"/>
        <v>kwiecień</v>
      </c>
    </row>
    <row r="30" spans="1:20" x14ac:dyDescent="0.25">
      <c r="A30" s="5">
        <v>42122</v>
      </c>
      <c r="B30">
        <v>6</v>
      </c>
      <c r="C30">
        <v>2</v>
      </c>
      <c r="D30">
        <f t="shared" si="0"/>
        <v>1400</v>
      </c>
      <c r="E30">
        <f t="shared" si="1"/>
        <v>0</v>
      </c>
      <c r="F30">
        <f t="shared" si="7"/>
        <v>14620</v>
      </c>
      <c r="G30">
        <f t="shared" si="3"/>
        <v>0</v>
      </c>
      <c r="H30">
        <f t="shared" si="4"/>
        <v>14620</v>
      </c>
      <c r="I30">
        <f t="shared" si="5"/>
        <v>0</v>
      </c>
      <c r="M30">
        <f>IF(AND(B30&gt;15,C30&lt;=0.6),1,0)</f>
        <v>0</v>
      </c>
      <c r="N30">
        <f>IF(AND(B30&gt;15,C30&gt;0.6),1,0)</f>
        <v>0</v>
      </c>
      <c r="P30" s="5">
        <v>42122</v>
      </c>
      <c r="Q30">
        <v>14620</v>
      </c>
      <c r="S30">
        <v>0</v>
      </c>
      <c r="T30" t="str">
        <f t="shared" si="6"/>
        <v>kwiecień</v>
      </c>
    </row>
    <row r="31" spans="1:20" x14ac:dyDescent="0.25">
      <c r="A31" s="5">
        <v>42123</v>
      </c>
      <c r="B31">
        <v>7</v>
      </c>
      <c r="C31">
        <v>0</v>
      </c>
      <c r="D31">
        <f t="shared" si="0"/>
        <v>0</v>
      </c>
      <c r="E31">
        <f t="shared" si="1"/>
        <v>82</v>
      </c>
      <c r="F31">
        <f t="shared" si="7"/>
        <v>14538</v>
      </c>
      <c r="G31">
        <f t="shared" si="3"/>
        <v>0</v>
      </c>
      <c r="H31">
        <f t="shared" si="4"/>
        <v>14538</v>
      </c>
      <c r="I31">
        <f t="shared" si="5"/>
        <v>0</v>
      </c>
      <c r="M31">
        <f>IF(AND(B31&gt;15,C31&lt;=0.6),1,0)</f>
        <v>0</v>
      </c>
      <c r="N31">
        <f>IF(AND(B31&gt;15,C31&gt;0.6),1,0)</f>
        <v>0</v>
      </c>
      <c r="P31" s="5">
        <v>42123</v>
      </c>
      <c r="Q31">
        <v>14538</v>
      </c>
      <c r="S31">
        <v>0</v>
      </c>
      <c r="T31" t="str">
        <f t="shared" si="6"/>
        <v>kwiecień</v>
      </c>
    </row>
    <row r="32" spans="1:20" x14ac:dyDescent="0.25">
      <c r="A32" s="5">
        <v>42124</v>
      </c>
      <c r="B32">
        <v>10</v>
      </c>
      <c r="C32">
        <v>0</v>
      </c>
      <c r="D32">
        <f t="shared" si="0"/>
        <v>0</v>
      </c>
      <c r="E32">
        <f t="shared" si="1"/>
        <v>138</v>
      </c>
      <c r="F32">
        <f t="shared" si="7"/>
        <v>14400</v>
      </c>
      <c r="G32">
        <f t="shared" si="3"/>
        <v>0</v>
      </c>
      <c r="H32">
        <f t="shared" si="4"/>
        <v>14400</v>
      </c>
      <c r="I32">
        <f t="shared" si="5"/>
        <v>0</v>
      </c>
      <c r="M32">
        <f>IF(AND(B32&gt;15,C32&lt;=0.6),1,0)</f>
        <v>0</v>
      </c>
      <c r="N32">
        <f>IF(AND(B32&gt;15,C32&gt;0.6),1,0)</f>
        <v>0</v>
      </c>
      <c r="P32" s="5">
        <v>42124</v>
      </c>
      <c r="Q32">
        <v>14400</v>
      </c>
      <c r="S32">
        <v>0</v>
      </c>
      <c r="T32" t="str">
        <f t="shared" si="6"/>
        <v>kwiecień</v>
      </c>
    </row>
    <row r="33" spans="1:20" x14ac:dyDescent="0.25">
      <c r="A33" s="5">
        <v>42125</v>
      </c>
      <c r="B33">
        <v>10</v>
      </c>
      <c r="C33">
        <v>4</v>
      </c>
      <c r="D33">
        <f t="shared" si="0"/>
        <v>2800</v>
      </c>
      <c r="E33">
        <f t="shared" si="1"/>
        <v>0</v>
      </c>
      <c r="F33">
        <f t="shared" si="7"/>
        <v>17200</v>
      </c>
      <c r="G33">
        <f t="shared" si="3"/>
        <v>0</v>
      </c>
      <c r="H33">
        <f t="shared" si="4"/>
        <v>17200</v>
      </c>
      <c r="I33">
        <f t="shared" si="5"/>
        <v>0</v>
      </c>
      <c r="M33">
        <f>IF(AND(B33&gt;15,C33&lt;=0.6),1,0)</f>
        <v>0</v>
      </c>
      <c r="N33">
        <f>IF(AND(B33&gt;15,C33&gt;0.6),1,0)</f>
        <v>0</v>
      </c>
      <c r="P33" s="5">
        <v>42125</v>
      </c>
      <c r="Q33">
        <v>17200</v>
      </c>
      <c r="S33">
        <v>0</v>
      </c>
      <c r="T33" t="str">
        <f t="shared" si="6"/>
        <v>maj</v>
      </c>
    </row>
    <row r="34" spans="1:20" x14ac:dyDescent="0.25">
      <c r="A34" s="5">
        <v>42126</v>
      </c>
      <c r="B34">
        <v>7</v>
      </c>
      <c r="C34">
        <v>5</v>
      </c>
      <c r="D34">
        <f t="shared" si="0"/>
        <v>3500</v>
      </c>
      <c r="E34">
        <f t="shared" si="1"/>
        <v>0</v>
      </c>
      <c r="F34">
        <f t="shared" si="7"/>
        <v>20700</v>
      </c>
      <c r="G34">
        <f t="shared" si="3"/>
        <v>0</v>
      </c>
      <c r="H34">
        <f t="shared" si="4"/>
        <v>20700</v>
      </c>
      <c r="I34">
        <f t="shared" si="5"/>
        <v>0</v>
      </c>
      <c r="M34">
        <f>IF(AND(B34&gt;15,C34&lt;=0.6),1,0)</f>
        <v>0</v>
      </c>
      <c r="N34">
        <f>IF(AND(B34&gt;15,C34&gt;0.6),1,0)</f>
        <v>0</v>
      </c>
      <c r="P34" s="5">
        <v>42126</v>
      </c>
      <c r="Q34">
        <v>20700</v>
      </c>
      <c r="S34">
        <v>0</v>
      </c>
      <c r="T34" t="str">
        <f t="shared" si="6"/>
        <v>maj</v>
      </c>
    </row>
    <row r="35" spans="1:20" x14ac:dyDescent="0.25">
      <c r="A35" s="5">
        <v>42127</v>
      </c>
      <c r="B35">
        <v>9</v>
      </c>
      <c r="C35">
        <v>4</v>
      </c>
      <c r="D35">
        <f t="shared" si="0"/>
        <v>2800</v>
      </c>
      <c r="E35">
        <f t="shared" si="1"/>
        <v>0</v>
      </c>
      <c r="F35">
        <f t="shared" si="7"/>
        <v>23500</v>
      </c>
      <c r="G35">
        <f t="shared" si="3"/>
        <v>0</v>
      </c>
      <c r="H35">
        <f t="shared" si="4"/>
        <v>23500</v>
      </c>
      <c r="I35">
        <f t="shared" si="5"/>
        <v>0</v>
      </c>
      <c r="M35">
        <f>IF(AND(B35&gt;15,C35&lt;=0.6),1,0)</f>
        <v>0</v>
      </c>
      <c r="N35">
        <f>IF(AND(B35&gt;15,C35&gt;0.6),1,0)</f>
        <v>0</v>
      </c>
      <c r="P35" s="5">
        <v>42127</v>
      </c>
      <c r="Q35">
        <v>23500</v>
      </c>
      <c r="S35">
        <v>0</v>
      </c>
      <c r="T35" t="str">
        <f t="shared" si="6"/>
        <v>maj</v>
      </c>
    </row>
    <row r="36" spans="1:20" x14ac:dyDescent="0.25">
      <c r="A36" s="5">
        <v>42128</v>
      </c>
      <c r="B36">
        <v>15</v>
      </c>
      <c r="C36">
        <v>0.4</v>
      </c>
      <c r="D36">
        <f t="shared" si="0"/>
        <v>280</v>
      </c>
      <c r="E36">
        <f t="shared" si="1"/>
        <v>0</v>
      </c>
      <c r="F36">
        <f t="shared" si="7"/>
        <v>23780</v>
      </c>
      <c r="G36">
        <f t="shared" si="3"/>
        <v>0</v>
      </c>
      <c r="H36">
        <f t="shared" si="4"/>
        <v>23780</v>
      </c>
      <c r="I36">
        <f t="shared" si="5"/>
        <v>0</v>
      </c>
      <c r="M36">
        <f>IF(AND(B36&gt;15,C36&lt;=0.6),1,0)</f>
        <v>0</v>
      </c>
      <c r="N36">
        <f>IF(AND(B36&gt;15,C36&gt;0.6),1,0)</f>
        <v>0</v>
      </c>
      <c r="P36" s="5">
        <v>42128</v>
      </c>
      <c r="Q36">
        <v>23780</v>
      </c>
      <c r="S36">
        <v>0</v>
      </c>
      <c r="T36" t="str">
        <f t="shared" si="6"/>
        <v>maj</v>
      </c>
    </row>
    <row r="37" spans="1:20" x14ac:dyDescent="0.25">
      <c r="A37" s="5">
        <v>42129</v>
      </c>
      <c r="B37">
        <v>18</v>
      </c>
      <c r="C37">
        <v>0.4</v>
      </c>
      <c r="D37">
        <f t="shared" si="0"/>
        <v>280</v>
      </c>
      <c r="E37">
        <f t="shared" si="1"/>
        <v>0</v>
      </c>
      <c r="F37">
        <f t="shared" si="7"/>
        <v>24060</v>
      </c>
      <c r="G37">
        <f t="shared" si="3"/>
        <v>12000</v>
      </c>
      <c r="H37">
        <f t="shared" si="4"/>
        <v>12060</v>
      </c>
      <c r="I37">
        <f t="shared" si="5"/>
        <v>0</v>
      </c>
      <c r="M37">
        <f>IF(AND(B37&gt;15,C37&lt;=0.6),1,0)</f>
        <v>1</v>
      </c>
      <c r="N37">
        <f>IF(AND(B37&gt;15,C37&gt;0.6),1,0)</f>
        <v>0</v>
      </c>
      <c r="P37" s="5">
        <v>42129</v>
      </c>
      <c r="Q37">
        <v>12060</v>
      </c>
      <c r="S37">
        <v>0</v>
      </c>
      <c r="T37" t="str">
        <f t="shared" si="6"/>
        <v>maj</v>
      </c>
    </row>
    <row r="38" spans="1:20" x14ac:dyDescent="0.25">
      <c r="A38" s="16">
        <v>42130</v>
      </c>
      <c r="B38" s="17">
        <v>16</v>
      </c>
      <c r="C38" s="17">
        <v>0</v>
      </c>
      <c r="D38" s="17">
        <f t="shared" si="0"/>
        <v>0</v>
      </c>
      <c r="E38" s="17">
        <f t="shared" si="1"/>
        <v>232</v>
      </c>
      <c r="F38" s="17">
        <f t="shared" si="7"/>
        <v>11828</v>
      </c>
      <c r="G38" s="17">
        <f t="shared" si="3"/>
        <v>12000</v>
      </c>
      <c r="H38" s="17">
        <f t="shared" si="4"/>
        <v>13000</v>
      </c>
      <c r="I38" s="3">
        <f t="shared" si="5"/>
        <v>13172</v>
      </c>
      <c r="J38" s="9" t="s">
        <v>27</v>
      </c>
      <c r="M38">
        <f>IF(AND(B38&gt;15,C38&lt;=0.6),1,0)</f>
        <v>1</v>
      </c>
      <c r="N38">
        <f>IF(AND(B38&gt;15,C38&gt;0.6),1,0)</f>
        <v>0</v>
      </c>
      <c r="P38" s="5">
        <v>42130</v>
      </c>
      <c r="Q38">
        <v>13000</v>
      </c>
      <c r="S38">
        <v>13172</v>
      </c>
      <c r="T38" t="str">
        <f t="shared" si="6"/>
        <v>maj</v>
      </c>
    </row>
    <row r="39" spans="1:20" x14ac:dyDescent="0.25">
      <c r="A39" s="5">
        <v>42131</v>
      </c>
      <c r="B39">
        <v>14</v>
      </c>
      <c r="C39">
        <v>0</v>
      </c>
      <c r="D39">
        <f t="shared" si="0"/>
        <v>0</v>
      </c>
      <c r="E39">
        <f t="shared" si="1"/>
        <v>205</v>
      </c>
      <c r="F39">
        <f t="shared" si="7"/>
        <v>12795</v>
      </c>
      <c r="G39">
        <f t="shared" si="3"/>
        <v>0</v>
      </c>
      <c r="H39">
        <f t="shared" si="4"/>
        <v>12795</v>
      </c>
      <c r="I39">
        <f t="shared" si="5"/>
        <v>0</v>
      </c>
      <c r="M39">
        <f>IF(AND(B39&gt;15,C39&lt;=0.6),1,0)</f>
        <v>0</v>
      </c>
      <c r="N39">
        <f>IF(AND(B39&gt;15,C39&gt;0.6),1,0)</f>
        <v>0</v>
      </c>
      <c r="P39" s="5">
        <v>42131</v>
      </c>
      <c r="Q39">
        <v>12795</v>
      </c>
      <c r="S39">
        <v>0</v>
      </c>
      <c r="T39" t="str">
        <f t="shared" si="6"/>
        <v>maj</v>
      </c>
    </row>
    <row r="40" spans="1:20" x14ac:dyDescent="0.25">
      <c r="A40" s="5">
        <v>42132</v>
      </c>
      <c r="B40">
        <v>10</v>
      </c>
      <c r="C40">
        <v>0</v>
      </c>
      <c r="D40">
        <f t="shared" si="0"/>
        <v>0</v>
      </c>
      <c r="E40">
        <f t="shared" si="1"/>
        <v>122</v>
      </c>
      <c r="F40">
        <f t="shared" si="7"/>
        <v>12673</v>
      </c>
      <c r="G40">
        <f t="shared" si="3"/>
        <v>0</v>
      </c>
      <c r="H40">
        <f t="shared" si="4"/>
        <v>12673</v>
      </c>
      <c r="I40">
        <f t="shared" si="5"/>
        <v>0</v>
      </c>
      <c r="M40">
        <f>IF(AND(B40&gt;15,C40&lt;=0.6),1,0)</f>
        <v>0</v>
      </c>
      <c r="N40">
        <f>IF(AND(B40&gt;15,C40&gt;0.6),1,0)</f>
        <v>0</v>
      </c>
      <c r="P40" s="5">
        <v>42132</v>
      </c>
      <c r="Q40">
        <v>12673</v>
      </c>
      <c r="S40">
        <v>0</v>
      </c>
      <c r="T40" t="str">
        <f t="shared" si="6"/>
        <v>maj</v>
      </c>
    </row>
    <row r="41" spans="1:20" x14ac:dyDescent="0.25">
      <c r="A41" s="5">
        <v>42133</v>
      </c>
      <c r="B41">
        <v>14</v>
      </c>
      <c r="C41">
        <v>0.3</v>
      </c>
      <c r="D41">
        <f t="shared" si="0"/>
        <v>210</v>
      </c>
      <c r="E41">
        <f t="shared" si="1"/>
        <v>0</v>
      </c>
      <c r="F41">
        <f t="shared" si="7"/>
        <v>12883</v>
      </c>
      <c r="G41">
        <f t="shared" si="3"/>
        <v>0</v>
      </c>
      <c r="H41">
        <f t="shared" si="4"/>
        <v>12883</v>
      </c>
      <c r="I41">
        <f t="shared" si="5"/>
        <v>0</v>
      </c>
      <c r="M41">
        <f>IF(AND(B41&gt;15,C41&lt;=0.6),1,0)</f>
        <v>0</v>
      </c>
      <c r="N41">
        <f>IF(AND(B41&gt;15,C41&gt;0.6),1,0)</f>
        <v>0</v>
      </c>
      <c r="P41" s="5">
        <v>42133</v>
      </c>
      <c r="Q41">
        <v>12883</v>
      </c>
      <c r="S41">
        <v>0</v>
      </c>
      <c r="T41" t="str">
        <f t="shared" si="6"/>
        <v>maj</v>
      </c>
    </row>
    <row r="42" spans="1:20" x14ac:dyDescent="0.25">
      <c r="A42" s="5">
        <v>42134</v>
      </c>
      <c r="B42">
        <v>12</v>
      </c>
      <c r="C42">
        <v>0.1</v>
      </c>
      <c r="D42">
        <f t="shared" si="0"/>
        <v>70</v>
      </c>
      <c r="E42">
        <f t="shared" si="1"/>
        <v>0</v>
      </c>
      <c r="F42">
        <f t="shared" si="7"/>
        <v>12953</v>
      </c>
      <c r="G42">
        <f t="shared" si="3"/>
        <v>0</v>
      </c>
      <c r="H42">
        <f t="shared" si="4"/>
        <v>12953</v>
      </c>
      <c r="I42">
        <f t="shared" si="5"/>
        <v>0</v>
      </c>
      <c r="M42">
        <f>IF(AND(B42&gt;15,C42&lt;=0.6),1,0)</f>
        <v>0</v>
      </c>
      <c r="N42">
        <f>IF(AND(B42&gt;15,C42&gt;0.6),1,0)</f>
        <v>0</v>
      </c>
      <c r="P42" s="5">
        <v>42134</v>
      </c>
      <c r="Q42">
        <v>12953</v>
      </c>
      <c r="S42">
        <v>0</v>
      </c>
      <c r="T42" t="str">
        <f t="shared" si="6"/>
        <v>maj</v>
      </c>
    </row>
    <row r="43" spans="1:20" x14ac:dyDescent="0.25">
      <c r="A43" s="5">
        <v>42135</v>
      </c>
      <c r="B43">
        <v>11</v>
      </c>
      <c r="C43">
        <v>0</v>
      </c>
      <c r="D43">
        <f t="shared" si="0"/>
        <v>0</v>
      </c>
      <c r="E43">
        <f t="shared" si="1"/>
        <v>142</v>
      </c>
      <c r="F43">
        <f t="shared" si="7"/>
        <v>12811</v>
      </c>
      <c r="G43">
        <f t="shared" si="3"/>
        <v>0</v>
      </c>
      <c r="H43">
        <f t="shared" si="4"/>
        <v>12811</v>
      </c>
      <c r="I43">
        <f t="shared" si="5"/>
        <v>0</v>
      </c>
      <c r="M43">
        <f>IF(AND(B43&gt;15,C43&lt;=0.6),1,0)</f>
        <v>0</v>
      </c>
      <c r="N43">
        <f>IF(AND(B43&gt;15,C43&gt;0.6),1,0)</f>
        <v>0</v>
      </c>
      <c r="P43" s="5">
        <v>42135</v>
      </c>
      <c r="Q43">
        <v>12811</v>
      </c>
      <c r="S43">
        <v>0</v>
      </c>
      <c r="T43" t="str">
        <f t="shared" si="6"/>
        <v>maj</v>
      </c>
    </row>
    <row r="44" spans="1:20" x14ac:dyDescent="0.25">
      <c r="A44" s="5">
        <v>42136</v>
      </c>
      <c r="B44">
        <v>16</v>
      </c>
      <c r="C44">
        <v>3</v>
      </c>
      <c r="D44">
        <f t="shared" si="0"/>
        <v>2100</v>
      </c>
      <c r="E44">
        <f t="shared" si="1"/>
        <v>0</v>
      </c>
      <c r="F44">
        <f t="shared" si="7"/>
        <v>14911</v>
      </c>
      <c r="G44">
        <f t="shared" si="3"/>
        <v>0</v>
      </c>
      <c r="H44">
        <f t="shared" si="4"/>
        <v>14911</v>
      </c>
      <c r="I44">
        <f t="shared" si="5"/>
        <v>0</v>
      </c>
      <c r="M44">
        <f>IF(AND(B44&gt;15,C44&lt;=0.6),1,0)</f>
        <v>0</v>
      </c>
      <c r="N44">
        <f>IF(AND(B44&gt;15,C44&gt;0.6),1,0)</f>
        <v>1</v>
      </c>
      <c r="P44" s="5">
        <v>42136</v>
      </c>
      <c r="Q44">
        <v>14911</v>
      </c>
      <c r="S44">
        <v>0</v>
      </c>
      <c r="T44" t="str">
        <f t="shared" si="6"/>
        <v>maj</v>
      </c>
    </row>
    <row r="45" spans="1:20" x14ac:dyDescent="0.25">
      <c r="A45" s="5">
        <v>42137</v>
      </c>
      <c r="B45">
        <v>12</v>
      </c>
      <c r="C45">
        <v>0</v>
      </c>
      <c r="D45">
        <f t="shared" si="0"/>
        <v>0</v>
      </c>
      <c r="E45">
        <f t="shared" si="1"/>
        <v>186</v>
      </c>
      <c r="F45">
        <f t="shared" si="7"/>
        <v>14725</v>
      </c>
      <c r="G45">
        <f t="shared" si="3"/>
        <v>0</v>
      </c>
      <c r="H45">
        <f t="shared" si="4"/>
        <v>14725</v>
      </c>
      <c r="I45">
        <f t="shared" si="5"/>
        <v>0</v>
      </c>
      <c r="M45">
        <f>IF(AND(B45&gt;15,C45&lt;=0.6),1,0)</f>
        <v>0</v>
      </c>
      <c r="N45">
        <f>IF(AND(B45&gt;15,C45&gt;0.6),1,0)</f>
        <v>0</v>
      </c>
      <c r="P45" s="5">
        <v>42137</v>
      </c>
      <c r="Q45">
        <v>14725</v>
      </c>
      <c r="S45">
        <v>0</v>
      </c>
      <c r="T45" t="str">
        <f t="shared" si="6"/>
        <v>maj</v>
      </c>
    </row>
    <row r="46" spans="1:20" x14ac:dyDescent="0.25">
      <c r="A46" s="5">
        <v>42138</v>
      </c>
      <c r="B46">
        <v>10</v>
      </c>
      <c r="C46">
        <v>0</v>
      </c>
      <c r="D46">
        <f t="shared" si="0"/>
        <v>0</v>
      </c>
      <c r="E46">
        <f t="shared" si="1"/>
        <v>140</v>
      </c>
      <c r="F46">
        <f t="shared" si="7"/>
        <v>14585</v>
      </c>
      <c r="G46">
        <f t="shared" si="3"/>
        <v>0</v>
      </c>
      <c r="H46">
        <f t="shared" si="4"/>
        <v>14585</v>
      </c>
      <c r="I46">
        <f t="shared" si="5"/>
        <v>0</v>
      </c>
      <c r="M46">
        <f>IF(AND(B46&gt;15,C46&lt;=0.6),1,0)</f>
        <v>0</v>
      </c>
      <c r="N46">
        <f>IF(AND(B46&gt;15,C46&gt;0.6),1,0)</f>
        <v>0</v>
      </c>
      <c r="P46" s="5">
        <v>42138</v>
      </c>
      <c r="Q46">
        <v>14585</v>
      </c>
      <c r="S46">
        <v>0</v>
      </c>
      <c r="T46" t="str">
        <f t="shared" si="6"/>
        <v>maj</v>
      </c>
    </row>
    <row r="47" spans="1:20" x14ac:dyDescent="0.25">
      <c r="A47" s="5">
        <v>42139</v>
      </c>
      <c r="B47">
        <v>12</v>
      </c>
      <c r="C47">
        <v>0</v>
      </c>
      <c r="D47">
        <f t="shared" si="0"/>
        <v>0</v>
      </c>
      <c r="E47">
        <f t="shared" si="1"/>
        <v>182</v>
      </c>
      <c r="F47">
        <f t="shared" si="7"/>
        <v>14403</v>
      </c>
      <c r="G47">
        <f t="shared" si="3"/>
        <v>0</v>
      </c>
      <c r="H47">
        <f t="shared" si="4"/>
        <v>14403</v>
      </c>
      <c r="I47">
        <f t="shared" si="5"/>
        <v>0</v>
      </c>
      <c r="M47">
        <f>IF(AND(B47&gt;15,C47&lt;=0.6),1,0)</f>
        <v>0</v>
      </c>
      <c r="N47">
        <f>IF(AND(B47&gt;15,C47&gt;0.6),1,0)</f>
        <v>0</v>
      </c>
      <c r="P47" s="5">
        <v>42139</v>
      </c>
      <c r="Q47">
        <v>14403</v>
      </c>
      <c r="S47">
        <v>0</v>
      </c>
      <c r="T47" t="str">
        <f t="shared" si="6"/>
        <v>maj</v>
      </c>
    </row>
    <row r="48" spans="1:20" x14ac:dyDescent="0.25">
      <c r="A48" s="5">
        <v>42140</v>
      </c>
      <c r="B48">
        <v>10</v>
      </c>
      <c r="C48">
        <v>1.8</v>
      </c>
      <c r="D48">
        <f t="shared" si="0"/>
        <v>1260</v>
      </c>
      <c r="E48">
        <f t="shared" si="1"/>
        <v>0</v>
      </c>
      <c r="F48">
        <f t="shared" si="7"/>
        <v>15663</v>
      </c>
      <c r="G48">
        <f t="shared" si="3"/>
        <v>0</v>
      </c>
      <c r="H48">
        <f t="shared" si="4"/>
        <v>15663</v>
      </c>
      <c r="I48">
        <f t="shared" si="5"/>
        <v>0</v>
      </c>
      <c r="M48">
        <f>IF(AND(B48&gt;15,C48&lt;=0.6),1,0)</f>
        <v>0</v>
      </c>
      <c r="N48">
        <f>IF(AND(B48&gt;15,C48&gt;0.6),1,0)</f>
        <v>0</v>
      </c>
      <c r="P48" s="5">
        <v>42140</v>
      </c>
      <c r="Q48">
        <v>15663</v>
      </c>
      <c r="S48">
        <v>0</v>
      </c>
      <c r="T48" t="str">
        <f t="shared" si="6"/>
        <v>maj</v>
      </c>
    </row>
    <row r="49" spans="1:20" x14ac:dyDescent="0.25">
      <c r="A49" s="5">
        <v>42141</v>
      </c>
      <c r="B49">
        <v>11</v>
      </c>
      <c r="C49">
        <v>2.8</v>
      </c>
      <c r="D49">
        <f t="shared" si="0"/>
        <v>1959.9999999999998</v>
      </c>
      <c r="E49">
        <f t="shared" si="1"/>
        <v>0</v>
      </c>
      <c r="F49">
        <f t="shared" si="7"/>
        <v>17623</v>
      </c>
      <c r="G49">
        <f t="shared" si="3"/>
        <v>0</v>
      </c>
      <c r="H49">
        <f t="shared" si="4"/>
        <v>17623</v>
      </c>
      <c r="I49">
        <f t="shared" si="5"/>
        <v>0</v>
      </c>
      <c r="M49">
        <f>IF(AND(B49&gt;15,C49&lt;=0.6),1,0)</f>
        <v>0</v>
      </c>
      <c r="N49">
        <f>IF(AND(B49&gt;15,C49&gt;0.6),1,0)</f>
        <v>0</v>
      </c>
      <c r="P49" s="5">
        <v>42141</v>
      </c>
      <c r="Q49">
        <v>17623</v>
      </c>
      <c r="S49">
        <v>0</v>
      </c>
      <c r="T49" t="str">
        <f t="shared" si="6"/>
        <v>maj</v>
      </c>
    </row>
    <row r="50" spans="1:20" x14ac:dyDescent="0.25">
      <c r="A50" s="5">
        <v>42142</v>
      </c>
      <c r="B50">
        <v>12</v>
      </c>
      <c r="C50">
        <v>1.9</v>
      </c>
      <c r="D50">
        <f t="shared" si="0"/>
        <v>1330</v>
      </c>
      <c r="E50">
        <f t="shared" si="1"/>
        <v>0</v>
      </c>
      <c r="F50">
        <f t="shared" si="7"/>
        <v>18953</v>
      </c>
      <c r="G50">
        <f t="shared" si="3"/>
        <v>0</v>
      </c>
      <c r="H50">
        <f t="shared" si="4"/>
        <v>18953</v>
      </c>
      <c r="I50">
        <f t="shared" si="5"/>
        <v>0</v>
      </c>
      <c r="M50">
        <f>IF(AND(B50&gt;15,C50&lt;=0.6),1,0)</f>
        <v>0</v>
      </c>
      <c r="N50">
        <f>IF(AND(B50&gt;15,C50&gt;0.6),1,0)</f>
        <v>0</v>
      </c>
      <c r="P50" s="5">
        <v>42142</v>
      </c>
      <c r="Q50">
        <v>18953</v>
      </c>
      <c r="S50">
        <v>0</v>
      </c>
      <c r="T50" t="str">
        <f t="shared" si="6"/>
        <v>maj</v>
      </c>
    </row>
    <row r="51" spans="1:20" x14ac:dyDescent="0.25">
      <c r="A51" s="5">
        <v>42143</v>
      </c>
      <c r="B51">
        <v>16</v>
      </c>
      <c r="C51">
        <v>2.2000000000000002</v>
      </c>
      <c r="D51">
        <f t="shared" si="0"/>
        <v>1540.0000000000002</v>
      </c>
      <c r="E51">
        <f t="shared" si="1"/>
        <v>0</v>
      </c>
      <c r="F51">
        <f t="shared" si="7"/>
        <v>20493</v>
      </c>
      <c r="G51">
        <f t="shared" si="3"/>
        <v>0</v>
      </c>
      <c r="H51">
        <f t="shared" si="4"/>
        <v>20493</v>
      </c>
      <c r="I51">
        <f t="shared" si="5"/>
        <v>0</v>
      </c>
      <c r="M51">
        <f>IF(AND(B51&gt;15,C51&lt;=0.6),1,0)</f>
        <v>0</v>
      </c>
      <c r="N51">
        <f>IF(AND(B51&gt;15,C51&gt;0.6),1,0)</f>
        <v>1</v>
      </c>
      <c r="P51" s="5">
        <v>42143</v>
      </c>
      <c r="Q51">
        <v>20493</v>
      </c>
      <c r="S51">
        <v>0</v>
      </c>
      <c r="T51" t="str">
        <f t="shared" si="6"/>
        <v>maj</v>
      </c>
    </row>
    <row r="52" spans="1:20" x14ac:dyDescent="0.25">
      <c r="A52" s="5">
        <v>42144</v>
      </c>
      <c r="B52">
        <v>13</v>
      </c>
      <c r="C52">
        <v>2.2999999999999998</v>
      </c>
      <c r="D52">
        <f t="shared" si="0"/>
        <v>1609.9999999999998</v>
      </c>
      <c r="E52">
        <f t="shared" si="1"/>
        <v>0</v>
      </c>
      <c r="F52">
        <f t="shared" si="7"/>
        <v>22103</v>
      </c>
      <c r="G52">
        <f t="shared" si="3"/>
        <v>0</v>
      </c>
      <c r="H52">
        <f t="shared" si="4"/>
        <v>22103</v>
      </c>
      <c r="I52">
        <f t="shared" si="5"/>
        <v>0</v>
      </c>
      <c r="M52">
        <f>IF(AND(B52&gt;15,C52&lt;=0.6),1,0)</f>
        <v>0</v>
      </c>
      <c r="N52">
        <f>IF(AND(B52&gt;15,C52&gt;0.6),1,0)</f>
        <v>0</v>
      </c>
      <c r="P52" s="5">
        <v>42144</v>
      </c>
      <c r="Q52">
        <v>22103</v>
      </c>
      <c r="S52">
        <v>0</v>
      </c>
      <c r="T52" t="str">
        <f t="shared" si="6"/>
        <v>maj</v>
      </c>
    </row>
    <row r="53" spans="1:20" x14ac:dyDescent="0.25">
      <c r="A53" s="5">
        <v>42145</v>
      </c>
      <c r="B53">
        <v>11</v>
      </c>
      <c r="C53">
        <v>5.4</v>
      </c>
      <c r="D53">
        <f t="shared" si="0"/>
        <v>3780.0000000000005</v>
      </c>
      <c r="E53">
        <f t="shared" si="1"/>
        <v>0</v>
      </c>
      <c r="F53">
        <f t="shared" si="7"/>
        <v>25000</v>
      </c>
      <c r="G53">
        <f t="shared" si="3"/>
        <v>0</v>
      </c>
      <c r="H53">
        <f t="shared" si="4"/>
        <v>25000</v>
      </c>
      <c r="I53">
        <f t="shared" si="5"/>
        <v>0</v>
      </c>
      <c r="M53">
        <f>IF(AND(B53&gt;15,C53&lt;=0.6),1,0)</f>
        <v>0</v>
      </c>
      <c r="N53">
        <f>IF(AND(B53&gt;15,C53&gt;0.6),1,0)</f>
        <v>0</v>
      </c>
      <c r="P53" s="5">
        <v>42145</v>
      </c>
      <c r="Q53">
        <v>25000</v>
      </c>
      <c r="S53">
        <v>0</v>
      </c>
      <c r="T53" t="str">
        <f t="shared" si="6"/>
        <v>maj</v>
      </c>
    </row>
    <row r="54" spans="1:20" x14ac:dyDescent="0.25">
      <c r="A54" s="5">
        <v>42146</v>
      </c>
      <c r="B54">
        <v>12</v>
      </c>
      <c r="C54">
        <v>5.5</v>
      </c>
      <c r="D54">
        <f t="shared" si="0"/>
        <v>3850</v>
      </c>
      <c r="E54">
        <f t="shared" si="1"/>
        <v>0</v>
      </c>
      <c r="F54">
        <f t="shared" si="7"/>
        <v>25000</v>
      </c>
      <c r="G54">
        <f t="shared" si="3"/>
        <v>0</v>
      </c>
      <c r="H54">
        <f t="shared" si="4"/>
        <v>25000</v>
      </c>
      <c r="I54">
        <f t="shared" si="5"/>
        <v>0</v>
      </c>
      <c r="M54">
        <f>IF(AND(B54&gt;15,C54&lt;=0.6),1,0)</f>
        <v>0</v>
      </c>
      <c r="N54">
        <f>IF(AND(B54&gt;15,C54&gt;0.6),1,0)</f>
        <v>0</v>
      </c>
      <c r="P54" s="5">
        <v>42146</v>
      </c>
      <c r="Q54">
        <v>25000</v>
      </c>
      <c r="S54">
        <v>0</v>
      </c>
      <c r="T54" t="str">
        <f t="shared" si="6"/>
        <v>maj</v>
      </c>
    </row>
    <row r="55" spans="1:20" x14ac:dyDescent="0.25">
      <c r="A55" s="5">
        <v>42147</v>
      </c>
      <c r="B55">
        <v>12</v>
      </c>
      <c r="C55">
        <v>5.2</v>
      </c>
      <c r="D55">
        <f t="shared" si="0"/>
        <v>3640</v>
      </c>
      <c r="E55">
        <f t="shared" si="1"/>
        <v>0</v>
      </c>
      <c r="F55">
        <f t="shared" si="7"/>
        <v>25000</v>
      </c>
      <c r="G55">
        <f t="shared" si="3"/>
        <v>0</v>
      </c>
      <c r="H55">
        <f t="shared" si="4"/>
        <v>25000</v>
      </c>
      <c r="I55">
        <f t="shared" si="5"/>
        <v>0</v>
      </c>
      <c r="M55">
        <f>IF(AND(B55&gt;15,C55&lt;=0.6),1,0)</f>
        <v>0</v>
      </c>
      <c r="N55">
        <f>IF(AND(B55&gt;15,C55&gt;0.6),1,0)</f>
        <v>0</v>
      </c>
      <c r="P55" s="5">
        <v>42147</v>
      </c>
      <c r="Q55">
        <v>25000</v>
      </c>
      <c r="S55">
        <v>0</v>
      </c>
      <c r="T55" t="str">
        <f t="shared" si="6"/>
        <v>maj</v>
      </c>
    </row>
    <row r="56" spans="1:20" x14ac:dyDescent="0.25">
      <c r="A56" s="5">
        <v>42148</v>
      </c>
      <c r="B56">
        <v>14</v>
      </c>
      <c r="C56">
        <v>3</v>
      </c>
      <c r="D56">
        <f t="shared" si="0"/>
        <v>2100</v>
      </c>
      <c r="E56">
        <f t="shared" si="1"/>
        <v>0</v>
      </c>
      <c r="F56">
        <f t="shared" si="7"/>
        <v>25000</v>
      </c>
      <c r="G56">
        <f t="shared" si="3"/>
        <v>0</v>
      </c>
      <c r="H56">
        <f t="shared" si="4"/>
        <v>25000</v>
      </c>
      <c r="I56">
        <f t="shared" si="5"/>
        <v>0</v>
      </c>
      <c r="M56">
        <f>IF(AND(B56&gt;15,C56&lt;=0.6),1,0)</f>
        <v>0</v>
      </c>
      <c r="N56">
        <f>IF(AND(B56&gt;15,C56&gt;0.6),1,0)</f>
        <v>0</v>
      </c>
      <c r="P56" s="5">
        <v>42148</v>
      </c>
      <c r="Q56">
        <v>25000</v>
      </c>
      <c r="S56">
        <v>0</v>
      </c>
      <c r="T56" t="str">
        <f t="shared" si="6"/>
        <v>maj</v>
      </c>
    </row>
    <row r="57" spans="1:20" x14ac:dyDescent="0.25">
      <c r="A57" s="5">
        <v>42149</v>
      </c>
      <c r="B57">
        <v>15</v>
      </c>
      <c r="C57">
        <v>0</v>
      </c>
      <c r="D57">
        <f t="shared" si="0"/>
        <v>0</v>
      </c>
      <c r="E57">
        <f t="shared" si="1"/>
        <v>436</v>
      </c>
      <c r="F57">
        <f t="shared" si="7"/>
        <v>24564</v>
      </c>
      <c r="G57">
        <f t="shared" si="3"/>
        <v>0</v>
      </c>
      <c r="H57">
        <f t="shared" si="4"/>
        <v>24564</v>
      </c>
      <c r="I57">
        <f t="shared" si="5"/>
        <v>0</v>
      </c>
      <c r="M57">
        <f>IF(AND(B57&gt;15,C57&lt;=0.6),1,0)</f>
        <v>0</v>
      </c>
      <c r="N57">
        <f>IF(AND(B57&gt;15,C57&gt;0.6),1,0)</f>
        <v>0</v>
      </c>
      <c r="P57" s="5">
        <v>42149</v>
      </c>
      <c r="Q57">
        <v>24564</v>
      </c>
      <c r="S57">
        <v>0</v>
      </c>
      <c r="T57" t="str">
        <f t="shared" si="6"/>
        <v>maj</v>
      </c>
    </row>
    <row r="58" spans="1:20" x14ac:dyDescent="0.25">
      <c r="A58" s="5">
        <v>42150</v>
      </c>
      <c r="B58">
        <v>14</v>
      </c>
      <c r="C58">
        <v>0</v>
      </c>
      <c r="D58">
        <f t="shared" si="0"/>
        <v>0</v>
      </c>
      <c r="E58">
        <f t="shared" si="1"/>
        <v>387</v>
      </c>
      <c r="F58">
        <f t="shared" si="7"/>
        <v>24177</v>
      </c>
      <c r="G58">
        <f t="shared" si="3"/>
        <v>0</v>
      </c>
      <c r="H58">
        <f t="shared" si="4"/>
        <v>24177</v>
      </c>
      <c r="I58">
        <f t="shared" si="5"/>
        <v>0</v>
      </c>
      <c r="M58">
        <f>IF(AND(B58&gt;15,C58&lt;=0.6),1,0)</f>
        <v>0</v>
      </c>
      <c r="N58">
        <f>IF(AND(B58&gt;15,C58&gt;0.6),1,0)</f>
        <v>0</v>
      </c>
      <c r="P58" s="5">
        <v>42150</v>
      </c>
      <c r="Q58">
        <v>24177</v>
      </c>
      <c r="S58">
        <v>0</v>
      </c>
      <c r="T58" t="str">
        <f t="shared" si="6"/>
        <v>maj</v>
      </c>
    </row>
    <row r="59" spans="1:20" x14ac:dyDescent="0.25">
      <c r="A59" s="5">
        <v>42151</v>
      </c>
      <c r="B59">
        <v>10</v>
      </c>
      <c r="C59">
        <v>0</v>
      </c>
      <c r="D59">
        <f t="shared" si="0"/>
        <v>0</v>
      </c>
      <c r="E59">
        <f t="shared" si="1"/>
        <v>230</v>
      </c>
      <c r="F59">
        <f t="shared" si="7"/>
        <v>23947</v>
      </c>
      <c r="G59">
        <f t="shared" si="3"/>
        <v>0</v>
      </c>
      <c r="H59">
        <f t="shared" si="4"/>
        <v>23947</v>
      </c>
      <c r="I59">
        <f t="shared" si="5"/>
        <v>0</v>
      </c>
      <c r="M59">
        <f>IF(AND(B59&gt;15,C59&lt;=0.6),1,0)</f>
        <v>0</v>
      </c>
      <c r="N59">
        <f>IF(AND(B59&gt;15,C59&gt;0.6),1,0)</f>
        <v>0</v>
      </c>
      <c r="P59" s="5">
        <v>42151</v>
      </c>
      <c r="Q59">
        <v>23947</v>
      </c>
      <c r="S59">
        <v>0</v>
      </c>
      <c r="T59" t="str">
        <f t="shared" si="6"/>
        <v>maj</v>
      </c>
    </row>
    <row r="60" spans="1:20" x14ac:dyDescent="0.25">
      <c r="A60" s="5">
        <v>42152</v>
      </c>
      <c r="B60">
        <v>12</v>
      </c>
      <c r="C60">
        <v>0.1</v>
      </c>
      <c r="D60">
        <f t="shared" si="0"/>
        <v>70</v>
      </c>
      <c r="E60">
        <f t="shared" si="1"/>
        <v>0</v>
      </c>
      <c r="F60">
        <f t="shared" si="7"/>
        <v>24017</v>
      </c>
      <c r="G60">
        <f t="shared" si="3"/>
        <v>0</v>
      </c>
      <c r="H60">
        <f t="shared" si="4"/>
        <v>24017</v>
      </c>
      <c r="I60">
        <f t="shared" si="5"/>
        <v>0</v>
      </c>
      <c r="M60">
        <f>IF(AND(B60&gt;15,C60&lt;=0.6),1,0)</f>
        <v>0</v>
      </c>
      <c r="N60">
        <f>IF(AND(B60&gt;15,C60&gt;0.6),1,0)</f>
        <v>0</v>
      </c>
      <c r="P60" s="5">
        <v>42152</v>
      </c>
      <c r="Q60">
        <v>24017</v>
      </c>
      <c r="S60">
        <v>0</v>
      </c>
      <c r="T60" t="str">
        <f t="shared" si="6"/>
        <v>maj</v>
      </c>
    </row>
    <row r="61" spans="1:20" x14ac:dyDescent="0.25">
      <c r="A61" s="5">
        <v>42153</v>
      </c>
      <c r="B61">
        <v>14</v>
      </c>
      <c r="C61">
        <v>0</v>
      </c>
      <c r="D61">
        <f t="shared" si="0"/>
        <v>0</v>
      </c>
      <c r="E61">
        <f t="shared" si="1"/>
        <v>378</v>
      </c>
      <c r="F61">
        <f t="shared" si="7"/>
        <v>23639</v>
      </c>
      <c r="G61">
        <f t="shared" si="3"/>
        <v>0</v>
      </c>
      <c r="H61">
        <f t="shared" si="4"/>
        <v>23639</v>
      </c>
      <c r="I61">
        <f t="shared" si="5"/>
        <v>0</v>
      </c>
      <c r="M61">
        <f>IF(AND(B61&gt;15,C61&lt;=0.6),1,0)</f>
        <v>0</v>
      </c>
      <c r="N61">
        <f>IF(AND(B61&gt;15,C61&gt;0.6),1,0)</f>
        <v>0</v>
      </c>
      <c r="P61" s="5">
        <v>42153</v>
      </c>
      <c r="Q61">
        <v>23639</v>
      </c>
      <c r="S61">
        <v>0</v>
      </c>
      <c r="T61" t="str">
        <f t="shared" si="6"/>
        <v>maj</v>
      </c>
    </row>
    <row r="62" spans="1:20" x14ac:dyDescent="0.25">
      <c r="A62" s="5">
        <v>42154</v>
      </c>
      <c r="B62">
        <v>13</v>
      </c>
      <c r="C62">
        <v>0</v>
      </c>
      <c r="D62">
        <f t="shared" si="0"/>
        <v>0</v>
      </c>
      <c r="E62">
        <f t="shared" si="1"/>
        <v>333</v>
      </c>
      <c r="F62">
        <f t="shared" si="7"/>
        <v>23306</v>
      </c>
      <c r="G62">
        <f t="shared" si="3"/>
        <v>0</v>
      </c>
      <c r="H62">
        <f t="shared" si="4"/>
        <v>23306</v>
      </c>
      <c r="I62">
        <f t="shared" si="5"/>
        <v>0</v>
      </c>
      <c r="M62">
        <f>IF(AND(B62&gt;15,C62&lt;=0.6),1,0)</f>
        <v>0</v>
      </c>
      <c r="N62">
        <f>IF(AND(B62&gt;15,C62&gt;0.6),1,0)</f>
        <v>0</v>
      </c>
      <c r="P62" s="5">
        <v>42154</v>
      </c>
      <c r="Q62">
        <v>23306</v>
      </c>
      <c r="S62">
        <v>0</v>
      </c>
      <c r="T62" t="str">
        <f t="shared" si="6"/>
        <v>maj</v>
      </c>
    </row>
    <row r="63" spans="1:20" x14ac:dyDescent="0.25">
      <c r="A63" s="5">
        <v>42155</v>
      </c>
      <c r="B63">
        <v>12</v>
      </c>
      <c r="C63">
        <v>0</v>
      </c>
      <c r="D63">
        <f t="shared" si="0"/>
        <v>0</v>
      </c>
      <c r="E63">
        <f t="shared" si="1"/>
        <v>291</v>
      </c>
      <c r="F63">
        <f t="shared" si="7"/>
        <v>23015</v>
      </c>
      <c r="G63">
        <f t="shared" si="3"/>
        <v>0</v>
      </c>
      <c r="H63">
        <f t="shared" si="4"/>
        <v>23015</v>
      </c>
      <c r="I63">
        <f t="shared" si="5"/>
        <v>0</v>
      </c>
      <c r="M63">
        <f>IF(AND(B63&gt;15,C63&lt;=0.6),1,0)</f>
        <v>0</v>
      </c>
      <c r="N63">
        <f>IF(AND(B63&gt;15,C63&gt;0.6),1,0)</f>
        <v>0</v>
      </c>
      <c r="P63" s="5">
        <v>42155</v>
      </c>
      <c r="Q63">
        <v>23015</v>
      </c>
      <c r="S63">
        <v>0</v>
      </c>
      <c r="T63" t="str">
        <f t="shared" si="6"/>
        <v>maj</v>
      </c>
    </row>
    <row r="64" spans="1:20" x14ac:dyDescent="0.25">
      <c r="A64" s="5">
        <v>42156</v>
      </c>
      <c r="B64">
        <v>18</v>
      </c>
      <c r="C64">
        <v>4</v>
      </c>
      <c r="D64">
        <f t="shared" si="0"/>
        <v>2800</v>
      </c>
      <c r="E64">
        <f t="shared" si="1"/>
        <v>0</v>
      </c>
      <c r="F64">
        <f t="shared" si="7"/>
        <v>25000</v>
      </c>
      <c r="G64">
        <f t="shared" si="3"/>
        <v>0</v>
      </c>
      <c r="H64">
        <f t="shared" si="4"/>
        <v>25000</v>
      </c>
      <c r="I64">
        <f t="shared" si="5"/>
        <v>0</v>
      </c>
      <c r="M64">
        <f>IF(AND(B64&gt;15,C64&lt;=0.6),1,0)</f>
        <v>0</v>
      </c>
      <c r="N64">
        <f>IF(AND(B64&gt;15,C64&gt;0.6),1,0)</f>
        <v>1</v>
      </c>
      <c r="P64" s="5">
        <v>42156</v>
      </c>
      <c r="Q64">
        <v>25000</v>
      </c>
      <c r="S64">
        <v>0</v>
      </c>
      <c r="T64" t="str">
        <f t="shared" si="6"/>
        <v>czerwiec</v>
      </c>
    </row>
    <row r="65" spans="1:20" x14ac:dyDescent="0.25">
      <c r="A65" s="5">
        <v>42157</v>
      </c>
      <c r="B65">
        <v>18</v>
      </c>
      <c r="C65">
        <v>3</v>
      </c>
      <c r="D65">
        <f t="shared" si="0"/>
        <v>2100</v>
      </c>
      <c r="E65">
        <f t="shared" si="1"/>
        <v>0</v>
      </c>
      <c r="F65">
        <f t="shared" si="7"/>
        <v>25000</v>
      </c>
      <c r="G65">
        <f t="shared" si="3"/>
        <v>0</v>
      </c>
      <c r="H65">
        <f t="shared" si="4"/>
        <v>25000</v>
      </c>
      <c r="I65">
        <f t="shared" si="5"/>
        <v>0</v>
      </c>
      <c r="M65">
        <f>IF(AND(B65&gt;15,C65&lt;=0.6),1,0)</f>
        <v>0</v>
      </c>
      <c r="N65">
        <f>IF(AND(B65&gt;15,C65&gt;0.6),1,0)</f>
        <v>1</v>
      </c>
      <c r="P65" s="5">
        <v>42157</v>
      </c>
      <c r="Q65">
        <v>25000</v>
      </c>
      <c r="S65">
        <v>0</v>
      </c>
      <c r="T65" t="str">
        <f t="shared" si="6"/>
        <v>czerwiec</v>
      </c>
    </row>
    <row r="66" spans="1:20" x14ac:dyDescent="0.25">
      <c r="A66" s="5">
        <v>42158</v>
      </c>
      <c r="B66">
        <v>22</v>
      </c>
      <c r="C66">
        <v>0</v>
      </c>
      <c r="D66">
        <f t="shared" si="0"/>
        <v>0</v>
      </c>
      <c r="E66">
        <f t="shared" si="1"/>
        <v>774</v>
      </c>
      <c r="F66">
        <f t="shared" si="7"/>
        <v>24226</v>
      </c>
      <c r="G66">
        <f t="shared" si="3"/>
        <v>12000</v>
      </c>
      <c r="H66">
        <f t="shared" si="4"/>
        <v>12226</v>
      </c>
      <c r="I66">
        <f t="shared" si="5"/>
        <v>0</v>
      </c>
      <c r="M66">
        <f>IF(AND(B66&gt;15,C66&lt;=0.6),1,0)</f>
        <v>1</v>
      </c>
      <c r="N66">
        <f>IF(AND(B66&gt;15,C66&gt;0.6),1,0)</f>
        <v>0</v>
      </c>
      <c r="P66" s="5">
        <v>42158</v>
      </c>
      <c r="Q66">
        <v>12226</v>
      </c>
      <c r="S66">
        <v>0</v>
      </c>
      <c r="T66" t="str">
        <f t="shared" si="6"/>
        <v>czerwiec</v>
      </c>
    </row>
    <row r="67" spans="1:20" x14ac:dyDescent="0.25">
      <c r="A67" s="5">
        <v>42159</v>
      </c>
      <c r="B67">
        <v>15</v>
      </c>
      <c r="C67">
        <v>0</v>
      </c>
      <c r="D67">
        <f t="shared" si="0"/>
        <v>0</v>
      </c>
      <c r="E67">
        <f t="shared" si="1"/>
        <v>214</v>
      </c>
      <c r="F67">
        <f t="shared" si="7"/>
        <v>12012</v>
      </c>
      <c r="G67">
        <f t="shared" si="3"/>
        <v>0</v>
      </c>
      <c r="H67">
        <f t="shared" si="4"/>
        <v>12012</v>
      </c>
      <c r="I67">
        <f t="shared" si="5"/>
        <v>0</v>
      </c>
      <c r="M67">
        <f>IF(AND(B67&gt;15,C67&lt;=0.6),1,0)</f>
        <v>0</v>
      </c>
      <c r="N67">
        <f>IF(AND(B67&gt;15,C67&gt;0.6),1,0)</f>
        <v>0</v>
      </c>
      <c r="P67" s="5">
        <v>42159</v>
      </c>
      <c r="Q67">
        <v>12012</v>
      </c>
      <c r="S67">
        <v>0</v>
      </c>
      <c r="T67" t="str">
        <f t="shared" si="6"/>
        <v>czerwiec</v>
      </c>
    </row>
    <row r="68" spans="1:20" x14ac:dyDescent="0.25">
      <c r="A68" s="5">
        <v>42160</v>
      </c>
      <c r="B68">
        <v>18</v>
      </c>
      <c r="C68">
        <v>0</v>
      </c>
      <c r="D68">
        <f t="shared" ref="D68:D131" si="8">700*C68</f>
        <v>0</v>
      </c>
      <c r="E68">
        <f t="shared" ref="E68:E131" si="9">IF(C68&lt;&gt;0,0,ROUNDUP(0.03%*POWER(B68,1.5)*H67,0))</f>
        <v>276</v>
      </c>
      <c r="F68">
        <f t="shared" si="7"/>
        <v>11736</v>
      </c>
      <c r="G68">
        <f t="shared" ref="G68:G131" si="10">IF(AND(B68&gt;15,C68&lt;=0.6),IF(B68&gt;30,24000,12000),0)</f>
        <v>12000</v>
      </c>
      <c r="H68">
        <f t="shared" ref="H68:H131" si="11">IF(F68-G68&gt;=0,F68-G68,25000-G68)</f>
        <v>13000</v>
      </c>
      <c r="I68">
        <f t="shared" ref="I68:I131" si="12">IF(G68&gt;F68,25000-F68,0)</f>
        <v>13264</v>
      </c>
      <c r="M68">
        <f>IF(AND(B68&gt;15,C68&lt;=0.6),1,0)</f>
        <v>1</v>
      </c>
      <c r="N68">
        <f>IF(AND(B68&gt;15,C68&gt;0.6),1,0)</f>
        <v>0</v>
      </c>
      <c r="P68" s="5">
        <v>42160</v>
      </c>
      <c r="Q68">
        <v>13000</v>
      </c>
      <c r="S68">
        <v>13264</v>
      </c>
      <c r="T68" t="str">
        <f t="shared" ref="T68:T131" si="13">TEXT(A68,"MMMM")</f>
        <v>czerwiec</v>
      </c>
    </row>
    <row r="69" spans="1:20" x14ac:dyDescent="0.25">
      <c r="A69" s="5">
        <v>42161</v>
      </c>
      <c r="B69">
        <v>22</v>
      </c>
      <c r="C69">
        <v>0</v>
      </c>
      <c r="D69">
        <f t="shared" si="8"/>
        <v>0</v>
      </c>
      <c r="E69">
        <f t="shared" si="9"/>
        <v>403</v>
      </c>
      <c r="F69">
        <f t="shared" si="7"/>
        <v>12597</v>
      </c>
      <c r="G69">
        <f t="shared" si="10"/>
        <v>12000</v>
      </c>
      <c r="H69">
        <f t="shared" si="11"/>
        <v>597</v>
      </c>
      <c r="I69">
        <f t="shared" si="12"/>
        <v>0</v>
      </c>
      <c r="M69">
        <f>IF(AND(B69&gt;15,C69&lt;=0.6),1,0)</f>
        <v>1</v>
      </c>
      <c r="N69">
        <f>IF(AND(B69&gt;15,C69&gt;0.6),1,0)</f>
        <v>0</v>
      </c>
      <c r="P69" s="5">
        <v>42161</v>
      </c>
      <c r="Q69">
        <v>597</v>
      </c>
      <c r="S69">
        <v>0</v>
      </c>
      <c r="T69" t="str">
        <f t="shared" si="13"/>
        <v>czerwiec</v>
      </c>
    </row>
    <row r="70" spans="1:20" x14ac:dyDescent="0.25">
      <c r="A70" s="5">
        <v>42162</v>
      </c>
      <c r="B70">
        <v>14</v>
      </c>
      <c r="C70">
        <v>8</v>
      </c>
      <c r="D70">
        <f t="shared" si="8"/>
        <v>5600</v>
      </c>
      <c r="E70">
        <f t="shared" si="9"/>
        <v>0</v>
      </c>
      <c r="F70">
        <f t="shared" si="7"/>
        <v>6197</v>
      </c>
      <c r="G70">
        <f t="shared" si="10"/>
        <v>0</v>
      </c>
      <c r="H70">
        <f t="shared" si="11"/>
        <v>6197</v>
      </c>
      <c r="I70">
        <f t="shared" si="12"/>
        <v>0</v>
      </c>
      <c r="M70">
        <f>IF(AND(B70&gt;15,C70&lt;=0.6),1,0)</f>
        <v>0</v>
      </c>
      <c r="N70">
        <f>IF(AND(B70&gt;15,C70&gt;0.6),1,0)</f>
        <v>0</v>
      </c>
      <c r="P70" s="5">
        <v>42162</v>
      </c>
      <c r="Q70">
        <v>6197</v>
      </c>
      <c r="S70">
        <v>0</v>
      </c>
      <c r="T70" t="str">
        <f t="shared" si="13"/>
        <v>czerwiec</v>
      </c>
    </row>
    <row r="71" spans="1:20" x14ac:dyDescent="0.25">
      <c r="A71" s="5">
        <v>42163</v>
      </c>
      <c r="B71">
        <v>14</v>
      </c>
      <c r="C71">
        <v>5.9</v>
      </c>
      <c r="D71">
        <f t="shared" si="8"/>
        <v>4130</v>
      </c>
      <c r="E71">
        <f t="shared" si="9"/>
        <v>0</v>
      </c>
      <c r="F71">
        <f t="shared" si="7"/>
        <v>10327</v>
      </c>
      <c r="G71">
        <f t="shared" si="10"/>
        <v>0</v>
      </c>
      <c r="H71">
        <f t="shared" si="11"/>
        <v>10327</v>
      </c>
      <c r="I71">
        <f t="shared" si="12"/>
        <v>0</v>
      </c>
      <c r="M71">
        <f>IF(AND(B71&gt;15,C71&lt;=0.6),1,0)</f>
        <v>0</v>
      </c>
      <c r="N71">
        <f>IF(AND(B71&gt;15,C71&gt;0.6),1,0)</f>
        <v>0</v>
      </c>
      <c r="P71" s="5">
        <v>42163</v>
      </c>
      <c r="Q71">
        <v>10327</v>
      </c>
      <c r="S71">
        <v>0</v>
      </c>
      <c r="T71" t="str">
        <f t="shared" si="13"/>
        <v>czerwiec</v>
      </c>
    </row>
    <row r="72" spans="1:20" x14ac:dyDescent="0.25">
      <c r="A72" s="5">
        <v>42164</v>
      </c>
      <c r="B72">
        <v>12</v>
      </c>
      <c r="C72">
        <v>5</v>
      </c>
      <c r="D72">
        <f t="shared" si="8"/>
        <v>3500</v>
      </c>
      <c r="E72">
        <f t="shared" si="9"/>
        <v>0</v>
      </c>
      <c r="F72">
        <f t="shared" si="7"/>
        <v>13827</v>
      </c>
      <c r="G72">
        <f t="shared" si="10"/>
        <v>0</v>
      </c>
      <c r="H72">
        <f t="shared" si="11"/>
        <v>13827</v>
      </c>
      <c r="I72">
        <f t="shared" si="12"/>
        <v>0</v>
      </c>
      <c r="M72">
        <f>IF(AND(B72&gt;15,C72&lt;=0.6),1,0)</f>
        <v>0</v>
      </c>
      <c r="N72">
        <f>IF(AND(B72&gt;15,C72&gt;0.6),1,0)</f>
        <v>0</v>
      </c>
      <c r="P72" s="5">
        <v>42164</v>
      </c>
      <c r="Q72">
        <v>13827</v>
      </c>
      <c r="S72">
        <v>0</v>
      </c>
      <c r="T72" t="str">
        <f t="shared" si="13"/>
        <v>czerwiec</v>
      </c>
    </row>
    <row r="73" spans="1:20" x14ac:dyDescent="0.25">
      <c r="A73" s="5">
        <v>42165</v>
      </c>
      <c r="B73">
        <v>16</v>
      </c>
      <c r="C73">
        <v>0</v>
      </c>
      <c r="D73">
        <f t="shared" si="8"/>
        <v>0</v>
      </c>
      <c r="E73">
        <f t="shared" si="9"/>
        <v>266</v>
      </c>
      <c r="F73">
        <f t="shared" ref="F73:F136" si="14">IF(H72+D73&lt;=25000,H72+D73,25000)-E73</f>
        <v>13561</v>
      </c>
      <c r="G73">
        <f t="shared" si="10"/>
        <v>12000</v>
      </c>
      <c r="H73">
        <f t="shared" si="11"/>
        <v>1561</v>
      </c>
      <c r="I73">
        <f t="shared" si="12"/>
        <v>0</v>
      </c>
      <c r="M73">
        <f>IF(AND(B73&gt;15,C73&lt;=0.6),1,0)</f>
        <v>1</v>
      </c>
      <c r="N73">
        <f>IF(AND(B73&gt;15,C73&gt;0.6),1,0)</f>
        <v>0</v>
      </c>
      <c r="P73" s="5">
        <v>42165</v>
      </c>
      <c r="Q73">
        <v>1561</v>
      </c>
      <c r="S73">
        <v>0</v>
      </c>
      <c r="T73" t="str">
        <f t="shared" si="13"/>
        <v>czerwiec</v>
      </c>
    </row>
    <row r="74" spans="1:20" x14ac:dyDescent="0.25">
      <c r="A74" s="5">
        <v>42166</v>
      </c>
      <c r="B74">
        <v>16</v>
      </c>
      <c r="C74">
        <v>0</v>
      </c>
      <c r="D74">
        <f t="shared" si="8"/>
        <v>0</v>
      </c>
      <c r="E74">
        <f t="shared" si="9"/>
        <v>30</v>
      </c>
      <c r="F74">
        <f t="shared" si="14"/>
        <v>1531</v>
      </c>
      <c r="G74">
        <f t="shared" si="10"/>
        <v>12000</v>
      </c>
      <c r="H74">
        <f t="shared" si="11"/>
        <v>13000</v>
      </c>
      <c r="I74">
        <f t="shared" si="12"/>
        <v>23469</v>
      </c>
      <c r="M74">
        <f>IF(AND(B74&gt;15,C74&lt;=0.6),1,0)</f>
        <v>1</v>
      </c>
      <c r="N74">
        <f>IF(AND(B74&gt;15,C74&gt;0.6),1,0)</f>
        <v>0</v>
      </c>
      <c r="P74" s="5">
        <v>42166</v>
      </c>
      <c r="Q74">
        <v>13000</v>
      </c>
      <c r="S74">
        <v>23469</v>
      </c>
      <c r="T74" t="str">
        <f t="shared" si="13"/>
        <v>czerwiec</v>
      </c>
    </row>
    <row r="75" spans="1:20" x14ac:dyDescent="0.25">
      <c r="A75" s="5">
        <v>42167</v>
      </c>
      <c r="B75">
        <v>18</v>
      </c>
      <c r="C75">
        <v>5</v>
      </c>
      <c r="D75">
        <f t="shared" si="8"/>
        <v>3500</v>
      </c>
      <c r="E75">
        <f t="shared" si="9"/>
        <v>0</v>
      </c>
      <c r="F75">
        <f t="shared" si="14"/>
        <v>16500</v>
      </c>
      <c r="G75">
        <f t="shared" si="10"/>
        <v>0</v>
      </c>
      <c r="H75">
        <f t="shared" si="11"/>
        <v>16500</v>
      </c>
      <c r="I75">
        <f t="shared" si="12"/>
        <v>0</v>
      </c>
      <c r="M75">
        <f>IF(AND(B75&gt;15,C75&lt;=0.6),1,0)</f>
        <v>0</v>
      </c>
      <c r="N75">
        <f>IF(AND(B75&gt;15,C75&gt;0.6),1,0)</f>
        <v>1</v>
      </c>
      <c r="P75" s="5">
        <v>42167</v>
      </c>
      <c r="Q75">
        <v>16500</v>
      </c>
      <c r="S75">
        <v>0</v>
      </c>
      <c r="T75" t="str">
        <f t="shared" si="13"/>
        <v>czerwiec</v>
      </c>
    </row>
    <row r="76" spans="1:20" x14ac:dyDescent="0.25">
      <c r="A76" s="5">
        <v>42168</v>
      </c>
      <c r="B76">
        <v>19</v>
      </c>
      <c r="C76">
        <v>1</v>
      </c>
      <c r="D76">
        <f t="shared" si="8"/>
        <v>700</v>
      </c>
      <c r="E76">
        <f t="shared" si="9"/>
        <v>0</v>
      </c>
      <c r="F76">
        <f t="shared" si="14"/>
        <v>17200</v>
      </c>
      <c r="G76">
        <f t="shared" si="10"/>
        <v>0</v>
      </c>
      <c r="H76">
        <f t="shared" si="11"/>
        <v>17200</v>
      </c>
      <c r="I76">
        <f t="shared" si="12"/>
        <v>0</v>
      </c>
      <c r="M76">
        <f>IF(AND(B76&gt;15,C76&lt;=0.6),1,0)</f>
        <v>0</v>
      </c>
      <c r="N76">
        <f>IF(AND(B76&gt;15,C76&gt;0.6),1,0)</f>
        <v>1</v>
      </c>
      <c r="P76" s="5">
        <v>42168</v>
      </c>
      <c r="Q76">
        <v>17200</v>
      </c>
      <c r="S76">
        <v>0</v>
      </c>
      <c r="T76" t="str">
        <f t="shared" si="13"/>
        <v>czerwiec</v>
      </c>
    </row>
    <row r="77" spans="1:20" x14ac:dyDescent="0.25">
      <c r="A77" s="5">
        <v>42169</v>
      </c>
      <c r="B77">
        <v>22</v>
      </c>
      <c r="C77">
        <v>0</v>
      </c>
      <c r="D77">
        <f t="shared" si="8"/>
        <v>0</v>
      </c>
      <c r="E77">
        <f t="shared" si="9"/>
        <v>533</v>
      </c>
      <c r="F77">
        <f t="shared" si="14"/>
        <v>16667</v>
      </c>
      <c r="G77">
        <f t="shared" si="10"/>
        <v>12000</v>
      </c>
      <c r="H77">
        <f t="shared" si="11"/>
        <v>4667</v>
      </c>
      <c r="I77">
        <f t="shared" si="12"/>
        <v>0</v>
      </c>
      <c r="M77">
        <f>IF(AND(B77&gt;15,C77&lt;=0.6),1,0)</f>
        <v>1</v>
      </c>
      <c r="N77">
        <f>IF(AND(B77&gt;15,C77&gt;0.6),1,0)</f>
        <v>0</v>
      </c>
      <c r="P77" s="5">
        <v>42169</v>
      </c>
      <c r="Q77">
        <v>4667</v>
      </c>
      <c r="S77">
        <v>0</v>
      </c>
      <c r="T77" t="str">
        <f t="shared" si="13"/>
        <v>czerwiec</v>
      </c>
    </row>
    <row r="78" spans="1:20" x14ac:dyDescent="0.25">
      <c r="A78" s="5">
        <v>42170</v>
      </c>
      <c r="B78">
        <v>16</v>
      </c>
      <c r="C78">
        <v>0</v>
      </c>
      <c r="D78">
        <f t="shared" si="8"/>
        <v>0</v>
      </c>
      <c r="E78">
        <f t="shared" si="9"/>
        <v>90</v>
      </c>
      <c r="F78">
        <f t="shared" si="14"/>
        <v>4577</v>
      </c>
      <c r="G78">
        <f t="shared" si="10"/>
        <v>12000</v>
      </c>
      <c r="H78">
        <f t="shared" si="11"/>
        <v>13000</v>
      </c>
      <c r="I78">
        <f t="shared" si="12"/>
        <v>20423</v>
      </c>
      <c r="M78">
        <f>IF(AND(B78&gt;15,C78&lt;=0.6),1,0)</f>
        <v>1</v>
      </c>
      <c r="N78">
        <f>IF(AND(B78&gt;15,C78&gt;0.6),1,0)</f>
        <v>0</v>
      </c>
      <c r="P78" s="5">
        <v>42170</v>
      </c>
      <c r="Q78">
        <v>13000</v>
      </c>
      <c r="S78">
        <v>20423</v>
      </c>
      <c r="T78" t="str">
        <f t="shared" si="13"/>
        <v>czerwiec</v>
      </c>
    </row>
    <row r="79" spans="1:20" x14ac:dyDescent="0.25">
      <c r="A79" s="5">
        <v>42171</v>
      </c>
      <c r="B79">
        <v>12</v>
      </c>
      <c r="C79">
        <v>0</v>
      </c>
      <c r="D79">
        <f t="shared" si="8"/>
        <v>0</v>
      </c>
      <c r="E79">
        <f t="shared" si="9"/>
        <v>163</v>
      </c>
      <c r="F79">
        <f t="shared" si="14"/>
        <v>12837</v>
      </c>
      <c r="G79">
        <f t="shared" si="10"/>
        <v>0</v>
      </c>
      <c r="H79">
        <f t="shared" si="11"/>
        <v>12837</v>
      </c>
      <c r="I79">
        <f t="shared" si="12"/>
        <v>0</v>
      </c>
      <c r="M79">
        <f>IF(AND(B79&gt;15,C79&lt;=0.6),1,0)</f>
        <v>0</v>
      </c>
      <c r="N79">
        <f>IF(AND(B79&gt;15,C79&gt;0.6),1,0)</f>
        <v>0</v>
      </c>
      <c r="P79" s="5">
        <v>42171</v>
      </c>
      <c r="Q79">
        <v>12837</v>
      </c>
      <c r="S79">
        <v>0</v>
      </c>
      <c r="T79" t="str">
        <f t="shared" si="13"/>
        <v>czerwiec</v>
      </c>
    </row>
    <row r="80" spans="1:20" x14ac:dyDescent="0.25">
      <c r="A80" s="5">
        <v>42172</v>
      </c>
      <c r="B80">
        <v>14</v>
      </c>
      <c r="C80">
        <v>0</v>
      </c>
      <c r="D80">
        <f t="shared" si="8"/>
        <v>0</v>
      </c>
      <c r="E80">
        <f t="shared" si="9"/>
        <v>202</v>
      </c>
      <c r="F80">
        <f t="shared" si="14"/>
        <v>12635</v>
      </c>
      <c r="G80">
        <f t="shared" si="10"/>
        <v>0</v>
      </c>
      <c r="H80">
        <f t="shared" si="11"/>
        <v>12635</v>
      </c>
      <c r="I80">
        <f t="shared" si="12"/>
        <v>0</v>
      </c>
      <c r="M80">
        <f>IF(AND(B80&gt;15,C80&lt;=0.6),1,0)</f>
        <v>0</v>
      </c>
      <c r="N80">
        <f>IF(AND(B80&gt;15,C80&gt;0.6),1,0)</f>
        <v>0</v>
      </c>
      <c r="P80" s="5">
        <v>42172</v>
      </c>
      <c r="Q80">
        <v>12635</v>
      </c>
      <c r="S80">
        <v>0</v>
      </c>
      <c r="T80" t="str">
        <f t="shared" si="13"/>
        <v>czerwiec</v>
      </c>
    </row>
    <row r="81" spans="1:20" x14ac:dyDescent="0.25">
      <c r="A81" s="5">
        <v>42173</v>
      </c>
      <c r="B81">
        <v>16</v>
      </c>
      <c r="C81">
        <v>0.3</v>
      </c>
      <c r="D81">
        <f t="shared" si="8"/>
        <v>210</v>
      </c>
      <c r="E81">
        <f t="shared" si="9"/>
        <v>0</v>
      </c>
      <c r="F81">
        <f t="shared" si="14"/>
        <v>12845</v>
      </c>
      <c r="G81">
        <f t="shared" si="10"/>
        <v>12000</v>
      </c>
      <c r="H81">
        <f t="shared" si="11"/>
        <v>845</v>
      </c>
      <c r="I81">
        <f t="shared" si="12"/>
        <v>0</v>
      </c>
      <c r="M81">
        <f>IF(AND(B81&gt;15,C81&lt;=0.6),1,0)</f>
        <v>1</v>
      </c>
      <c r="N81">
        <f>IF(AND(B81&gt;15,C81&gt;0.6),1,0)</f>
        <v>0</v>
      </c>
      <c r="P81" s="5">
        <v>42173</v>
      </c>
      <c r="Q81">
        <v>845</v>
      </c>
      <c r="S81">
        <v>0</v>
      </c>
      <c r="T81" t="str">
        <f t="shared" si="13"/>
        <v>czerwiec</v>
      </c>
    </row>
    <row r="82" spans="1:20" x14ac:dyDescent="0.25">
      <c r="A82" s="5">
        <v>42174</v>
      </c>
      <c r="B82">
        <v>12</v>
      </c>
      <c r="C82">
        <v>3</v>
      </c>
      <c r="D82">
        <f t="shared" si="8"/>
        <v>2100</v>
      </c>
      <c r="E82">
        <f t="shared" si="9"/>
        <v>0</v>
      </c>
      <c r="F82">
        <f t="shared" si="14"/>
        <v>2945</v>
      </c>
      <c r="G82">
        <f t="shared" si="10"/>
        <v>0</v>
      </c>
      <c r="H82">
        <f t="shared" si="11"/>
        <v>2945</v>
      </c>
      <c r="I82">
        <f t="shared" si="12"/>
        <v>0</v>
      </c>
      <c r="M82">
        <f>IF(AND(B82&gt;15,C82&lt;=0.6),1,0)</f>
        <v>0</v>
      </c>
      <c r="N82">
        <f>IF(AND(B82&gt;15,C82&gt;0.6),1,0)</f>
        <v>0</v>
      </c>
      <c r="P82" s="5">
        <v>42174</v>
      </c>
      <c r="Q82">
        <v>2945</v>
      </c>
      <c r="S82">
        <v>0</v>
      </c>
      <c r="T82" t="str">
        <f t="shared" si="13"/>
        <v>czerwiec</v>
      </c>
    </row>
    <row r="83" spans="1:20" x14ac:dyDescent="0.25">
      <c r="A83" s="5">
        <v>42175</v>
      </c>
      <c r="B83">
        <v>13</v>
      </c>
      <c r="C83">
        <v>2</v>
      </c>
      <c r="D83">
        <f t="shared" si="8"/>
        <v>1400</v>
      </c>
      <c r="E83">
        <f t="shared" si="9"/>
        <v>0</v>
      </c>
      <c r="F83">
        <f t="shared" si="14"/>
        <v>4345</v>
      </c>
      <c r="G83">
        <f t="shared" si="10"/>
        <v>0</v>
      </c>
      <c r="H83">
        <f t="shared" si="11"/>
        <v>4345</v>
      </c>
      <c r="I83">
        <f t="shared" si="12"/>
        <v>0</v>
      </c>
      <c r="M83">
        <f>IF(AND(B83&gt;15,C83&lt;=0.6),1,0)</f>
        <v>0</v>
      </c>
      <c r="N83">
        <f>IF(AND(B83&gt;15,C83&gt;0.6),1,0)</f>
        <v>0</v>
      </c>
      <c r="P83" s="5">
        <v>42175</v>
      </c>
      <c r="Q83">
        <v>4345</v>
      </c>
      <c r="S83">
        <v>0</v>
      </c>
      <c r="T83" t="str">
        <f t="shared" si="13"/>
        <v>czerwiec</v>
      </c>
    </row>
    <row r="84" spans="1:20" x14ac:dyDescent="0.25">
      <c r="A84" s="5">
        <v>42176</v>
      </c>
      <c r="B84">
        <v>12</v>
      </c>
      <c r="C84">
        <v>0</v>
      </c>
      <c r="D84">
        <f t="shared" si="8"/>
        <v>0</v>
      </c>
      <c r="E84">
        <f t="shared" si="9"/>
        <v>55</v>
      </c>
      <c r="F84">
        <f t="shared" si="14"/>
        <v>4290</v>
      </c>
      <c r="G84">
        <f t="shared" si="10"/>
        <v>0</v>
      </c>
      <c r="H84">
        <f t="shared" si="11"/>
        <v>4290</v>
      </c>
      <c r="I84">
        <f t="shared" si="12"/>
        <v>0</v>
      </c>
      <c r="M84">
        <f>IF(AND(B84&gt;15,C84&lt;=0.6),1,0)</f>
        <v>0</v>
      </c>
      <c r="N84">
        <f>IF(AND(B84&gt;15,C84&gt;0.6),1,0)</f>
        <v>0</v>
      </c>
      <c r="P84" s="5">
        <v>42176</v>
      </c>
      <c r="Q84">
        <v>4290</v>
      </c>
      <c r="S84">
        <v>0</v>
      </c>
      <c r="T84" t="str">
        <f t="shared" si="13"/>
        <v>czerwiec</v>
      </c>
    </row>
    <row r="85" spans="1:20" x14ac:dyDescent="0.25">
      <c r="A85" s="5">
        <v>42177</v>
      </c>
      <c r="B85">
        <v>12</v>
      </c>
      <c r="C85">
        <v>3</v>
      </c>
      <c r="D85">
        <f t="shared" si="8"/>
        <v>2100</v>
      </c>
      <c r="E85">
        <f t="shared" si="9"/>
        <v>0</v>
      </c>
      <c r="F85">
        <f t="shared" si="14"/>
        <v>6390</v>
      </c>
      <c r="G85">
        <f t="shared" si="10"/>
        <v>0</v>
      </c>
      <c r="H85">
        <f t="shared" si="11"/>
        <v>6390</v>
      </c>
      <c r="I85">
        <f t="shared" si="12"/>
        <v>0</v>
      </c>
      <c r="M85">
        <f>IF(AND(B85&gt;15,C85&lt;=0.6),1,0)</f>
        <v>0</v>
      </c>
      <c r="N85">
        <f>IF(AND(B85&gt;15,C85&gt;0.6),1,0)</f>
        <v>0</v>
      </c>
      <c r="P85" s="5">
        <v>42177</v>
      </c>
      <c r="Q85">
        <v>6390</v>
      </c>
      <c r="S85">
        <v>0</v>
      </c>
      <c r="T85" t="str">
        <f t="shared" si="13"/>
        <v>czerwiec</v>
      </c>
    </row>
    <row r="86" spans="1:20" x14ac:dyDescent="0.25">
      <c r="A86" s="5">
        <v>42178</v>
      </c>
      <c r="B86">
        <v>13</v>
      </c>
      <c r="C86">
        <v>3</v>
      </c>
      <c r="D86">
        <f t="shared" si="8"/>
        <v>2100</v>
      </c>
      <c r="E86">
        <f t="shared" si="9"/>
        <v>0</v>
      </c>
      <c r="F86">
        <f t="shared" si="14"/>
        <v>8490</v>
      </c>
      <c r="G86">
        <f t="shared" si="10"/>
        <v>0</v>
      </c>
      <c r="H86">
        <f t="shared" si="11"/>
        <v>8490</v>
      </c>
      <c r="I86">
        <f t="shared" si="12"/>
        <v>0</v>
      </c>
      <c r="M86">
        <f>IF(AND(B86&gt;15,C86&lt;=0.6),1,0)</f>
        <v>0</v>
      </c>
      <c r="N86">
        <f>IF(AND(B86&gt;15,C86&gt;0.6),1,0)</f>
        <v>0</v>
      </c>
      <c r="P86" s="5">
        <v>42178</v>
      </c>
      <c r="Q86">
        <v>8490</v>
      </c>
      <c r="S86">
        <v>0</v>
      </c>
      <c r="T86" t="str">
        <f t="shared" si="13"/>
        <v>czerwiec</v>
      </c>
    </row>
    <row r="87" spans="1:20" x14ac:dyDescent="0.25">
      <c r="A87" s="5">
        <v>42179</v>
      </c>
      <c r="B87">
        <v>12</v>
      </c>
      <c r="C87">
        <v>0</v>
      </c>
      <c r="D87">
        <f t="shared" si="8"/>
        <v>0</v>
      </c>
      <c r="E87">
        <f t="shared" si="9"/>
        <v>106</v>
      </c>
      <c r="F87">
        <f t="shared" si="14"/>
        <v>8384</v>
      </c>
      <c r="G87">
        <f t="shared" si="10"/>
        <v>0</v>
      </c>
      <c r="H87">
        <f t="shared" si="11"/>
        <v>8384</v>
      </c>
      <c r="I87">
        <f t="shared" si="12"/>
        <v>0</v>
      </c>
      <c r="M87">
        <f>IF(AND(B87&gt;15,C87&lt;=0.6),1,0)</f>
        <v>0</v>
      </c>
      <c r="N87">
        <f>IF(AND(B87&gt;15,C87&gt;0.6),1,0)</f>
        <v>0</v>
      </c>
      <c r="P87" s="5">
        <v>42179</v>
      </c>
      <c r="Q87">
        <v>8384</v>
      </c>
      <c r="S87">
        <v>0</v>
      </c>
      <c r="T87" t="str">
        <f t="shared" si="13"/>
        <v>czerwiec</v>
      </c>
    </row>
    <row r="88" spans="1:20" x14ac:dyDescent="0.25">
      <c r="A88" s="5">
        <v>42180</v>
      </c>
      <c r="B88">
        <v>16</v>
      </c>
      <c r="C88">
        <v>0</v>
      </c>
      <c r="D88">
        <f t="shared" si="8"/>
        <v>0</v>
      </c>
      <c r="E88">
        <f t="shared" si="9"/>
        <v>161</v>
      </c>
      <c r="F88">
        <f t="shared" si="14"/>
        <v>8223</v>
      </c>
      <c r="G88">
        <f t="shared" si="10"/>
        <v>12000</v>
      </c>
      <c r="H88">
        <f t="shared" si="11"/>
        <v>13000</v>
      </c>
      <c r="I88">
        <f t="shared" si="12"/>
        <v>16777</v>
      </c>
      <c r="M88">
        <f>IF(AND(B88&gt;15,C88&lt;=0.6),1,0)</f>
        <v>1</v>
      </c>
      <c r="N88">
        <f>IF(AND(B88&gt;15,C88&gt;0.6),1,0)</f>
        <v>0</v>
      </c>
      <c r="P88" s="5">
        <v>42180</v>
      </c>
      <c r="Q88">
        <v>13000</v>
      </c>
      <c r="S88">
        <v>16777</v>
      </c>
      <c r="T88" t="str">
        <f t="shared" si="13"/>
        <v>czerwiec</v>
      </c>
    </row>
    <row r="89" spans="1:20" x14ac:dyDescent="0.25">
      <c r="A89" s="5">
        <v>42181</v>
      </c>
      <c r="B89">
        <v>16</v>
      </c>
      <c r="C89">
        <v>7</v>
      </c>
      <c r="D89">
        <f t="shared" si="8"/>
        <v>4900</v>
      </c>
      <c r="E89">
        <f t="shared" si="9"/>
        <v>0</v>
      </c>
      <c r="F89">
        <f t="shared" si="14"/>
        <v>17900</v>
      </c>
      <c r="G89">
        <f t="shared" si="10"/>
        <v>0</v>
      </c>
      <c r="H89">
        <f t="shared" si="11"/>
        <v>17900</v>
      </c>
      <c r="I89">
        <f t="shared" si="12"/>
        <v>0</v>
      </c>
      <c r="M89">
        <f>IF(AND(B89&gt;15,C89&lt;=0.6),1,0)</f>
        <v>0</v>
      </c>
      <c r="N89">
        <f>IF(AND(B89&gt;15,C89&gt;0.6),1,0)</f>
        <v>1</v>
      </c>
      <c r="P89" s="5">
        <v>42181</v>
      </c>
      <c r="Q89">
        <v>17900</v>
      </c>
      <c r="S89">
        <v>0</v>
      </c>
      <c r="T89" t="str">
        <f t="shared" si="13"/>
        <v>czerwiec</v>
      </c>
    </row>
    <row r="90" spans="1:20" x14ac:dyDescent="0.25">
      <c r="A90" s="5">
        <v>42182</v>
      </c>
      <c r="B90">
        <v>18</v>
      </c>
      <c r="C90">
        <v>6</v>
      </c>
      <c r="D90">
        <f t="shared" si="8"/>
        <v>4200</v>
      </c>
      <c r="E90">
        <f t="shared" si="9"/>
        <v>0</v>
      </c>
      <c r="F90">
        <f t="shared" si="14"/>
        <v>22100</v>
      </c>
      <c r="G90">
        <f t="shared" si="10"/>
        <v>0</v>
      </c>
      <c r="H90">
        <f t="shared" si="11"/>
        <v>22100</v>
      </c>
      <c r="I90">
        <f t="shared" si="12"/>
        <v>0</v>
      </c>
      <c r="M90">
        <f>IF(AND(B90&gt;15,C90&lt;=0.6),1,0)</f>
        <v>0</v>
      </c>
      <c r="N90">
        <f>IF(AND(B90&gt;15,C90&gt;0.6),1,0)</f>
        <v>1</v>
      </c>
      <c r="P90" s="5">
        <v>42182</v>
      </c>
      <c r="Q90">
        <v>22100</v>
      </c>
      <c r="S90">
        <v>0</v>
      </c>
      <c r="T90" t="str">
        <f t="shared" si="13"/>
        <v>czerwiec</v>
      </c>
    </row>
    <row r="91" spans="1:20" x14ac:dyDescent="0.25">
      <c r="A91" s="5">
        <v>42183</v>
      </c>
      <c r="B91">
        <v>16</v>
      </c>
      <c r="C91">
        <v>0</v>
      </c>
      <c r="D91">
        <f t="shared" si="8"/>
        <v>0</v>
      </c>
      <c r="E91">
        <f t="shared" si="9"/>
        <v>425</v>
      </c>
      <c r="F91">
        <f t="shared" si="14"/>
        <v>21675</v>
      </c>
      <c r="G91">
        <f t="shared" si="10"/>
        <v>12000</v>
      </c>
      <c r="H91">
        <f t="shared" si="11"/>
        <v>9675</v>
      </c>
      <c r="I91">
        <f t="shared" si="12"/>
        <v>0</v>
      </c>
      <c r="M91">
        <f>IF(AND(B91&gt;15,C91&lt;=0.6),1,0)</f>
        <v>1</v>
      </c>
      <c r="N91">
        <f>IF(AND(B91&gt;15,C91&gt;0.6),1,0)</f>
        <v>0</v>
      </c>
      <c r="P91" s="5">
        <v>42183</v>
      </c>
      <c r="Q91">
        <v>9675</v>
      </c>
      <c r="S91">
        <v>0</v>
      </c>
      <c r="T91" t="str">
        <f t="shared" si="13"/>
        <v>czerwiec</v>
      </c>
    </row>
    <row r="92" spans="1:20" x14ac:dyDescent="0.25">
      <c r="A92" s="5">
        <v>42184</v>
      </c>
      <c r="B92">
        <v>16</v>
      </c>
      <c r="C92">
        <v>0</v>
      </c>
      <c r="D92">
        <f t="shared" si="8"/>
        <v>0</v>
      </c>
      <c r="E92">
        <f t="shared" si="9"/>
        <v>186</v>
      </c>
      <c r="F92">
        <f t="shared" si="14"/>
        <v>9489</v>
      </c>
      <c r="G92">
        <f t="shared" si="10"/>
        <v>12000</v>
      </c>
      <c r="H92">
        <f t="shared" si="11"/>
        <v>13000</v>
      </c>
      <c r="I92">
        <f t="shared" si="12"/>
        <v>15511</v>
      </c>
      <c r="M92">
        <f>IF(AND(B92&gt;15,C92&lt;=0.6),1,0)</f>
        <v>1</v>
      </c>
      <c r="N92">
        <f>IF(AND(B92&gt;15,C92&gt;0.6),1,0)</f>
        <v>0</v>
      </c>
      <c r="P92" s="5">
        <v>42184</v>
      </c>
      <c r="Q92">
        <v>13000</v>
      </c>
      <c r="S92">
        <v>15511</v>
      </c>
      <c r="T92" t="str">
        <f t="shared" si="13"/>
        <v>czerwiec</v>
      </c>
    </row>
    <row r="93" spans="1:20" x14ac:dyDescent="0.25">
      <c r="A93" s="5">
        <v>42185</v>
      </c>
      <c r="B93">
        <v>19</v>
      </c>
      <c r="C93">
        <v>0</v>
      </c>
      <c r="D93">
        <f t="shared" si="8"/>
        <v>0</v>
      </c>
      <c r="E93">
        <f t="shared" si="9"/>
        <v>323</v>
      </c>
      <c r="F93">
        <f t="shared" si="14"/>
        <v>12677</v>
      </c>
      <c r="G93">
        <f t="shared" si="10"/>
        <v>12000</v>
      </c>
      <c r="H93">
        <f t="shared" si="11"/>
        <v>677</v>
      </c>
      <c r="I93">
        <f t="shared" si="12"/>
        <v>0</v>
      </c>
      <c r="M93">
        <f>IF(AND(B93&gt;15,C93&lt;=0.6),1,0)</f>
        <v>1</v>
      </c>
      <c r="N93">
        <f>IF(AND(B93&gt;15,C93&gt;0.6),1,0)</f>
        <v>0</v>
      </c>
      <c r="P93" s="5">
        <v>42185</v>
      </c>
      <c r="Q93">
        <v>677</v>
      </c>
      <c r="S93">
        <v>0</v>
      </c>
      <c r="T93" t="str">
        <f t="shared" si="13"/>
        <v>czerwiec</v>
      </c>
    </row>
    <row r="94" spans="1:20" x14ac:dyDescent="0.25">
      <c r="A94" s="5">
        <v>42186</v>
      </c>
      <c r="B94">
        <v>18</v>
      </c>
      <c r="C94">
        <v>0</v>
      </c>
      <c r="D94">
        <f t="shared" si="8"/>
        <v>0</v>
      </c>
      <c r="E94">
        <f t="shared" si="9"/>
        <v>16</v>
      </c>
      <c r="F94">
        <f t="shared" si="14"/>
        <v>661</v>
      </c>
      <c r="G94">
        <f t="shared" si="10"/>
        <v>12000</v>
      </c>
      <c r="H94">
        <f t="shared" si="11"/>
        <v>13000</v>
      </c>
      <c r="I94">
        <f t="shared" si="12"/>
        <v>24339</v>
      </c>
      <c r="M94">
        <f>IF(AND(B94&gt;15,C94&lt;=0.6),1,0)</f>
        <v>1</v>
      </c>
      <c r="N94">
        <f>IF(AND(B94&gt;15,C94&gt;0.6),1,0)</f>
        <v>0</v>
      </c>
      <c r="P94" s="5">
        <v>42186</v>
      </c>
      <c r="Q94">
        <v>13000</v>
      </c>
      <c r="S94">
        <v>24339</v>
      </c>
      <c r="T94" t="str">
        <f t="shared" si="13"/>
        <v>lipiec</v>
      </c>
    </row>
    <row r="95" spans="1:20" x14ac:dyDescent="0.25">
      <c r="A95" s="5">
        <v>42187</v>
      </c>
      <c r="B95">
        <v>20</v>
      </c>
      <c r="C95">
        <v>0</v>
      </c>
      <c r="D95">
        <f t="shared" si="8"/>
        <v>0</v>
      </c>
      <c r="E95">
        <f t="shared" si="9"/>
        <v>349</v>
      </c>
      <c r="F95">
        <f t="shared" si="14"/>
        <v>12651</v>
      </c>
      <c r="G95">
        <f t="shared" si="10"/>
        <v>12000</v>
      </c>
      <c r="H95">
        <f t="shared" si="11"/>
        <v>651</v>
      </c>
      <c r="I95">
        <f t="shared" si="12"/>
        <v>0</v>
      </c>
      <c r="M95">
        <f>IF(AND(B95&gt;15,C95&lt;=0.6),1,0)</f>
        <v>1</v>
      </c>
      <c r="N95">
        <f>IF(AND(B95&gt;15,C95&gt;0.6),1,0)</f>
        <v>0</v>
      </c>
      <c r="P95" s="5">
        <v>42187</v>
      </c>
      <c r="Q95">
        <v>651</v>
      </c>
      <c r="S95">
        <v>0</v>
      </c>
      <c r="T95" t="str">
        <f t="shared" si="13"/>
        <v>lipiec</v>
      </c>
    </row>
    <row r="96" spans="1:20" x14ac:dyDescent="0.25">
      <c r="A96" s="5">
        <v>42188</v>
      </c>
      <c r="B96">
        <v>22</v>
      </c>
      <c r="C96">
        <v>0</v>
      </c>
      <c r="D96">
        <f t="shared" si="8"/>
        <v>0</v>
      </c>
      <c r="E96">
        <f t="shared" si="9"/>
        <v>21</v>
      </c>
      <c r="F96">
        <f t="shared" si="14"/>
        <v>630</v>
      </c>
      <c r="G96">
        <f t="shared" si="10"/>
        <v>12000</v>
      </c>
      <c r="H96">
        <f t="shared" si="11"/>
        <v>13000</v>
      </c>
      <c r="I96">
        <f t="shared" si="12"/>
        <v>24370</v>
      </c>
      <c r="M96">
        <f>IF(AND(B96&gt;15,C96&lt;=0.6),1,0)</f>
        <v>1</v>
      </c>
      <c r="N96">
        <f>IF(AND(B96&gt;15,C96&gt;0.6),1,0)</f>
        <v>0</v>
      </c>
      <c r="P96" s="5">
        <v>42188</v>
      </c>
      <c r="Q96">
        <v>13000</v>
      </c>
      <c r="S96">
        <v>24370</v>
      </c>
      <c r="T96" t="str">
        <f t="shared" si="13"/>
        <v>lipiec</v>
      </c>
    </row>
    <row r="97" spans="1:20" x14ac:dyDescent="0.25">
      <c r="A97" s="5">
        <v>42189</v>
      </c>
      <c r="B97">
        <v>25</v>
      </c>
      <c r="C97">
        <v>0</v>
      </c>
      <c r="D97">
        <f t="shared" si="8"/>
        <v>0</v>
      </c>
      <c r="E97">
        <f t="shared" si="9"/>
        <v>488</v>
      </c>
      <c r="F97">
        <f t="shared" si="14"/>
        <v>12512</v>
      </c>
      <c r="G97">
        <f t="shared" si="10"/>
        <v>12000</v>
      </c>
      <c r="H97">
        <f t="shared" si="11"/>
        <v>512</v>
      </c>
      <c r="I97">
        <f t="shared" si="12"/>
        <v>0</v>
      </c>
      <c r="M97">
        <f>IF(AND(B97&gt;15,C97&lt;=0.6),1,0)</f>
        <v>1</v>
      </c>
      <c r="N97">
        <f>IF(AND(B97&gt;15,C97&gt;0.6),1,0)</f>
        <v>0</v>
      </c>
      <c r="P97" s="5">
        <v>42189</v>
      </c>
      <c r="Q97">
        <v>512</v>
      </c>
      <c r="S97">
        <v>0</v>
      </c>
      <c r="T97" t="str">
        <f t="shared" si="13"/>
        <v>lipiec</v>
      </c>
    </row>
    <row r="98" spans="1:20" x14ac:dyDescent="0.25">
      <c r="A98" s="5">
        <v>42190</v>
      </c>
      <c r="B98">
        <v>26</v>
      </c>
      <c r="C98">
        <v>0</v>
      </c>
      <c r="D98">
        <f t="shared" si="8"/>
        <v>0</v>
      </c>
      <c r="E98">
        <f t="shared" si="9"/>
        <v>21</v>
      </c>
      <c r="F98">
        <f t="shared" si="14"/>
        <v>491</v>
      </c>
      <c r="G98">
        <f t="shared" si="10"/>
        <v>12000</v>
      </c>
      <c r="H98">
        <f t="shared" si="11"/>
        <v>13000</v>
      </c>
      <c r="I98">
        <f t="shared" si="12"/>
        <v>24509</v>
      </c>
      <c r="M98">
        <f>IF(AND(B98&gt;15,C98&lt;=0.6),1,0)</f>
        <v>1</v>
      </c>
      <c r="N98">
        <f>IF(AND(B98&gt;15,C98&gt;0.6),1,0)</f>
        <v>0</v>
      </c>
      <c r="P98" s="5">
        <v>42190</v>
      </c>
      <c r="Q98">
        <v>13000</v>
      </c>
      <c r="S98">
        <v>24509</v>
      </c>
      <c r="T98" t="str">
        <f t="shared" si="13"/>
        <v>lipiec</v>
      </c>
    </row>
    <row r="99" spans="1:20" x14ac:dyDescent="0.25">
      <c r="A99" s="5">
        <v>42191</v>
      </c>
      <c r="B99">
        <v>22</v>
      </c>
      <c r="C99">
        <v>0</v>
      </c>
      <c r="D99">
        <f t="shared" si="8"/>
        <v>0</v>
      </c>
      <c r="E99">
        <f t="shared" si="9"/>
        <v>403</v>
      </c>
      <c r="F99">
        <f t="shared" si="14"/>
        <v>12597</v>
      </c>
      <c r="G99">
        <f t="shared" si="10"/>
        <v>12000</v>
      </c>
      <c r="H99">
        <f t="shared" si="11"/>
        <v>597</v>
      </c>
      <c r="I99">
        <f t="shared" si="12"/>
        <v>0</v>
      </c>
      <c r="M99">
        <f>IF(AND(B99&gt;15,C99&lt;=0.6),1,0)</f>
        <v>1</v>
      </c>
      <c r="N99">
        <f>IF(AND(B99&gt;15,C99&gt;0.6),1,0)</f>
        <v>0</v>
      </c>
      <c r="P99" s="5">
        <v>42191</v>
      </c>
      <c r="Q99">
        <v>597</v>
      </c>
      <c r="S99">
        <v>0</v>
      </c>
      <c r="T99" t="str">
        <f t="shared" si="13"/>
        <v>lipiec</v>
      </c>
    </row>
    <row r="100" spans="1:20" x14ac:dyDescent="0.25">
      <c r="A100" s="5">
        <v>42192</v>
      </c>
      <c r="B100">
        <v>22</v>
      </c>
      <c r="C100">
        <v>18</v>
      </c>
      <c r="D100">
        <f t="shared" si="8"/>
        <v>12600</v>
      </c>
      <c r="E100">
        <f t="shared" si="9"/>
        <v>0</v>
      </c>
      <c r="F100">
        <f t="shared" si="14"/>
        <v>13197</v>
      </c>
      <c r="G100">
        <f t="shared" si="10"/>
        <v>0</v>
      </c>
      <c r="H100">
        <f t="shared" si="11"/>
        <v>13197</v>
      </c>
      <c r="I100">
        <f t="shared" si="12"/>
        <v>0</v>
      </c>
      <c r="M100">
        <f>IF(AND(B100&gt;15,C100&lt;=0.6),1,0)</f>
        <v>0</v>
      </c>
      <c r="N100">
        <f>IF(AND(B100&gt;15,C100&gt;0.6),1,0)</f>
        <v>1</v>
      </c>
      <c r="P100" s="5">
        <v>42192</v>
      </c>
      <c r="Q100">
        <v>13197</v>
      </c>
      <c r="S100">
        <v>0</v>
      </c>
      <c r="T100" t="str">
        <f t="shared" si="13"/>
        <v>lipiec</v>
      </c>
    </row>
    <row r="101" spans="1:20" x14ac:dyDescent="0.25">
      <c r="A101" s="5">
        <v>42193</v>
      </c>
      <c r="B101">
        <v>20</v>
      </c>
      <c r="C101">
        <v>3</v>
      </c>
      <c r="D101">
        <f t="shared" si="8"/>
        <v>2100</v>
      </c>
      <c r="E101">
        <f t="shared" si="9"/>
        <v>0</v>
      </c>
      <c r="F101">
        <f t="shared" si="14"/>
        <v>15297</v>
      </c>
      <c r="G101">
        <f t="shared" si="10"/>
        <v>0</v>
      </c>
      <c r="H101">
        <f t="shared" si="11"/>
        <v>15297</v>
      </c>
      <c r="I101">
        <f t="shared" si="12"/>
        <v>0</v>
      </c>
      <c r="M101">
        <f>IF(AND(B101&gt;15,C101&lt;=0.6),1,0)</f>
        <v>0</v>
      </c>
      <c r="N101">
        <f>IF(AND(B101&gt;15,C101&gt;0.6),1,0)</f>
        <v>1</v>
      </c>
      <c r="P101" s="5">
        <v>42193</v>
      </c>
      <c r="Q101">
        <v>15297</v>
      </c>
      <c r="S101">
        <v>0</v>
      </c>
      <c r="T101" t="str">
        <f t="shared" si="13"/>
        <v>lipiec</v>
      </c>
    </row>
    <row r="102" spans="1:20" x14ac:dyDescent="0.25">
      <c r="A102" s="5">
        <v>42194</v>
      </c>
      <c r="B102">
        <v>16</v>
      </c>
      <c r="C102">
        <v>0.2</v>
      </c>
      <c r="D102">
        <f t="shared" si="8"/>
        <v>140</v>
      </c>
      <c r="E102">
        <f t="shared" si="9"/>
        <v>0</v>
      </c>
      <c r="F102">
        <f t="shared" si="14"/>
        <v>15437</v>
      </c>
      <c r="G102">
        <f t="shared" si="10"/>
        <v>12000</v>
      </c>
      <c r="H102">
        <f t="shared" si="11"/>
        <v>3437</v>
      </c>
      <c r="I102">
        <f t="shared" si="12"/>
        <v>0</v>
      </c>
      <c r="M102">
        <f>IF(AND(B102&gt;15,C102&lt;=0.6),1,0)</f>
        <v>1</v>
      </c>
      <c r="N102">
        <f>IF(AND(B102&gt;15,C102&gt;0.6),1,0)</f>
        <v>0</v>
      </c>
      <c r="P102" s="5">
        <v>42194</v>
      </c>
      <c r="Q102">
        <v>3437</v>
      </c>
      <c r="S102">
        <v>0</v>
      </c>
      <c r="T102" t="str">
        <f t="shared" si="13"/>
        <v>lipiec</v>
      </c>
    </row>
    <row r="103" spans="1:20" x14ac:dyDescent="0.25">
      <c r="A103" s="5">
        <v>42195</v>
      </c>
      <c r="B103">
        <v>13</v>
      </c>
      <c r="C103">
        <v>12.2</v>
      </c>
      <c r="D103">
        <f t="shared" si="8"/>
        <v>8540</v>
      </c>
      <c r="E103">
        <f t="shared" si="9"/>
        <v>0</v>
      </c>
      <c r="F103">
        <f t="shared" si="14"/>
        <v>11977</v>
      </c>
      <c r="G103">
        <f t="shared" si="10"/>
        <v>0</v>
      </c>
      <c r="H103">
        <f t="shared" si="11"/>
        <v>11977</v>
      </c>
      <c r="I103">
        <f t="shared" si="12"/>
        <v>0</v>
      </c>
      <c r="M103">
        <f>IF(AND(B103&gt;15,C103&lt;=0.6),1,0)</f>
        <v>0</v>
      </c>
      <c r="N103">
        <f>IF(AND(B103&gt;15,C103&gt;0.6),1,0)</f>
        <v>0</v>
      </c>
      <c r="P103" s="5">
        <v>42195</v>
      </c>
      <c r="Q103">
        <v>11977</v>
      </c>
      <c r="S103">
        <v>0</v>
      </c>
      <c r="T103" t="str">
        <f t="shared" si="13"/>
        <v>lipiec</v>
      </c>
    </row>
    <row r="104" spans="1:20" x14ac:dyDescent="0.25">
      <c r="A104" s="5">
        <v>42196</v>
      </c>
      <c r="B104">
        <v>16</v>
      </c>
      <c r="C104">
        <v>0</v>
      </c>
      <c r="D104">
        <f t="shared" si="8"/>
        <v>0</v>
      </c>
      <c r="E104">
        <f t="shared" si="9"/>
        <v>230</v>
      </c>
      <c r="F104">
        <f t="shared" si="14"/>
        <v>11747</v>
      </c>
      <c r="G104">
        <f t="shared" si="10"/>
        <v>12000</v>
      </c>
      <c r="H104">
        <f t="shared" si="11"/>
        <v>13000</v>
      </c>
      <c r="I104">
        <f t="shared" si="12"/>
        <v>13253</v>
      </c>
      <c r="M104">
        <f>IF(AND(B104&gt;15,C104&lt;=0.6),1,0)</f>
        <v>1</v>
      </c>
      <c r="N104">
        <f>IF(AND(B104&gt;15,C104&gt;0.6),1,0)</f>
        <v>0</v>
      </c>
      <c r="P104" s="5">
        <v>42196</v>
      </c>
      <c r="Q104">
        <v>13000</v>
      </c>
      <c r="S104">
        <v>13253</v>
      </c>
      <c r="T104" t="str">
        <f t="shared" si="13"/>
        <v>lipiec</v>
      </c>
    </row>
    <row r="105" spans="1:20" x14ac:dyDescent="0.25">
      <c r="A105" s="5">
        <v>42197</v>
      </c>
      <c r="B105">
        <v>18</v>
      </c>
      <c r="C105">
        <v>2</v>
      </c>
      <c r="D105">
        <f t="shared" si="8"/>
        <v>1400</v>
      </c>
      <c r="E105">
        <f t="shared" si="9"/>
        <v>0</v>
      </c>
      <c r="F105">
        <f t="shared" si="14"/>
        <v>14400</v>
      </c>
      <c r="G105">
        <f t="shared" si="10"/>
        <v>0</v>
      </c>
      <c r="H105">
        <f t="shared" si="11"/>
        <v>14400</v>
      </c>
      <c r="I105">
        <f t="shared" si="12"/>
        <v>0</v>
      </c>
      <c r="M105">
        <f>IF(AND(B105&gt;15,C105&lt;=0.6),1,0)</f>
        <v>0</v>
      </c>
      <c r="N105">
        <f>IF(AND(B105&gt;15,C105&gt;0.6),1,0)</f>
        <v>1</v>
      </c>
      <c r="P105" s="5">
        <v>42197</v>
      </c>
      <c r="Q105">
        <v>14400</v>
      </c>
      <c r="S105">
        <v>0</v>
      </c>
      <c r="T105" t="str">
        <f t="shared" si="13"/>
        <v>lipiec</v>
      </c>
    </row>
    <row r="106" spans="1:20" x14ac:dyDescent="0.25">
      <c r="A106" s="5">
        <v>42198</v>
      </c>
      <c r="B106">
        <v>18</v>
      </c>
      <c r="C106">
        <v>12</v>
      </c>
      <c r="D106">
        <f t="shared" si="8"/>
        <v>8400</v>
      </c>
      <c r="E106">
        <f t="shared" si="9"/>
        <v>0</v>
      </c>
      <c r="F106">
        <f t="shared" si="14"/>
        <v>22800</v>
      </c>
      <c r="G106">
        <f t="shared" si="10"/>
        <v>0</v>
      </c>
      <c r="H106">
        <f t="shared" si="11"/>
        <v>22800</v>
      </c>
      <c r="I106">
        <f t="shared" si="12"/>
        <v>0</v>
      </c>
      <c r="M106">
        <f>IF(AND(B106&gt;15,C106&lt;=0.6),1,0)</f>
        <v>0</v>
      </c>
      <c r="N106">
        <f>IF(AND(B106&gt;15,C106&gt;0.6),1,0)</f>
        <v>1</v>
      </c>
      <c r="P106" s="5">
        <v>42198</v>
      </c>
      <c r="Q106">
        <v>22800</v>
      </c>
      <c r="S106">
        <v>0</v>
      </c>
      <c r="T106" t="str">
        <f t="shared" si="13"/>
        <v>lipiec</v>
      </c>
    </row>
    <row r="107" spans="1:20" x14ac:dyDescent="0.25">
      <c r="A107" s="5">
        <v>42199</v>
      </c>
      <c r="B107">
        <v>18</v>
      </c>
      <c r="C107">
        <v>0</v>
      </c>
      <c r="D107">
        <f t="shared" si="8"/>
        <v>0</v>
      </c>
      <c r="E107">
        <f t="shared" si="9"/>
        <v>523</v>
      </c>
      <c r="F107">
        <f t="shared" si="14"/>
        <v>22277</v>
      </c>
      <c r="G107">
        <f t="shared" si="10"/>
        <v>12000</v>
      </c>
      <c r="H107">
        <f t="shared" si="11"/>
        <v>10277</v>
      </c>
      <c r="I107">
        <f t="shared" si="12"/>
        <v>0</v>
      </c>
      <c r="M107">
        <f>IF(AND(B107&gt;15,C107&lt;=0.6),1,0)</f>
        <v>1</v>
      </c>
      <c r="N107">
        <f>IF(AND(B107&gt;15,C107&gt;0.6),1,0)</f>
        <v>0</v>
      </c>
      <c r="P107" s="5">
        <v>42199</v>
      </c>
      <c r="Q107">
        <v>10277</v>
      </c>
      <c r="S107">
        <v>0</v>
      </c>
      <c r="T107" t="str">
        <f t="shared" si="13"/>
        <v>lipiec</v>
      </c>
    </row>
    <row r="108" spans="1:20" x14ac:dyDescent="0.25">
      <c r="A108" s="5">
        <v>42200</v>
      </c>
      <c r="B108">
        <v>18</v>
      </c>
      <c r="C108">
        <v>0</v>
      </c>
      <c r="D108">
        <f t="shared" si="8"/>
        <v>0</v>
      </c>
      <c r="E108">
        <f t="shared" si="9"/>
        <v>236</v>
      </c>
      <c r="F108">
        <f t="shared" si="14"/>
        <v>10041</v>
      </c>
      <c r="G108">
        <f t="shared" si="10"/>
        <v>12000</v>
      </c>
      <c r="H108">
        <f t="shared" si="11"/>
        <v>13000</v>
      </c>
      <c r="I108">
        <f t="shared" si="12"/>
        <v>14959</v>
      </c>
      <c r="M108">
        <f>IF(AND(B108&gt;15,C108&lt;=0.6),1,0)</f>
        <v>1</v>
      </c>
      <c r="N108">
        <f>IF(AND(B108&gt;15,C108&gt;0.6),1,0)</f>
        <v>0</v>
      </c>
      <c r="P108" s="5">
        <v>42200</v>
      </c>
      <c r="Q108">
        <v>13000</v>
      </c>
      <c r="S108">
        <v>14959</v>
      </c>
      <c r="T108" t="str">
        <f t="shared" si="13"/>
        <v>lipiec</v>
      </c>
    </row>
    <row r="109" spans="1:20" x14ac:dyDescent="0.25">
      <c r="A109" s="5">
        <v>42201</v>
      </c>
      <c r="B109">
        <v>16</v>
      </c>
      <c r="C109">
        <v>0</v>
      </c>
      <c r="D109">
        <f t="shared" si="8"/>
        <v>0</v>
      </c>
      <c r="E109">
        <f t="shared" si="9"/>
        <v>250</v>
      </c>
      <c r="F109">
        <f t="shared" si="14"/>
        <v>12750</v>
      </c>
      <c r="G109">
        <f t="shared" si="10"/>
        <v>12000</v>
      </c>
      <c r="H109">
        <f t="shared" si="11"/>
        <v>750</v>
      </c>
      <c r="I109">
        <f t="shared" si="12"/>
        <v>0</v>
      </c>
      <c r="M109">
        <f>IF(AND(B109&gt;15,C109&lt;=0.6),1,0)</f>
        <v>1</v>
      </c>
      <c r="N109">
        <f>IF(AND(B109&gt;15,C109&gt;0.6),1,0)</f>
        <v>0</v>
      </c>
      <c r="P109" s="5">
        <v>42201</v>
      </c>
      <c r="Q109">
        <v>750</v>
      </c>
      <c r="S109">
        <v>0</v>
      </c>
      <c r="T109" t="str">
        <f t="shared" si="13"/>
        <v>lipiec</v>
      </c>
    </row>
    <row r="110" spans="1:20" x14ac:dyDescent="0.25">
      <c r="A110" s="5">
        <v>42202</v>
      </c>
      <c r="B110">
        <v>21</v>
      </c>
      <c r="C110">
        <v>0</v>
      </c>
      <c r="D110">
        <f t="shared" si="8"/>
        <v>0</v>
      </c>
      <c r="E110">
        <f t="shared" si="9"/>
        <v>22</v>
      </c>
      <c r="F110">
        <f t="shared" si="14"/>
        <v>728</v>
      </c>
      <c r="G110">
        <f t="shared" si="10"/>
        <v>12000</v>
      </c>
      <c r="H110">
        <f t="shared" si="11"/>
        <v>13000</v>
      </c>
      <c r="I110">
        <f t="shared" si="12"/>
        <v>24272</v>
      </c>
      <c r="M110">
        <f>IF(AND(B110&gt;15,C110&lt;=0.6),1,0)</f>
        <v>1</v>
      </c>
      <c r="N110">
        <f>IF(AND(B110&gt;15,C110&gt;0.6),1,0)</f>
        <v>0</v>
      </c>
      <c r="P110" s="5">
        <v>42202</v>
      </c>
      <c r="Q110">
        <v>13000</v>
      </c>
      <c r="S110">
        <v>24272</v>
      </c>
      <c r="T110" t="str">
        <f t="shared" si="13"/>
        <v>lipiec</v>
      </c>
    </row>
    <row r="111" spans="1:20" x14ac:dyDescent="0.25">
      <c r="A111" s="5">
        <v>42203</v>
      </c>
      <c r="B111">
        <v>26</v>
      </c>
      <c r="C111">
        <v>0</v>
      </c>
      <c r="D111">
        <f t="shared" si="8"/>
        <v>0</v>
      </c>
      <c r="E111">
        <f t="shared" si="9"/>
        <v>518</v>
      </c>
      <c r="F111">
        <f t="shared" si="14"/>
        <v>12482</v>
      </c>
      <c r="G111">
        <f t="shared" si="10"/>
        <v>12000</v>
      </c>
      <c r="H111">
        <f t="shared" si="11"/>
        <v>482</v>
      </c>
      <c r="I111">
        <f t="shared" si="12"/>
        <v>0</v>
      </c>
      <c r="M111">
        <f>IF(AND(B111&gt;15,C111&lt;=0.6),1,0)</f>
        <v>1</v>
      </c>
      <c r="N111">
        <f>IF(AND(B111&gt;15,C111&gt;0.6),1,0)</f>
        <v>0</v>
      </c>
      <c r="P111" s="5">
        <v>42203</v>
      </c>
      <c r="Q111">
        <v>482</v>
      </c>
      <c r="S111">
        <v>0</v>
      </c>
      <c r="T111" t="str">
        <f t="shared" si="13"/>
        <v>lipiec</v>
      </c>
    </row>
    <row r="112" spans="1:20" x14ac:dyDescent="0.25">
      <c r="A112" s="5">
        <v>42204</v>
      </c>
      <c r="B112">
        <v>23</v>
      </c>
      <c r="C112">
        <v>18</v>
      </c>
      <c r="D112">
        <f t="shared" si="8"/>
        <v>12600</v>
      </c>
      <c r="E112">
        <f t="shared" si="9"/>
        <v>0</v>
      </c>
      <c r="F112">
        <f t="shared" si="14"/>
        <v>13082</v>
      </c>
      <c r="G112">
        <f t="shared" si="10"/>
        <v>0</v>
      </c>
      <c r="H112">
        <f t="shared" si="11"/>
        <v>13082</v>
      </c>
      <c r="I112">
        <f t="shared" si="12"/>
        <v>0</v>
      </c>
      <c r="M112">
        <f>IF(AND(B112&gt;15,C112&lt;=0.6),1,0)</f>
        <v>0</v>
      </c>
      <c r="N112">
        <f>IF(AND(B112&gt;15,C112&gt;0.6),1,0)</f>
        <v>1</v>
      </c>
      <c r="P112" s="5">
        <v>42204</v>
      </c>
      <c r="Q112">
        <v>13082</v>
      </c>
      <c r="S112">
        <v>0</v>
      </c>
      <c r="T112" t="str">
        <f t="shared" si="13"/>
        <v>lipiec</v>
      </c>
    </row>
    <row r="113" spans="1:20" x14ac:dyDescent="0.25">
      <c r="A113" s="5">
        <v>42205</v>
      </c>
      <c r="B113">
        <v>19</v>
      </c>
      <c r="C113">
        <v>0</v>
      </c>
      <c r="D113">
        <f t="shared" si="8"/>
        <v>0</v>
      </c>
      <c r="E113">
        <f t="shared" si="9"/>
        <v>326</v>
      </c>
      <c r="F113">
        <f t="shared" si="14"/>
        <v>12756</v>
      </c>
      <c r="G113">
        <f t="shared" si="10"/>
        <v>12000</v>
      </c>
      <c r="H113">
        <f t="shared" si="11"/>
        <v>756</v>
      </c>
      <c r="I113">
        <f t="shared" si="12"/>
        <v>0</v>
      </c>
      <c r="M113">
        <f>IF(AND(B113&gt;15,C113&lt;=0.6),1,0)</f>
        <v>1</v>
      </c>
      <c r="N113">
        <f>IF(AND(B113&gt;15,C113&gt;0.6),1,0)</f>
        <v>0</v>
      </c>
      <c r="P113" s="5">
        <v>42205</v>
      </c>
      <c r="Q113">
        <v>756</v>
      </c>
      <c r="S113">
        <v>0</v>
      </c>
      <c r="T113" t="str">
        <f t="shared" si="13"/>
        <v>lipiec</v>
      </c>
    </row>
    <row r="114" spans="1:20" x14ac:dyDescent="0.25">
      <c r="A114" s="5">
        <v>42206</v>
      </c>
      <c r="B114">
        <v>20</v>
      </c>
      <c r="C114">
        <v>6</v>
      </c>
      <c r="D114">
        <f t="shared" si="8"/>
        <v>4200</v>
      </c>
      <c r="E114">
        <f t="shared" si="9"/>
        <v>0</v>
      </c>
      <c r="F114">
        <f t="shared" si="14"/>
        <v>4956</v>
      </c>
      <c r="G114">
        <f t="shared" si="10"/>
        <v>0</v>
      </c>
      <c r="H114">
        <f t="shared" si="11"/>
        <v>4956</v>
      </c>
      <c r="I114">
        <f t="shared" si="12"/>
        <v>0</v>
      </c>
      <c r="M114">
        <f>IF(AND(B114&gt;15,C114&lt;=0.6),1,0)</f>
        <v>0</v>
      </c>
      <c r="N114">
        <f>IF(AND(B114&gt;15,C114&gt;0.6),1,0)</f>
        <v>1</v>
      </c>
      <c r="P114" s="5">
        <v>42206</v>
      </c>
      <c r="Q114">
        <v>4956</v>
      </c>
      <c r="S114">
        <v>0</v>
      </c>
      <c r="T114" t="str">
        <f t="shared" si="13"/>
        <v>lipiec</v>
      </c>
    </row>
    <row r="115" spans="1:20" x14ac:dyDescent="0.25">
      <c r="A115" s="5">
        <v>42207</v>
      </c>
      <c r="B115">
        <v>22</v>
      </c>
      <c r="C115">
        <v>0</v>
      </c>
      <c r="D115">
        <f t="shared" si="8"/>
        <v>0</v>
      </c>
      <c r="E115">
        <f t="shared" si="9"/>
        <v>154</v>
      </c>
      <c r="F115">
        <f t="shared" si="14"/>
        <v>4802</v>
      </c>
      <c r="G115">
        <f t="shared" si="10"/>
        <v>12000</v>
      </c>
      <c r="H115">
        <f t="shared" si="11"/>
        <v>13000</v>
      </c>
      <c r="I115">
        <f t="shared" si="12"/>
        <v>20198</v>
      </c>
      <c r="M115">
        <f>IF(AND(B115&gt;15,C115&lt;=0.6),1,0)</f>
        <v>1</v>
      </c>
      <c r="N115">
        <f>IF(AND(B115&gt;15,C115&gt;0.6),1,0)</f>
        <v>0</v>
      </c>
      <c r="P115" s="5">
        <v>42207</v>
      </c>
      <c r="Q115">
        <v>13000</v>
      </c>
      <c r="S115">
        <v>20198</v>
      </c>
      <c r="T115" t="str">
        <f t="shared" si="13"/>
        <v>lipiec</v>
      </c>
    </row>
    <row r="116" spans="1:20" x14ac:dyDescent="0.25">
      <c r="A116" s="5">
        <v>42208</v>
      </c>
      <c r="B116">
        <v>20</v>
      </c>
      <c r="C116">
        <v>0</v>
      </c>
      <c r="D116">
        <f t="shared" si="8"/>
        <v>0</v>
      </c>
      <c r="E116">
        <f t="shared" si="9"/>
        <v>349</v>
      </c>
      <c r="F116">
        <f t="shared" si="14"/>
        <v>12651</v>
      </c>
      <c r="G116">
        <f t="shared" si="10"/>
        <v>12000</v>
      </c>
      <c r="H116">
        <f t="shared" si="11"/>
        <v>651</v>
      </c>
      <c r="I116">
        <f t="shared" si="12"/>
        <v>0</v>
      </c>
      <c r="M116">
        <f>IF(AND(B116&gt;15,C116&lt;=0.6),1,0)</f>
        <v>1</v>
      </c>
      <c r="N116">
        <f>IF(AND(B116&gt;15,C116&gt;0.6),1,0)</f>
        <v>0</v>
      </c>
      <c r="P116" s="5">
        <v>42208</v>
      </c>
      <c r="Q116">
        <v>651</v>
      </c>
      <c r="S116">
        <v>0</v>
      </c>
      <c r="T116" t="str">
        <f t="shared" si="13"/>
        <v>lipiec</v>
      </c>
    </row>
    <row r="117" spans="1:20" x14ac:dyDescent="0.25">
      <c r="A117" s="5">
        <v>42209</v>
      </c>
      <c r="B117">
        <v>20</v>
      </c>
      <c r="C117">
        <v>0</v>
      </c>
      <c r="D117">
        <f t="shared" si="8"/>
        <v>0</v>
      </c>
      <c r="E117">
        <f t="shared" si="9"/>
        <v>18</v>
      </c>
      <c r="F117">
        <f t="shared" si="14"/>
        <v>633</v>
      </c>
      <c r="G117">
        <f t="shared" si="10"/>
        <v>12000</v>
      </c>
      <c r="H117">
        <f t="shared" si="11"/>
        <v>13000</v>
      </c>
      <c r="I117">
        <f t="shared" si="12"/>
        <v>24367</v>
      </c>
      <c r="M117">
        <f>IF(AND(B117&gt;15,C117&lt;=0.6),1,0)</f>
        <v>1</v>
      </c>
      <c r="N117">
        <f>IF(AND(B117&gt;15,C117&gt;0.6),1,0)</f>
        <v>0</v>
      </c>
      <c r="P117" s="5">
        <v>42209</v>
      </c>
      <c r="Q117">
        <v>13000</v>
      </c>
      <c r="S117">
        <v>24367</v>
      </c>
      <c r="T117" t="str">
        <f t="shared" si="13"/>
        <v>lipiec</v>
      </c>
    </row>
    <row r="118" spans="1:20" x14ac:dyDescent="0.25">
      <c r="A118" s="5">
        <v>42210</v>
      </c>
      <c r="B118">
        <v>23</v>
      </c>
      <c r="C118">
        <v>0.1</v>
      </c>
      <c r="D118">
        <f t="shared" si="8"/>
        <v>70</v>
      </c>
      <c r="E118">
        <f t="shared" si="9"/>
        <v>0</v>
      </c>
      <c r="F118">
        <f t="shared" si="14"/>
        <v>13070</v>
      </c>
      <c r="G118">
        <f t="shared" si="10"/>
        <v>12000</v>
      </c>
      <c r="H118">
        <f t="shared" si="11"/>
        <v>1070</v>
      </c>
      <c r="I118">
        <f t="shared" si="12"/>
        <v>0</v>
      </c>
      <c r="M118">
        <f>IF(AND(B118&gt;15,C118&lt;=0.6),1,0)</f>
        <v>1</v>
      </c>
      <c r="N118">
        <f>IF(AND(B118&gt;15,C118&gt;0.6),1,0)</f>
        <v>0</v>
      </c>
      <c r="P118" s="5">
        <v>42210</v>
      </c>
      <c r="Q118">
        <v>1070</v>
      </c>
      <c r="S118">
        <v>0</v>
      </c>
      <c r="T118" t="str">
        <f t="shared" si="13"/>
        <v>lipiec</v>
      </c>
    </row>
    <row r="119" spans="1:20" x14ac:dyDescent="0.25">
      <c r="A119" s="5">
        <v>42211</v>
      </c>
      <c r="B119">
        <v>16</v>
      </c>
      <c r="C119">
        <v>0</v>
      </c>
      <c r="D119">
        <f t="shared" si="8"/>
        <v>0</v>
      </c>
      <c r="E119">
        <f t="shared" si="9"/>
        <v>21</v>
      </c>
      <c r="F119">
        <f t="shared" si="14"/>
        <v>1049</v>
      </c>
      <c r="G119">
        <f t="shared" si="10"/>
        <v>12000</v>
      </c>
      <c r="H119">
        <f t="shared" si="11"/>
        <v>13000</v>
      </c>
      <c r="I119">
        <f t="shared" si="12"/>
        <v>23951</v>
      </c>
      <c r="M119">
        <f>IF(AND(B119&gt;15,C119&lt;=0.6),1,0)</f>
        <v>1</v>
      </c>
      <c r="N119">
        <f>IF(AND(B119&gt;15,C119&gt;0.6),1,0)</f>
        <v>0</v>
      </c>
      <c r="P119" s="5">
        <v>42211</v>
      </c>
      <c r="Q119">
        <v>13000</v>
      </c>
      <c r="S119">
        <v>23951</v>
      </c>
      <c r="T119" t="str">
        <f t="shared" si="13"/>
        <v>lipiec</v>
      </c>
    </row>
    <row r="120" spans="1:20" x14ac:dyDescent="0.25">
      <c r="A120" s="5">
        <v>42212</v>
      </c>
      <c r="B120">
        <v>16</v>
      </c>
      <c r="C120">
        <v>0.1</v>
      </c>
      <c r="D120">
        <f t="shared" si="8"/>
        <v>70</v>
      </c>
      <c r="E120">
        <f t="shared" si="9"/>
        <v>0</v>
      </c>
      <c r="F120">
        <f t="shared" si="14"/>
        <v>13070</v>
      </c>
      <c r="G120">
        <f t="shared" si="10"/>
        <v>12000</v>
      </c>
      <c r="H120">
        <f t="shared" si="11"/>
        <v>1070</v>
      </c>
      <c r="I120">
        <f t="shared" si="12"/>
        <v>0</v>
      </c>
      <c r="M120">
        <f>IF(AND(B120&gt;15,C120&lt;=0.6),1,0)</f>
        <v>1</v>
      </c>
      <c r="N120">
        <f>IF(AND(B120&gt;15,C120&gt;0.6),1,0)</f>
        <v>0</v>
      </c>
      <c r="P120" s="5">
        <v>42212</v>
      </c>
      <c r="Q120">
        <v>1070</v>
      </c>
      <c r="S120">
        <v>0</v>
      </c>
      <c r="T120" t="str">
        <f t="shared" si="13"/>
        <v>lipiec</v>
      </c>
    </row>
    <row r="121" spans="1:20" x14ac:dyDescent="0.25">
      <c r="A121" s="5">
        <v>42213</v>
      </c>
      <c r="B121">
        <v>18</v>
      </c>
      <c r="C121">
        <v>0.3</v>
      </c>
      <c r="D121">
        <f t="shared" si="8"/>
        <v>210</v>
      </c>
      <c r="E121">
        <f t="shared" si="9"/>
        <v>0</v>
      </c>
      <c r="F121">
        <f t="shared" si="14"/>
        <v>1280</v>
      </c>
      <c r="G121">
        <f t="shared" si="10"/>
        <v>12000</v>
      </c>
      <c r="H121">
        <f t="shared" si="11"/>
        <v>13000</v>
      </c>
      <c r="I121">
        <f t="shared" si="12"/>
        <v>23720</v>
      </c>
      <c r="M121">
        <f>IF(AND(B121&gt;15,C121&lt;=0.6),1,0)</f>
        <v>1</v>
      </c>
      <c r="N121">
        <f>IF(AND(B121&gt;15,C121&gt;0.6),1,0)</f>
        <v>0</v>
      </c>
      <c r="P121" s="5">
        <v>42213</v>
      </c>
      <c r="Q121">
        <v>13000</v>
      </c>
      <c r="S121">
        <v>23720</v>
      </c>
      <c r="T121" t="str">
        <f t="shared" si="13"/>
        <v>lipiec</v>
      </c>
    </row>
    <row r="122" spans="1:20" x14ac:dyDescent="0.25">
      <c r="A122" s="5">
        <v>42214</v>
      </c>
      <c r="B122">
        <v>18</v>
      </c>
      <c r="C122">
        <v>0</v>
      </c>
      <c r="D122">
        <f t="shared" si="8"/>
        <v>0</v>
      </c>
      <c r="E122">
        <f t="shared" si="9"/>
        <v>298</v>
      </c>
      <c r="F122">
        <f t="shared" si="14"/>
        <v>12702</v>
      </c>
      <c r="G122">
        <f t="shared" si="10"/>
        <v>12000</v>
      </c>
      <c r="H122">
        <f t="shared" si="11"/>
        <v>702</v>
      </c>
      <c r="I122">
        <f t="shared" si="12"/>
        <v>0</v>
      </c>
      <c r="M122">
        <f>IF(AND(B122&gt;15,C122&lt;=0.6),1,0)</f>
        <v>1</v>
      </c>
      <c r="N122">
        <f>IF(AND(B122&gt;15,C122&gt;0.6),1,0)</f>
        <v>0</v>
      </c>
      <c r="P122" s="5">
        <v>42214</v>
      </c>
      <c r="Q122">
        <v>702</v>
      </c>
      <c r="S122">
        <v>0</v>
      </c>
      <c r="T122" t="str">
        <f t="shared" si="13"/>
        <v>lipiec</v>
      </c>
    </row>
    <row r="123" spans="1:20" x14ac:dyDescent="0.25">
      <c r="A123" s="5">
        <v>42215</v>
      </c>
      <c r="B123">
        <v>14</v>
      </c>
      <c r="C123">
        <v>0</v>
      </c>
      <c r="D123">
        <f t="shared" si="8"/>
        <v>0</v>
      </c>
      <c r="E123">
        <f t="shared" si="9"/>
        <v>12</v>
      </c>
      <c r="F123">
        <f t="shared" si="14"/>
        <v>690</v>
      </c>
      <c r="G123">
        <f t="shared" si="10"/>
        <v>0</v>
      </c>
      <c r="H123">
        <f t="shared" si="11"/>
        <v>690</v>
      </c>
      <c r="I123">
        <f t="shared" si="12"/>
        <v>0</v>
      </c>
      <c r="M123">
        <f>IF(AND(B123&gt;15,C123&lt;=0.6),1,0)</f>
        <v>0</v>
      </c>
      <c r="N123">
        <f>IF(AND(B123&gt;15,C123&gt;0.6),1,0)</f>
        <v>0</v>
      </c>
      <c r="P123" s="5">
        <v>42215</v>
      </c>
      <c r="Q123">
        <v>690</v>
      </c>
      <c r="S123">
        <v>0</v>
      </c>
      <c r="T123" t="str">
        <f t="shared" si="13"/>
        <v>lipiec</v>
      </c>
    </row>
    <row r="124" spans="1:20" x14ac:dyDescent="0.25">
      <c r="A124" s="5">
        <v>42216</v>
      </c>
      <c r="B124">
        <v>14</v>
      </c>
      <c r="C124">
        <v>0</v>
      </c>
      <c r="D124">
        <f t="shared" si="8"/>
        <v>0</v>
      </c>
      <c r="E124">
        <f t="shared" si="9"/>
        <v>11</v>
      </c>
      <c r="F124">
        <f t="shared" si="14"/>
        <v>679</v>
      </c>
      <c r="G124">
        <f t="shared" si="10"/>
        <v>0</v>
      </c>
      <c r="H124">
        <f t="shared" si="11"/>
        <v>679</v>
      </c>
      <c r="I124">
        <f t="shared" si="12"/>
        <v>0</v>
      </c>
      <c r="M124">
        <f>IF(AND(B124&gt;15,C124&lt;=0.6),1,0)</f>
        <v>0</v>
      </c>
      <c r="N124">
        <f>IF(AND(B124&gt;15,C124&gt;0.6),1,0)</f>
        <v>0</v>
      </c>
      <c r="P124" s="5">
        <v>42216</v>
      </c>
      <c r="Q124">
        <v>679</v>
      </c>
      <c r="S124">
        <v>0</v>
      </c>
      <c r="T124" t="str">
        <f t="shared" si="13"/>
        <v>lipiec</v>
      </c>
    </row>
    <row r="125" spans="1:20" x14ac:dyDescent="0.25">
      <c r="A125" s="5">
        <v>42217</v>
      </c>
      <c r="B125">
        <v>16</v>
      </c>
      <c r="C125">
        <v>0</v>
      </c>
      <c r="D125">
        <f t="shared" si="8"/>
        <v>0</v>
      </c>
      <c r="E125">
        <f t="shared" si="9"/>
        <v>14</v>
      </c>
      <c r="F125">
        <f t="shared" si="14"/>
        <v>665</v>
      </c>
      <c r="G125">
        <f t="shared" si="10"/>
        <v>12000</v>
      </c>
      <c r="H125">
        <f t="shared" si="11"/>
        <v>13000</v>
      </c>
      <c r="I125">
        <f t="shared" si="12"/>
        <v>24335</v>
      </c>
      <c r="M125">
        <f>IF(AND(B125&gt;15,C125&lt;=0.6),1,0)</f>
        <v>1</v>
      </c>
      <c r="N125">
        <f>IF(AND(B125&gt;15,C125&gt;0.6),1,0)</f>
        <v>0</v>
      </c>
      <c r="P125" s="5">
        <v>42217</v>
      </c>
      <c r="Q125">
        <v>13000</v>
      </c>
      <c r="S125">
        <v>24335</v>
      </c>
      <c r="T125" t="str">
        <f t="shared" si="13"/>
        <v>sierpień</v>
      </c>
    </row>
    <row r="126" spans="1:20" x14ac:dyDescent="0.25">
      <c r="A126" s="5">
        <v>42218</v>
      </c>
      <c r="B126">
        <v>22</v>
      </c>
      <c r="C126">
        <v>0</v>
      </c>
      <c r="D126">
        <f t="shared" si="8"/>
        <v>0</v>
      </c>
      <c r="E126">
        <f t="shared" si="9"/>
        <v>403</v>
      </c>
      <c r="F126">
        <f t="shared" si="14"/>
        <v>12597</v>
      </c>
      <c r="G126">
        <f t="shared" si="10"/>
        <v>12000</v>
      </c>
      <c r="H126">
        <f t="shared" si="11"/>
        <v>597</v>
      </c>
      <c r="I126">
        <f t="shared" si="12"/>
        <v>0</v>
      </c>
      <c r="M126">
        <f>IF(AND(B126&gt;15,C126&lt;=0.6),1,0)</f>
        <v>1</v>
      </c>
      <c r="N126">
        <f>IF(AND(B126&gt;15,C126&gt;0.6),1,0)</f>
        <v>0</v>
      </c>
      <c r="P126" s="5">
        <v>42218</v>
      </c>
      <c r="Q126">
        <v>597</v>
      </c>
      <c r="S126">
        <v>0</v>
      </c>
      <c r="T126" t="str">
        <f t="shared" si="13"/>
        <v>sierpień</v>
      </c>
    </row>
    <row r="127" spans="1:20" x14ac:dyDescent="0.25">
      <c r="A127" s="5">
        <v>42219</v>
      </c>
      <c r="B127">
        <v>22</v>
      </c>
      <c r="C127">
        <v>0</v>
      </c>
      <c r="D127">
        <f t="shared" si="8"/>
        <v>0</v>
      </c>
      <c r="E127">
        <f t="shared" si="9"/>
        <v>19</v>
      </c>
      <c r="F127">
        <f t="shared" si="14"/>
        <v>578</v>
      </c>
      <c r="G127">
        <f t="shared" si="10"/>
        <v>12000</v>
      </c>
      <c r="H127">
        <f t="shared" si="11"/>
        <v>13000</v>
      </c>
      <c r="I127">
        <f t="shared" si="12"/>
        <v>24422</v>
      </c>
      <c r="M127">
        <f>IF(AND(B127&gt;15,C127&lt;=0.6),1,0)</f>
        <v>1</v>
      </c>
      <c r="N127">
        <f>IF(AND(B127&gt;15,C127&gt;0.6),1,0)</f>
        <v>0</v>
      </c>
      <c r="P127" s="5">
        <v>42219</v>
      </c>
      <c r="Q127">
        <v>13000</v>
      </c>
      <c r="S127">
        <v>24422</v>
      </c>
      <c r="T127" t="str">
        <f t="shared" si="13"/>
        <v>sierpień</v>
      </c>
    </row>
    <row r="128" spans="1:20" x14ac:dyDescent="0.25">
      <c r="A128" s="5">
        <v>42220</v>
      </c>
      <c r="B128">
        <v>25</v>
      </c>
      <c r="C128">
        <v>0</v>
      </c>
      <c r="D128">
        <f t="shared" si="8"/>
        <v>0</v>
      </c>
      <c r="E128">
        <f t="shared" si="9"/>
        <v>488</v>
      </c>
      <c r="F128">
        <f t="shared" si="14"/>
        <v>12512</v>
      </c>
      <c r="G128">
        <f t="shared" si="10"/>
        <v>12000</v>
      </c>
      <c r="H128">
        <f t="shared" si="11"/>
        <v>512</v>
      </c>
      <c r="I128">
        <f t="shared" si="12"/>
        <v>0</v>
      </c>
      <c r="M128">
        <f>IF(AND(B128&gt;15,C128&lt;=0.6),1,0)</f>
        <v>1</v>
      </c>
      <c r="N128">
        <f>IF(AND(B128&gt;15,C128&gt;0.6),1,0)</f>
        <v>0</v>
      </c>
      <c r="P128" s="5">
        <v>42220</v>
      </c>
      <c r="Q128">
        <v>512</v>
      </c>
      <c r="S128">
        <v>0</v>
      </c>
      <c r="T128" t="str">
        <f t="shared" si="13"/>
        <v>sierpień</v>
      </c>
    </row>
    <row r="129" spans="1:20" x14ac:dyDescent="0.25">
      <c r="A129" s="5">
        <v>42221</v>
      </c>
      <c r="B129">
        <v>24</v>
      </c>
      <c r="C129">
        <v>0</v>
      </c>
      <c r="D129">
        <f t="shared" si="8"/>
        <v>0</v>
      </c>
      <c r="E129">
        <f t="shared" si="9"/>
        <v>19</v>
      </c>
      <c r="F129">
        <f t="shared" si="14"/>
        <v>493</v>
      </c>
      <c r="G129">
        <f t="shared" si="10"/>
        <v>12000</v>
      </c>
      <c r="H129">
        <f t="shared" si="11"/>
        <v>13000</v>
      </c>
      <c r="I129">
        <f t="shared" si="12"/>
        <v>24507</v>
      </c>
      <c r="M129">
        <f>IF(AND(B129&gt;15,C129&lt;=0.6),1,0)</f>
        <v>1</v>
      </c>
      <c r="N129">
        <f>IF(AND(B129&gt;15,C129&gt;0.6),1,0)</f>
        <v>0</v>
      </c>
      <c r="P129" s="5">
        <v>42221</v>
      </c>
      <c r="Q129">
        <v>13000</v>
      </c>
      <c r="S129">
        <v>24507</v>
      </c>
      <c r="T129" t="str">
        <f t="shared" si="13"/>
        <v>sierpień</v>
      </c>
    </row>
    <row r="130" spans="1:20" x14ac:dyDescent="0.25">
      <c r="A130" s="5">
        <v>42222</v>
      </c>
      <c r="B130">
        <v>24</v>
      </c>
      <c r="C130">
        <v>0</v>
      </c>
      <c r="D130">
        <f t="shared" si="8"/>
        <v>0</v>
      </c>
      <c r="E130">
        <f t="shared" si="9"/>
        <v>459</v>
      </c>
      <c r="F130">
        <f t="shared" si="14"/>
        <v>12541</v>
      </c>
      <c r="G130">
        <f t="shared" si="10"/>
        <v>12000</v>
      </c>
      <c r="H130">
        <f t="shared" si="11"/>
        <v>541</v>
      </c>
      <c r="I130">
        <f t="shared" si="12"/>
        <v>0</v>
      </c>
      <c r="M130">
        <f>IF(AND(B130&gt;15,C130&lt;=0.6),1,0)</f>
        <v>1</v>
      </c>
      <c r="N130">
        <f>IF(AND(B130&gt;15,C130&gt;0.6),1,0)</f>
        <v>0</v>
      </c>
      <c r="P130" s="5">
        <v>42222</v>
      </c>
      <c r="Q130">
        <v>541</v>
      </c>
      <c r="S130">
        <v>0</v>
      </c>
      <c r="T130" t="str">
        <f t="shared" si="13"/>
        <v>sierpień</v>
      </c>
    </row>
    <row r="131" spans="1:20" x14ac:dyDescent="0.25">
      <c r="A131" s="5">
        <v>42223</v>
      </c>
      <c r="B131">
        <v>28</v>
      </c>
      <c r="C131">
        <v>0</v>
      </c>
      <c r="D131">
        <f t="shared" si="8"/>
        <v>0</v>
      </c>
      <c r="E131">
        <f t="shared" si="9"/>
        <v>25</v>
      </c>
      <c r="F131">
        <f t="shared" si="14"/>
        <v>516</v>
      </c>
      <c r="G131">
        <f t="shared" si="10"/>
        <v>12000</v>
      </c>
      <c r="H131">
        <f t="shared" si="11"/>
        <v>13000</v>
      </c>
      <c r="I131">
        <f t="shared" si="12"/>
        <v>24484</v>
      </c>
      <c r="M131">
        <f>IF(AND(B131&gt;15,C131&lt;=0.6),1,0)</f>
        <v>1</v>
      </c>
      <c r="N131">
        <f>IF(AND(B131&gt;15,C131&gt;0.6),1,0)</f>
        <v>0</v>
      </c>
      <c r="P131" s="5">
        <v>42223</v>
      </c>
      <c r="Q131">
        <v>13000</v>
      </c>
      <c r="S131">
        <v>24484</v>
      </c>
      <c r="T131" t="str">
        <f t="shared" si="13"/>
        <v>sierpień</v>
      </c>
    </row>
    <row r="132" spans="1:20" x14ac:dyDescent="0.25">
      <c r="A132" s="5">
        <v>42224</v>
      </c>
      <c r="B132">
        <v>28</v>
      </c>
      <c r="C132">
        <v>0</v>
      </c>
      <c r="D132">
        <f t="shared" ref="D132:D185" si="15">700*C132</f>
        <v>0</v>
      </c>
      <c r="E132">
        <f t="shared" ref="E132:E185" si="16">IF(C132&lt;&gt;0,0,ROUNDUP(0.03%*POWER(B132,1.5)*H131,0))</f>
        <v>578</v>
      </c>
      <c r="F132">
        <f t="shared" si="14"/>
        <v>12422</v>
      </c>
      <c r="G132">
        <f t="shared" ref="G132:G185" si="17">IF(AND(B132&gt;15,C132&lt;=0.6),IF(B132&gt;30,24000,12000),0)</f>
        <v>12000</v>
      </c>
      <c r="H132">
        <f t="shared" ref="H132:H185" si="18">IF(F132-G132&gt;=0,F132-G132,25000-G132)</f>
        <v>422</v>
      </c>
      <c r="I132">
        <f t="shared" ref="I132:I185" si="19">IF(G132&gt;F132,25000-F132,0)</f>
        <v>0</v>
      </c>
      <c r="M132">
        <f>IF(AND(B132&gt;15,C132&lt;=0.6),1,0)</f>
        <v>1</v>
      </c>
      <c r="N132">
        <f>IF(AND(B132&gt;15,C132&gt;0.6),1,0)</f>
        <v>0</v>
      </c>
      <c r="P132" s="5">
        <v>42224</v>
      </c>
      <c r="Q132">
        <v>422</v>
      </c>
      <c r="S132">
        <v>0</v>
      </c>
      <c r="T132" t="str">
        <f t="shared" ref="T132:T185" si="20">TEXT(A132,"MMMM")</f>
        <v>sierpień</v>
      </c>
    </row>
    <row r="133" spans="1:20" x14ac:dyDescent="0.25">
      <c r="A133" s="5">
        <v>42225</v>
      </c>
      <c r="B133">
        <v>24</v>
      </c>
      <c r="C133">
        <v>0</v>
      </c>
      <c r="D133">
        <f t="shared" si="15"/>
        <v>0</v>
      </c>
      <c r="E133">
        <f t="shared" si="16"/>
        <v>15</v>
      </c>
      <c r="F133">
        <f t="shared" si="14"/>
        <v>407</v>
      </c>
      <c r="G133">
        <f t="shared" si="17"/>
        <v>12000</v>
      </c>
      <c r="H133">
        <f t="shared" si="18"/>
        <v>13000</v>
      </c>
      <c r="I133">
        <f t="shared" si="19"/>
        <v>24593</v>
      </c>
      <c r="M133">
        <f>IF(AND(B133&gt;15,C133&lt;=0.6),1,0)</f>
        <v>1</v>
      </c>
      <c r="N133">
        <f>IF(AND(B133&gt;15,C133&gt;0.6),1,0)</f>
        <v>0</v>
      </c>
      <c r="P133" s="5">
        <v>42225</v>
      </c>
      <c r="Q133">
        <v>13000</v>
      </c>
      <c r="S133">
        <v>24593</v>
      </c>
      <c r="T133" t="str">
        <f t="shared" si="20"/>
        <v>sierpień</v>
      </c>
    </row>
    <row r="134" spans="1:20" x14ac:dyDescent="0.25">
      <c r="A134" s="5">
        <v>42226</v>
      </c>
      <c r="B134">
        <v>24</v>
      </c>
      <c r="C134">
        <v>0</v>
      </c>
      <c r="D134">
        <f t="shared" si="15"/>
        <v>0</v>
      </c>
      <c r="E134">
        <f t="shared" si="16"/>
        <v>459</v>
      </c>
      <c r="F134">
        <f t="shared" si="14"/>
        <v>12541</v>
      </c>
      <c r="G134">
        <f t="shared" si="17"/>
        <v>12000</v>
      </c>
      <c r="H134">
        <f t="shared" si="18"/>
        <v>541</v>
      </c>
      <c r="I134">
        <f t="shared" si="19"/>
        <v>0</v>
      </c>
      <c r="M134">
        <f>IF(AND(B134&gt;15,C134&lt;=0.6),1,0)</f>
        <v>1</v>
      </c>
      <c r="N134">
        <f>IF(AND(B134&gt;15,C134&gt;0.6),1,0)</f>
        <v>0</v>
      </c>
      <c r="P134" s="5">
        <v>42226</v>
      </c>
      <c r="Q134">
        <v>541</v>
      </c>
      <c r="S134">
        <v>0</v>
      </c>
      <c r="T134" t="str">
        <f t="shared" si="20"/>
        <v>sierpień</v>
      </c>
    </row>
    <row r="135" spans="1:20" x14ac:dyDescent="0.25">
      <c r="A135" s="5">
        <v>42227</v>
      </c>
      <c r="B135">
        <v>26</v>
      </c>
      <c r="C135">
        <v>0</v>
      </c>
      <c r="D135">
        <f t="shared" si="15"/>
        <v>0</v>
      </c>
      <c r="E135">
        <f t="shared" si="16"/>
        <v>22</v>
      </c>
      <c r="F135">
        <f t="shared" si="14"/>
        <v>519</v>
      </c>
      <c r="G135">
        <f t="shared" si="17"/>
        <v>12000</v>
      </c>
      <c r="H135">
        <f t="shared" si="18"/>
        <v>13000</v>
      </c>
      <c r="I135">
        <f t="shared" si="19"/>
        <v>24481</v>
      </c>
      <c r="M135">
        <f>IF(AND(B135&gt;15,C135&lt;=0.6),1,0)</f>
        <v>1</v>
      </c>
      <c r="N135">
        <f>IF(AND(B135&gt;15,C135&gt;0.6),1,0)</f>
        <v>0</v>
      </c>
      <c r="P135" s="5">
        <v>42227</v>
      </c>
      <c r="Q135">
        <v>13000</v>
      </c>
      <c r="S135">
        <v>24481</v>
      </c>
      <c r="T135" t="str">
        <f t="shared" si="20"/>
        <v>sierpień</v>
      </c>
    </row>
    <row r="136" spans="1:20" x14ac:dyDescent="0.25">
      <c r="A136" s="5">
        <v>42228</v>
      </c>
      <c r="B136">
        <v>32</v>
      </c>
      <c r="C136">
        <v>0.6</v>
      </c>
      <c r="D136">
        <f t="shared" si="15"/>
        <v>420</v>
      </c>
      <c r="E136">
        <f t="shared" si="16"/>
        <v>0</v>
      </c>
      <c r="F136">
        <f t="shared" si="14"/>
        <v>13420</v>
      </c>
      <c r="G136">
        <f t="shared" si="17"/>
        <v>24000</v>
      </c>
      <c r="H136">
        <f t="shared" si="18"/>
        <v>1000</v>
      </c>
      <c r="I136">
        <f t="shared" si="19"/>
        <v>11580</v>
      </c>
      <c r="M136">
        <f>IF(AND(B136&gt;15,C136&lt;=0.6),1,0)</f>
        <v>1</v>
      </c>
      <c r="N136">
        <f>IF(AND(B136&gt;15,C136&gt;0.6),1,0)</f>
        <v>0</v>
      </c>
      <c r="P136" s="5">
        <v>42228</v>
      </c>
      <c r="Q136">
        <v>1000</v>
      </c>
      <c r="S136">
        <v>11580</v>
      </c>
      <c r="T136" t="str">
        <f t="shared" si="20"/>
        <v>sierpień</v>
      </c>
    </row>
    <row r="137" spans="1:20" x14ac:dyDescent="0.25">
      <c r="A137" s="5">
        <v>42229</v>
      </c>
      <c r="B137">
        <v>31</v>
      </c>
      <c r="C137">
        <v>0.1</v>
      </c>
      <c r="D137">
        <f t="shared" si="15"/>
        <v>70</v>
      </c>
      <c r="E137">
        <f t="shared" si="16"/>
        <v>0</v>
      </c>
      <c r="F137">
        <f t="shared" ref="F137:F185" si="21">IF(H136+D137&lt;=25000,H136+D137,25000)-E137</f>
        <v>1070</v>
      </c>
      <c r="G137">
        <f t="shared" si="17"/>
        <v>24000</v>
      </c>
      <c r="H137">
        <f t="shared" si="18"/>
        <v>1000</v>
      </c>
      <c r="I137">
        <f t="shared" si="19"/>
        <v>23930</v>
      </c>
      <c r="M137">
        <f>IF(AND(B137&gt;15,C137&lt;=0.6),1,0)</f>
        <v>1</v>
      </c>
      <c r="N137">
        <f>IF(AND(B137&gt;15,C137&gt;0.6),1,0)</f>
        <v>0</v>
      </c>
      <c r="P137" s="5">
        <v>42229</v>
      </c>
      <c r="Q137">
        <v>1000</v>
      </c>
      <c r="S137">
        <v>23930</v>
      </c>
      <c r="T137" t="str">
        <f t="shared" si="20"/>
        <v>sierpień</v>
      </c>
    </row>
    <row r="138" spans="1:20" x14ac:dyDescent="0.25">
      <c r="A138" s="5">
        <v>42230</v>
      </c>
      <c r="B138">
        <v>33</v>
      </c>
      <c r="C138">
        <v>0</v>
      </c>
      <c r="D138">
        <f t="shared" si="15"/>
        <v>0</v>
      </c>
      <c r="E138">
        <f t="shared" si="16"/>
        <v>57</v>
      </c>
      <c r="F138">
        <f t="shared" si="21"/>
        <v>943</v>
      </c>
      <c r="G138">
        <f t="shared" si="17"/>
        <v>24000</v>
      </c>
      <c r="H138">
        <f t="shared" si="18"/>
        <v>1000</v>
      </c>
      <c r="I138">
        <f t="shared" si="19"/>
        <v>24057</v>
      </c>
      <c r="M138">
        <f>IF(AND(B138&gt;15,C138&lt;=0.6),1,0)</f>
        <v>1</v>
      </c>
      <c r="N138">
        <f>IF(AND(B138&gt;15,C138&gt;0.6),1,0)</f>
        <v>0</v>
      </c>
      <c r="P138" s="5">
        <v>42230</v>
      </c>
      <c r="Q138">
        <v>1000</v>
      </c>
      <c r="S138">
        <v>24057</v>
      </c>
      <c r="T138" t="str">
        <f t="shared" si="20"/>
        <v>sierpień</v>
      </c>
    </row>
    <row r="139" spans="1:20" x14ac:dyDescent="0.25">
      <c r="A139" s="5">
        <v>42231</v>
      </c>
      <c r="B139">
        <v>31</v>
      </c>
      <c r="C139">
        <v>12</v>
      </c>
      <c r="D139">
        <f t="shared" si="15"/>
        <v>8400</v>
      </c>
      <c r="E139">
        <f t="shared" si="16"/>
        <v>0</v>
      </c>
      <c r="F139">
        <f t="shared" si="21"/>
        <v>9400</v>
      </c>
      <c r="G139">
        <f t="shared" si="17"/>
        <v>0</v>
      </c>
      <c r="H139">
        <f t="shared" si="18"/>
        <v>9400</v>
      </c>
      <c r="I139">
        <f t="shared" si="19"/>
        <v>0</v>
      </c>
      <c r="M139">
        <f>IF(AND(B139&gt;15,C139&lt;=0.6),1,0)</f>
        <v>0</v>
      </c>
      <c r="N139">
        <f>IF(AND(B139&gt;15,C139&gt;0.6),1,0)</f>
        <v>1</v>
      </c>
      <c r="P139" s="5">
        <v>42231</v>
      </c>
      <c r="Q139">
        <v>9400</v>
      </c>
      <c r="S139">
        <v>0</v>
      </c>
      <c r="T139" t="str">
        <f t="shared" si="20"/>
        <v>sierpień</v>
      </c>
    </row>
    <row r="140" spans="1:20" x14ac:dyDescent="0.25">
      <c r="A140" s="5">
        <v>42232</v>
      </c>
      <c r="B140">
        <v>22</v>
      </c>
      <c r="C140">
        <v>0</v>
      </c>
      <c r="D140">
        <f t="shared" si="15"/>
        <v>0</v>
      </c>
      <c r="E140">
        <f t="shared" si="16"/>
        <v>291</v>
      </c>
      <c r="F140">
        <f t="shared" si="21"/>
        <v>9109</v>
      </c>
      <c r="G140">
        <f t="shared" si="17"/>
        <v>12000</v>
      </c>
      <c r="H140">
        <f t="shared" si="18"/>
        <v>13000</v>
      </c>
      <c r="I140">
        <f t="shared" si="19"/>
        <v>15891</v>
      </c>
      <c r="M140">
        <f>IF(AND(B140&gt;15,C140&lt;=0.6),1,0)</f>
        <v>1</v>
      </c>
      <c r="N140">
        <f>IF(AND(B140&gt;15,C140&gt;0.6),1,0)</f>
        <v>0</v>
      </c>
      <c r="P140" s="5">
        <v>42232</v>
      </c>
      <c r="Q140">
        <v>13000</v>
      </c>
      <c r="S140">
        <v>15891</v>
      </c>
      <c r="T140" t="str">
        <f t="shared" si="20"/>
        <v>sierpień</v>
      </c>
    </row>
    <row r="141" spans="1:20" x14ac:dyDescent="0.25">
      <c r="A141" s="5">
        <v>42233</v>
      </c>
      <c r="B141">
        <v>24</v>
      </c>
      <c r="C141">
        <v>0.2</v>
      </c>
      <c r="D141">
        <f t="shared" si="15"/>
        <v>140</v>
      </c>
      <c r="E141">
        <f t="shared" si="16"/>
        <v>0</v>
      </c>
      <c r="F141">
        <f t="shared" si="21"/>
        <v>13140</v>
      </c>
      <c r="G141">
        <f t="shared" si="17"/>
        <v>12000</v>
      </c>
      <c r="H141">
        <f t="shared" si="18"/>
        <v>1140</v>
      </c>
      <c r="I141">
        <f t="shared" si="19"/>
        <v>0</v>
      </c>
      <c r="M141">
        <f>IF(AND(B141&gt;15,C141&lt;=0.6),1,0)</f>
        <v>1</v>
      </c>
      <c r="N141">
        <f>IF(AND(B141&gt;15,C141&gt;0.6),1,0)</f>
        <v>0</v>
      </c>
      <c r="P141" s="5">
        <v>42233</v>
      </c>
      <c r="Q141">
        <v>1140</v>
      </c>
      <c r="S141">
        <v>0</v>
      </c>
      <c r="T141" t="str">
        <f t="shared" si="20"/>
        <v>sierpień</v>
      </c>
    </row>
    <row r="142" spans="1:20" x14ac:dyDescent="0.25">
      <c r="A142" s="5">
        <v>42234</v>
      </c>
      <c r="B142">
        <v>22</v>
      </c>
      <c r="C142">
        <v>0</v>
      </c>
      <c r="D142">
        <f t="shared" si="15"/>
        <v>0</v>
      </c>
      <c r="E142">
        <f t="shared" si="16"/>
        <v>36</v>
      </c>
      <c r="F142">
        <f t="shared" si="21"/>
        <v>1104</v>
      </c>
      <c r="G142">
        <f t="shared" si="17"/>
        <v>12000</v>
      </c>
      <c r="H142">
        <f t="shared" si="18"/>
        <v>13000</v>
      </c>
      <c r="I142">
        <f t="shared" si="19"/>
        <v>23896</v>
      </c>
      <c r="M142">
        <f>IF(AND(B142&gt;15,C142&lt;=0.6),1,0)</f>
        <v>1</v>
      </c>
      <c r="N142">
        <f>IF(AND(B142&gt;15,C142&gt;0.6),1,0)</f>
        <v>0</v>
      </c>
      <c r="P142" s="5">
        <v>42234</v>
      </c>
      <c r="Q142">
        <v>13000</v>
      </c>
      <c r="S142">
        <v>23896</v>
      </c>
      <c r="T142" t="str">
        <f t="shared" si="20"/>
        <v>sierpień</v>
      </c>
    </row>
    <row r="143" spans="1:20" x14ac:dyDescent="0.25">
      <c r="A143" s="5">
        <v>42235</v>
      </c>
      <c r="B143">
        <v>19</v>
      </c>
      <c r="C143">
        <v>0</v>
      </c>
      <c r="D143">
        <f t="shared" si="15"/>
        <v>0</v>
      </c>
      <c r="E143">
        <f t="shared" si="16"/>
        <v>323</v>
      </c>
      <c r="F143">
        <f t="shared" si="21"/>
        <v>12677</v>
      </c>
      <c r="G143">
        <f t="shared" si="17"/>
        <v>12000</v>
      </c>
      <c r="H143">
        <f t="shared" si="18"/>
        <v>677</v>
      </c>
      <c r="I143">
        <f t="shared" si="19"/>
        <v>0</v>
      </c>
      <c r="M143">
        <f>IF(AND(B143&gt;15,C143&lt;=0.6),1,0)</f>
        <v>1</v>
      </c>
      <c r="N143">
        <f>IF(AND(B143&gt;15,C143&gt;0.6),1,0)</f>
        <v>0</v>
      </c>
      <c r="P143" s="5">
        <v>42235</v>
      </c>
      <c r="Q143">
        <v>677</v>
      </c>
      <c r="S143">
        <v>0</v>
      </c>
      <c r="T143" t="str">
        <f t="shared" si="20"/>
        <v>sierpień</v>
      </c>
    </row>
    <row r="144" spans="1:20" x14ac:dyDescent="0.25">
      <c r="A144" s="5">
        <v>42236</v>
      </c>
      <c r="B144">
        <v>18</v>
      </c>
      <c r="C144">
        <v>0</v>
      </c>
      <c r="D144">
        <f t="shared" si="15"/>
        <v>0</v>
      </c>
      <c r="E144">
        <f t="shared" si="16"/>
        <v>16</v>
      </c>
      <c r="F144">
        <f t="shared" si="21"/>
        <v>661</v>
      </c>
      <c r="G144">
        <f t="shared" si="17"/>
        <v>12000</v>
      </c>
      <c r="H144">
        <f t="shared" si="18"/>
        <v>13000</v>
      </c>
      <c r="I144">
        <f t="shared" si="19"/>
        <v>24339</v>
      </c>
      <c r="M144">
        <f>IF(AND(B144&gt;15,C144&lt;=0.6),1,0)</f>
        <v>1</v>
      </c>
      <c r="N144">
        <f>IF(AND(B144&gt;15,C144&gt;0.6),1,0)</f>
        <v>0</v>
      </c>
      <c r="P144" s="5">
        <v>42236</v>
      </c>
      <c r="Q144">
        <v>13000</v>
      </c>
      <c r="S144">
        <v>24339</v>
      </c>
      <c r="T144" t="str">
        <f t="shared" si="20"/>
        <v>sierpień</v>
      </c>
    </row>
    <row r="145" spans="1:20" x14ac:dyDescent="0.25">
      <c r="A145" s="5">
        <v>42237</v>
      </c>
      <c r="B145">
        <v>18</v>
      </c>
      <c r="C145">
        <v>0</v>
      </c>
      <c r="D145">
        <f t="shared" si="15"/>
        <v>0</v>
      </c>
      <c r="E145">
        <f t="shared" si="16"/>
        <v>298</v>
      </c>
      <c r="F145">
        <f t="shared" si="21"/>
        <v>12702</v>
      </c>
      <c r="G145">
        <f t="shared" si="17"/>
        <v>12000</v>
      </c>
      <c r="H145">
        <f t="shared" si="18"/>
        <v>702</v>
      </c>
      <c r="I145">
        <f t="shared" si="19"/>
        <v>0</v>
      </c>
      <c r="M145">
        <f>IF(AND(B145&gt;15,C145&lt;=0.6),1,0)</f>
        <v>1</v>
      </c>
      <c r="N145">
        <f>IF(AND(B145&gt;15,C145&gt;0.6),1,0)</f>
        <v>0</v>
      </c>
      <c r="P145" s="5">
        <v>42237</v>
      </c>
      <c r="Q145">
        <v>702</v>
      </c>
      <c r="S145">
        <v>0</v>
      </c>
      <c r="T145" t="str">
        <f t="shared" si="20"/>
        <v>sierpień</v>
      </c>
    </row>
    <row r="146" spans="1:20" x14ac:dyDescent="0.25">
      <c r="A146" s="5">
        <v>42238</v>
      </c>
      <c r="B146">
        <v>18</v>
      </c>
      <c r="C146">
        <v>0</v>
      </c>
      <c r="D146">
        <f t="shared" si="15"/>
        <v>0</v>
      </c>
      <c r="E146">
        <f t="shared" si="16"/>
        <v>17</v>
      </c>
      <c r="F146">
        <f t="shared" si="21"/>
        <v>685</v>
      </c>
      <c r="G146">
        <f t="shared" si="17"/>
        <v>12000</v>
      </c>
      <c r="H146">
        <f t="shared" si="18"/>
        <v>13000</v>
      </c>
      <c r="I146">
        <f t="shared" si="19"/>
        <v>24315</v>
      </c>
      <c r="M146">
        <f>IF(AND(B146&gt;15,C146&lt;=0.6),1,0)</f>
        <v>1</v>
      </c>
      <c r="N146">
        <f>IF(AND(B146&gt;15,C146&gt;0.6),1,0)</f>
        <v>0</v>
      </c>
      <c r="P146" s="5">
        <v>42238</v>
      </c>
      <c r="Q146">
        <v>13000</v>
      </c>
      <c r="S146">
        <v>24315</v>
      </c>
      <c r="T146" t="str">
        <f t="shared" si="20"/>
        <v>sierpień</v>
      </c>
    </row>
    <row r="147" spans="1:20" x14ac:dyDescent="0.25">
      <c r="A147" s="5">
        <v>42239</v>
      </c>
      <c r="B147">
        <v>19</v>
      </c>
      <c r="C147">
        <v>0</v>
      </c>
      <c r="D147">
        <f t="shared" si="15"/>
        <v>0</v>
      </c>
      <c r="E147">
        <f t="shared" si="16"/>
        <v>323</v>
      </c>
      <c r="F147">
        <f t="shared" si="21"/>
        <v>12677</v>
      </c>
      <c r="G147">
        <f t="shared" si="17"/>
        <v>12000</v>
      </c>
      <c r="H147">
        <f t="shared" si="18"/>
        <v>677</v>
      </c>
      <c r="I147">
        <f t="shared" si="19"/>
        <v>0</v>
      </c>
      <c r="M147">
        <f>IF(AND(B147&gt;15,C147&lt;=0.6),1,0)</f>
        <v>1</v>
      </c>
      <c r="N147">
        <f>IF(AND(B147&gt;15,C147&gt;0.6),1,0)</f>
        <v>0</v>
      </c>
      <c r="P147" s="5">
        <v>42239</v>
      </c>
      <c r="Q147">
        <v>677</v>
      </c>
      <c r="S147">
        <v>0</v>
      </c>
      <c r="T147" t="str">
        <f t="shared" si="20"/>
        <v>sierpień</v>
      </c>
    </row>
    <row r="148" spans="1:20" x14ac:dyDescent="0.25">
      <c r="A148" s="5">
        <v>42240</v>
      </c>
      <c r="B148">
        <v>21</v>
      </c>
      <c r="C148">
        <v>5.5</v>
      </c>
      <c r="D148">
        <f t="shared" si="15"/>
        <v>3850</v>
      </c>
      <c r="E148">
        <f t="shared" si="16"/>
        <v>0</v>
      </c>
      <c r="F148">
        <f t="shared" si="21"/>
        <v>4527</v>
      </c>
      <c r="G148">
        <f t="shared" si="17"/>
        <v>0</v>
      </c>
      <c r="H148">
        <f t="shared" si="18"/>
        <v>4527</v>
      </c>
      <c r="I148">
        <f t="shared" si="19"/>
        <v>0</v>
      </c>
      <c r="M148">
        <f>IF(AND(B148&gt;15,C148&lt;=0.6),1,0)</f>
        <v>0</v>
      </c>
      <c r="N148">
        <f>IF(AND(B148&gt;15,C148&gt;0.6),1,0)</f>
        <v>1</v>
      </c>
      <c r="P148" s="5">
        <v>42240</v>
      </c>
      <c r="Q148">
        <v>4527</v>
      </c>
      <c r="S148">
        <v>0</v>
      </c>
      <c r="T148" t="str">
        <f t="shared" si="20"/>
        <v>sierpień</v>
      </c>
    </row>
    <row r="149" spans="1:20" x14ac:dyDescent="0.25">
      <c r="A149" s="5">
        <v>42241</v>
      </c>
      <c r="B149">
        <v>18</v>
      </c>
      <c r="C149">
        <v>18</v>
      </c>
      <c r="D149">
        <f t="shared" si="15"/>
        <v>12600</v>
      </c>
      <c r="E149">
        <f t="shared" si="16"/>
        <v>0</v>
      </c>
      <c r="F149">
        <f t="shared" si="21"/>
        <v>17127</v>
      </c>
      <c r="G149">
        <f t="shared" si="17"/>
        <v>0</v>
      </c>
      <c r="H149">
        <f t="shared" si="18"/>
        <v>17127</v>
      </c>
      <c r="I149">
        <f t="shared" si="19"/>
        <v>0</v>
      </c>
      <c r="M149">
        <f>IF(AND(B149&gt;15,C149&lt;=0.6),1,0)</f>
        <v>0</v>
      </c>
      <c r="N149">
        <f>IF(AND(B149&gt;15,C149&gt;0.6),1,0)</f>
        <v>1</v>
      </c>
      <c r="P149" s="5">
        <v>42241</v>
      </c>
      <c r="Q149">
        <v>17127</v>
      </c>
      <c r="S149">
        <v>0</v>
      </c>
      <c r="T149" t="str">
        <f t="shared" si="20"/>
        <v>sierpień</v>
      </c>
    </row>
    <row r="150" spans="1:20" x14ac:dyDescent="0.25">
      <c r="A150" s="5">
        <v>42242</v>
      </c>
      <c r="B150">
        <v>19</v>
      </c>
      <c r="C150">
        <v>12</v>
      </c>
      <c r="D150">
        <f t="shared" si="15"/>
        <v>8400</v>
      </c>
      <c r="E150">
        <f t="shared" si="16"/>
        <v>0</v>
      </c>
      <c r="F150">
        <f t="shared" si="21"/>
        <v>25000</v>
      </c>
      <c r="G150">
        <f t="shared" si="17"/>
        <v>0</v>
      </c>
      <c r="H150">
        <f t="shared" si="18"/>
        <v>25000</v>
      </c>
      <c r="I150">
        <f t="shared" si="19"/>
        <v>0</v>
      </c>
      <c r="M150">
        <f>IF(AND(B150&gt;15,C150&lt;=0.6),1,0)</f>
        <v>0</v>
      </c>
      <c r="N150">
        <f>IF(AND(B150&gt;15,C150&gt;0.6),1,0)</f>
        <v>1</v>
      </c>
      <c r="P150" s="5">
        <v>42242</v>
      </c>
      <c r="Q150">
        <v>25000</v>
      </c>
      <c r="S150">
        <v>0</v>
      </c>
      <c r="T150" t="str">
        <f t="shared" si="20"/>
        <v>sierpień</v>
      </c>
    </row>
    <row r="151" spans="1:20" x14ac:dyDescent="0.25">
      <c r="A151" s="5">
        <v>42243</v>
      </c>
      <c r="B151">
        <v>23</v>
      </c>
      <c r="C151">
        <v>0</v>
      </c>
      <c r="D151">
        <f t="shared" si="15"/>
        <v>0</v>
      </c>
      <c r="E151">
        <f t="shared" si="16"/>
        <v>828</v>
      </c>
      <c r="F151">
        <f t="shared" si="21"/>
        <v>24172</v>
      </c>
      <c r="G151">
        <f t="shared" si="17"/>
        <v>12000</v>
      </c>
      <c r="H151">
        <f t="shared" si="18"/>
        <v>12172</v>
      </c>
      <c r="I151">
        <f t="shared" si="19"/>
        <v>0</v>
      </c>
      <c r="M151">
        <f>IF(AND(B151&gt;15,C151&lt;=0.6),1,0)</f>
        <v>1</v>
      </c>
      <c r="N151">
        <f>IF(AND(B151&gt;15,C151&gt;0.6),1,0)</f>
        <v>0</v>
      </c>
      <c r="P151" s="5">
        <v>42243</v>
      </c>
      <c r="Q151">
        <v>12172</v>
      </c>
      <c r="S151">
        <v>0</v>
      </c>
      <c r="T151" t="str">
        <f t="shared" si="20"/>
        <v>sierpień</v>
      </c>
    </row>
    <row r="152" spans="1:20" x14ac:dyDescent="0.25">
      <c r="A152" s="5">
        <v>42244</v>
      </c>
      <c r="B152">
        <v>17</v>
      </c>
      <c r="C152">
        <v>0.1</v>
      </c>
      <c r="D152">
        <f t="shared" si="15"/>
        <v>70</v>
      </c>
      <c r="E152">
        <f t="shared" si="16"/>
        <v>0</v>
      </c>
      <c r="F152">
        <f t="shared" si="21"/>
        <v>12242</v>
      </c>
      <c r="G152">
        <f t="shared" si="17"/>
        <v>12000</v>
      </c>
      <c r="H152">
        <f t="shared" si="18"/>
        <v>242</v>
      </c>
      <c r="I152">
        <f t="shared" si="19"/>
        <v>0</v>
      </c>
      <c r="M152">
        <f>IF(AND(B152&gt;15,C152&lt;=0.6),1,0)</f>
        <v>1</v>
      </c>
      <c r="N152">
        <f>IF(AND(B152&gt;15,C152&gt;0.6),1,0)</f>
        <v>0</v>
      </c>
      <c r="P152" s="5">
        <v>42244</v>
      </c>
      <c r="Q152">
        <v>242</v>
      </c>
      <c r="S152">
        <v>0</v>
      </c>
      <c r="T152" t="str">
        <f t="shared" si="20"/>
        <v>sierpień</v>
      </c>
    </row>
    <row r="153" spans="1:20" x14ac:dyDescent="0.25">
      <c r="A153" s="5">
        <v>42245</v>
      </c>
      <c r="B153">
        <v>16</v>
      </c>
      <c r="C153">
        <v>14</v>
      </c>
      <c r="D153">
        <f t="shared" si="15"/>
        <v>9800</v>
      </c>
      <c r="E153">
        <f t="shared" si="16"/>
        <v>0</v>
      </c>
      <c r="F153">
        <f t="shared" si="21"/>
        <v>10042</v>
      </c>
      <c r="G153">
        <f t="shared" si="17"/>
        <v>0</v>
      </c>
      <c r="H153">
        <f t="shared" si="18"/>
        <v>10042</v>
      </c>
      <c r="I153">
        <f t="shared" si="19"/>
        <v>0</v>
      </c>
      <c r="M153">
        <f>IF(AND(B153&gt;15,C153&lt;=0.6),1,0)</f>
        <v>0</v>
      </c>
      <c r="N153">
        <f>IF(AND(B153&gt;15,C153&gt;0.6),1,0)</f>
        <v>1</v>
      </c>
      <c r="P153" s="5">
        <v>42245</v>
      </c>
      <c r="Q153">
        <v>10042</v>
      </c>
      <c r="S153">
        <v>0</v>
      </c>
      <c r="T153" t="str">
        <f t="shared" si="20"/>
        <v>sierpień</v>
      </c>
    </row>
    <row r="154" spans="1:20" x14ac:dyDescent="0.25">
      <c r="A154" s="5">
        <v>42246</v>
      </c>
      <c r="B154">
        <v>22</v>
      </c>
      <c r="C154">
        <v>0</v>
      </c>
      <c r="D154">
        <f t="shared" si="15"/>
        <v>0</v>
      </c>
      <c r="E154">
        <f t="shared" si="16"/>
        <v>311</v>
      </c>
      <c r="F154">
        <f t="shared" si="21"/>
        <v>9731</v>
      </c>
      <c r="G154">
        <f t="shared" si="17"/>
        <v>12000</v>
      </c>
      <c r="H154">
        <f t="shared" si="18"/>
        <v>13000</v>
      </c>
      <c r="I154">
        <f t="shared" si="19"/>
        <v>15269</v>
      </c>
      <c r="M154">
        <f>IF(AND(B154&gt;15,C154&lt;=0.6),1,0)</f>
        <v>1</v>
      </c>
      <c r="N154">
        <f>IF(AND(B154&gt;15,C154&gt;0.6),1,0)</f>
        <v>0</v>
      </c>
      <c r="P154" s="5">
        <v>42246</v>
      </c>
      <c r="Q154">
        <v>13000</v>
      </c>
      <c r="S154">
        <v>15269</v>
      </c>
      <c r="T154" t="str">
        <f t="shared" si="20"/>
        <v>sierpień</v>
      </c>
    </row>
    <row r="155" spans="1:20" x14ac:dyDescent="0.25">
      <c r="A155" s="5">
        <v>42247</v>
      </c>
      <c r="B155">
        <v>26</v>
      </c>
      <c r="C155">
        <v>0</v>
      </c>
      <c r="D155">
        <f t="shared" si="15"/>
        <v>0</v>
      </c>
      <c r="E155">
        <f t="shared" si="16"/>
        <v>518</v>
      </c>
      <c r="F155">
        <f t="shared" si="21"/>
        <v>12482</v>
      </c>
      <c r="G155">
        <f t="shared" si="17"/>
        <v>12000</v>
      </c>
      <c r="H155">
        <f t="shared" si="18"/>
        <v>482</v>
      </c>
      <c r="I155">
        <f t="shared" si="19"/>
        <v>0</v>
      </c>
      <c r="M155">
        <f>IF(AND(B155&gt;15,C155&lt;=0.6),1,0)</f>
        <v>1</v>
      </c>
      <c r="N155">
        <f>IF(AND(B155&gt;15,C155&gt;0.6),1,0)</f>
        <v>0</v>
      </c>
      <c r="P155" s="5">
        <v>42247</v>
      </c>
      <c r="Q155">
        <v>482</v>
      </c>
      <c r="S155">
        <v>0</v>
      </c>
      <c r="T155" t="str">
        <f t="shared" si="20"/>
        <v>sierpień</v>
      </c>
    </row>
    <row r="156" spans="1:20" x14ac:dyDescent="0.25">
      <c r="A156" s="5">
        <v>42248</v>
      </c>
      <c r="B156">
        <v>27</v>
      </c>
      <c r="C156">
        <v>2</v>
      </c>
      <c r="D156">
        <f t="shared" si="15"/>
        <v>1400</v>
      </c>
      <c r="E156">
        <f t="shared" si="16"/>
        <v>0</v>
      </c>
      <c r="F156">
        <f t="shared" si="21"/>
        <v>1882</v>
      </c>
      <c r="G156">
        <f t="shared" si="17"/>
        <v>0</v>
      </c>
      <c r="H156">
        <f t="shared" si="18"/>
        <v>1882</v>
      </c>
      <c r="I156">
        <f t="shared" si="19"/>
        <v>0</v>
      </c>
      <c r="M156">
        <f>IF(AND(B156&gt;15,C156&lt;=0.6),1,0)</f>
        <v>0</v>
      </c>
      <c r="N156">
        <f>IF(AND(B156&gt;15,C156&gt;0.6),1,0)</f>
        <v>1</v>
      </c>
      <c r="P156" s="5">
        <v>42248</v>
      </c>
      <c r="Q156">
        <v>1882</v>
      </c>
      <c r="S156">
        <v>0</v>
      </c>
      <c r="T156" t="str">
        <f t="shared" si="20"/>
        <v>wrzesień</v>
      </c>
    </row>
    <row r="157" spans="1:20" x14ac:dyDescent="0.25">
      <c r="A157" s="5">
        <v>42249</v>
      </c>
      <c r="B157">
        <v>18</v>
      </c>
      <c r="C157">
        <v>0</v>
      </c>
      <c r="D157">
        <f t="shared" si="15"/>
        <v>0</v>
      </c>
      <c r="E157">
        <f t="shared" si="16"/>
        <v>44</v>
      </c>
      <c r="F157">
        <f t="shared" si="21"/>
        <v>1838</v>
      </c>
      <c r="G157">
        <f t="shared" si="17"/>
        <v>12000</v>
      </c>
      <c r="H157">
        <f t="shared" si="18"/>
        <v>13000</v>
      </c>
      <c r="I157">
        <f t="shared" si="19"/>
        <v>23162</v>
      </c>
      <c r="M157">
        <f>IF(AND(B157&gt;15,C157&lt;=0.6),1,0)</f>
        <v>1</v>
      </c>
      <c r="N157">
        <f>IF(AND(B157&gt;15,C157&gt;0.6),1,0)</f>
        <v>0</v>
      </c>
      <c r="P157" s="5">
        <v>42249</v>
      </c>
      <c r="Q157">
        <v>13000</v>
      </c>
      <c r="S157">
        <v>23162</v>
      </c>
      <c r="T157" t="str">
        <f t="shared" si="20"/>
        <v>wrzesień</v>
      </c>
    </row>
    <row r="158" spans="1:20" x14ac:dyDescent="0.25">
      <c r="A158" s="5">
        <v>42250</v>
      </c>
      <c r="B158">
        <v>17</v>
      </c>
      <c r="C158">
        <v>0</v>
      </c>
      <c r="D158">
        <f t="shared" si="15"/>
        <v>0</v>
      </c>
      <c r="E158">
        <f t="shared" si="16"/>
        <v>274</v>
      </c>
      <c r="F158">
        <f t="shared" si="21"/>
        <v>12726</v>
      </c>
      <c r="G158">
        <f t="shared" si="17"/>
        <v>12000</v>
      </c>
      <c r="H158">
        <f t="shared" si="18"/>
        <v>726</v>
      </c>
      <c r="I158">
        <f t="shared" si="19"/>
        <v>0</v>
      </c>
      <c r="M158">
        <f>IF(AND(B158&gt;15,C158&lt;=0.6),1,0)</f>
        <v>1</v>
      </c>
      <c r="N158">
        <f>IF(AND(B158&gt;15,C158&gt;0.6),1,0)</f>
        <v>0</v>
      </c>
      <c r="P158" s="5">
        <v>42250</v>
      </c>
      <c r="Q158">
        <v>726</v>
      </c>
      <c r="S158">
        <v>0</v>
      </c>
      <c r="T158" t="str">
        <f t="shared" si="20"/>
        <v>wrzesień</v>
      </c>
    </row>
    <row r="159" spans="1:20" x14ac:dyDescent="0.25">
      <c r="A159" s="5">
        <v>42251</v>
      </c>
      <c r="B159">
        <v>16</v>
      </c>
      <c r="C159">
        <v>0.1</v>
      </c>
      <c r="D159">
        <f t="shared" si="15"/>
        <v>70</v>
      </c>
      <c r="E159">
        <f t="shared" si="16"/>
        <v>0</v>
      </c>
      <c r="F159">
        <f t="shared" si="21"/>
        <v>796</v>
      </c>
      <c r="G159">
        <f t="shared" si="17"/>
        <v>12000</v>
      </c>
      <c r="H159">
        <f t="shared" si="18"/>
        <v>13000</v>
      </c>
      <c r="I159">
        <f t="shared" si="19"/>
        <v>24204</v>
      </c>
      <c r="M159">
        <f>IF(AND(B159&gt;15,C159&lt;=0.6),1,0)</f>
        <v>1</v>
      </c>
      <c r="N159">
        <f>IF(AND(B159&gt;15,C159&gt;0.6),1,0)</f>
        <v>0</v>
      </c>
      <c r="P159" s="5">
        <v>42251</v>
      </c>
      <c r="Q159">
        <v>13000</v>
      </c>
      <c r="S159">
        <v>24204</v>
      </c>
      <c r="T159" t="str">
        <f t="shared" si="20"/>
        <v>wrzesień</v>
      </c>
    </row>
    <row r="160" spans="1:20" x14ac:dyDescent="0.25">
      <c r="A160" s="5">
        <v>42252</v>
      </c>
      <c r="B160">
        <v>15</v>
      </c>
      <c r="C160">
        <v>0</v>
      </c>
      <c r="D160">
        <f t="shared" si="15"/>
        <v>0</v>
      </c>
      <c r="E160">
        <f t="shared" si="16"/>
        <v>227</v>
      </c>
      <c r="F160">
        <f t="shared" si="21"/>
        <v>12773</v>
      </c>
      <c r="G160">
        <f t="shared" si="17"/>
        <v>0</v>
      </c>
      <c r="H160">
        <f t="shared" si="18"/>
        <v>12773</v>
      </c>
      <c r="I160">
        <f t="shared" si="19"/>
        <v>0</v>
      </c>
      <c r="M160">
        <f>IF(AND(B160&gt;15,C160&lt;=0.6),1,0)</f>
        <v>0</v>
      </c>
      <c r="N160">
        <f>IF(AND(B160&gt;15,C160&gt;0.6),1,0)</f>
        <v>0</v>
      </c>
      <c r="P160" s="5">
        <v>42252</v>
      </c>
      <c r="Q160">
        <v>12773</v>
      </c>
      <c r="S160">
        <v>0</v>
      </c>
      <c r="T160" t="str">
        <f t="shared" si="20"/>
        <v>wrzesień</v>
      </c>
    </row>
    <row r="161" spans="1:20" x14ac:dyDescent="0.25">
      <c r="A161" s="5">
        <v>42253</v>
      </c>
      <c r="B161">
        <v>12</v>
      </c>
      <c r="C161">
        <v>4</v>
      </c>
      <c r="D161">
        <f t="shared" si="15"/>
        <v>2800</v>
      </c>
      <c r="E161">
        <f t="shared" si="16"/>
        <v>0</v>
      </c>
      <c r="F161">
        <f t="shared" si="21"/>
        <v>15573</v>
      </c>
      <c r="G161">
        <f t="shared" si="17"/>
        <v>0</v>
      </c>
      <c r="H161">
        <f t="shared" si="18"/>
        <v>15573</v>
      </c>
      <c r="I161">
        <f t="shared" si="19"/>
        <v>0</v>
      </c>
      <c r="M161">
        <f>IF(AND(B161&gt;15,C161&lt;=0.6),1,0)</f>
        <v>0</v>
      </c>
      <c r="N161">
        <f>IF(AND(B161&gt;15,C161&gt;0.6),1,0)</f>
        <v>0</v>
      </c>
      <c r="P161" s="5">
        <v>42253</v>
      </c>
      <c r="Q161">
        <v>15573</v>
      </c>
      <c r="S161">
        <v>0</v>
      </c>
      <c r="T161" t="str">
        <f t="shared" si="20"/>
        <v>wrzesień</v>
      </c>
    </row>
    <row r="162" spans="1:20" x14ac:dyDescent="0.25">
      <c r="A162" s="5">
        <v>42254</v>
      </c>
      <c r="B162">
        <v>13</v>
      </c>
      <c r="C162">
        <v>0</v>
      </c>
      <c r="D162">
        <f t="shared" si="15"/>
        <v>0</v>
      </c>
      <c r="E162">
        <f t="shared" si="16"/>
        <v>219</v>
      </c>
      <c r="F162">
        <f t="shared" si="21"/>
        <v>15354</v>
      </c>
      <c r="G162">
        <f t="shared" si="17"/>
        <v>0</v>
      </c>
      <c r="H162">
        <f t="shared" si="18"/>
        <v>15354</v>
      </c>
      <c r="I162">
        <f t="shared" si="19"/>
        <v>0</v>
      </c>
      <c r="M162">
        <f>IF(AND(B162&gt;15,C162&lt;=0.6),1,0)</f>
        <v>0</v>
      </c>
      <c r="N162">
        <f>IF(AND(B162&gt;15,C162&gt;0.6),1,0)</f>
        <v>0</v>
      </c>
      <c r="P162" s="5">
        <v>42254</v>
      </c>
      <c r="Q162">
        <v>15354</v>
      </c>
      <c r="S162">
        <v>0</v>
      </c>
      <c r="T162" t="str">
        <f t="shared" si="20"/>
        <v>wrzesień</v>
      </c>
    </row>
    <row r="163" spans="1:20" x14ac:dyDescent="0.25">
      <c r="A163" s="5">
        <v>42255</v>
      </c>
      <c r="B163">
        <v>11</v>
      </c>
      <c r="C163">
        <v>4</v>
      </c>
      <c r="D163">
        <f t="shared" si="15"/>
        <v>2800</v>
      </c>
      <c r="E163">
        <f t="shared" si="16"/>
        <v>0</v>
      </c>
      <c r="F163">
        <f t="shared" si="21"/>
        <v>18154</v>
      </c>
      <c r="G163">
        <f t="shared" si="17"/>
        <v>0</v>
      </c>
      <c r="H163">
        <f t="shared" si="18"/>
        <v>18154</v>
      </c>
      <c r="I163">
        <f t="shared" si="19"/>
        <v>0</v>
      </c>
      <c r="M163">
        <f>IF(AND(B163&gt;15,C163&lt;=0.6),1,0)</f>
        <v>0</v>
      </c>
      <c r="N163">
        <f>IF(AND(B163&gt;15,C163&gt;0.6),1,0)</f>
        <v>0</v>
      </c>
      <c r="P163" s="5">
        <v>42255</v>
      </c>
      <c r="Q163">
        <v>18154</v>
      </c>
      <c r="S163">
        <v>0</v>
      </c>
      <c r="T163" t="str">
        <f t="shared" si="20"/>
        <v>wrzesień</v>
      </c>
    </row>
    <row r="164" spans="1:20" x14ac:dyDescent="0.25">
      <c r="A164" s="5">
        <v>42256</v>
      </c>
      <c r="B164">
        <v>11</v>
      </c>
      <c r="C164">
        <v>0</v>
      </c>
      <c r="D164">
        <f t="shared" si="15"/>
        <v>0</v>
      </c>
      <c r="E164">
        <f t="shared" si="16"/>
        <v>199</v>
      </c>
      <c r="F164">
        <f t="shared" si="21"/>
        <v>17955</v>
      </c>
      <c r="G164">
        <f t="shared" si="17"/>
        <v>0</v>
      </c>
      <c r="H164">
        <f t="shared" si="18"/>
        <v>17955</v>
      </c>
      <c r="I164">
        <f t="shared" si="19"/>
        <v>0</v>
      </c>
      <c r="M164">
        <f>IF(AND(B164&gt;15,C164&lt;=0.6),1,0)</f>
        <v>0</v>
      </c>
      <c r="N164">
        <f>IF(AND(B164&gt;15,C164&gt;0.6),1,0)</f>
        <v>0</v>
      </c>
      <c r="P164" s="5">
        <v>42256</v>
      </c>
      <c r="Q164">
        <v>17955</v>
      </c>
      <c r="S164">
        <v>0</v>
      </c>
      <c r="T164" t="str">
        <f t="shared" si="20"/>
        <v>wrzesień</v>
      </c>
    </row>
    <row r="165" spans="1:20" x14ac:dyDescent="0.25">
      <c r="A165" s="5">
        <v>42257</v>
      </c>
      <c r="B165">
        <v>12</v>
      </c>
      <c r="C165">
        <v>0</v>
      </c>
      <c r="D165">
        <f t="shared" si="15"/>
        <v>0</v>
      </c>
      <c r="E165">
        <f t="shared" si="16"/>
        <v>224</v>
      </c>
      <c r="F165">
        <f t="shared" si="21"/>
        <v>17731</v>
      </c>
      <c r="G165">
        <f t="shared" si="17"/>
        <v>0</v>
      </c>
      <c r="H165">
        <f t="shared" si="18"/>
        <v>17731</v>
      </c>
      <c r="I165">
        <f t="shared" si="19"/>
        <v>0</v>
      </c>
      <c r="M165">
        <f>IF(AND(B165&gt;15,C165&lt;=0.6),1,0)</f>
        <v>0</v>
      </c>
      <c r="N165">
        <f>IF(AND(B165&gt;15,C165&gt;0.6),1,0)</f>
        <v>0</v>
      </c>
      <c r="P165" s="5">
        <v>42257</v>
      </c>
      <c r="Q165">
        <v>17731</v>
      </c>
      <c r="S165">
        <v>0</v>
      </c>
      <c r="T165" t="str">
        <f t="shared" si="20"/>
        <v>wrzesień</v>
      </c>
    </row>
    <row r="166" spans="1:20" x14ac:dyDescent="0.25">
      <c r="A166" s="5">
        <v>42258</v>
      </c>
      <c r="B166">
        <v>16</v>
      </c>
      <c r="C166">
        <v>0.1</v>
      </c>
      <c r="D166">
        <f t="shared" si="15"/>
        <v>70</v>
      </c>
      <c r="E166">
        <f t="shared" si="16"/>
        <v>0</v>
      </c>
      <c r="F166">
        <f t="shared" si="21"/>
        <v>17801</v>
      </c>
      <c r="G166">
        <f t="shared" si="17"/>
        <v>12000</v>
      </c>
      <c r="H166">
        <f t="shared" si="18"/>
        <v>5801</v>
      </c>
      <c r="I166">
        <f t="shared" si="19"/>
        <v>0</v>
      </c>
      <c r="M166">
        <f>IF(AND(B166&gt;15,C166&lt;=0.6),1,0)</f>
        <v>1</v>
      </c>
      <c r="N166">
        <f>IF(AND(B166&gt;15,C166&gt;0.6),1,0)</f>
        <v>0</v>
      </c>
      <c r="P166" s="5">
        <v>42258</v>
      </c>
      <c r="Q166">
        <v>5801</v>
      </c>
      <c r="S166">
        <v>0</v>
      </c>
      <c r="T166" t="str">
        <f t="shared" si="20"/>
        <v>wrzesień</v>
      </c>
    </row>
    <row r="167" spans="1:20" x14ac:dyDescent="0.25">
      <c r="A167" s="5">
        <v>42259</v>
      </c>
      <c r="B167">
        <v>18</v>
      </c>
      <c r="C167">
        <v>0</v>
      </c>
      <c r="D167">
        <f t="shared" si="15"/>
        <v>0</v>
      </c>
      <c r="E167">
        <f t="shared" si="16"/>
        <v>133</v>
      </c>
      <c r="F167">
        <f t="shared" si="21"/>
        <v>5668</v>
      </c>
      <c r="G167">
        <f t="shared" si="17"/>
        <v>12000</v>
      </c>
      <c r="H167">
        <f t="shared" si="18"/>
        <v>13000</v>
      </c>
      <c r="I167">
        <f t="shared" si="19"/>
        <v>19332</v>
      </c>
      <c r="M167">
        <f>IF(AND(B167&gt;15,C167&lt;=0.6),1,0)</f>
        <v>1</v>
      </c>
      <c r="N167">
        <f>IF(AND(B167&gt;15,C167&gt;0.6),1,0)</f>
        <v>0</v>
      </c>
      <c r="P167" s="5">
        <v>42259</v>
      </c>
      <c r="Q167">
        <v>13000</v>
      </c>
      <c r="S167">
        <v>19332</v>
      </c>
      <c r="T167" t="str">
        <f t="shared" si="20"/>
        <v>wrzesień</v>
      </c>
    </row>
    <row r="168" spans="1:20" x14ac:dyDescent="0.25">
      <c r="A168" s="5">
        <v>42260</v>
      </c>
      <c r="B168">
        <v>18</v>
      </c>
      <c r="C168">
        <v>0</v>
      </c>
      <c r="D168">
        <f t="shared" si="15"/>
        <v>0</v>
      </c>
      <c r="E168">
        <f t="shared" si="16"/>
        <v>298</v>
      </c>
      <c r="F168">
        <f t="shared" si="21"/>
        <v>12702</v>
      </c>
      <c r="G168">
        <f t="shared" si="17"/>
        <v>12000</v>
      </c>
      <c r="H168">
        <f t="shared" si="18"/>
        <v>702</v>
      </c>
      <c r="I168">
        <f t="shared" si="19"/>
        <v>0</v>
      </c>
      <c r="M168">
        <f>IF(AND(B168&gt;15,C168&lt;=0.6),1,0)</f>
        <v>1</v>
      </c>
      <c r="N168">
        <f>IF(AND(B168&gt;15,C168&gt;0.6),1,0)</f>
        <v>0</v>
      </c>
      <c r="P168" s="5">
        <v>42260</v>
      </c>
      <c r="Q168">
        <v>702</v>
      </c>
      <c r="S168">
        <v>0</v>
      </c>
      <c r="T168" t="str">
        <f t="shared" si="20"/>
        <v>wrzesień</v>
      </c>
    </row>
    <row r="169" spans="1:20" x14ac:dyDescent="0.25">
      <c r="A169" s="5">
        <v>42261</v>
      </c>
      <c r="B169">
        <v>19</v>
      </c>
      <c r="C169">
        <v>3</v>
      </c>
      <c r="D169">
        <f t="shared" si="15"/>
        <v>2100</v>
      </c>
      <c r="E169">
        <f t="shared" si="16"/>
        <v>0</v>
      </c>
      <c r="F169">
        <f t="shared" si="21"/>
        <v>2802</v>
      </c>
      <c r="G169">
        <f t="shared" si="17"/>
        <v>0</v>
      </c>
      <c r="H169">
        <f t="shared" si="18"/>
        <v>2802</v>
      </c>
      <c r="I169">
        <f t="shared" si="19"/>
        <v>0</v>
      </c>
      <c r="M169">
        <f>IF(AND(B169&gt;15,C169&lt;=0.6),1,0)</f>
        <v>0</v>
      </c>
      <c r="N169">
        <f>IF(AND(B169&gt;15,C169&gt;0.6),1,0)</f>
        <v>1</v>
      </c>
      <c r="P169" s="5">
        <v>42261</v>
      </c>
      <c r="Q169">
        <v>2802</v>
      </c>
      <c r="S169">
        <v>0</v>
      </c>
      <c r="T169" t="str">
        <f t="shared" si="20"/>
        <v>wrzesień</v>
      </c>
    </row>
    <row r="170" spans="1:20" x14ac:dyDescent="0.25">
      <c r="A170" s="5">
        <v>42262</v>
      </c>
      <c r="B170">
        <v>16</v>
      </c>
      <c r="C170">
        <v>0.1</v>
      </c>
      <c r="D170">
        <f t="shared" si="15"/>
        <v>70</v>
      </c>
      <c r="E170">
        <f t="shared" si="16"/>
        <v>0</v>
      </c>
      <c r="F170">
        <f t="shared" si="21"/>
        <v>2872</v>
      </c>
      <c r="G170">
        <f t="shared" si="17"/>
        <v>12000</v>
      </c>
      <c r="H170">
        <f t="shared" si="18"/>
        <v>13000</v>
      </c>
      <c r="I170">
        <f t="shared" si="19"/>
        <v>22128</v>
      </c>
      <c r="M170">
        <f>IF(AND(B170&gt;15,C170&lt;=0.6),1,0)</f>
        <v>1</v>
      </c>
      <c r="N170">
        <f>IF(AND(B170&gt;15,C170&gt;0.6),1,0)</f>
        <v>0</v>
      </c>
      <c r="P170" s="5">
        <v>42262</v>
      </c>
      <c r="Q170">
        <v>13000</v>
      </c>
      <c r="S170">
        <v>22128</v>
      </c>
      <c r="T170" t="str">
        <f t="shared" si="20"/>
        <v>wrzesień</v>
      </c>
    </row>
    <row r="171" spans="1:20" x14ac:dyDescent="0.25">
      <c r="A171" s="5">
        <v>42263</v>
      </c>
      <c r="B171">
        <v>18</v>
      </c>
      <c r="C171">
        <v>0</v>
      </c>
      <c r="D171">
        <f t="shared" si="15"/>
        <v>0</v>
      </c>
      <c r="E171">
        <f t="shared" si="16"/>
        <v>298</v>
      </c>
      <c r="F171">
        <f t="shared" si="21"/>
        <v>12702</v>
      </c>
      <c r="G171">
        <f t="shared" si="17"/>
        <v>12000</v>
      </c>
      <c r="H171">
        <f t="shared" si="18"/>
        <v>702</v>
      </c>
      <c r="I171">
        <f t="shared" si="19"/>
        <v>0</v>
      </c>
      <c r="M171">
        <f>IF(AND(B171&gt;15,C171&lt;=0.6),1,0)</f>
        <v>1</v>
      </c>
      <c r="N171">
        <f>IF(AND(B171&gt;15,C171&gt;0.6),1,0)</f>
        <v>0</v>
      </c>
      <c r="P171" s="5">
        <v>42263</v>
      </c>
      <c r="Q171">
        <v>702</v>
      </c>
      <c r="S171">
        <v>0</v>
      </c>
      <c r="T171" t="str">
        <f t="shared" si="20"/>
        <v>wrzesień</v>
      </c>
    </row>
    <row r="172" spans="1:20" x14ac:dyDescent="0.25">
      <c r="A172" s="5">
        <v>42264</v>
      </c>
      <c r="B172">
        <v>22</v>
      </c>
      <c r="C172">
        <v>0.5</v>
      </c>
      <c r="D172">
        <f t="shared" si="15"/>
        <v>350</v>
      </c>
      <c r="E172">
        <f t="shared" si="16"/>
        <v>0</v>
      </c>
      <c r="F172">
        <f t="shared" si="21"/>
        <v>1052</v>
      </c>
      <c r="G172">
        <f t="shared" si="17"/>
        <v>12000</v>
      </c>
      <c r="H172">
        <f t="shared" si="18"/>
        <v>13000</v>
      </c>
      <c r="I172">
        <f t="shared" si="19"/>
        <v>23948</v>
      </c>
      <c r="M172">
        <f>IF(AND(B172&gt;15,C172&lt;=0.6),1,0)</f>
        <v>1</v>
      </c>
      <c r="N172">
        <f>IF(AND(B172&gt;15,C172&gt;0.6),1,0)</f>
        <v>0</v>
      </c>
      <c r="P172" s="5">
        <v>42264</v>
      </c>
      <c r="Q172">
        <v>13000</v>
      </c>
      <c r="S172">
        <v>23948</v>
      </c>
      <c r="T172" t="str">
        <f t="shared" si="20"/>
        <v>wrzesień</v>
      </c>
    </row>
    <row r="173" spans="1:20" x14ac:dyDescent="0.25">
      <c r="A173" s="5">
        <v>42265</v>
      </c>
      <c r="B173">
        <v>16</v>
      </c>
      <c r="C173">
        <v>0</v>
      </c>
      <c r="D173">
        <f t="shared" si="15"/>
        <v>0</v>
      </c>
      <c r="E173">
        <f t="shared" si="16"/>
        <v>250</v>
      </c>
      <c r="F173">
        <f t="shared" si="21"/>
        <v>12750</v>
      </c>
      <c r="G173">
        <f t="shared" si="17"/>
        <v>12000</v>
      </c>
      <c r="H173">
        <f t="shared" si="18"/>
        <v>750</v>
      </c>
      <c r="I173">
        <f t="shared" si="19"/>
        <v>0</v>
      </c>
      <c r="M173">
        <f>IF(AND(B173&gt;15,C173&lt;=0.6),1,0)</f>
        <v>1</v>
      </c>
      <c r="N173">
        <f>IF(AND(B173&gt;15,C173&gt;0.6),1,0)</f>
        <v>0</v>
      </c>
      <c r="P173" s="5">
        <v>42265</v>
      </c>
      <c r="Q173">
        <v>750</v>
      </c>
      <c r="S173">
        <v>0</v>
      </c>
      <c r="T173" t="str">
        <f t="shared" si="20"/>
        <v>wrzesień</v>
      </c>
    </row>
    <row r="174" spans="1:20" x14ac:dyDescent="0.25">
      <c r="A174" s="5">
        <v>42266</v>
      </c>
      <c r="B174">
        <v>15</v>
      </c>
      <c r="C174">
        <v>0</v>
      </c>
      <c r="D174">
        <f t="shared" si="15"/>
        <v>0</v>
      </c>
      <c r="E174">
        <f t="shared" si="16"/>
        <v>14</v>
      </c>
      <c r="F174">
        <f t="shared" si="21"/>
        <v>736</v>
      </c>
      <c r="G174">
        <f t="shared" si="17"/>
        <v>0</v>
      </c>
      <c r="H174">
        <f t="shared" si="18"/>
        <v>736</v>
      </c>
      <c r="I174">
        <f t="shared" si="19"/>
        <v>0</v>
      </c>
      <c r="M174">
        <f>IF(AND(B174&gt;15,C174&lt;=0.6),1,0)</f>
        <v>0</v>
      </c>
      <c r="N174">
        <f>IF(AND(B174&gt;15,C174&gt;0.6),1,0)</f>
        <v>0</v>
      </c>
      <c r="P174" s="5">
        <v>42266</v>
      </c>
      <c r="Q174">
        <v>736</v>
      </c>
      <c r="S174">
        <v>0</v>
      </c>
      <c r="T174" t="str">
        <f t="shared" si="20"/>
        <v>wrzesień</v>
      </c>
    </row>
    <row r="175" spans="1:20" x14ac:dyDescent="0.25">
      <c r="A175" s="5">
        <v>42267</v>
      </c>
      <c r="B175">
        <v>14</v>
      </c>
      <c r="C175">
        <v>2</v>
      </c>
      <c r="D175">
        <f t="shared" si="15"/>
        <v>1400</v>
      </c>
      <c r="E175">
        <f t="shared" si="16"/>
        <v>0</v>
      </c>
      <c r="F175">
        <f t="shared" si="21"/>
        <v>2136</v>
      </c>
      <c r="G175">
        <f t="shared" si="17"/>
        <v>0</v>
      </c>
      <c r="H175">
        <f t="shared" si="18"/>
        <v>2136</v>
      </c>
      <c r="I175">
        <f t="shared" si="19"/>
        <v>0</v>
      </c>
      <c r="M175">
        <f>IF(AND(B175&gt;15,C175&lt;=0.6),1,0)</f>
        <v>0</v>
      </c>
      <c r="N175">
        <f>IF(AND(B175&gt;15,C175&gt;0.6),1,0)</f>
        <v>0</v>
      </c>
      <c r="P175" s="5">
        <v>42267</v>
      </c>
      <c r="Q175">
        <v>2136</v>
      </c>
      <c r="S175">
        <v>0</v>
      </c>
      <c r="T175" t="str">
        <f t="shared" si="20"/>
        <v>wrzesień</v>
      </c>
    </row>
    <row r="176" spans="1:20" x14ac:dyDescent="0.25">
      <c r="A176" s="5">
        <v>42268</v>
      </c>
      <c r="B176">
        <v>12</v>
      </c>
      <c r="C176">
        <v>0</v>
      </c>
      <c r="D176">
        <f t="shared" si="15"/>
        <v>0</v>
      </c>
      <c r="E176">
        <f t="shared" si="16"/>
        <v>27</v>
      </c>
      <c r="F176">
        <f t="shared" si="21"/>
        <v>2109</v>
      </c>
      <c r="G176">
        <f t="shared" si="17"/>
        <v>0</v>
      </c>
      <c r="H176">
        <f t="shared" si="18"/>
        <v>2109</v>
      </c>
      <c r="I176">
        <f t="shared" si="19"/>
        <v>0</v>
      </c>
      <c r="M176">
        <f>IF(AND(B176&gt;15,C176&lt;=0.6),1,0)</f>
        <v>0</v>
      </c>
      <c r="N176">
        <f>IF(AND(B176&gt;15,C176&gt;0.6),1,0)</f>
        <v>0</v>
      </c>
      <c r="P176" s="5">
        <v>42268</v>
      </c>
      <c r="Q176">
        <v>2109</v>
      </c>
      <c r="S176">
        <v>0</v>
      </c>
      <c r="T176" t="str">
        <f t="shared" si="20"/>
        <v>wrzesień</v>
      </c>
    </row>
    <row r="177" spans="1:20" x14ac:dyDescent="0.25">
      <c r="A177" s="5">
        <v>42269</v>
      </c>
      <c r="B177">
        <v>13</v>
      </c>
      <c r="C177">
        <v>0</v>
      </c>
      <c r="D177">
        <f t="shared" si="15"/>
        <v>0</v>
      </c>
      <c r="E177">
        <f t="shared" si="16"/>
        <v>30</v>
      </c>
      <c r="F177">
        <f t="shared" si="21"/>
        <v>2079</v>
      </c>
      <c r="G177">
        <f t="shared" si="17"/>
        <v>0</v>
      </c>
      <c r="H177">
        <f t="shared" si="18"/>
        <v>2079</v>
      </c>
      <c r="I177">
        <f t="shared" si="19"/>
        <v>0</v>
      </c>
      <c r="M177">
        <f>IF(AND(B177&gt;15,C177&lt;=0.6),1,0)</f>
        <v>0</v>
      </c>
      <c r="N177">
        <f>IF(AND(B177&gt;15,C177&gt;0.6),1,0)</f>
        <v>0</v>
      </c>
      <c r="P177" s="5">
        <v>42269</v>
      </c>
      <c r="Q177">
        <v>2079</v>
      </c>
      <c r="S177">
        <v>0</v>
      </c>
      <c r="T177" t="str">
        <f t="shared" si="20"/>
        <v>wrzesień</v>
      </c>
    </row>
    <row r="178" spans="1:20" x14ac:dyDescent="0.25">
      <c r="A178" s="5">
        <v>42270</v>
      </c>
      <c r="B178">
        <v>15</v>
      </c>
      <c r="C178">
        <v>0</v>
      </c>
      <c r="D178">
        <f t="shared" si="15"/>
        <v>0</v>
      </c>
      <c r="E178">
        <f t="shared" si="16"/>
        <v>37</v>
      </c>
      <c r="F178">
        <f t="shared" si="21"/>
        <v>2042</v>
      </c>
      <c r="G178">
        <f t="shared" si="17"/>
        <v>0</v>
      </c>
      <c r="H178">
        <f t="shared" si="18"/>
        <v>2042</v>
      </c>
      <c r="I178">
        <f t="shared" si="19"/>
        <v>0</v>
      </c>
      <c r="M178">
        <f>IF(AND(B178&gt;15,C178&lt;=0.6),1,0)</f>
        <v>0</v>
      </c>
      <c r="N178">
        <f>IF(AND(B178&gt;15,C178&gt;0.6),1,0)</f>
        <v>0</v>
      </c>
      <c r="P178" s="5">
        <v>42270</v>
      </c>
      <c r="Q178">
        <v>2042</v>
      </c>
      <c r="S178">
        <v>0</v>
      </c>
      <c r="T178" t="str">
        <f t="shared" si="20"/>
        <v>wrzesień</v>
      </c>
    </row>
    <row r="179" spans="1:20" x14ac:dyDescent="0.25">
      <c r="A179" s="5">
        <v>42271</v>
      </c>
      <c r="B179">
        <v>15</v>
      </c>
      <c r="C179">
        <v>0</v>
      </c>
      <c r="D179">
        <f t="shared" si="15"/>
        <v>0</v>
      </c>
      <c r="E179">
        <f t="shared" si="16"/>
        <v>36</v>
      </c>
      <c r="F179">
        <f t="shared" si="21"/>
        <v>2006</v>
      </c>
      <c r="G179">
        <f t="shared" si="17"/>
        <v>0</v>
      </c>
      <c r="H179">
        <f t="shared" si="18"/>
        <v>2006</v>
      </c>
      <c r="I179">
        <f t="shared" si="19"/>
        <v>0</v>
      </c>
      <c r="M179">
        <f>IF(AND(B179&gt;15,C179&lt;=0.6),1,0)</f>
        <v>0</v>
      </c>
      <c r="N179">
        <f>IF(AND(B179&gt;15,C179&gt;0.6),1,0)</f>
        <v>0</v>
      </c>
      <c r="P179" s="5">
        <v>42271</v>
      </c>
      <c r="Q179">
        <v>2006</v>
      </c>
      <c r="S179">
        <v>0</v>
      </c>
      <c r="T179" t="str">
        <f t="shared" si="20"/>
        <v>wrzesień</v>
      </c>
    </row>
    <row r="180" spans="1:20" x14ac:dyDescent="0.25">
      <c r="A180" s="5">
        <v>42272</v>
      </c>
      <c r="B180">
        <v>14</v>
      </c>
      <c r="C180">
        <v>0</v>
      </c>
      <c r="D180">
        <f t="shared" si="15"/>
        <v>0</v>
      </c>
      <c r="E180">
        <f t="shared" si="16"/>
        <v>32</v>
      </c>
      <c r="F180">
        <f t="shared" si="21"/>
        <v>1974</v>
      </c>
      <c r="G180">
        <f t="shared" si="17"/>
        <v>0</v>
      </c>
      <c r="H180">
        <f t="shared" si="18"/>
        <v>1974</v>
      </c>
      <c r="I180">
        <f t="shared" si="19"/>
        <v>0</v>
      </c>
      <c r="M180">
        <f>IF(AND(B180&gt;15,C180&lt;=0.6),1,0)</f>
        <v>0</v>
      </c>
      <c r="N180">
        <f>IF(AND(B180&gt;15,C180&gt;0.6),1,0)</f>
        <v>0</v>
      </c>
      <c r="P180" s="5">
        <v>42272</v>
      </c>
      <c r="Q180">
        <v>1974</v>
      </c>
      <c r="S180">
        <v>0</v>
      </c>
      <c r="T180" t="str">
        <f t="shared" si="20"/>
        <v>wrzesień</v>
      </c>
    </row>
    <row r="181" spans="1:20" x14ac:dyDescent="0.25">
      <c r="A181" s="5">
        <v>42273</v>
      </c>
      <c r="B181">
        <v>12</v>
      </c>
      <c r="C181">
        <v>0</v>
      </c>
      <c r="D181">
        <f t="shared" si="15"/>
        <v>0</v>
      </c>
      <c r="E181">
        <f t="shared" si="16"/>
        <v>25</v>
      </c>
      <c r="F181">
        <f t="shared" si="21"/>
        <v>1949</v>
      </c>
      <c r="G181">
        <f t="shared" si="17"/>
        <v>0</v>
      </c>
      <c r="H181">
        <f t="shared" si="18"/>
        <v>1949</v>
      </c>
      <c r="I181">
        <f t="shared" si="19"/>
        <v>0</v>
      </c>
      <c r="M181">
        <f>IF(AND(B181&gt;15,C181&lt;=0.6),1,0)</f>
        <v>0</v>
      </c>
      <c r="N181">
        <f>IF(AND(B181&gt;15,C181&gt;0.6),1,0)</f>
        <v>0</v>
      </c>
      <c r="P181" s="5">
        <v>42273</v>
      </c>
      <c r="Q181">
        <v>1949</v>
      </c>
      <c r="S181">
        <v>0</v>
      </c>
      <c r="T181" t="str">
        <f t="shared" si="20"/>
        <v>wrzesień</v>
      </c>
    </row>
    <row r="182" spans="1:20" x14ac:dyDescent="0.25">
      <c r="A182" s="5">
        <v>42274</v>
      </c>
      <c r="B182">
        <v>11</v>
      </c>
      <c r="C182">
        <v>0</v>
      </c>
      <c r="D182">
        <f t="shared" si="15"/>
        <v>0</v>
      </c>
      <c r="E182">
        <f t="shared" si="16"/>
        <v>22</v>
      </c>
      <c r="F182">
        <f t="shared" si="21"/>
        <v>1927</v>
      </c>
      <c r="G182">
        <f t="shared" si="17"/>
        <v>0</v>
      </c>
      <c r="H182">
        <f t="shared" si="18"/>
        <v>1927</v>
      </c>
      <c r="I182">
        <f t="shared" si="19"/>
        <v>0</v>
      </c>
      <c r="M182">
        <f>IF(AND(B182&gt;15,C182&lt;=0.6),1,0)</f>
        <v>0</v>
      </c>
      <c r="N182">
        <f>IF(AND(B182&gt;15,C182&gt;0.6),1,0)</f>
        <v>0</v>
      </c>
      <c r="P182" s="5">
        <v>42274</v>
      </c>
      <c r="Q182">
        <v>1927</v>
      </c>
      <c r="S182">
        <v>0</v>
      </c>
      <c r="T182" t="str">
        <f t="shared" si="20"/>
        <v>wrzesień</v>
      </c>
    </row>
    <row r="183" spans="1:20" x14ac:dyDescent="0.25">
      <c r="A183" s="5">
        <v>42275</v>
      </c>
      <c r="B183">
        <v>10</v>
      </c>
      <c r="C183">
        <v>0</v>
      </c>
      <c r="D183">
        <f t="shared" si="15"/>
        <v>0</v>
      </c>
      <c r="E183">
        <f t="shared" si="16"/>
        <v>19</v>
      </c>
      <c r="F183">
        <f t="shared" si="21"/>
        <v>1908</v>
      </c>
      <c r="G183">
        <f t="shared" si="17"/>
        <v>0</v>
      </c>
      <c r="H183">
        <f t="shared" si="18"/>
        <v>1908</v>
      </c>
      <c r="I183">
        <f t="shared" si="19"/>
        <v>0</v>
      </c>
      <c r="M183">
        <f>IF(AND(B183&gt;15,C183&lt;=0.6),1,0)</f>
        <v>0</v>
      </c>
      <c r="N183">
        <f>IF(AND(B183&gt;15,C183&gt;0.6),1,0)</f>
        <v>0</v>
      </c>
      <c r="P183" s="5">
        <v>42275</v>
      </c>
      <c r="Q183">
        <v>1908</v>
      </c>
      <c r="S183">
        <v>0</v>
      </c>
      <c r="T183" t="str">
        <f t="shared" si="20"/>
        <v>wrzesień</v>
      </c>
    </row>
    <row r="184" spans="1:20" x14ac:dyDescent="0.25">
      <c r="A184" s="5">
        <v>42276</v>
      </c>
      <c r="B184">
        <v>10</v>
      </c>
      <c r="C184">
        <v>0</v>
      </c>
      <c r="D184">
        <f t="shared" si="15"/>
        <v>0</v>
      </c>
      <c r="E184">
        <f t="shared" si="16"/>
        <v>19</v>
      </c>
      <c r="F184">
        <f t="shared" si="21"/>
        <v>1889</v>
      </c>
      <c r="G184">
        <f t="shared" si="17"/>
        <v>0</v>
      </c>
      <c r="H184">
        <f t="shared" si="18"/>
        <v>1889</v>
      </c>
      <c r="I184">
        <f t="shared" si="19"/>
        <v>0</v>
      </c>
      <c r="M184">
        <f>IF(AND(B184&gt;15,C184&lt;=0.6),1,0)</f>
        <v>0</v>
      </c>
      <c r="N184">
        <f>IF(AND(B184&gt;15,C184&gt;0.6),1,0)</f>
        <v>0</v>
      </c>
      <c r="P184" s="5">
        <v>42276</v>
      </c>
      <c r="Q184">
        <v>1889</v>
      </c>
      <c r="S184">
        <v>0</v>
      </c>
      <c r="T184" t="str">
        <f t="shared" si="20"/>
        <v>wrzesień</v>
      </c>
    </row>
    <row r="185" spans="1:20" x14ac:dyDescent="0.25">
      <c r="A185" s="5">
        <v>42277</v>
      </c>
      <c r="B185">
        <v>10</v>
      </c>
      <c r="C185">
        <v>0</v>
      </c>
      <c r="D185">
        <f t="shared" si="15"/>
        <v>0</v>
      </c>
      <c r="E185">
        <f t="shared" si="16"/>
        <v>18</v>
      </c>
      <c r="F185">
        <f t="shared" si="21"/>
        <v>1871</v>
      </c>
      <c r="G185">
        <f t="shared" si="17"/>
        <v>0</v>
      </c>
      <c r="H185">
        <f t="shared" si="18"/>
        <v>1871</v>
      </c>
      <c r="I185">
        <f t="shared" si="19"/>
        <v>0</v>
      </c>
      <c r="M185">
        <f>IF(AND(B185&gt;15,C185&lt;=0.6),1,0)</f>
        <v>0</v>
      </c>
      <c r="N185">
        <f>IF(AND(B185&gt;15,C185&gt;0.6),1,0)</f>
        <v>0</v>
      </c>
      <c r="P185" s="5">
        <v>42277</v>
      </c>
      <c r="Q185">
        <v>1871</v>
      </c>
      <c r="S185">
        <v>0</v>
      </c>
      <c r="T185" t="str">
        <f t="shared" si="20"/>
        <v>wrzesień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5_4</vt:lpstr>
      <vt:lpstr>INFO</vt:lpstr>
      <vt:lpstr>5_3</vt:lpstr>
      <vt:lpstr>INFO!pogoda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2021-04-21T11:26:37Z</dcterms:created>
  <dcterms:modified xsi:type="dcterms:W3CDTF">2021-04-21T13:12:55Z</dcterms:modified>
</cp:coreProperties>
</file>