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"/>
  </bookViews>
  <sheets>
    <sheet name="Arkusz1" sheetId="1" r:id="rId1"/>
    <sheet name="Arkusz2" sheetId="2" r:id="rId2"/>
  </sheets>
  <definedNames>
    <definedName name="ubezpieczenia_1" localSheetId="0">Arkusz1!$A$1:$D$332</definedName>
    <definedName name="ubezpieczenia_1" localSheetId="1">Arkusz2!$A$1:$D$332</definedName>
  </definedNames>
  <calcPr calcId="144525"/>
</workbook>
</file>

<file path=xl/calcChain.xml><?xml version="1.0" encoding="utf-8"?>
<calcChain xmlns="http://schemas.openxmlformats.org/spreadsheetml/2006/main">
  <c r="U2" i="2" l="1"/>
  <c r="V2" i="2"/>
  <c r="W2" i="2"/>
  <c r="X2" i="2"/>
  <c r="Y2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R2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2" i="2"/>
  <c r="K2" i="2"/>
  <c r="J2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W2" i="1"/>
  <c r="AB2" i="1" s="1"/>
  <c r="V2" i="1"/>
  <c r="AA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2" i="1"/>
  <c r="Z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2" i="1"/>
  <c r="Y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2" i="1"/>
  <c r="Q2" i="1"/>
  <c r="P2" i="1"/>
  <c r="O2" i="1"/>
  <c r="N2" i="1"/>
  <c r="M2" i="1"/>
  <c r="L2" i="1"/>
  <c r="K2" i="1"/>
  <c r="J2" i="1"/>
  <c r="I2" i="1"/>
  <c r="H2" i="1"/>
  <c r="G2" i="1"/>
  <c r="F2" i="1"/>
  <c r="H1" i="1"/>
  <c r="I1" i="1"/>
  <c r="J1" i="1" s="1"/>
  <c r="K1" i="1" s="1"/>
  <c r="L1" i="1" s="1"/>
  <c r="M1" i="1" s="1"/>
  <c r="N1" i="1" s="1"/>
  <c r="O1" i="1" s="1"/>
  <c r="P1" i="1" s="1"/>
  <c r="Q1" i="1" s="1"/>
  <c r="G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2" i="1"/>
</calcChain>
</file>

<file path=xl/connections.xml><?xml version="1.0" encoding="utf-8"?>
<connections xmlns="http://schemas.openxmlformats.org/spreadsheetml/2006/main">
  <connection id="1" name="ubezpieczenia" type="6" refreshedVersion="4" background="1" saveData="1">
    <textPr codePage="1250" sourceFile="D:\Matura\2016 (czerwiec)\MIN-R2A1P-163_dane\ubezpieczenia.txt" decimal="," thousands=" " semicolon="1">
      <textFields count="4">
        <textField/>
        <textField/>
        <textField type="DMY"/>
        <textField/>
      </textFields>
    </textPr>
  </connection>
  <connection id="2" name="ubezpieczenia1" type="6" refreshedVersion="4" background="1" saveData="1">
    <textPr codePage="1250" sourceFile="D:\Matura\2016 (czerwiec)\MIN-R2A1P-163_dane\ubezpieczenia.txt" decimal="," thousands=" " semicolon="1">
      <textFields count="4">
        <textField/>
        <textField/>
        <textField type="DMY"/>
        <textField/>
      </textFields>
    </textPr>
  </connection>
</connections>
</file>

<file path=xl/sharedStrings.xml><?xml version="1.0" encoding="utf-8"?>
<sst xmlns="http://schemas.openxmlformats.org/spreadsheetml/2006/main" count="2023" uniqueCount="449">
  <si>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</si>
  <si>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</si>
  <si>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</si>
  <si>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</si>
  <si>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</si>
  <si>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</si>
  <si>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</si>
  <si>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</si>
  <si>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</si>
  <si>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</si>
  <si>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</si>
  <si>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</si>
  <si>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</si>
  <si>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</si>
  <si>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</si>
  <si>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</si>
  <si>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</si>
  <si>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</si>
  <si>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</si>
  <si>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</si>
  <si>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</si>
  <si>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</si>
  <si>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</si>
  <si>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</si>
  <si>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</si>
  <si>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</si>
  <si>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</si>
  <si>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</si>
  <si>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</si>
  <si>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</si>
  <si>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</si>
  <si>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</si>
  <si>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</si>
  <si>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</si>
  <si>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</si>
  <si>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</si>
  <si>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</si>
  <si>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</si>
  <si>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</si>
  <si>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</si>
  <si>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</si>
  <si>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</si>
  <si>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</si>
  <si>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</si>
  <si>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</si>
  <si>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</si>
  <si>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</si>
  <si>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</si>
  <si>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</si>
  <si>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</si>
  <si>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</si>
  <si>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</si>
  <si>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</si>
  <si>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</si>
  <si>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</si>
  <si>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</si>
  <si>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</si>
  <si>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</si>
  <si>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</si>
  <si>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</si>
  <si>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</si>
  <si>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</si>
  <si>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</si>
  <si>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</si>
  <si>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</si>
  <si>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</si>
  <si>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</si>
  <si>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</si>
  <si>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</si>
  <si>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</si>
  <si>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</si>
  <si>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</si>
  <si>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</si>
  <si>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</si>
  <si>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</si>
  <si>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</si>
  <si>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</si>
  <si>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</si>
  <si>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</si>
  <si>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</si>
  <si>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</si>
  <si>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</si>
  <si>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</si>
  <si>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</si>
  <si>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</si>
  <si>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</si>
  <si>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</si>
  <si>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</si>
  <si>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</si>
  <si>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</si>
  <si>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</si>
  <si>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</si>
  <si>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</si>
  <si>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</si>
  <si>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</si>
  <si>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</si>
  <si>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</si>
  <si>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</si>
  <si>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</si>
  <si>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</si>
  <si>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</si>
  <si>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</si>
  <si>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</si>
  <si>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</si>
  <si>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</si>
  <si>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</si>
  <si>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</si>
  <si>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</si>
  <si>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</si>
  <si>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</si>
  <si>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</si>
  <si>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</si>
  <si>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</si>
  <si>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</si>
  <si>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</si>
  <si>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</si>
  <si>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</si>
  <si>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</si>
  <si>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</si>
  <si>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</si>
  <si>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</si>
  <si>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</si>
  <si>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</si>
  <si>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</si>
  <si>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</si>
  <si>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</si>
  <si>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</si>
  <si>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</si>
  <si>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</si>
  <si>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</si>
  <si>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</si>
  <si>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</si>
  <si>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</si>
  <si>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</si>
  <si>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</si>
  <si>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</si>
  <si>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</si>
  <si>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</si>
  <si>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</si>
  <si>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</si>
  <si>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</si>
  <si>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</si>
  <si>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</si>
  <si>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</si>
  <si>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</si>
  <si>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</si>
  <si>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</si>
  <si>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</si>
  <si>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</si>
  <si>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</si>
  <si>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</si>
  <si>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</si>
  <si>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</si>
  <si>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</si>
  <si>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</si>
  <si>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</si>
  <si>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</si>
  <si>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</si>
  <si>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</si>
  <si>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</si>
  <si>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</si>
  <si>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</si>
  <si>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</si>
  <si>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</si>
  <si>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</si>
  <si>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</si>
  <si>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</si>
  <si>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</si>
  <si>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</si>
  <si>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</si>
  <si>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</si>
  <si>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</si>
  <si>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</si>
  <si>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</si>
  <si>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</si>
  <si>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</si>
  <si>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</si>
  <si>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</si>
  <si>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</si>
  <si>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</si>
  <si>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</si>
  <si>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</si>
  <si>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</si>
  <si>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</si>
  <si>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</si>
  <si>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</si>
  <si>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</si>
  <si>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</si>
  <si>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</si>
  <si>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</si>
  <si>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</si>
  <si>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</si>
  <si>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</si>
  <si>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</si>
  <si>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</si>
  <si>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</si>
  <si>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</si>
  <si>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</si>
  <si>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</si>
  <si>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</si>
  <si>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</si>
  <si>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</si>
  <si>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</si>
  <si>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</si>
  <si>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</si>
  <si>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</si>
  <si>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</si>
  <si>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</si>
  <si>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</si>
  <si>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</si>
  <si>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</si>
  <si>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</si>
  <si>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</si>
  <si>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</si>
  <si>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</si>
  <si>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</si>
  <si>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</si>
  <si>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</si>
  <si>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</si>
  <si>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</si>
  <si>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</si>
  <si>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</si>
  <si>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</si>
  <si>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</si>
  <si>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</si>
  <si>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</si>
  <si>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</si>
  <si>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</si>
  <si>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</si>
  <si>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</si>
  <si>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</si>
  <si>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</si>
  <si>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</si>
  <si>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</si>
  <si>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</si>
  <si>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</si>
  <si>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</si>
  <si>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</si>
  <si>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</si>
  <si>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</si>
  <si>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</si>
  <si>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</si>
  <si>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</si>
  <si>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</si>
  <si>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</si>
  <si>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</si>
  <si>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</si>
  <si>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</si>
  <si>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</si>
  <si>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</si>
  <si>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</si>
  <si>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</si>
  <si>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</si>
  <si>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</si>
  <si>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</si>
  <si>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</si>
  <si>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</si>
  <si>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</si>
  <si>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</si>
  <si>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</si>
  <si>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</si>
  <si>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</si>
  <si>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</si>
  <si>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</si>
  <si>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</si>
  <si>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</si>
  <si>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</si>
  <si>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</si>
  <si>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</si>
  <si>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</si>
  <si>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</si>
  <si>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</si>
  <si>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</si>
  <si>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</si>
  <si>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</si>
  <si>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</si>
  <si>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</si>
  <si>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</si>
  <si>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</si>
  <si>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</si>
  <si>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</si>
  <si>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</si>
  <si>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</si>
  <si>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</si>
  <si>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</si>
  <si>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</si>
  <si>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</si>
  <si>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</si>
  <si>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</si>
  <si>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</si>
  <si>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</si>
  <si>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</si>
  <si>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</si>
  <si>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</si>
  <si>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</si>
  <si>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</si>
  <si>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</si>
  <si>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</si>
  <si>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</si>
  <si>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</si>
  <si>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</si>
  <si>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</si>
  <si>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</si>
  <si>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</si>
  <si>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</si>
  <si>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</si>
  <si>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</si>
  <si>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</si>
  <si>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</si>
  <si>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</si>
  <si>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</si>
  <si>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</si>
  <si>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</si>
  <si>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</si>
  <si>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</si>
  <si>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</si>
  <si>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</si>
  <si>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</si>
  <si>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</si>
  <si>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</si>
  <si>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</si>
  <si>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</si>
  <si>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</si>
  <si>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</si>
  <si>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</si>
  <si>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</si>
  <si>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</si>
  <si>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</si>
  <si>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</si>
  <si>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</si>
  <si>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</si>
  <si>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</si>
  <si>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</si>
  <si>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</si>
  <si>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</si>
  <si>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</si>
  <si>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</si>
  <si>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</si>
  <si>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</si>
  <si>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</si>
  <si>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</si>
  <si>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</si>
  <si>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</si>
  <si>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</si>
  <si>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</si>
  <si>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</si>
  <si>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</si>
  <si>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</si>
  <si>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</si>
  <si>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</si>
  <si>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</si>
  <si>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</si>
  <si>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</si>
  <si>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</si>
  <si>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</si>
  <si>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</si>
  <si>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</si>
  <si>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</si>
  <si>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</si>
  <si>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</si>
  <si>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</si>
  <si>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</si>
  <si>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</si>
  <si>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</si>
  <si>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</si>
  <si>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</si>
  <si>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</si>
  <si>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</si>
  <si>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</si>
  <si>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</si>
  <si>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</si>
  <si>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</si>
  <si>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</si>
  <si>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</si>
  <si>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</si>
  <si>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</si>
  <si>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</si>
  <si>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</si>
  <si>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</si>
  <si>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</si>
  <si>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</si>
  <si>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</si>
  <si>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</si>
  <si>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</si>
  <si>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</si>
  <si>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</si>
  <si>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</si>
  <si>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</si>
  <si>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</si>
  <si>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</si>
  <si>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</si>
  <si>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</si>
  <si>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</si>
  <si>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</si>
  <si>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</si>
  <si>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</si>
  <si>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</si>
  <si>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</si>
  <si>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</si>
  <si>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</si>
  <si>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</si>
  <si>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</si>
  <si>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</si>
  <si>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</si>
  <si>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</si>
  <si>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</si>
  <si>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</si>
  <si>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</si>
  <si>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</si>
  <si>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</si>
  <si>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</si>
  <si>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</si>
  <si>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</si>
  <si>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</si>
  <si>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</si>
  <si>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</si>
  <si>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</si>
  <si>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</si>
  <si>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</si>
  <si>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</si>
  <si>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</si>
  <si>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</si>
  <si>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</si>
  <si>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</si>
  <si>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</si>
  <si>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</si>
  <si>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</si>
  <si>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</si>
  <si>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</si>
  <si>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</si>
  <si>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</si>
  <si>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</si>
  <si>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Miesiąc</t>
  </si>
  <si>
    <t>Płeć</t>
  </si>
  <si>
    <t>Duże_Miasto</t>
  </si>
  <si>
    <t>Średnie_Miasto</t>
  </si>
  <si>
    <t>Małe_Miasto</t>
  </si>
  <si>
    <t>Wieś</t>
  </si>
  <si>
    <t>Rok</t>
  </si>
  <si>
    <t>Kwota</t>
  </si>
  <si>
    <t>Składka_1</t>
  </si>
  <si>
    <t>Suma_K</t>
  </si>
  <si>
    <t>Suma_M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</si>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</sst>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Border="1"/>
    <xf numFmtId="0" fontId="0" fillId="3" borderId="1" xfId="0" applyFill="1" applyBorder="1"/>
    <xf numFmtId="14" fontId="0" fillId="0" borderId="1" xfId="0" applyNumberFormat="1" applyBorder="1"/>
    <xf numFmtId="2" fontId="1" fillId="2" borderId="1" xfId="0" applyNumberFormat="1" applyFont="1" applyFill="1" applyBorder="1"/>
    <xf numFmtId="2" fontId="0" fillId="0" borderId="1" xfId="0" applyNumberFormat="1" applyBorder="1"/>
    <xf numFmtId="0" fontId="1" fillId="2" borderId="3" xfId="0" applyFont="1" applyFill="1" applyBorder="1"/>
    <xf numFmtId="2" fontId="0" fillId="0" borderId="3" xfId="0" applyNumberFormat="1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2" fontId="0" fillId="0" borderId="4" xfId="0" applyNumberFormat="1" applyBorder="1"/>
    <xf numFmtId="0" fontId="0" fillId="0" borderId="0" xfId="0" applyBorder="1"/>
    <xf numFmtId="2" fontId="0" fillId="0" borderId="0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osób w danym przedziale wiekowym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Arkusz2!$T$1:$Y$1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Arkusz2!$T$2:$Y$2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68064"/>
        <c:axId val="135836736"/>
      </c:barChart>
      <c:catAx>
        <c:axId val="1357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Przedział wiekowy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836736"/>
        <c:crosses val="autoZero"/>
        <c:auto val="1"/>
        <c:lblAlgn val="ctr"/>
        <c:lblOffset val="100"/>
        <c:noMultiLvlLbl val="0"/>
      </c:catAx>
      <c:valAx>
        <c:axId val="135836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osób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6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66673</xdr:colOff>
      <xdr:row>2</xdr:row>
      <xdr:rowOff>69477</xdr:rowOff>
    </xdr:from>
    <xdr:to>
      <xdr:col>31</xdr:col>
      <xdr:colOff>493057</xdr:colOff>
      <xdr:row>29</xdr:row>
      <xdr:rowOff>156883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bezpieczeni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bezpieczeni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2"/>
  <sheetViews>
    <sheetView topLeftCell="A285" zoomScale="85" zoomScaleNormal="85" workbookViewId="0">
      <selection activeCell="S1" sqref="S1:S33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19" max="19" width="12.42578125" bestFit="1" customWidth="1"/>
    <col min="20" max="20" width="15" bestFit="1" customWidth="1"/>
    <col min="21" max="21" width="15.140625" bestFit="1" customWidth="1"/>
    <col min="22" max="22" width="12.7109375" bestFit="1" customWidth="1"/>
    <col min="24" max="24" width="13.140625" bestFit="1" customWidth="1"/>
    <col min="25" max="25" width="15.7109375" bestFit="1" customWidth="1"/>
    <col min="26" max="26" width="15.140625" bestFit="1" customWidth="1"/>
    <col min="27" max="27" width="12.710937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432</v>
      </c>
      <c r="F1" s="4">
        <v>1</v>
      </c>
      <c r="G1" s="4">
        <f>F1+1</f>
        <v>2</v>
      </c>
      <c r="H1" s="4">
        <f t="shared" ref="H1:Q1" si="0">G1+1</f>
        <v>3</v>
      </c>
      <c r="I1" s="4">
        <f t="shared" si="0"/>
        <v>4</v>
      </c>
      <c r="J1" s="4">
        <f t="shared" si="0"/>
        <v>5</v>
      </c>
      <c r="K1" s="4">
        <f t="shared" si="0"/>
        <v>6</v>
      </c>
      <c r="L1" s="4">
        <f t="shared" si="0"/>
        <v>7</v>
      </c>
      <c r="M1" s="4">
        <f t="shared" si="0"/>
        <v>8</v>
      </c>
      <c r="N1" s="4">
        <f t="shared" si="0"/>
        <v>9</v>
      </c>
      <c r="O1" s="4">
        <f t="shared" si="0"/>
        <v>10</v>
      </c>
      <c r="P1" s="4">
        <f t="shared" si="0"/>
        <v>11</v>
      </c>
      <c r="Q1" s="5">
        <f t="shared" si="0"/>
        <v>12</v>
      </c>
      <c r="S1" s="4" t="s">
        <v>433</v>
      </c>
      <c r="T1" s="4" t="s">
        <v>434</v>
      </c>
      <c r="U1" s="4" t="s">
        <v>435</v>
      </c>
      <c r="V1" s="4" t="s">
        <v>436</v>
      </c>
      <c r="W1" s="4" t="s">
        <v>437</v>
      </c>
      <c r="Y1" s="4" t="s">
        <v>434</v>
      </c>
      <c r="Z1" s="4" t="s">
        <v>435</v>
      </c>
      <c r="AA1" s="4" t="s">
        <v>436</v>
      </c>
      <c r="AB1" s="4" t="s">
        <v>437</v>
      </c>
    </row>
    <row r="2" spans="1:28" x14ac:dyDescent="0.25">
      <c r="A2" t="s">
        <v>4</v>
      </c>
      <c r="B2" t="s">
        <v>5</v>
      </c>
      <c r="C2" s="1">
        <v>22190</v>
      </c>
      <c r="D2" t="s">
        <v>6</v>
      </c>
      <c r="E2">
        <f>MONTH(C2)</f>
        <v>10</v>
      </c>
      <c r="F2" s="3">
        <f>COUNTIF(E2:E332,"=1")</f>
        <v>26</v>
      </c>
      <c r="G2" s="3">
        <f>COUNTIF(E2:E332,"=2")</f>
        <v>22</v>
      </c>
      <c r="H2" s="3">
        <f>COUNTIF(E2:E332,"=3")</f>
        <v>30</v>
      </c>
      <c r="I2" s="3">
        <f>COUNTIF(E2:E332,"=4")</f>
        <v>27</v>
      </c>
      <c r="J2" s="3">
        <f>COUNTIF(E2:E332,"=5")</f>
        <v>25</v>
      </c>
      <c r="K2" s="3">
        <f>COUNTIF(E2:E332,"=6")</f>
        <v>31</v>
      </c>
      <c r="L2" s="3">
        <f>COUNTIF(E2:E332,"=7")</f>
        <v>33</v>
      </c>
      <c r="M2" s="3">
        <f>COUNTIF(E2:E332,"=8")</f>
        <v>19</v>
      </c>
      <c r="N2" s="3">
        <f>COUNTIF(E2:E332,"=9")</f>
        <v>29</v>
      </c>
      <c r="O2" s="3">
        <f>COUNTIF(E2:E332,"=10")</f>
        <v>32</v>
      </c>
      <c r="P2" s="3">
        <f>COUNTIF(E2:E332,"=11")</f>
        <v>28</v>
      </c>
      <c r="Q2" s="6">
        <f>COUNTIF(E2:E332,"=12")</f>
        <v>29</v>
      </c>
      <c r="S2" s="3" t="str">
        <f>IF(RIGHT(B2,1)="a","K","M")</f>
        <v>K</v>
      </c>
      <c r="T2" s="3">
        <f>IF(AND(D2="duze miasto",S2="K"),1,0)</f>
        <v>0</v>
      </c>
      <c r="U2" s="3">
        <f>IF(AND(D2="srednie miasto",S2="K"),1,0)</f>
        <v>1</v>
      </c>
      <c r="V2" s="3">
        <f>IF(AND(D2="male miasto",S2="K"),1,0)</f>
        <v>0</v>
      </c>
      <c r="W2" s="3">
        <f>IF(AND(D2="wies",S2="K"),1,0)</f>
        <v>0</v>
      </c>
      <c r="Y2" s="7">
        <f>COUNTIF(T2:T332,"=1")</f>
        <v>97</v>
      </c>
      <c r="Z2" s="7">
        <f>COUNTIF(U2:U332,"=1")</f>
        <v>59</v>
      </c>
      <c r="AA2" s="7">
        <f>COUNTIF(V2:V332,"=1")</f>
        <v>20</v>
      </c>
      <c r="AB2" s="7">
        <f>COUNTIF(W2:W332,"=1")</f>
        <v>24</v>
      </c>
    </row>
    <row r="3" spans="1:28" x14ac:dyDescent="0.25">
      <c r="A3" t="s">
        <v>7</v>
      </c>
      <c r="B3" t="s">
        <v>8</v>
      </c>
      <c r="C3" s="1">
        <v>30952</v>
      </c>
      <c r="D3" t="s">
        <v>9</v>
      </c>
      <c r="E3">
        <f t="shared" ref="E3:E66" si="1">MONTH(C3)</f>
        <v>9</v>
      </c>
      <c r="S3" s="3" t="str">
        <f>IF(RIGHT(B3,1)="a","K","M")</f>
        <v>M</v>
      </c>
      <c r="T3" s="3">
        <f>IF(AND(D3="duze miasto",S3="K"),1,0)</f>
        <v>0</v>
      </c>
      <c r="U3" s="3">
        <f>IF(AND(D3="srednie miasto",S3="K"),1,0)</f>
        <v>0</v>
      </c>
      <c r="V3" s="3">
        <f>IF(AND(D3="male miasto",S3="K"),1,0)</f>
        <v>0</v>
      </c>
      <c r="W3" s="3">
        <f>IF(AND(D3="wies",S3="K"),1,0)</f>
        <v>0</v>
      </c>
    </row>
    <row r="4" spans="1:28" x14ac:dyDescent="0.25">
      <c r="A4" t="s">
        <v>10</v>
      </c>
      <c r="B4" t="s">
        <v>11</v>
      </c>
      <c r="C4" s="1">
        <v>24753</v>
      </c>
      <c r="D4" t="s">
        <v>12</v>
      </c>
      <c r="E4">
        <f t="shared" si="1"/>
        <v>10</v>
      </c>
      <c r="S4" s="3" t="str">
        <f>IF(RIGHT(B4,1)="a","K","M")</f>
        <v>K</v>
      </c>
      <c r="T4" s="3">
        <f>IF(AND(D4="duze miasto",S4="K"),1,0)</f>
        <v>1</v>
      </c>
      <c r="U4" s="3">
        <f>IF(AND(D4="srednie miasto",S4="K"),1,0)</f>
        <v>0</v>
      </c>
      <c r="V4" s="3">
        <f>IF(AND(D4="male miasto",S4="K"),1,0)</f>
        <v>0</v>
      </c>
      <c r="W4" s="3">
        <f>IF(AND(D4="wies",S4="K"),1,0)</f>
        <v>0</v>
      </c>
    </row>
    <row r="5" spans="1:28" x14ac:dyDescent="0.25">
      <c r="A5" t="s">
        <v>13</v>
      </c>
      <c r="B5" t="s">
        <v>14</v>
      </c>
      <c r="C5" s="1">
        <v>31544</v>
      </c>
      <c r="D5" t="s">
        <v>9</v>
      </c>
      <c r="E5">
        <f t="shared" si="1"/>
        <v>5</v>
      </c>
      <c r="S5" s="3" t="str">
        <f>IF(RIGHT(B5,1)="a","K","M")</f>
        <v>M</v>
      </c>
      <c r="T5" s="3">
        <f>IF(AND(D5="duze miasto",S5="K"),1,0)</f>
        <v>0</v>
      </c>
      <c r="U5" s="3">
        <f>IF(AND(D5="srednie miasto",S5="K"),1,0)</f>
        <v>0</v>
      </c>
      <c r="V5" s="3">
        <f>IF(AND(D5="male miasto",S5="K"),1,0)</f>
        <v>0</v>
      </c>
      <c r="W5" s="3">
        <f>IF(AND(D5="wies",S5="K"),1,0)</f>
        <v>0</v>
      </c>
    </row>
    <row r="6" spans="1:28" x14ac:dyDescent="0.25">
      <c r="A6" t="s">
        <v>15</v>
      </c>
      <c r="B6" t="s">
        <v>16</v>
      </c>
      <c r="C6" s="1">
        <v>22780</v>
      </c>
      <c r="D6" t="s">
        <v>9</v>
      </c>
      <c r="E6">
        <f t="shared" si="1"/>
        <v>5</v>
      </c>
      <c r="S6" s="3" t="str">
        <f>IF(RIGHT(B6,1)="a","K","M")</f>
        <v>K</v>
      </c>
      <c r="T6" s="3">
        <f>IF(AND(D6="duze miasto",S6="K"),1,0)</f>
        <v>0</v>
      </c>
      <c r="U6" s="3">
        <f>IF(AND(D6="srednie miasto",S6="K"),1,0)</f>
        <v>0</v>
      </c>
      <c r="V6" s="3">
        <f>IF(AND(D6="male miasto",S6="K"),1,0)</f>
        <v>0</v>
      </c>
      <c r="W6" s="3">
        <f>IF(AND(D6="wies",S6="K"),1,0)</f>
        <v>1</v>
      </c>
    </row>
    <row r="7" spans="1:28" x14ac:dyDescent="0.25">
      <c r="A7" t="s">
        <v>17</v>
      </c>
      <c r="B7" t="s">
        <v>18</v>
      </c>
      <c r="C7" s="1">
        <v>31694</v>
      </c>
      <c r="D7" t="s">
        <v>12</v>
      </c>
      <c r="E7">
        <f t="shared" si="1"/>
        <v>10</v>
      </c>
      <c r="S7" s="3" t="str">
        <f>IF(RIGHT(B7,1)="a","K","M")</f>
        <v>M</v>
      </c>
      <c r="T7" s="3">
        <f>IF(AND(D7="duze miasto",S7="K"),1,0)</f>
        <v>0</v>
      </c>
      <c r="U7" s="3">
        <f>IF(AND(D7="srednie miasto",S7="K"),1,0)</f>
        <v>0</v>
      </c>
      <c r="V7" s="3">
        <f>IF(AND(D7="male miasto",S7="K"),1,0)</f>
        <v>0</v>
      </c>
      <c r="W7" s="3">
        <f>IF(AND(D7="wies",S7="K"),1,0)</f>
        <v>0</v>
      </c>
    </row>
    <row r="8" spans="1:28" x14ac:dyDescent="0.25">
      <c r="A8" t="s">
        <v>19</v>
      </c>
      <c r="B8" t="s">
        <v>20</v>
      </c>
      <c r="C8" s="1">
        <v>33569</v>
      </c>
      <c r="D8" t="s">
        <v>6</v>
      </c>
      <c r="E8">
        <f t="shared" si="1"/>
        <v>11</v>
      </c>
      <c r="S8" s="3" t="str">
        <f>IF(RIGHT(B8,1)="a","K","M")</f>
        <v>K</v>
      </c>
      <c r="T8" s="3">
        <f>IF(AND(D8="duze miasto",S8="K"),1,0)</f>
        <v>0</v>
      </c>
      <c r="U8" s="3">
        <f>IF(AND(D8="srednie miasto",S8="K"),1,0)</f>
        <v>1</v>
      </c>
      <c r="V8" s="3">
        <f>IF(AND(D8="male miasto",S8="K"),1,0)</f>
        <v>0</v>
      </c>
      <c r="W8" s="3">
        <f>IF(AND(D8="wies",S8="K"),1,0)</f>
        <v>0</v>
      </c>
    </row>
    <row r="9" spans="1:28" x14ac:dyDescent="0.25">
      <c r="A9" t="s">
        <v>21</v>
      </c>
      <c r="B9" t="s">
        <v>22</v>
      </c>
      <c r="C9" s="1">
        <v>30372</v>
      </c>
      <c r="D9" t="s">
        <v>6</v>
      </c>
      <c r="E9">
        <f t="shared" si="1"/>
        <v>2</v>
      </c>
      <c r="S9" s="3" t="str">
        <f>IF(RIGHT(B9,1)="a","K","M")</f>
        <v>K</v>
      </c>
      <c r="T9" s="3">
        <f>IF(AND(D9="duze miasto",S9="K"),1,0)</f>
        <v>0</v>
      </c>
      <c r="U9" s="3">
        <f>IF(AND(D9="srednie miasto",S9="K"),1,0)</f>
        <v>1</v>
      </c>
      <c r="V9" s="3">
        <f>IF(AND(D9="male miasto",S9="K"),1,0)</f>
        <v>0</v>
      </c>
      <c r="W9" s="3">
        <f>IF(AND(D9="wies",S9="K"),1,0)</f>
        <v>0</v>
      </c>
    </row>
    <row r="10" spans="1:28" x14ac:dyDescent="0.25">
      <c r="A10" t="s">
        <v>23</v>
      </c>
      <c r="B10" t="s">
        <v>8</v>
      </c>
      <c r="C10" s="1">
        <v>33568</v>
      </c>
      <c r="D10" t="s">
        <v>6</v>
      </c>
      <c r="E10">
        <f t="shared" si="1"/>
        <v>11</v>
      </c>
      <c r="S10" s="3" t="str">
        <f>IF(RIGHT(B10,1)="a","K","M")</f>
        <v>M</v>
      </c>
      <c r="T10" s="3">
        <f>IF(AND(D10="duze miasto",S10="K"),1,0)</f>
        <v>0</v>
      </c>
      <c r="U10" s="3">
        <f>IF(AND(D10="srednie miasto",S10="K"),1,0)</f>
        <v>0</v>
      </c>
      <c r="V10" s="3">
        <f>IF(AND(D10="male miasto",S10="K"),1,0)</f>
        <v>0</v>
      </c>
      <c r="W10" s="3">
        <f>IF(AND(D10="wies",S10="K"),1,0)</f>
        <v>0</v>
      </c>
    </row>
    <row r="11" spans="1:28" x14ac:dyDescent="0.25">
      <c r="A11" t="s">
        <v>24</v>
      </c>
      <c r="B11" t="s">
        <v>25</v>
      </c>
      <c r="C11" s="1">
        <v>31111</v>
      </c>
      <c r="D11" t="s">
        <v>6</v>
      </c>
      <c r="E11">
        <f t="shared" si="1"/>
        <v>3</v>
      </c>
      <c r="S11" s="3" t="str">
        <f>IF(RIGHT(B11,1)="a","K","M")</f>
        <v>K</v>
      </c>
      <c r="T11" s="3">
        <f>IF(AND(D11="duze miasto",S11="K"),1,0)</f>
        <v>0</v>
      </c>
      <c r="U11" s="3">
        <f>IF(AND(D11="srednie miasto",S11="K"),1,0)</f>
        <v>1</v>
      </c>
      <c r="V11" s="3">
        <f>IF(AND(D11="male miasto",S11="K"),1,0)</f>
        <v>0</v>
      </c>
      <c r="W11" s="3">
        <f>IF(AND(D11="wies",S11="K"),1,0)</f>
        <v>0</v>
      </c>
    </row>
    <row r="12" spans="1:28" x14ac:dyDescent="0.25">
      <c r="A12" t="s">
        <v>26</v>
      </c>
      <c r="B12" t="s">
        <v>27</v>
      </c>
      <c r="C12" s="1">
        <v>17347</v>
      </c>
      <c r="D12" t="s">
        <v>6</v>
      </c>
      <c r="E12">
        <f t="shared" si="1"/>
        <v>6</v>
      </c>
      <c r="S12" s="3" t="str">
        <f>IF(RIGHT(B12,1)="a","K","M")</f>
        <v>M</v>
      </c>
      <c r="T12" s="3">
        <f>IF(AND(D12="duze miasto",S12="K"),1,0)</f>
        <v>0</v>
      </c>
      <c r="U12" s="3">
        <f>IF(AND(D12="srednie miasto",S12="K"),1,0)</f>
        <v>0</v>
      </c>
      <c r="V12" s="3">
        <f>IF(AND(D12="male miasto",S12="K"),1,0)</f>
        <v>0</v>
      </c>
      <c r="W12" s="3">
        <f>IF(AND(D12="wies",S12="K"),1,0)</f>
        <v>0</v>
      </c>
    </row>
    <row r="13" spans="1:28" x14ac:dyDescent="0.25">
      <c r="A13" t="s">
        <v>28</v>
      </c>
      <c r="B13" t="s">
        <v>29</v>
      </c>
      <c r="C13" s="1">
        <v>33321</v>
      </c>
      <c r="D13" t="s">
        <v>12</v>
      </c>
      <c r="E13">
        <f t="shared" si="1"/>
        <v>3</v>
      </c>
      <c r="S13" s="3" t="str">
        <f>IF(RIGHT(B13,1)="a","K","M")</f>
        <v>M</v>
      </c>
      <c r="T13" s="3">
        <f>IF(AND(D13="duze miasto",S13="K"),1,0)</f>
        <v>0</v>
      </c>
      <c r="U13" s="3">
        <f>IF(AND(D13="srednie miasto",S13="K"),1,0)</f>
        <v>0</v>
      </c>
      <c r="V13" s="3">
        <f>IF(AND(D13="male miasto",S13="K"),1,0)</f>
        <v>0</v>
      </c>
      <c r="W13" s="3">
        <f>IF(AND(D13="wies",S13="K"),1,0)</f>
        <v>0</v>
      </c>
    </row>
    <row r="14" spans="1:28" x14ac:dyDescent="0.25">
      <c r="A14" t="s">
        <v>30</v>
      </c>
      <c r="B14" t="s">
        <v>8</v>
      </c>
      <c r="C14" s="1">
        <v>26093</v>
      </c>
      <c r="D14" t="s">
        <v>12</v>
      </c>
      <c r="E14">
        <f t="shared" si="1"/>
        <v>6</v>
      </c>
      <c r="S14" s="3" t="str">
        <f>IF(RIGHT(B14,1)="a","K","M")</f>
        <v>M</v>
      </c>
      <c r="T14" s="3">
        <f>IF(AND(D14="duze miasto",S14="K"),1,0)</f>
        <v>0</v>
      </c>
      <c r="U14" s="3">
        <f>IF(AND(D14="srednie miasto",S14="K"),1,0)</f>
        <v>0</v>
      </c>
      <c r="V14" s="3">
        <f>IF(AND(D14="male miasto",S14="K"),1,0)</f>
        <v>0</v>
      </c>
      <c r="W14" s="3">
        <f>IF(AND(D14="wies",S14="K"),1,0)</f>
        <v>0</v>
      </c>
    </row>
    <row r="15" spans="1:28" x14ac:dyDescent="0.25">
      <c r="A15" t="s">
        <v>31</v>
      </c>
      <c r="B15" t="s">
        <v>32</v>
      </c>
      <c r="C15" s="1">
        <v>17144</v>
      </c>
      <c r="D15" t="s">
        <v>12</v>
      </c>
      <c r="E15">
        <f t="shared" si="1"/>
        <v>12</v>
      </c>
      <c r="S15" s="3" t="str">
        <f>IF(RIGHT(B15,1)="a","K","M")</f>
        <v>M</v>
      </c>
      <c r="T15" s="3">
        <f>IF(AND(D15="duze miasto",S15="K"),1,0)</f>
        <v>0</v>
      </c>
      <c r="U15" s="3">
        <f>IF(AND(D15="srednie miasto",S15="K"),1,0)</f>
        <v>0</v>
      </c>
      <c r="V15" s="3">
        <f>IF(AND(D15="male miasto",S15="K"),1,0)</f>
        <v>0</v>
      </c>
      <c r="W15" s="3">
        <f>IF(AND(D15="wies",S15="K"),1,0)</f>
        <v>0</v>
      </c>
    </row>
    <row r="16" spans="1:28" x14ac:dyDescent="0.25">
      <c r="A16" t="s">
        <v>33</v>
      </c>
      <c r="B16" t="s">
        <v>34</v>
      </c>
      <c r="C16" s="1">
        <v>26019</v>
      </c>
      <c r="D16" t="s">
        <v>12</v>
      </c>
      <c r="E16">
        <f t="shared" si="1"/>
        <v>3</v>
      </c>
      <c r="S16" s="3" t="str">
        <f>IF(RIGHT(B16,1)="a","K","M")</f>
        <v>M</v>
      </c>
      <c r="T16" s="3">
        <f>IF(AND(D16="duze miasto",S16="K"),1,0)</f>
        <v>0</v>
      </c>
      <c r="U16" s="3">
        <f>IF(AND(D16="srednie miasto",S16="K"),1,0)</f>
        <v>0</v>
      </c>
      <c r="V16" s="3">
        <f>IF(AND(D16="male miasto",S16="K"),1,0)</f>
        <v>0</v>
      </c>
      <c r="W16" s="3">
        <f>IF(AND(D16="wies",S16="K"),1,0)</f>
        <v>0</v>
      </c>
    </row>
    <row r="17" spans="1:23" x14ac:dyDescent="0.25">
      <c r="A17" t="s">
        <v>35</v>
      </c>
      <c r="B17" t="s">
        <v>27</v>
      </c>
      <c r="C17" s="1">
        <v>30193</v>
      </c>
      <c r="D17" t="s">
        <v>6</v>
      </c>
      <c r="E17">
        <f t="shared" si="1"/>
        <v>8</v>
      </c>
      <c r="S17" s="3" t="str">
        <f>IF(RIGHT(B17,1)="a","K","M")</f>
        <v>M</v>
      </c>
      <c r="T17" s="3">
        <f>IF(AND(D17="duze miasto",S17="K"),1,0)</f>
        <v>0</v>
      </c>
      <c r="U17" s="3">
        <f>IF(AND(D17="srednie miasto",S17="K"),1,0)</f>
        <v>0</v>
      </c>
      <c r="V17" s="3">
        <f>IF(AND(D17="male miasto",S17="K"),1,0)</f>
        <v>0</v>
      </c>
      <c r="W17" s="3">
        <f>IF(AND(D17="wies",S17="K"),1,0)</f>
        <v>0</v>
      </c>
    </row>
    <row r="18" spans="1:23" x14ac:dyDescent="0.25">
      <c r="A18" t="s">
        <v>36</v>
      </c>
      <c r="B18" t="s">
        <v>37</v>
      </c>
      <c r="C18" s="1">
        <v>29668</v>
      </c>
      <c r="D18" t="s">
        <v>9</v>
      </c>
      <c r="E18">
        <f t="shared" si="1"/>
        <v>3</v>
      </c>
      <c r="S18" s="3" t="str">
        <f>IF(RIGHT(B18,1)="a","K","M")</f>
        <v>K</v>
      </c>
      <c r="T18" s="3">
        <f>IF(AND(D18="duze miasto",S18="K"),1,0)</f>
        <v>0</v>
      </c>
      <c r="U18" s="3">
        <f>IF(AND(D18="srednie miasto",S18="K"),1,0)</f>
        <v>0</v>
      </c>
      <c r="V18" s="3">
        <f>IF(AND(D18="male miasto",S18="K"),1,0)</f>
        <v>0</v>
      </c>
      <c r="W18" s="3">
        <f>IF(AND(D18="wies",S18="K"),1,0)</f>
        <v>1</v>
      </c>
    </row>
    <row r="19" spans="1:23" x14ac:dyDescent="0.25">
      <c r="A19" t="s">
        <v>38</v>
      </c>
      <c r="B19" t="s">
        <v>39</v>
      </c>
      <c r="C19" s="1">
        <v>34945</v>
      </c>
      <c r="D19" t="s">
        <v>40</v>
      </c>
      <c r="E19">
        <f t="shared" si="1"/>
        <v>9</v>
      </c>
      <c r="S19" s="3" t="str">
        <f>IF(RIGHT(B19,1)="a","K","M")</f>
        <v>K</v>
      </c>
      <c r="T19" s="3">
        <f>IF(AND(D19="duze miasto",S19="K"),1,0)</f>
        <v>0</v>
      </c>
      <c r="U19" s="3">
        <f>IF(AND(D19="srednie miasto",S19="K"),1,0)</f>
        <v>0</v>
      </c>
      <c r="V19" s="3">
        <f>IF(AND(D19="male miasto",S19="K"),1,0)</f>
        <v>1</v>
      </c>
      <c r="W19" s="3">
        <f>IF(AND(D19="wies",S19="K"),1,0)</f>
        <v>0</v>
      </c>
    </row>
    <row r="20" spans="1:23" x14ac:dyDescent="0.25">
      <c r="A20" t="s">
        <v>41</v>
      </c>
      <c r="B20" t="s">
        <v>42</v>
      </c>
      <c r="C20" s="1">
        <v>23309</v>
      </c>
      <c r="D20" t="s">
        <v>9</v>
      </c>
      <c r="E20">
        <f t="shared" si="1"/>
        <v>10</v>
      </c>
      <c r="S20" s="3" t="str">
        <f>IF(RIGHT(B20,1)="a","K","M")</f>
        <v>K</v>
      </c>
      <c r="T20" s="3">
        <f>IF(AND(D20="duze miasto",S20="K"),1,0)</f>
        <v>0</v>
      </c>
      <c r="U20" s="3">
        <f>IF(AND(D20="srednie miasto",S20="K"),1,0)</f>
        <v>0</v>
      </c>
      <c r="V20" s="3">
        <f>IF(AND(D20="male miasto",S20="K"),1,0)</f>
        <v>0</v>
      </c>
      <c r="W20" s="3">
        <f>IF(AND(D20="wies",S20="K"),1,0)</f>
        <v>1</v>
      </c>
    </row>
    <row r="21" spans="1:23" x14ac:dyDescent="0.25">
      <c r="A21" t="s">
        <v>43</v>
      </c>
      <c r="B21" t="s">
        <v>20</v>
      </c>
      <c r="C21" s="1">
        <v>16498</v>
      </c>
      <c r="D21" t="s">
        <v>6</v>
      </c>
      <c r="E21">
        <f t="shared" si="1"/>
        <v>3</v>
      </c>
      <c r="S21" s="3" t="str">
        <f>IF(RIGHT(B21,1)="a","K","M")</f>
        <v>K</v>
      </c>
      <c r="T21" s="3">
        <f>IF(AND(D21="duze miasto",S21="K"),1,0)</f>
        <v>0</v>
      </c>
      <c r="U21" s="3">
        <f>IF(AND(D21="srednie miasto",S21="K"),1,0)</f>
        <v>1</v>
      </c>
      <c r="V21" s="3">
        <f>IF(AND(D21="male miasto",S21="K"),1,0)</f>
        <v>0</v>
      </c>
      <c r="W21" s="3">
        <f>IF(AND(D21="wies",S21="K"),1,0)</f>
        <v>0</v>
      </c>
    </row>
    <row r="22" spans="1:23" x14ac:dyDescent="0.25">
      <c r="A22" t="s">
        <v>44</v>
      </c>
      <c r="B22" t="s">
        <v>45</v>
      </c>
      <c r="C22" s="1">
        <v>19872</v>
      </c>
      <c r="D22" t="s">
        <v>12</v>
      </c>
      <c r="E22">
        <f t="shared" si="1"/>
        <v>5</v>
      </c>
      <c r="S22" s="3" t="str">
        <f>IF(RIGHT(B22,1)="a","K","M")</f>
        <v>K</v>
      </c>
      <c r="T22" s="3">
        <f>IF(AND(D22="duze miasto",S22="K"),1,0)</f>
        <v>1</v>
      </c>
      <c r="U22" s="3">
        <f>IF(AND(D22="srednie miasto",S22="K"),1,0)</f>
        <v>0</v>
      </c>
      <c r="V22" s="3">
        <f>IF(AND(D22="male miasto",S22="K"),1,0)</f>
        <v>0</v>
      </c>
      <c r="W22" s="3">
        <f>IF(AND(D22="wies",S22="K"),1,0)</f>
        <v>0</v>
      </c>
    </row>
    <row r="23" spans="1:23" x14ac:dyDescent="0.25">
      <c r="A23" t="s">
        <v>46</v>
      </c>
      <c r="B23" t="s">
        <v>47</v>
      </c>
      <c r="C23" s="1">
        <v>26018</v>
      </c>
      <c r="D23" t="s">
        <v>6</v>
      </c>
      <c r="E23">
        <f t="shared" si="1"/>
        <v>3</v>
      </c>
      <c r="S23" s="3" t="str">
        <f>IF(RIGHT(B23,1)="a","K","M")</f>
        <v>K</v>
      </c>
      <c r="T23" s="3">
        <f>IF(AND(D23="duze miasto",S23="K"),1,0)</f>
        <v>0</v>
      </c>
      <c r="U23" s="3">
        <f>IF(AND(D23="srednie miasto",S23="K"),1,0)</f>
        <v>1</v>
      </c>
      <c r="V23" s="3">
        <f>IF(AND(D23="male miasto",S23="K"),1,0)</f>
        <v>0</v>
      </c>
      <c r="W23" s="3">
        <f>IF(AND(D23="wies",S23="K"),1,0)</f>
        <v>0</v>
      </c>
    </row>
    <row r="24" spans="1:23" x14ac:dyDescent="0.25">
      <c r="A24" t="s">
        <v>48</v>
      </c>
      <c r="B24" t="s">
        <v>49</v>
      </c>
      <c r="C24" s="1">
        <v>25110</v>
      </c>
      <c r="D24" t="s">
        <v>40</v>
      </c>
      <c r="E24">
        <f t="shared" si="1"/>
        <v>9</v>
      </c>
      <c r="S24" s="3" t="str">
        <f>IF(RIGHT(B24,1)="a","K","M")</f>
        <v>M</v>
      </c>
      <c r="T24" s="3">
        <f>IF(AND(D24="duze miasto",S24="K"),1,0)</f>
        <v>0</v>
      </c>
      <c r="U24" s="3">
        <f>IF(AND(D24="srednie miasto",S24="K"),1,0)</f>
        <v>0</v>
      </c>
      <c r="V24" s="3">
        <f>IF(AND(D24="male miasto",S24="K"),1,0)</f>
        <v>0</v>
      </c>
      <c r="W24" s="3">
        <f>IF(AND(D24="wies",S24="K"),1,0)</f>
        <v>0</v>
      </c>
    </row>
    <row r="25" spans="1:23" x14ac:dyDescent="0.25">
      <c r="A25" t="s">
        <v>50</v>
      </c>
      <c r="B25" t="s">
        <v>29</v>
      </c>
      <c r="C25" s="1">
        <v>33411</v>
      </c>
      <c r="D25" t="s">
        <v>9</v>
      </c>
      <c r="E25">
        <f t="shared" si="1"/>
        <v>6</v>
      </c>
      <c r="S25" s="3" t="str">
        <f>IF(RIGHT(B25,1)="a","K","M")</f>
        <v>M</v>
      </c>
      <c r="T25" s="3">
        <f>IF(AND(D25="duze miasto",S25="K"),1,0)</f>
        <v>0</v>
      </c>
      <c r="U25" s="3">
        <f>IF(AND(D25="srednie miasto",S25="K"),1,0)</f>
        <v>0</v>
      </c>
      <c r="V25" s="3">
        <f>IF(AND(D25="male miasto",S25="K"),1,0)</f>
        <v>0</v>
      </c>
      <c r="W25" s="3">
        <f>IF(AND(D25="wies",S25="K"),1,0)</f>
        <v>0</v>
      </c>
    </row>
    <row r="26" spans="1:23" x14ac:dyDescent="0.25">
      <c r="A26" t="s">
        <v>51</v>
      </c>
      <c r="B26" t="s">
        <v>52</v>
      </c>
      <c r="C26" s="1">
        <v>30969</v>
      </c>
      <c r="D26" t="s">
        <v>12</v>
      </c>
      <c r="E26">
        <f t="shared" si="1"/>
        <v>10</v>
      </c>
      <c r="S26" s="3" t="str">
        <f>IF(RIGHT(B26,1)="a","K","M")</f>
        <v>K</v>
      </c>
      <c r="T26" s="3">
        <f>IF(AND(D26="duze miasto",S26="K"),1,0)</f>
        <v>1</v>
      </c>
      <c r="U26" s="3">
        <f>IF(AND(D26="srednie miasto",S26="K"),1,0)</f>
        <v>0</v>
      </c>
      <c r="V26" s="3">
        <f>IF(AND(D26="male miasto",S26="K"),1,0)</f>
        <v>0</v>
      </c>
      <c r="W26" s="3">
        <f>IF(AND(D26="wies",S26="K"),1,0)</f>
        <v>0</v>
      </c>
    </row>
    <row r="27" spans="1:23" x14ac:dyDescent="0.25">
      <c r="A27" t="s">
        <v>53</v>
      </c>
      <c r="B27" t="s">
        <v>54</v>
      </c>
      <c r="C27" s="1">
        <v>19368</v>
      </c>
      <c r="D27" t="s">
        <v>12</v>
      </c>
      <c r="E27">
        <f t="shared" si="1"/>
        <v>1</v>
      </c>
      <c r="S27" s="3" t="str">
        <f>IF(RIGHT(B27,1)="a","K","M")</f>
        <v>K</v>
      </c>
      <c r="T27" s="3">
        <f>IF(AND(D27="duze miasto",S27="K"),1,0)</f>
        <v>1</v>
      </c>
      <c r="U27" s="3">
        <f>IF(AND(D27="srednie miasto",S27="K"),1,0)</f>
        <v>0</v>
      </c>
      <c r="V27" s="3">
        <f>IF(AND(D27="male miasto",S27="K"),1,0)</f>
        <v>0</v>
      </c>
      <c r="W27" s="3">
        <f>IF(AND(D27="wies",S27="K"),1,0)</f>
        <v>0</v>
      </c>
    </row>
    <row r="28" spans="1:23" x14ac:dyDescent="0.25">
      <c r="A28" t="s">
        <v>55</v>
      </c>
      <c r="B28" t="s">
        <v>56</v>
      </c>
      <c r="C28" s="1">
        <v>23668</v>
      </c>
      <c r="D28" t="s">
        <v>40</v>
      </c>
      <c r="E28">
        <f t="shared" si="1"/>
        <v>10</v>
      </c>
      <c r="S28" s="3" t="str">
        <f>IF(RIGHT(B28,1)="a","K","M")</f>
        <v>K</v>
      </c>
      <c r="T28" s="3">
        <f>IF(AND(D28="duze miasto",S28="K"),1,0)</f>
        <v>0</v>
      </c>
      <c r="U28" s="3">
        <f>IF(AND(D28="srednie miasto",S28="K"),1,0)</f>
        <v>0</v>
      </c>
      <c r="V28" s="3">
        <f>IF(AND(D28="male miasto",S28="K"),1,0)</f>
        <v>1</v>
      </c>
      <c r="W28" s="3">
        <f>IF(AND(D28="wies",S28="K"),1,0)</f>
        <v>0</v>
      </c>
    </row>
    <row r="29" spans="1:23" x14ac:dyDescent="0.25">
      <c r="A29" t="s">
        <v>57</v>
      </c>
      <c r="B29" t="s">
        <v>58</v>
      </c>
      <c r="C29" s="1">
        <v>19851</v>
      </c>
      <c r="D29" t="s">
        <v>12</v>
      </c>
      <c r="E29">
        <f t="shared" si="1"/>
        <v>5</v>
      </c>
      <c r="S29" s="3" t="str">
        <f>IF(RIGHT(B29,1)="a","K","M")</f>
        <v>M</v>
      </c>
      <c r="T29" s="3">
        <f>IF(AND(D29="duze miasto",S29="K"),1,0)</f>
        <v>0</v>
      </c>
      <c r="U29" s="3">
        <f>IF(AND(D29="srednie miasto",S29="K"),1,0)</f>
        <v>0</v>
      </c>
      <c r="V29" s="3">
        <f>IF(AND(D29="male miasto",S29="K"),1,0)</f>
        <v>0</v>
      </c>
      <c r="W29" s="3">
        <f>IF(AND(D29="wies",S29="K"),1,0)</f>
        <v>0</v>
      </c>
    </row>
    <row r="30" spans="1:23" x14ac:dyDescent="0.25">
      <c r="A30" t="s">
        <v>59</v>
      </c>
      <c r="B30" t="s">
        <v>18</v>
      </c>
      <c r="C30" s="1">
        <v>17896</v>
      </c>
      <c r="D30" t="s">
        <v>9</v>
      </c>
      <c r="E30">
        <f t="shared" si="1"/>
        <v>12</v>
      </c>
      <c r="S30" s="3" t="str">
        <f>IF(RIGHT(B30,1)="a","K","M")</f>
        <v>M</v>
      </c>
      <c r="T30" s="3">
        <f>IF(AND(D30="duze miasto",S30="K"),1,0)</f>
        <v>0</v>
      </c>
      <c r="U30" s="3">
        <f>IF(AND(D30="srednie miasto",S30="K"),1,0)</f>
        <v>0</v>
      </c>
      <c r="V30" s="3">
        <f>IF(AND(D30="male miasto",S30="K"),1,0)</f>
        <v>0</v>
      </c>
      <c r="W30" s="3">
        <f>IF(AND(D30="wies",S30="K"),1,0)</f>
        <v>0</v>
      </c>
    </row>
    <row r="31" spans="1:23" x14ac:dyDescent="0.25">
      <c r="A31" t="s">
        <v>60</v>
      </c>
      <c r="B31" t="s">
        <v>11</v>
      </c>
      <c r="C31" s="1">
        <v>25045</v>
      </c>
      <c r="D31" t="s">
        <v>12</v>
      </c>
      <c r="E31">
        <f t="shared" si="1"/>
        <v>7</v>
      </c>
      <c r="S31" s="3" t="str">
        <f>IF(RIGHT(B31,1)="a","K","M")</f>
        <v>K</v>
      </c>
      <c r="T31" s="3">
        <f>IF(AND(D31="duze miasto",S31="K"),1,0)</f>
        <v>1</v>
      </c>
      <c r="U31" s="3">
        <f>IF(AND(D31="srednie miasto",S31="K"),1,0)</f>
        <v>0</v>
      </c>
      <c r="V31" s="3">
        <f>IF(AND(D31="male miasto",S31="K"),1,0)</f>
        <v>0</v>
      </c>
      <c r="W31" s="3">
        <f>IF(AND(D31="wies",S31="K"),1,0)</f>
        <v>0</v>
      </c>
    </row>
    <row r="32" spans="1:23" x14ac:dyDescent="0.25">
      <c r="A32" t="s">
        <v>61</v>
      </c>
      <c r="B32" t="s">
        <v>20</v>
      </c>
      <c r="C32" s="1">
        <v>18367</v>
      </c>
      <c r="D32" t="s">
        <v>12</v>
      </c>
      <c r="E32">
        <f t="shared" si="1"/>
        <v>4</v>
      </c>
      <c r="S32" s="3" t="str">
        <f>IF(RIGHT(B32,1)="a","K","M")</f>
        <v>K</v>
      </c>
      <c r="T32" s="3">
        <f>IF(AND(D32="duze miasto",S32="K"),1,0)</f>
        <v>1</v>
      </c>
      <c r="U32" s="3">
        <f>IF(AND(D32="srednie miasto",S32="K"),1,0)</f>
        <v>0</v>
      </c>
      <c r="V32" s="3">
        <f>IF(AND(D32="male miasto",S32="K"),1,0)</f>
        <v>0</v>
      </c>
      <c r="W32" s="3">
        <f>IF(AND(D32="wies",S32="K"),1,0)</f>
        <v>0</v>
      </c>
    </row>
    <row r="33" spans="1:23" x14ac:dyDescent="0.25">
      <c r="A33" t="s">
        <v>62</v>
      </c>
      <c r="B33" t="s">
        <v>20</v>
      </c>
      <c r="C33" s="1">
        <v>21630</v>
      </c>
      <c r="D33" t="s">
        <v>6</v>
      </c>
      <c r="E33">
        <f t="shared" si="1"/>
        <v>3</v>
      </c>
      <c r="S33" s="3" t="str">
        <f>IF(RIGHT(B33,1)="a","K","M")</f>
        <v>K</v>
      </c>
      <c r="T33" s="3">
        <f>IF(AND(D33="duze miasto",S33="K"),1,0)</f>
        <v>0</v>
      </c>
      <c r="U33" s="3">
        <f>IF(AND(D33="srednie miasto",S33="K"),1,0)</f>
        <v>1</v>
      </c>
      <c r="V33" s="3">
        <f>IF(AND(D33="male miasto",S33="K"),1,0)</f>
        <v>0</v>
      </c>
      <c r="W33" s="3">
        <f>IF(AND(D33="wies",S33="K"),1,0)</f>
        <v>0</v>
      </c>
    </row>
    <row r="34" spans="1:23" x14ac:dyDescent="0.25">
      <c r="A34" t="s">
        <v>63</v>
      </c>
      <c r="B34" t="s">
        <v>64</v>
      </c>
      <c r="C34" s="1">
        <v>16075</v>
      </c>
      <c r="D34" t="s">
        <v>40</v>
      </c>
      <c r="E34">
        <f t="shared" si="1"/>
        <v>1</v>
      </c>
      <c r="S34" s="3" t="str">
        <f>IF(RIGHT(B34,1)="a","K","M")</f>
        <v>K</v>
      </c>
      <c r="T34" s="3">
        <f>IF(AND(D34="duze miasto",S34="K"),1,0)</f>
        <v>0</v>
      </c>
      <c r="U34" s="3">
        <f>IF(AND(D34="srednie miasto",S34="K"),1,0)</f>
        <v>0</v>
      </c>
      <c r="V34" s="3">
        <f>IF(AND(D34="male miasto",S34="K"),1,0)</f>
        <v>1</v>
      </c>
      <c r="W34" s="3">
        <f>IF(AND(D34="wies",S34="K"),1,0)</f>
        <v>0</v>
      </c>
    </row>
    <row r="35" spans="1:23" x14ac:dyDescent="0.25">
      <c r="A35" t="s">
        <v>65</v>
      </c>
      <c r="B35" t="s">
        <v>20</v>
      </c>
      <c r="C35" s="1">
        <v>30640</v>
      </c>
      <c r="D35" t="s">
        <v>6</v>
      </c>
      <c r="E35">
        <f t="shared" si="1"/>
        <v>11</v>
      </c>
      <c r="S35" s="3" t="str">
        <f>IF(RIGHT(B35,1)="a","K","M")</f>
        <v>K</v>
      </c>
      <c r="T35" s="3">
        <f>IF(AND(D35="duze miasto",S35="K"),1,0)</f>
        <v>0</v>
      </c>
      <c r="U35" s="3">
        <f>IF(AND(D35="srednie miasto",S35="K"),1,0)</f>
        <v>1</v>
      </c>
      <c r="V35" s="3">
        <f>IF(AND(D35="male miasto",S35="K"),1,0)</f>
        <v>0</v>
      </c>
      <c r="W35" s="3">
        <f>IF(AND(D35="wies",S35="K"),1,0)</f>
        <v>0</v>
      </c>
    </row>
    <row r="36" spans="1:23" x14ac:dyDescent="0.25">
      <c r="A36" t="s">
        <v>66</v>
      </c>
      <c r="B36" t="s">
        <v>67</v>
      </c>
      <c r="C36" s="1">
        <v>21633</v>
      </c>
      <c r="D36" t="s">
        <v>12</v>
      </c>
      <c r="E36">
        <f t="shared" si="1"/>
        <v>3</v>
      </c>
      <c r="S36" s="3" t="str">
        <f>IF(RIGHT(B36,1)="a","K","M")</f>
        <v>M</v>
      </c>
      <c r="T36" s="3">
        <f>IF(AND(D36="duze miasto",S36="K"),1,0)</f>
        <v>0</v>
      </c>
      <c r="U36" s="3">
        <f>IF(AND(D36="srednie miasto",S36="K"),1,0)</f>
        <v>0</v>
      </c>
      <c r="V36" s="3">
        <f>IF(AND(D36="male miasto",S36="K"),1,0)</f>
        <v>0</v>
      </c>
      <c r="W36" s="3">
        <f>IF(AND(D36="wies",S36="K"),1,0)</f>
        <v>0</v>
      </c>
    </row>
    <row r="37" spans="1:23" x14ac:dyDescent="0.25">
      <c r="A37" t="s">
        <v>68</v>
      </c>
      <c r="B37" t="s">
        <v>69</v>
      </c>
      <c r="C37" s="1">
        <v>22843</v>
      </c>
      <c r="D37" t="s">
        <v>6</v>
      </c>
      <c r="E37">
        <f t="shared" si="1"/>
        <v>7</v>
      </c>
      <c r="S37" s="3" t="str">
        <f>IF(RIGHT(B37,1)="a","K","M")</f>
        <v>M</v>
      </c>
      <c r="T37" s="3">
        <f>IF(AND(D37="duze miasto",S37="K"),1,0)</f>
        <v>0</v>
      </c>
      <c r="U37" s="3">
        <f>IF(AND(D37="srednie miasto",S37="K"),1,0)</f>
        <v>0</v>
      </c>
      <c r="V37" s="3">
        <f>IF(AND(D37="male miasto",S37="K"),1,0)</f>
        <v>0</v>
      </c>
      <c r="W37" s="3">
        <f>IF(AND(D37="wies",S37="K"),1,0)</f>
        <v>0</v>
      </c>
    </row>
    <row r="38" spans="1:23" x14ac:dyDescent="0.25">
      <c r="A38" t="s">
        <v>70</v>
      </c>
      <c r="B38" t="s">
        <v>39</v>
      </c>
      <c r="C38" s="1">
        <v>22944</v>
      </c>
      <c r="D38" t="s">
        <v>12</v>
      </c>
      <c r="E38">
        <f t="shared" si="1"/>
        <v>10</v>
      </c>
      <c r="S38" s="3" t="str">
        <f>IF(RIGHT(B38,1)="a","K","M")</f>
        <v>K</v>
      </c>
      <c r="T38" s="3">
        <f>IF(AND(D38="duze miasto",S38="K"),1,0)</f>
        <v>1</v>
      </c>
      <c r="U38" s="3">
        <f>IF(AND(D38="srednie miasto",S38="K"),1,0)</f>
        <v>0</v>
      </c>
      <c r="V38" s="3">
        <f>IF(AND(D38="male miasto",S38="K"),1,0)</f>
        <v>0</v>
      </c>
      <c r="W38" s="3">
        <f>IF(AND(D38="wies",S38="K"),1,0)</f>
        <v>0</v>
      </c>
    </row>
    <row r="39" spans="1:23" x14ac:dyDescent="0.25">
      <c r="A39" t="s">
        <v>71</v>
      </c>
      <c r="B39" t="s">
        <v>72</v>
      </c>
      <c r="C39" s="1">
        <v>28856</v>
      </c>
      <c r="D39" t="s">
        <v>6</v>
      </c>
      <c r="E39">
        <f t="shared" si="1"/>
        <v>1</v>
      </c>
      <c r="S39" s="3" t="str">
        <f>IF(RIGHT(B39,1)="a","K","M")</f>
        <v>M</v>
      </c>
      <c r="T39" s="3">
        <f>IF(AND(D39="duze miasto",S39="K"),1,0)</f>
        <v>0</v>
      </c>
      <c r="U39" s="3">
        <f>IF(AND(D39="srednie miasto",S39="K"),1,0)</f>
        <v>0</v>
      </c>
      <c r="V39" s="3">
        <f>IF(AND(D39="male miasto",S39="K"),1,0)</f>
        <v>0</v>
      </c>
      <c r="W39" s="3">
        <f>IF(AND(D39="wies",S39="K"),1,0)</f>
        <v>0</v>
      </c>
    </row>
    <row r="40" spans="1:23" x14ac:dyDescent="0.25">
      <c r="A40" t="s">
        <v>73</v>
      </c>
      <c r="B40" t="s">
        <v>74</v>
      </c>
      <c r="C40" s="1">
        <v>27510</v>
      </c>
      <c r="D40" t="s">
        <v>9</v>
      </c>
      <c r="E40">
        <f t="shared" si="1"/>
        <v>4</v>
      </c>
      <c r="S40" s="3" t="str">
        <f>IF(RIGHT(B40,1)="a","K","M")</f>
        <v>K</v>
      </c>
      <c r="T40" s="3">
        <f>IF(AND(D40="duze miasto",S40="K"),1,0)</f>
        <v>0</v>
      </c>
      <c r="U40" s="3">
        <f>IF(AND(D40="srednie miasto",S40="K"),1,0)</f>
        <v>0</v>
      </c>
      <c r="V40" s="3">
        <f>IF(AND(D40="male miasto",S40="K"),1,0)</f>
        <v>0</v>
      </c>
      <c r="W40" s="3">
        <f>IF(AND(D40="wies",S40="K"),1,0)</f>
        <v>1</v>
      </c>
    </row>
    <row r="41" spans="1:23" x14ac:dyDescent="0.25">
      <c r="A41" t="s">
        <v>75</v>
      </c>
      <c r="B41" t="s">
        <v>52</v>
      </c>
      <c r="C41" s="1">
        <v>24744</v>
      </c>
      <c r="D41" t="s">
        <v>12</v>
      </c>
      <c r="E41">
        <f t="shared" si="1"/>
        <v>9</v>
      </c>
      <c r="S41" s="3" t="str">
        <f>IF(RIGHT(B41,1)="a","K","M")</f>
        <v>K</v>
      </c>
      <c r="T41" s="3">
        <f>IF(AND(D41="duze miasto",S41="K"),1,0)</f>
        <v>1</v>
      </c>
      <c r="U41" s="3">
        <f>IF(AND(D41="srednie miasto",S41="K"),1,0)</f>
        <v>0</v>
      </c>
      <c r="V41" s="3">
        <f>IF(AND(D41="male miasto",S41="K"),1,0)</f>
        <v>0</v>
      </c>
      <c r="W41" s="3">
        <f>IF(AND(D41="wies",S41="K"),1,0)</f>
        <v>0</v>
      </c>
    </row>
    <row r="42" spans="1:23" x14ac:dyDescent="0.25">
      <c r="A42" t="s">
        <v>76</v>
      </c>
      <c r="B42" t="s">
        <v>77</v>
      </c>
      <c r="C42" s="1">
        <v>26703</v>
      </c>
      <c r="D42" t="s">
        <v>40</v>
      </c>
      <c r="E42">
        <f t="shared" si="1"/>
        <v>2</v>
      </c>
      <c r="S42" s="3" t="str">
        <f>IF(RIGHT(B42,1)="a","K","M")</f>
        <v>M</v>
      </c>
      <c r="T42" s="3">
        <f>IF(AND(D42="duze miasto",S42="K"),1,0)</f>
        <v>0</v>
      </c>
      <c r="U42" s="3">
        <f>IF(AND(D42="srednie miasto",S42="K"),1,0)</f>
        <v>0</v>
      </c>
      <c r="V42" s="3">
        <f>IF(AND(D42="male miasto",S42="K"),1,0)</f>
        <v>0</v>
      </c>
      <c r="W42" s="3">
        <f>IF(AND(D42="wies",S42="K"),1,0)</f>
        <v>0</v>
      </c>
    </row>
    <row r="43" spans="1:23" x14ac:dyDescent="0.25">
      <c r="A43" t="s">
        <v>78</v>
      </c>
      <c r="B43" t="s">
        <v>79</v>
      </c>
      <c r="C43" s="1">
        <v>18847</v>
      </c>
      <c r="D43" t="s">
        <v>6</v>
      </c>
      <c r="E43">
        <f t="shared" si="1"/>
        <v>8</v>
      </c>
      <c r="S43" s="3" t="str">
        <f>IF(RIGHT(B43,1)="a","K","M")</f>
        <v>K</v>
      </c>
      <c r="T43" s="3">
        <f>IF(AND(D43="duze miasto",S43="K"),1,0)</f>
        <v>0</v>
      </c>
      <c r="U43" s="3">
        <f>IF(AND(D43="srednie miasto",S43="K"),1,0)</f>
        <v>1</v>
      </c>
      <c r="V43" s="3">
        <f>IF(AND(D43="male miasto",S43="K"),1,0)</f>
        <v>0</v>
      </c>
      <c r="W43" s="3">
        <f>IF(AND(D43="wies",S43="K"),1,0)</f>
        <v>0</v>
      </c>
    </row>
    <row r="44" spans="1:23" x14ac:dyDescent="0.25">
      <c r="A44" t="s">
        <v>80</v>
      </c>
      <c r="B44" t="s">
        <v>81</v>
      </c>
      <c r="C44" s="1">
        <v>33899</v>
      </c>
      <c r="D44" t="s">
        <v>12</v>
      </c>
      <c r="E44">
        <f t="shared" si="1"/>
        <v>10</v>
      </c>
      <c r="S44" s="3" t="str">
        <f>IF(RIGHT(B44,1)="a","K","M")</f>
        <v>K</v>
      </c>
      <c r="T44" s="3">
        <f>IF(AND(D44="duze miasto",S44="K"),1,0)</f>
        <v>1</v>
      </c>
      <c r="U44" s="3">
        <f>IF(AND(D44="srednie miasto",S44="K"),1,0)</f>
        <v>0</v>
      </c>
      <c r="V44" s="3">
        <f>IF(AND(D44="male miasto",S44="K"),1,0)</f>
        <v>0</v>
      </c>
      <c r="W44" s="3">
        <f>IF(AND(D44="wies",S44="K"),1,0)</f>
        <v>0</v>
      </c>
    </row>
    <row r="45" spans="1:23" x14ac:dyDescent="0.25">
      <c r="A45" t="s">
        <v>82</v>
      </c>
      <c r="B45" t="s">
        <v>42</v>
      </c>
      <c r="C45" s="1">
        <v>34773</v>
      </c>
      <c r="D45" t="s">
        <v>12</v>
      </c>
      <c r="E45">
        <f t="shared" si="1"/>
        <v>3</v>
      </c>
      <c r="S45" s="3" t="str">
        <f>IF(RIGHT(B45,1)="a","K","M")</f>
        <v>K</v>
      </c>
      <c r="T45" s="3">
        <f>IF(AND(D45="duze miasto",S45="K"),1,0)</f>
        <v>1</v>
      </c>
      <c r="U45" s="3">
        <f>IF(AND(D45="srednie miasto",S45="K"),1,0)</f>
        <v>0</v>
      </c>
      <c r="V45" s="3">
        <f>IF(AND(D45="male miasto",S45="K"),1,0)</f>
        <v>0</v>
      </c>
      <c r="W45" s="3">
        <f>IF(AND(D45="wies",S45="K"),1,0)</f>
        <v>0</v>
      </c>
    </row>
    <row r="46" spans="1:23" x14ac:dyDescent="0.25">
      <c r="A46" t="s">
        <v>83</v>
      </c>
      <c r="B46" t="s">
        <v>84</v>
      </c>
      <c r="C46" s="1">
        <v>28929</v>
      </c>
      <c r="D46" t="s">
        <v>6</v>
      </c>
      <c r="E46">
        <f t="shared" si="1"/>
        <v>3</v>
      </c>
      <c r="S46" s="3" t="str">
        <f>IF(RIGHT(B46,1)="a","K","M")</f>
        <v>K</v>
      </c>
      <c r="T46" s="3">
        <f>IF(AND(D46="duze miasto",S46="K"),1,0)</f>
        <v>0</v>
      </c>
      <c r="U46" s="3">
        <f>IF(AND(D46="srednie miasto",S46="K"),1,0)</f>
        <v>1</v>
      </c>
      <c r="V46" s="3">
        <f>IF(AND(D46="male miasto",S46="K"),1,0)</f>
        <v>0</v>
      </c>
      <c r="W46" s="3">
        <f>IF(AND(D46="wies",S46="K"),1,0)</f>
        <v>0</v>
      </c>
    </row>
    <row r="47" spans="1:23" x14ac:dyDescent="0.25">
      <c r="A47" t="s">
        <v>85</v>
      </c>
      <c r="B47" t="s">
        <v>42</v>
      </c>
      <c r="C47" s="1">
        <v>17612</v>
      </c>
      <c r="D47" t="s">
        <v>40</v>
      </c>
      <c r="E47">
        <f t="shared" si="1"/>
        <v>3</v>
      </c>
      <c r="S47" s="3" t="str">
        <f>IF(RIGHT(B47,1)="a","K","M")</f>
        <v>K</v>
      </c>
      <c r="T47" s="3">
        <f>IF(AND(D47="duze miasto",S47="K"),1,0)</f>
        <v>0</v>
      </c>
      <c r="U47" s="3">
        <f>IF(AND(D47="srednie miasto",S47="K"),1,0)</f>
        <v>0</v>
      </c>
      <c r="V47" s="3">
        <f>IF(AND(D47="male miasto",S47="K"),1,0)</f>
        <v>1</v>
      </c>
      <c r="W47" s="3">
        <f>IF(AND(D47="wies",S47="K"),1,0)</f>
        <v>0</v>
      </c>
    </row>
    <row r="48" spans="1:23" x14ac:dyDescent="0.25">
      <c r="A48" t="s">
        <v>86</v>
      </c>
      <c r="B48" t="s">
        <v>87</v>
      </c>
      <c r="C48" s="1">
        <v>26002</v>
      </c>
      <c r="D48" t="s">
        <v>12</v>
      </c>
      <c r="E48">
        <f t="shared" si="1"/>
        <v>3</v>
      </c>
      <c r="S48" s="3" t="str">
        <f>IF(RIGHT(B48,1)="a","K","M")</f>
        <v>M</v>
      </c>
      <c r="T48" s="3">
        <f>IF(AND(D48="duze miasto",S48="K"),1,0)</f>
        <v>0</v>
      </c>
      <c r="U48" s="3">
        <f>IF(AND(D48="srednie miasto",S48="K"),1,0)</f>
        <v>0</v>
      </c>
      <c r="V48" s="3">
        <f>IF(AND(D48="male miasto",S48="K"),1,0)</f>
        <v>0</v>
      </c>
      <c r="W48" s="3">
        <f>IF(AND(D48="wies",S48="K"),1,0)</f>
        <v>0</v>
      </c>
    </row>
    <row r="49" spans="1:23" x14ac:dyDescent="0.25">
      <c r="A49" t="s">
        <v>88</v>
      </c>
      <c r="B49" t="s">
        <v>52</v>
      </c>
      <c r="C49" s="1">
        <v>17050</v>
      </c>
      <c r="D49" t="s">
        <v>12</v>
      </c>
      <c r="E49">
        <f t="shared" si="1"/>
        <v>9</v>
      </c>
      <c r="S49" s="3" t="str">
        <f>IF(RIGHT(B49,1)="a","K","M")</f>
        <v>K</v>
      </c>
      <c r="T49" s="3">
        <f>IF(AND(D49="duze miasto",S49="K"),1,0)</f>
        <v>1</v>
      </c>
      <c r="U49" s="3">
        <f>IF(AND(D49="srednie miasto",S49="K"),1,0)</f>
        <v>0</v>
      </c>
      <c r="V49" s="3">
        <f>IF(AND(D49="male miasto",S49="K"),1,0)</f>
        <v>0</v>
      </c>
      <c r="W49" s="3">
        <f>IF(AND(D49="wies",S49="K"),1,0)</f>
        <v>0</v>
      </c>
    </row>
    <row r="50" spans="1:23" x14ac:dyDescent="0.25">
      <c r="A50" t="s">
        <v>89</v>
      </c>
      <c r="B50" t="s">
        <v>90</v>
      </c>
      <c r="C50" s="1">
        <v>17757</v>
      </c>
      <c r="D50" t="s">
        <v>6</v>
      </c>
      <c r="E50">
        <f t="shared" si="1"/>
        <v>8</v>
      </c>
      <c r="S50" s="3" t="str">
        <f>IF(RIGHT(B50,1)="a","K","M")</f>
        <v>M</v>
      </c>
      <c r="T50" s="3">
        <f>IF(AND(D50="duze miasto",S50="K"),1,0)</f>
        <v>0</v>
      </c>
      <c r="U50" s="3">
        <f>IF(AND(D50="srednie miasto",S50="K"),1,0)</f>
        <v>0</v>
      </c>
      <c r="V50" s="3">
        <f>IF(AND(D50="male miasto",S50="K"),1,0)</f>
        <v>0</v>
      </c>
      <c r="W50" s="3">
        <f>IF(AND(D50="wies",S50="K"),1,0)</f>
        <v>0</v>
      </c>
    </row>
    <row r="51" spans="1:23" x14ac:dyDescent="0.25">
      <c r="A51" t="s">
        <v>91</v>
      </c>
      <c r="B51" t="s">
        <v>92</v>
      </c>
      <c r="C51" s="1">
        <v>30155</v>
      </c>
      <c r="D51" t="s">
        <v>6</v>
      </c>
      <c r="E51">
        <f t="shared" si="1"/>
        <v>7</v>
      </c>
      <c r="S51" s="3" t="str">
        <f>IF(RIGHT(B51,1)="a","K","M")</f>
        <v>M</v>
      </c>
      <c r="T51" s="3">
        <f>IF(AND(D51="duze miasto",S51="K"),1,0)</f>
        <v>0</v>
      </c>
      <c r="U51" s="3">
        <f>IF(AND(D51="srednie miasto",S51="K"),1,0)</f>
        <v>0</v>
      </c>
      <c r="V51" s="3">
        <f>IF(AND(D51="male miasto",S51="K"),1,0)</f>
        <v>0</v>
      </c>
      <c r="W51" s="3">
        <f>IF(AND(D51="wies",S51="K"),1,0)</f>
        <v>0</v>
      </c>
    </row>
    <row r="52" spans="1:23" x14ac:dyDescent="0.25">
      <c r="A52" t="s">
        <v>93</v>
      </c>
      <c r="B52" t="s">
        <v>94</v>
      </c>
      <c r="C52" s="1">
        <v>22758</v>
      </c>
      <c r="D52" t="s">
        <v>40</v>
      </c>
      <c r="E52">
        <f t="shared" si="1"/>
        <v>4</v>
      </c>
      <c r="S52" s="3" t="str">
        <f>IF(RIGHT(B52,1)="a","K","M")</f>
        <v>M</v>
      </c>
      <c r="T52" s="3">
        <f>IF(AND(D52="duze miasto",S52="K"),1,0)</f>
        <v>0</v>
      </c>
      <c r="U52" s="3">
        <f>IF(AND(D52="srednie miasto",S52="K"),1,0)</f>
        <v>0</v>
      </c>
      <c r="V52" s="3">
        <f>IF(AND(D52="male miasto",S52="K"),1,0)</f>
        <v>0</v>
      </c>
      <c r="W52" s="3">
        <f>IF(AND(D52="wies",S52="K"),1,0)</f>
        <v>0</v>
      </c>
    </row>
    <row r="53" spans="1:23" x14ac:dyDescent="0.25">
      <c r="A53" t="s">
        <v>95</v>
      </c>
      <c r="B53" t="s">
        <v>52</v>
      </c>
      <c r="C53" s="1">
        <v>17830</v>
      </c>
      <c r="D53" t="s">
        <v>6</v>
      </c>
      <c r="E53">
        <f t="shared" si="1"/>
        <v>10</v>
      </c>
      <c r="S53" s="3" t="str">
        <f>IF(RIGHT(B53,1)="a","K","M")</f>
        <v>K</v>
      </c>
      <c r="T53" s="3">
        <f>IF(AND(D53="duze miasto",S53="K"),1,0)</f>
        <v>0</v>
      </c>
      <c r="U53" s="3">
        <f>IF(AND(D53="srednie miasto",S53="K"),1,0)</f>
        <v>1</v>
      </c>
      <c r="V53" s="3">
        <f>IF(AND(D53="male miasto",S53="K"),1,0)</f>
        <v>0</v>
      </c>
      <c r="W53" s="3">
        <f>IF(AND(D53="wies",S53="K"),1,0)</f>
        <v>0</v>
      </c>
    </row>
    <row r="54" spans="1:23" x14ac:dyDescent="0.25">
      <c r="A54" t="s">
        <v>96</v>
      </c>
      <c r="B54" t="s">
        <v>20</v>
      </c>
      <c r="C54" s="1">
        <v>16168</v>
      </c>
      <c r="D54" t="s">
        <v>6</v>
      </c>
      <c r="E54">
        <f t="shared" si="1"/>
        <v>4</v>
      </c>
      <c r="S54" s="3" t="str">
        <f>IF(RIGHT(B54,1)="a","K","M")</f>
        <v>K</v>
      </c>
      <c r="T54" s="3">
        <f>IF(AND(D54="duze miasto",S54="K"),1,0)</f>
        <v>0</v>
      </c>
      <c r="U54" s="3">
        <f>IF(AND(D54="srednie miasto",S54="K"),1,0)</f>
        <v>1</v>
      </c>
      <c r="V54" s="3">
        <f>IF(AND(D54="male miasto",S54="K"),1,0)</f>
        <v>0</v>
      </c>
      <c r="W54" s="3">
        <f>IF(AND(D54="wies",S54="K"),1,0)</f>
        <v>0</v>
      </c>
    </row>
    <row r="55" spans="1:23" x14ac:dyDescent="0.25">
      <c r="A55" t="s">
        <v>97</v>
      </c>
      <c r="B55" t="s">
        <v>98</v>
      </c>
      <c r="C55" s="1">
        <v>32118</v>
      </c>
      <c r="D55" t="s">
        <v>6</v>
      </c>
      <c r="E55">
        <f t="shared" si="1"/>
        <v>12</v>
      </c>
      <c r="S55" s="3" t="str">
        <f>IF(RIGHT(B55,1)="a","K","M")</f>
        <v>M</v>
      </c>
      <c r="T55" s="3">
        <f>IF(AND(D55="duze miasto",S55="K"),1,0)</f>
        <v>0</v>
      </c>
      <c r="U55" s="3">
        <f>IF(AND(D55="srednie miasto",S55="K"),1,0)</f>
        <v>0</v>
      </c>
      <c r="V55" s="3">
        <f>IF(AND(D55="male miasto",S55="K"),1,0)</f>
        <v>0</v>
      </c>
      <c r="W55" s="3">
        <f>IF(AND(D55="wies",S55="K"),1,0)</f>
        <v>0</v>
      </c>
    </row>
    <row r="56" spans="1:23" x14ac:dyDescent="0.25">
      <c r="A56" t="s">
        <v>99</v>
      </c>
      <c r="B56" t="s">
        <v>18</v>
      </c>
      <c r="C56" s="1">
        <v>20332</v>
      </c>
      <c r="D56" t="s">
        <v>12</v>
      </c>
      <c r="E56">
        <f t="shared" si="1"/>
        <v>8</v>
      </c>
      <c r="S56" s="3" t="str">
        <f>IF(RIGHT(B56,1)="a","K","M")</f>
        <v>M</v>
      </c>
      <c r="T56" s="3">
        <f>IF(AND(D56="duze miasto",S56="K"),1,0)</f>
        <v>0</v>
      </c>
      <c r="U56" s="3">
        <f>IF(AND(D56="srednie miasto",S56="K"),1,0)</f>
        <v>0</v>
      </c>
      <c r="V56" s="3">
        <f>IF(AND(D56="male miasto",S56="K"),1,0)</f>
        <v>0</v>
      </c>
      <c r="W56" s="3">
        <f>IF(AND(D56="wies",S56="K"),1,0)</f>
        <v>0</v>
      </c>
    </row>
    <row r="57" spans="1:23" x14ac:dyDescent="0.25">
      <c r="A57" t="s">
        <v>100</v>
      </c>
      <c r="B57" t="s">
        <v>49</v>
      </c>
      <c r="C57" s="1">
        <v>19375</v>
      </c>
      <c r="D57" t="s">
        <v>6</v>
      </c>
      <c r="E57">
        <f t="shared" si="1"/>
        <v>1</v>
      </c>
      <c r="S57" s="3" t="str">
        <f>IF(RIGHT(B57,1)="a","K","M")</f>
        <v>M</v>
      </c>
      <c r="T57" s="3">
        <f>IF(AND(D57="duze miasto",S57="K"),1,0)</f>
        <v>0</v>
      </c>
      <c r="U57" s="3">
        <f>IF(AND(D57="srednie miasto",S57="K"),1,0)</f>
        <v>0</v>
      </c>
      <c r="V57" s="3">
        <f>IF(AND(D57="male miasto",S57="K"),1,0)</f>
        <v>0</v>
      </c>
      <c r="W57" s="3">
        <f>IF(AND(D57="wies",S57="K"),1,0)</f>
        <v>0</v>
      </c>
    </row>
    <row r="58" spans="1:23" x14ac:dyDescent="0.25">
      <c r="A58" t="s">
        <v>101</v>
      </c>
      <c r="B58" t="s">
        <v>102</v>
      </c>
      <c r="C58" s="1">
        <v>34818</v>
      </c>
      <c r="D58" t="s">
        <v>12</v>
      </c>
      <c r="E58">
        <f t="shared" si="1"/>
        <v>4</v>
      </c>
      <c r="S58" s="3" t="str">
        <f>IF(RIGHT(B58,1)="a","K","M")</f>
        <v>K</v>
      </c>
      <c r="T58" s="3">
        <f>IF(AND(D58="duze miasto",S58="K"),1,0)</f>
        <v>1</v>
      </c>
      <c r="U58" s="3">
        <f>IF(AND(D58="srednie miasto",S58="K"),1,0)</f>
        <v>0</v>
      </c>
      <c r="V58" s="3">
        <f>IF(AND(D58="male miasto",S58="K"),1,0)</f>
        <v>0</v>
      </c>
      <c r="W58" s="3">
        <f>IF(AND(D58="wies",S58="K"),1,0)</f>
        <v>0</v>
      </c>
    </row>
    <row r="59" spans="1:23" x14ac:dyDescent="0.25">
      <c r="A59" t="s">
        <v>103</v>
      </c>
      <c r="B59" t="s">
        <v>16</v>
      </c>
      <c r="C59" s="1">
        <v>23775</v>
      </c>
      <c r="D59" t="s">
        <v>9</v>
      </c>
      <c r="E59">
        <f t="shared" si="1"/>
        <v>2</v>
      </c>
      <c r="S59" s="3" t="str">
        <f>IF(RIGHT(B59,1)="a","K","M")</f>
        <v>K</v>
      </c>
      <c r="T59" s="3">
        <f>IF(AND(D59="duze miasto",S59="K"),1,0)</f>
        <v>0</v>
      </c>
      <c r="U59" s="3">
        <f>IF(AND(D59="srednie miasto",S59="K"),1,0)</f>
        <v>0</v>
      </c>
      <c r="V59" s="3">
        <f>IF(AND(D59="male miasto",S59="K"),1,0)</f>
        <v>0</v>
      </c>
      <c r="W59" s="3">
        <f>IF(AND(D59="wies",S59="K"),1,0)</f>
        <v>1</v>
      </c>
    </row>
    <row r="60" spans="1:23" x14ac:dyDescent="0.25">
      <c r="A60" t="s">
        <v>104</v>
      </c>
      <c r="B60" t="s">
        <v>105</v>
      </c>
      <c r="C60" s="1">
        <v>29371</v>
      </c>
      <c r="D60" t="s">
        <v>12</v>
      </c>
      <c r="E60">
        <f t="shared" si="1"/>
        <v>5</v>
      </c>
      <c r="S60" s="3" t="str">
        <f>IF(RIGHT(B60,1)="a","K","M")</f>
        <v>K</v>
      </c>
      <c r="T60" s="3">
        <f>IF(AND(D60="duze miasto",S60="K"),1,0)</f>
        <v>1</v>
      </c>
      <c r="U60" s="3">
        <f>IF(AND(D60="srednie miasto",S60="K"),1,0)</f>
        <v>0</v>
      </c>
      <c r="V60" s="3">
        <f>IF(AND(D60="male miasto",S60="K"),1,0)</f>
        <v>0</v>
      </c>
      <c r="W60" s="3">
        <f>IF(AND(D60="wies",S60="K"),1,0)</f>
        <v>0</v>
      </c>
    </row>
    <row r="61" spans="1:23" x14ac:dyDescent="0.25">
      <c r="A61" t="s">
        <v>106</v>
      </c>
      <c r="B61" t="s">
        <v>107</v>
      </c>
      <c r="C61" s="1">
        <v>27370</v>
      </c>
      <c r="D61" t="s">
        <v>12</v>
      </c>
      <c r="E61">
        <f t="shared" si="1"/>
        <v>12</v>
      </c>
      <c r="S61" s="3" t="str">
        <f>IF(RIGHT(B61,1)="a","K","M")</f>
        <v>K</v>
      </c>
      <c r="T61" s="3">
        <f>IF(AND(D61="duze miasto",S61="K"),1,0)</f>
        <v>1</v>
      </c>
      <c r="U61" s="3">
        <f>IF(AND(D61="srednie miasto",S61="K"),1,0)</f>
        <v>0</v>
      </c>
      <c r="V61" s="3">
        <f>IF(AND(D61="male miasto",S61="K"),1,0)</f>
        <v>0</v>
      </c>
      <c r="W61" s="3">
        <f>IF(AND(D61="wies",S61="K"),1,0)</f>
        <v>0</v>
      </c>
    </row>
    <row r="62" spans="1:23" x14ac:dyDescent="0.25">
      <c r="A62" t="s">
        <v>108</v>
      </c>
      <c r="B62" t="s">
        <v>109</v>
      </c>
      <c r="C62" s="1">
        <v>19032</v>
      </c>
      <c r="D62" t="s">
        <v>6</v>
      </c>
      <c r="E62">
        <f t="shared" si="1"/>
        <v>2</v>
      </c>
      <c r="S62" s="3" t="str">
        <f>IF(RIGHT(B62,1)="a","K","M")</f>
        <v>M</v>
      </c>
      <c r="T62" s="3">
        <f>IF(AND(D62="duze miasto",S62="K"),1,0)</f>
        <v>0</v>
      </c>
      <c r="U62" s="3">
        <f>IF(AND(D62="srednie miasto",S62="K"),1,0)</f>
        <v>0</v>
      </c>
      <c r="V62" s="3">
        <f>IF(AND(D62="male miasto",S62="K"),1,0)</f>
        <v>0</v>
      </c>
      <c r="W62" s="3">
        <f>IF(AND(D62="wies",S62="K"),1,0)</f>
        <v>0</v>
      </c>
    </row>
    <row r="63" spans="1:23" x14ac:dyDescent="0.25">
      <c r="A63" t="s">
        <v>110</v>
      </c>
      <c r="B63" t="s">
        <v>37</v>
      </c>
      <c r="C63" s="1">
        <v>27475</v>
      </c>
      <c r="D63" t="s">
        <v>12</v>
      </c>
      <c r="E63">
        <f t="shared" si="1"/>
        <v>3</v>
      </c>
      <c r="S63" s="3" t="str">
        <f>IF(RIGHT(B63,1)="a","K","M")</f>
        <v>K</v>
      </c>
      <c r="T63" s="3">
        <f>IF(AND(D63="duze miasto",S63="K"),1,0)</f>
        <v>1</v>
      </c>
      <c r="U63" s="3">
        <f>IF(AND(D63="srednie miasto",S63="K"),1,0)</f>
        <v>0</v>
      </c>
      <c r="V63" s="3">
        <f>IF(AND(D63="male miasto",S63="K"),1,0)</f>
        <v>0</v>
      </c>
      <c r="W63" s="3">
        <f>IF(AND(D63="wies",S63="K"),1,0)</f>
        <v>0</v>
      </c>
    </row>
    <row r="64" spans="1:23" x14ac:dyDescent="0.25">
      <c r="A64" t="s">
        <v>111</v>
      </c>
      <c r="B64" t="s">
        <v>52</v>
      </c>
      <c r="C64" s="1">
        <v>20719</v>
      </c>
      <c r="D64" t="s">
        <v>6</v>
      </c>
      <c r="E64">
        <f t="shared" si="1"/>
        <v>9</v>
      </c>
      <c r="S64" s="3" t="str">
        <f>IF(RIGHT(B64,1)="a","K","M")</f>
        <v>K</v>
      </c>
      <c r="T64" s="3">
        <f>IF(AND(D64="duze miasto",S64="K"),1,0)</f>
        <v>0</v>
      </c>
      <c r="U64" s="3">
        <f>IF(AND(D64="srednie miasto",S64="K"),1,0)</f>
        <v>1</v>
      </c>
      <c r="V64" s="3">
        <f>IF(AND(D64="male miasto",S64="K"),1,0)</f>
        <v>0</v>
      </c>
      <c r="W64" s="3">
        <f>IF(AND(D64="wies",S64="K"),1,0)</f>
        <v>0</v>
      </c>
    </row>
    <row r="65" spans="1:23" x14ac:dyDescent="0.25">
      <c r="A65" t="s">
        <v>112</v>
      </c>
      <c r="B65" t="s">
        <v>8</v>
      </c>
      <c r="C65" s="1">
        <v>22206</v>
      </c>
      <c r="D65" t="s">
        <v>40</v>
      </c>
      <c r="E65">
        <f t="shared" si="1"/>
        <v>10</v>
      </c>
      <c r="S65" s="3" t="str">
        <f>IF(RIGHT(B65,1)="a","K","M")</f>
        <v>M</v>
      </c>
      <c r="T65" s="3">
        <f>IF(AND(D65="duze miasto",S65="K"),1,0)</f>
        <v>0</v>
      </c>
      <c r="U65" s="3">
        <f>IF(AND(D65="srednie miasto",S65="K"),1,0)</f>
        <v>0</v>
      </c>
      <c r="V65" s="3">
        <f>IF(AND(D65="male miasto",S65="K"),1,0)</f>
        <v>0</v>
      </c>
      <c r="W65" s="3">
        <f>IF(AND(D65="wies",S65="K"),1,0)</f>
        <v>0</v>
      </c>
    </row>
    <row r="66" spans="1:23" x14ac:dyDescent="0.25">
      <c r="A66" t="s">
        <v>113</v>
      </c>
      <c r="B66" t="s">
        <v>114</v>
      </c>
      <c r="C66" s="1">
        <v>17376</v>
      </c>
      <c r="D66" t="s">
        <v>12</v>
      </c>
      <c r="E66">
        <f t="shared" si="1"/>
        <v>7</v>
      </c>
      <c r="S66" s="3" t="str">
        <f>IF(RIGHT(B66,1)="a","K","M")</f>
        <v>M</v>
      </c>
      <c r="T66" s="3">
        <f>IF(AND(D66="duze miasto",S66="K"),1,0)</f>
        <v>0</v>
      </c>
      <c r="U66" s="3">
        <f>IF(AND(D66="srednie miasto",S66="K"),1,0)</f>
        <v>0</v>
      </c>
      <c r="V66" s="3">
        <f>IF(AND(D66="male miasto",S66="K"),1,0)</f>
        <v>0</v>
      </c>
      <c r="W66" s="3">
        <f>IF(AND(D66="wies",S66="K"),1,0)</f>
        <v>0</v>
      </c>
    </row>
    <row r="67" spans="1:23" x14ac:dyDescent="0.25">
      <c r="A67" t="s">
        <v>115</v>
      </c>
      <c r="B67" t="s">
        <v>114</v>
      </c>
      <c r="C67" s="1">
        <v>34280</v>
      </c>
      <c r="D67" t="s">
        <v>40</v>
      </c>
      <c r="E67">
        <f t="shared" ref="E67:E130" si="2">MONTH(C67)</f>
        <v>11</v>
      </c>
      <c r="S67" s="3" t="str">
        <f>IF(RIGHT(B67,1)="a","K","M")</f>
        <v>M</v>
      </c>
      <c r="T67" s="3">
        <f>IF(AND(D67="duze miasto",S67="K"),1,0)</f>
        <v>0</v>
      </c>
      <c r="U67" s="3">
        <f>IF(AND(D67="srednie miasto",S67="K"),1,0)</f>
        <v>0</v>
      </c>
      <c r="V67" s="3">
        <f>IF(AND(D67="male miasto",S67="K"),1,0)</f>
        <v>0</v>
      </c>
      <c r="W67" s="3">
        <f>IF(AND(D67="wies",S67="K"),1,0)</f>
        <v>0</v>
      </c>
    </row>
    <row r="68" spans="1:23" x14ac:dyDescent="0.25">
      <c r="A68" t="s">
        <v>116</v>
      </c>
      <c r="B68" t="s">
        <v>49</v>
      </c>
      <c r="C68" s="1">
        <v>25821</v>
      </c>
      <c r="D68" t="s">
        <v>40</v>
      </c>
      <c r="E68">
        <f t="shared" si="2"/>
        <v>9</v>
      </c>
      <c r="S68" s="3" t="str">
        <f>IF(RIGHT(B68,1)="a","K","M")</f>
        <v>M</v>
      </c>
      <c r="T68" s="3">
        <f>IF(AND(D68="duze miasto",S68="K"),1,0)</f>
        <v>0</v>
      </c>
      <c r="U68" s="3">
        <f>IF(AND(D68="srednie miasto",S68="K"),1,0)</f>
        <v>0</v>
      </c>
      <c r="V68" s="3">
        <f>IF(AND(D68="male miasto",S68="K"),1,0)</f>
        <v>0</v>
      </c>
      <c r="W68" s="3">
        <f>IF(AND(D68="wies",S68="K"),1,0)</f>
        <v>0</v>
      </c>
    </row>
    <row r="69" spans="1:23" x14ac:dyDescent="0.25">
      <c r="A69" t="s">
        <v>117</v>
      </c>
      <c r="B69" t="s">
        <v>47</v>
      </c>
      <c r="C69" s="1">
        <v>20242</v>
      </c>
      <c r="D69" t="s">
        <v>40</v>
      </c>
      <c r="E69">
        <f t="shared" si="2"/>
        <v>6</v>
      </c>
      <c r="S69" s="3" t="str">
        <f>IF(RIGHT(B69,1)="a","K","M")</f>
        <v>K</v>
      </c>
      <c r="T69" s="3">
        <f>IF(AND(D69="duze miasto",S69="K"),1,0)</f>
        <v>0</v>
      </c>
      <c r="U69" s="3">
        <f>IF(AND(D69="srednie miasto",S69="K"),1,0)</f>
        <v>0</v>
      </c>
      <c r="V69" s="3">
        <f>IF(AND(D69="male miasto",S69="K"),1,0)</f>
        <v>1</v>
      </c>
      <c r="W69" s="3">
        <f>IF(AND(D69="wies",S69="K"),1,0)</f>
        <v>0</v>
      </c>
    </row>
    <row r="70" spans="1:23" x14ac:dyDescent="0.25">
      <c r="A70" t="s">
        <v>118</v>
      </c>
      <c r="B70" t="s">
        <v>20</v>
      </c>
      <c r="C70" s="1">
        <v>25415</v>
      </c>
      <c r="D70" t="s">
        <v>12</v>
      </c>
      <c r="E70">
        <f t="shared" si="2"/>
        <v>7</v>
      </c>
      <c r="S70" s="3" t="str">
        <f>IF(RIGHT(B70,1)="a","K","M")</f>
        <v>K</v>
      </c>
      <c r="T70" s="3">
        <f>IF(AND(D70="duze miasto",S70="K"),1,0)</f>
        <v>1</v>
      </c>
      <c r="U70" s="3">
        <f>IF(AND(D70="srednie miasto",S70="K"),1,0)</f>
        <v>0</v>
      </c>
      <c r="V70" s="3">
        <f>IF(AND(D70="male miasto",S70="K"),1,0)</f>
        <v>0</v>
      </c>
      <c r="W70" s="3">
        <f>IF(AND(D70="wies",S70="K"),1,0)</f>
        <v>0</v>
      </c>
    </row>
    <row r="71" spans="1:23" x14ac:dyDescent="0.25">
      <c r="A71" t="s">
        <v>119</v>
      </c>
      <c r="B71" t="s">
        <v>47</v>
      </c>
      <c r="C71" s="1">
        <v>19048</v>
      </c>
      <c r="D71" t="s">
        <v>9</v>
      </c>
      <c r="E71">
        <f t="shared" si="2"/>
        <v>2</v>
      </c>
      <c r="S71" s="3" t="str">
        <f>IF(RIGHT(B71,1)="a","K","M")</f>
        <v>K</v>
      </c>
      <c r="T71" s="3">
        <f>IF(AND(D71="duze miasto",S71="K"),1,0)</f>
        <v>0</v>
      </c>
      <c r="U71" s="3">
        <f>IF(AND(D71="srednie miasto",S71="K"),1,0)</f>
        <v>0</v>
      </c>
      <c r="V71" s="3">
        <f>IF(AND(D71="male miasto",S71="K"),1,0)</f>
        <v>0</v>
      </c>
      <c r="W71" s="3">
        <f>IF(AND(D71="wies",S71="K"),1,0)</f>
        <v>1</v>
      </c>
    </row>
    <row r="72" spans="1:23" x14ac:dyDescent="0.25">
      <c r="A72" t="s">
        <v>120</v>
      </c>
      <c r="B72" t="s">
        <v>121</v>
      </c>
      <c r="C72" s="1">
        <v>18811</v>
      </c>
      <c r="D72" t="s">
        <v>12</v>
      </c>
      <c r="E72">
        <f t="shared" si="2"/>
        <v>7</v>
      </c>
      <c r="S72" s="3" t="str">
        <f>IF(RIGHT(B72,1)="a","K","M")</f>
        <v>K</v>
      </c>
      <c r="T72" s="3">
        <f>IF(AND(D72="duze miasto",S72="K"),1,0)</f>
        <v>1</v>
      </c>
      <c r="U72" s="3">
        <f>IF(AND(D72="srednie miasto",S72="K"),1,0)</f>
        <v>0</v>
      </c>
      <c r="V72" s="3">
        <f>IF(AND(D72="male miasto",S72="K"),1,0)</f>
        <v>0</v>
      </c>
      <c r="W72" s="3">
        <f>IF(AND(D72="wies",S72="K"),1,0)</f>
        <v>0</v>
      </c>
    </row>
    <row r="73" spans="1:23" x14ac:dyDescent="0.25">
      <c r="A73" t="s">
        <v>122</v>
      </c>
      <c r="B73" t="s">
        <v>123</v>
      </c>
      <c r="C73" s="1">
        <v>17072</v>
      </c>
      <c r="D73" t="s">
        <v>40</v>
      </c>
      <c r="E73">
        <f t="shared" si="2"/>
        <v>9</v>
      </c>
      <c r="S73" s="3" t="str">
        <f>IF(RIGHT(B73,1)="a","K","M")</f>
        <v>K</v>
      </c>
      <c r="T73" s="3">
        <f>IF(AND(D73="duze miasto",S73="K"),1,0)</f>
        <v>0</v>
      </c>
      <c r="U73" s="3">
        <f>IF(AND(D73="srednie miasto",S73="K"),1,0)</f>
        <v>0</v>
      </c>
      <c r="V73" s="3">
        <f>IF(AND(D73="male miasto",S73="K"),1,0)</f>
        <v>1</v>
      </c>
      <c r="W73" s="3">
        <f>IF(AND(D73="wies",S73="K"),1,0)</f>
        <v>0</v>
      </c>
    </row>
    <row r="74" spans="1:23" x14ac:dyDescent="0.25">
      <c r="A74" t="s">
        <v>124</v>
      </c>
      <c r="B74" t="s">
        <v>121</v>
      </c>
      <c r="C74" s="1">
        <v>33277</v>
      </c>
      <c r="D74" t="s">
        <v>6</v>
      </c>
      <c r="E74">
        <f t="shared" si="2"/>
        <v>2</v>
      </c>
      <c r="S74" s="3" t="str">
        <f>IF(RIGHT(B74,1)="a","K","M")</f>
        <v>K</v>
      </c>
      <c r="T74" s="3">
        <f>IF(AND(D74="duze miasto",S74="K"),1,0)</f>
        <v>0</v>
      </c>
      <c r="U74" s="3">
        <f>IF(AND(D74="srednie miasto",S74="K"),1,0)</f>
        <v>1</v>
      </c>
      <c r="V74" s="3">
        <f>IF(AND(D74="male miasto",S74="K"),1,0)</f>
        <v>0</v>
      </c>
      <c r="W74" s="3">
        <f>IF(AND(D74="wies",S74="K"),1,0)</f>
        <v>0</v>
      </c>
    </row>
    <row r="75" spans="1:23" x14ac:dyDescent="0.25">
      <c r="A75" t="s">
        <v>125</v>
      </c>
      <c r="B75" t="s">
        <v>79</v>
      </c>
      <c r="C75" s="1">
        <v>16987</v>
      </c>
      <c r="D75" t="s">
        <v>6</v>
      </c>
      <c r="E75">
        <f t="shared" si="2"/>
        <v>7</v>
      </c>
      <c r="S75" s="3" t="str">
        <f>IF(RIGHT(B75,1)="a","K","M")</f>
        <v>K</v>
      </c>
      <c r="T75" s="3">
        <f>IF(AND(D75="duze miasto",S75="K"),1,0)</f>
        <v>0</v>
      </c>
      <c r="U75" s="3">
        <f>IF(AND(D75="srednie miasto",S75="K"),1,0)</f>
        <v>1</v>
      </c>
      <c r="V75" s="3">
        <f>IF(AND(D75="male miasto",S75="K"),1,0)</f>
        <v>0</v>
      </c>
      <c r="W75" s="3">
        <f>IF(AND(D75="wies",S75="K"),1,0)</f>
        <v>0</v>
      </c>
    </row>
    <row r="76" spans="1:23" x14ac:dyDescent="0.25">
      <c r="A76" t="s">
        <v>126</v>
      </c>
      <c r="B76" t="s">
        <v>127</v>
      </c>
      <c r="C76" s="1">
        <v>33408</v>
      </c>
      <c r="D76" t="s">
        <v>40</v>
      </c>
      <c r="E76">
        <f t="shared" si="2"/>
        <v>6</v>
      </c>
      <c r="S76" s="3" t="str">
        <f>IF(RIGHT(B76,1)="a","K","M")</f>
        <v>M</v>
      </c>
      <c r="T76" s="3">
        <f>IF(AND(D76="duze miasto",S76="K"),1,0)</f>
        <v>0</v>
      </c>
      <c r="U76" s="3">
        <f>IF(AND(D76="srednie miasto",S76="K"),1,0)</f>
        <v>0</v>
      </c>
      <c r="V76" s="3">
        <f>IF(AND(D76="male miasto",S76="K"),1,0)</f>
        <v>0</v>
      </c>
      <c r="W76" s="3">
        <f>IF(AND(D76="wies",S76="K"),1,0)</f>
        <v>0</v>
      </c>
    </row>
    <row r="77" spans="1:23" x14ac:dyDescent="0.25">
      <c r="A77" t="s">
        <v>110</v>
      </c>
      <c r="B77" t="s">
        <v>79</v>
      </c>
      <c r="C77" s="1">
        <v>25070</v>
      </c>
      <c r="D77" t="s">
        <v>6</v>
      </c>
      <c r="E77">
        <f t="shared" si="2"/>
        <v>8</v>
      </c>
      <c r="S77" s="3" t="str">
        <f>IF(RIGHT(B77,1)="a","K","M")</f>
        <v>K</v>
      </c>
      <c r="T77" s="3">
        <f>IF(AND(D77="duze miasto",S77="K"),1,0)</f>
        <v>0</v>
      </c>
      <c r="U77" s="3">
        <f>IF(AND(D77="srednie miasto",S77="K"),1,0)</f>
        <v>1</v>
      </c>
      <c r="V77" s="3">
        <f>IF(AND(D77="male miasto",S77="K"),1,0)</f>
        <v>0</v>
      </c>
      <c r="W77" s="3">
        <f>IF(AND(D77="wies",S77="K"),1,0)</f>
        <v>0</v>
      </c>
    </row>
    <row r="78" spans="1:23" x14ac:dyDescent="0.25">
      <c r="A78" t="s">
        <v>128</v>
      </c>
      <c r="B78" t="s">
        <v>129</v>
      </c>
      <c r="C78" s="1">
        <v>34100</v>
      </c>
      <c r="D78" t="s">
        <v>40</v>
      </c>
      <c r="E78">
        <f t="shared" si="2"/>
        <v>5</v>
      </c>
      <c r="S78" s="3" t="str">
        <f>IF(RIGHT(B78,1)="a","K","M")</f>
        <v>M</v>
      </c>
      <c r="T78" s="3">
        <f>IF(AND(D78="duze miasto",S78="K"),1,0)</f>
        <v>0</v>
      </c>
      <c r="U78" s="3">
        <f>IF(AND(D78="srednie miasto",S78="K"),1,0)</f>
        <v>0</v>
      </c>
      <c r="V78" s="3">
        <f>IF(AND(D78="male miasto",S78="K"),1,0)</f>
        <v>0</v>
      </c>
      <c r="W78" s="3">
        <f>IF(AND(D78="wies",S78="K"),1,0)</f>
        <v>0</v>
      </c>
    </row>
    <row r="79" spans="1:23" x14ac:dyDescent="0.25">
      <c r="A79" t="s">
        <v>83</v>
      </c>
      <c r="B79" t="s">
        <v>52</v>
      </c>
      <c r="C79" s="1">
        <v>19522</v>
      </c>
      <c r="D79" t="s">
        <v>9</v>
      </c>
      <c r="E79">
        <f t="shared" si="2"/>
        <v>6</v>
      </c>
      <c r="S79" s="3" t="str">
        <f>IF(RIGHT(B79,1)="a","K","M")</f>
        <v>K</v>
      </c>
      <c r="T79" s="3">
        <f>IF(AND(D79="duze miasto",S79="K"),1,0)</f>
        <v>0</v>
      </c>
      <c r="U79" s="3">
        <f>IF(AND(D79="srednie miasto",S79="K"),1,0)</f>
        <v>0</v>
      </c>
      <c r="V79" s="3">
        <f>IF(AND(D79="male miasto",S79="K"),1,0)</f>
        <v>0</v>
      </c>
      <c r="W79" s="3">
        <f>IF(AND(D79="wies",S79="K"),1,0)</f>
        <v>1</v>
      </c>
    </row>
    <row r="80" spans="1:23" x14ac:dyDescent="0.25">
      <c r="A80" t="s">
        <v>130</v>
      </c>
      <c r="B80" t="s">
        <v>131</v>
      </c>
      <c r="C80" s="1">
        <v>27284</v>
      </c>
      <c r="D80" t="s">
        <v>9</v>
      </c>
      <c r="E80">
        <f t="shared" si="2"/>
        <v>9</v>
      </c>
      <c r="S80" s="3" t="str">
        <f>IF(RIGHT(B80,1)="a","K","M")</f>
        <v>K</v>
      </c>
      <c r="T80" s="3">
        <f>IF(AND(D80="duze miasto",S80="K"),1,0)</f>
        <v>0</v>
      </c>
      <c r="U80" s="3">
        <f>IF(AND(D80="srednie miasto",S80="K"),1,0)</f>
        <v>0</v>
      </c>
      <c r="V80" s="3">
        <f>IF(AND(D80="male miasto",S80="K"),1,0)</f>
        <v>0</v>
      </c>
      <c r="W80" s="3">
        <f>IF(AND(D80="wies",S80="K"),1,0)</f>
        <v>1</v>
      </c>
    </row>
    <row r="81" spans="1:23" x14ac:dyDescent="0.25">
      <c r="A81" t="s">
        <v>132</v>
      </c>
      <c r="B81" t="s">
        <v>8</v>
      </c>
      <c r="C81" s="1">
        <v>27347</v>
      </c>
      <c r="D81" t="s">
        <v>12</v>
      </c>
      <c r="E81">
        <f t="shared" si="2"/>
        <v>11</v>
      </c>
      <c r="S81" s="3" t="str">
        <f>IF(RIGHT(B81,1)="a","K","M")</f>
        <v>M</v>
      </c>
      <c r="T81" s="3">
        <f>IF(AND(D81="duze miasto",S81="K"),1,0)</f>
        <v>0</v>
      </c>
      <c r="U81" s="3">
        <f>IF(AND(D81="srednie miasto",S81="K"),1,0)</f>
        <v>0</v>
      </c>
      <c r="V81" s="3">
        <f>IF(AND(D81="male miasto",S81="K"),1,0)</f>
        <v>0</v>
      </c>
      <c r="W81" s="3">
        <f>IF(AND(D81="wies",S81="K"),1,0)</f>
        <v>0</v>
      </c>
    </row>
    <row r="82" spans="1:23" x14ac:dyDescent="0.25">
      <c r="A82" t="s">
        <v>133</v>
      </c>
      <c r="B82" t="s">
        <v>134</v>
      </c>
      <c r="C82" s="1">
        <v>20618</v>
      </c>
      <c r="D82" t="s">
        <v>12</v>
      </c>
      <c r="E82">
        <f t="shared" si="2"/>
        <v>6</v>
      </c>
      <c r="S82" s="3" t="str">
        <f>IF(RIGHT(B82,1)="a","K","M")</f>
        <v>K</v>
      </c>
      <c r="T82" s="3">
        <f>IF(AND(D82="duze miasto",S82="K"),1,0)</f>
        <v>1</v>
      </c>
      <c r="U82" s="3">
        <f>IF(AND(D82="srednie miasto",S82="K"),1,0)</f>
        <v>0</v>
      </c>
      <c r="V82" s="3">
        <f>IF(AND(D82="male miasto",S82="K"),1,0)</f>
        <v>0</v>
      </c>
      <c r="W82" s="3">
        <f>IF(AND(D82="wies",S82="K"),1,0)</f>
        <v>0</v>
      </c>
    </row>
    <row r="83" spans="1:23" x14ac:dyDescent="0.25">
      <c r="A83" t="s">
        <v>135</v>
      </c>
      <c r="B83" t="s">
        <v>54</v>
      </c>
      <c r="C83" s="1">
        <v>19256</v>
      </c>
      <c r="D83" t="s">
        <v>12</v>
      </c>
      <c r="E83">
        <f t="shared" si="2"/>
        <v>9</v>
      </c>
      <c r="S83" s="3" t="str">
        <f>IF(RIGHT(B83,1)="a","K","M")</f>
        <v>K</v>
      </c>
      <c r="T83" s="3">
        <f>IF(AND(D83="duze miasto",S83="K"),1,0)</f>
        <v>1</v>
      </c>
      <c r="U83" s="3">
        <f>IF(AND(D83="srednie miasto",S83="K"),1,0)</f>
        <v>0</v>
      </c>
      <c r="V83" s="3">
        <f>IF(AND(D83="male miasto",S83="K"),1,0)</f>
        <v>0</v>
      </c>
      <c r="W83" s="3">
        <f>IF(AND(D83="wies",S83="K"),1,0)</f>
        <v>0</v>
      </c>
    </row>
    <row r="84" spans="1:23" x14ac:dyDescent="0.25">
      <c r="A84" t="s">
        <v>136</v>
      </c>
      <c r="B84" t="s">
        <v>137</v>
      </c>
      <c r="C84" s="1">
        <v>21898</v>
      </c>
      <c r="D84" t="s">
        <v>12</v>
      </c>
      <c r="E84">
        <f t="shared" si="2"/>
        <v>12</v>
      </c>
      <c r="S84" s="3" t="str">
        <f>IF(RIGHT(B84,1)="a","K","M")</f>
        <v>K</v>
      </c>
      <c r="T84" s="3">
        <f>IF(AND(D84="duze miasto",S84="K"),1,0)</f>
        <v>1</v>
      </c>
      <c r="U84" s="3">
        <f>IF(AND(D84="srednie miasto",S84="K"),1,0)</f>
        <v>0</v>
      </c>
      <c r="V84" s="3">
        <f>IF(AND(D84="male miasto",S84="K"),1,0)</f>
        <v>0</v>
      </c>
      <c r="W84" s="3">
        <f>IF(AND(D84="wies",S84="K"),1,0)</f>
        <v>0</v>
      </c>
    </row>
    <row r="85" spans="1:23" x14ac:dyDescent="0.25">
      <c r="A85" t="s">
        <v>138</v>
      </c>
      <c r="B85" t="s">
        <v>139</v>
      </c>
      <c r="C85" s="1">
        <v>16873</v>
      </c>
      <c r="D85" t="s">
        <v>12</v>
      </c>
      <c r="E85">
        <f t="shared" si="2"/>
        <v>3</v>
      </c>
      <c r="S85" s="3" t="str">
        <f>IF(RIGHT(B85,1)="a","K","M")</f>
        <v>M</v>
      </c>
      <c r="T85" s="3">
        <f>IF(AND(D85="duze miasto",S85="K"),1,0)</f>
        <v>0</v>
      </c>
      <c r="U85" s="3">
        <f>IF(AND(D85="srednie miasto",S85="K"),1,0)</f>
        <v>0</v>
      </c>
      <c r="V85" s="3">
        <f>IF(AND(D85="male miasto",S85="K"),1,0)</f>
        <v>0</v>
      </c>
      <c r="W85" s="3">
        <f>IF(AND(D85="wies",S85="K"),1,0)</f>
        <v>0</v>
      </c>
    </row>
    <row r="86" spans="1:23" x14ac:dyDescent="0.25">
      <c r="A86" t="s">
        <v>140</v>
      </c>
      <c r="B86" t="s">
        <v>141</v>
      </c>
      <c r="C86" s="1">
        <v>34893</v>
      </c>
      <c r="D86" t="s">
        <v>6</v>
      </c>
      <c r="E86">
        <f t="shared" si="2"/>
        <v>7</v>
      </c>
      <c r="S86" s="3" t="str">
        <f>IF(RIGHT(B86,1)="a","K","M")</f>
        <v>M</v>
      </c>
      <c r="T86" s="3">
        <f>IF(AND(D86="duze miasto",S86="K"),1,0)</f>
        <v>0</v>
      </c>
      <c r="U86" s="3">
        <f>IF(AND(D86="srednie miasto",S86="K"),1,0)</f>
        <v>0</v>
      </c>
      <c r="V86" s="3">
        <f>IF(AND(D86="male miasto",S86="K"),1,0)</f>
        <v>0</v>
      </c>
      <c r="W86" s="3">
        <f>IF(AND(D86="wies",S86="K"),1,0)</f>
        <v>0</v>
      </c>
    </row>
    <row r="87" spans="1:23" x14ac:dyDescent="0.25">
      <c r="A87" t="s">
        <v>142</v>
      </c>
      <c r="B87" t="s">
        <v>143</v>
      </c>
      <c r="C87" s="1">
        <v>16028</v>
      </c>
      <c r="D87" t="s">
        <v>12</v>
      </c>
      <c r="E87">
        <f t="shared" si="2"/>
        <v>11</v>
      </c>
      <c r="S87" s="3" t="str">
        <f>IF(RIGHT(B87,1)="a","K","M")</f>
        <v>K</v>
      </c>
      <c r="T87" s="3">
        <f>IF(AND(D87="duze miasto",S87="K"),1,0)</f>
        <v>1</v>
      </c>
      <c r="U87" s="3">
        <f>IF(AND(D87="srednie miasto",S87="K"),1,0)</f>
        <v>0</v>
      </c>
      <c r="V87" s="3">
        <f>IF(AND(D87="male miasto",S87="K"),1,0)</f>
        <v>0</v>
      </c>
      <c r="W87" s="3">
        <f>IF(AND(D87="wies",S87="K"),1,0)</f>
        <v>0</v>
      </c>
    </row>
    <row r="88" spans="1:23" x14ac:dyDescent="0.25">
      <c r="A88" t="s">
        <v>144</v>
      </c>
      <c r="B88" t="s">
        <v>54</v>
      </c>
      <c r="C88" s="1">
        <v>33446</v>
      </c>
      <c r="D88" t="s">
        <v>6</v>
      </c>
      <c r="E88">
        <f t="shared" si="2"/>
        <v>7</v>
      </c>
      <c r="S88" s="3" t="str">
        <f>IF(RIGHT(B88,1)="a","K","M")</f>
        <v>K</v>
      </c>
      <c r="T88" s="3">
        <f>IF(AND(D88="duze miasto",S88="K"),1,0)</f>
        <v>0</v>
      </c>
      <c r="U88" s="3">
        <f>IF(AND(D88="srednie miasto",S88="K"),1,0)</f>
        <v>1</v>
      </c>
      <c r="V88" s="3">
        <f>IF(AND(D88="male miasto",S88="K"),1,0)</f>
        <v>0</v>
      </c>
      <c r="W88" s="3">
        <f>IF(AND(D88="wies",S88="K"),1,0)</f>
        <v>0</v>
      </c>
    </row>
    <row r="89" spans="1:23" x14ac:dyDescent="0.25">
      <c r="A89" t="s">
        <v>145</v>
      </c>
      <c r="B89" t="s">
        <v>146</v>
      </c>
      <c r="C89" s="1">
        <v>18892</v>
      </c>
      <c r="D89" t="s">
        <v>6</v>
      </c>
      <c r="E89">
        <f t="shared" si="2"/>
        <v>9</v>
      </c>
      <c r="S89" s="3" t="str">
        <f>IF(RIGHT(B89,1)="a","K","M")</f>
        <v>M</v>
      </c>
      <c r="T89" s="3">
        <f>IF(AND(D89="duze miasto",S89="K"),1,0)</f>
        <v>0</v>
      </c>
      <c r="U89" s="3">
        <f>IF(AND(D89="srednie miasto",S89="K"),1,0)</f>
        <v>0</v>
      </c>
      <c r="V89" s="3">
        <f>IF(AND(D89="male miasto",S89="K"),1,0)</f>
        <v>0</v>
      </c>
      <c r="W89" s="3">
        <f>IF(AND(D89="wies",S89="K"),1,0)</f>
        <v>0</v>
      </c>
    </row>
    <row r="90" spans="1:23" x14ac:dyDescent="0.25">
      <c r="A90" t="s">
        <v>147</v>
      </c>
      <c r="B90" t="s">
        <v>102</v>
      </c>
      <c r="C90" s="1">
        <v>32219</v>
      </c>
      <c r="D90" t="s">
        <v>12</v>
      </c>
      <c r="E90">
        <f t="shared" si="2"/>
        <v>3</v>
      </c>
      <c r="S90" s="3" t="str">
        <f>IF(RIGHT(B90,1)="a","K","M")</f>
        <v>K</v>
      </c>
      <c r="T90" s="3">
        <f>IF(AND(D90="duze miasto",S90="K"),1,0)</f>
        <v>1</v>
      </c>
      <c r="U90" s="3">
        <f>IF(AND(D90="srednie miasto",S90="K"),1,0)</f>
        <v>0</v>
      </c>
      <c r="V90" s="3">
        <f>IF(AND(D90="male miasto",S90="K"),1,0)</f>
        <v>0</v>
      </c>
      <c r="W90" s="3">
        <f>IF(AND(D90="wies",S90="K"),1,0)</f>
        <v>0</v>
      </c>
    </row>
    <row r="91" spans="1:23" x14ac:dyDescent="0.25">
      <c r="A91" t="s">
        <v>148</v>
      </c>
      <c r="B91" t="s">
        <v>149</v>
      </c>
      <c r="C91" s="1">
        <v>31771</v>
      </c>
      <c r="D91" t="s">
        <v>9</v>
      </c>
      <c r="E91">
        <f t="shared" si="2"/>
        <v>12</v>
      </c>
      <c r="S91" s="3" t="str">
        <f>IF(RIGHT(B91,1)="a","K","M")</f>
        <v>K</v>
      </c>
      <c r="T91" s="3">
        <f>IF(AND(D91="duze miasto",S91="K"),1,0)</f>
        <v>0</v>
      </c>
      <c r="U91" s="3">
        <f>IF(AND(D91="srednie miasto",S91="K"),1,0)</f>
        <v>0</v>
      </c>
      <c r="V91" s="3">
        <f>IF(AND(D91="male miasto",S91="K"),1,0)</f>
        <v>0</v>
      </c>
      <c r="W91" s="3">
        <f>IF(AND(D91="wies",S91="K"),1,0)</f>
        <v>1</v>
      </c>
    </row>
    <row r="92" spans="1:23" x14ac:dyDescent="0.25">
      <c r="A92" t="s">
        <v>51</v>
      </c>
      <c r="B92" t="s">
        <v>150</v>
      </c>
      <c r="C92" s="1">
        <v>30633</v>
      </c>
      <c r="D92" t="s">
        <v>40</v>
      </c>
      <c r="E92">
        <f t="shared" si="2"/>
        <v>11</v>
      </c>
      <c r="S92" s="3" t="str">
        <f>IF(RIGHT(B92,1)="a","K","M")</f>
        <v>K</v>
      </c>
      <c r="T92" s="3">
        <f>IF(AND(D92="duze miasto",S92="K"),1,0)</f>
        <v>0</v>
      </c>
      <c r="U92" s="3">
        <f>IF(AND(D92="srednie miasto",S92="K"),1,0)</f>
        <v>0</v>
      </c>
      <c r="V92" s="3">
        <f>IF(AND(D92="male miasto",S92="K"),1,0)</f>
        <v>1</v>
      </c>
      <c r="W92" s="3">
        <f>IF(AND(D92="wies",S92="K"),1,0)</f>
        <v>0</v>
      </c>
    </row>
    <row r="93" spans="1:23" x14ac:dyDescent="0.25">
      <c r="A93" t="s">
        <v>151</v>
      </c>
      <c r="B93" t="s">
        <v>152</v>
      </c>
      <c r="C93" s="1">
        <v>34177</v>
      </c>
      <c r="D93" t="s">
        <v>40</v>
      </c>
      <c r="E93">
        <f t="shared" si="2"/>
        <v>7</v>
      </c>
      <c r="S93" s="3" t="str">
        <f>IF(RIGHT(B93,1)="a","K","M")</f>
        <v>M</v>
      </c>
      <c r="T93" s="3">
        <f>IF(AND(D93="duze miasto",S93="K"),1,0)</f>
        <v>0</v>
      </c>
      <c r="U93" s="3">
        <f>IF(AND(D93="srednie miasto",S93="K"),1,0)</f>
        <v>0</v>
      </c>
      <c r="V93" s="3">
        <f>IF(AND(D93="male miasto",S93="K"),1,0)</f>
        <v>0</v>
      </c>
      <c r="W93" s="3">
        <f>IF(AND(D93="wies",S93="K"),1,0)</f>
        <v>0</v>
      </c>
    </row>
    <row r="94" spans="1:23" x14ac:dyDescent="0.25">
      <c r="A94" t="s">
        <v>153</v>
      </c>
      <c r="B94" t="s">
        <v>137</v>
      </c>
      <c r="C94" s="1">
        <v>33281</v>
      </c>
      <c r="D94" t="s">
        <v>12</v>
      </c>
      <c r="E94">
        <f t="shared" si="2"/>
        <v>2</v>
      </c>
      <c r="S94" s="3" t="str">
        <f>IF(RIGHT(B94,1)="a","K","M")</f>
        <v>K</v>
      </c>
      <c r="T94" s="3">
        <f>IF(AND(D94="duze miasto",S94="K"),1,0)</f>
        <v>1</v>
      </c>
      <c r="U94" s="3">
        <f>IF(AND(D94="srednie miasto",S94="K"),1,0)</f>
        <v>0</v>
      </c>
      <c r="V94" s="3">
        <f>IF(AND(D94="male miasto",S94="K"),1,0)</f>
        <v>0</v>
      </c>
      <c r="W94" s="3">
        <f>IF(AND(D94="wies",S94="K"),1,0)</f>
        <v>0</v>
      </c>
    </row>
    <row r="95" spans="1:23" x14ac:dyDescent="0.25">
      <c r="A95" t="s">
        <v>75</v>
      </c>
      <c r="B95" t="s">
        <v>154</v>
      </c>
      <c r="C95" s="1">
        <v>21897</v>
      </c>
      <c r="D95" t="s">
        <v>12</v>
      </c>
      <c r="E95">
        <f t="shared" si="2"/>
        <v>12</v>
      </c>
      <c r="S95" s="3" t="str">
        <f>IF(RIGHT(B95,1)="a","K","M")</f>
        <v>K</v>
      </c>
      <c r="T95" s="3">
        <f>IF(AND(D95="duze miasto",S95="K"),1,0)</f>
        <v>1</v>
      </c>
      <c r="U95" s="3">
        <f>IF(AND(D95="srednie miasto",S95="K"),1,0)</f>
        <v>0</v>
      </c>
      <c r="V95" s="3">
        <f>IF(AND(D95="male miasto",S95="K"),1,0)</f>
        <v>0</v>
      </c>
      <c r="W95" s="3">
        <f>IF(AND(D95="wies",S95="K"),1,0)</f>
        <v>0</v>
      </c>
    </row>
    <row r="96" spans="1:23" x14ac:dyDescent="0.25">
      <c r="A96" t="s">
        <v>155</v>
      </c>
      <c r="B96" t="s">
        <v>37</v>
      </c>
      <c r="C96" s="1">
        <v>18604</v>
      </c>
      <c r="D96" t="s">
        <v>40</v>
      </c>
      <c r="E96">
        <f t="shared" si="2"/>
        <v>12</v>
      </c>
      <c r="S96" s="3" t="str">
        <f>IF(RIGHT(B96,1)="a","K","M")</f>
        <v>K</v>
      </c>
      <c r="T96" s="3">
        <f>IF(AND(D96="duze miasto",S96="K"),1,0)</f>
        <v>0</v>
      </c>
      <c r="U96" s="3">
        <f>IF(AND(D96="srednie miasto",S96="K"),1,0)</f>
        <v>0</v>
      </c>
      <c r="V96" s="3">
        <f>IF(AND(D96="male miasto",S96="K"),1,0)</f>
        <v>1</v>
      </c>
      <c r="W96" s="3">
        <f>IF(AND(D96="wies",S96="K"),1,0)</f>
        <v>0</v>
      </c>
    </row>
    <row r="97" spans="1:23" x14ac:dyDescent="0.25">
      <c r="A97" t="s">
        <v>156</v>
      </c>
      <c r="B97" t="s">
        <v>157</v>
      </c>
      <c r="C97" s="1">
        <v>18910</v>
      </c>
      <c r="D97" t="s">
        <v>12</v>
      </c>
      <c r="E97">
        <f t="shared" si="2"/>
        <v>10</v>
      </c>
      <c r="S97" s="3" t="str">
        <f>IF(RIGHT(B97,1)="a","K","M")</f>
        <v>K</v>
      </c>
      <c r="T97" s="3">
        <f>IF(AND(D97="duze miasto",S97="K"),1,0)</f>
        <v>1</v>
      </c>
      <c r="U97" s="3">
        <f>IF(AND(D97="srednie miasto",S97="K"),1,0)</f>
        <v>0</v>
      </c>
      <c r="V97" s="3">
        <f>IF(AND(D97="male miasto",S97="K"),1,0)</f>
        <v>0</v>
      </c>
      <c r="W97" s="3">
        <f>IF(AND(D97="wies",S97="K"),1,0)</f>
        <v>0</v>
      </c>
    </row>
    <row r="98" spans="1:23" x14ac:dyDescent="0.25">
      <c r="A98" t="s">
        <v>158</v>
      </c>
      <c r="B98" t="s">
        <v>47</v>
      </c>
      <c r="C98" s="1">
        <v>17056</v>
      </c>
      <c r="D98" t="s">
        <v>9</v>
      </c>
      <c r="E98">
        <f t="shared" si="2"/>
        <v>9</v>
      </c>
      <c r="S98" s="3" t="str">
        <f>IF(RIGHT(B98,1)="a","K","M")</f>
        <v>K</v>
      </c>
      <c r="T98" s="3">
        <f>IF(AND(D98="duze miasto",S98="K"),1,0)</f>
        <v>0</v>
      </c>
      <c r="U98" s="3">
        <f>IF(AND(D98="srednie miasto",S98="K"),1,0)</f>
        <v>0</v>
      </c>
      <c r="V98" s="3">
        <f>IF(AND(D98="male miasto",S98="K"),1,0)</f>
        <v>0</v>
      </c>
      <c r="W98" s="3">
        <f>IF(AND(D98="wies",S98="K"),1,0)</f>
        <v>1</v>
      </c>
    </row>
    <row r="99" spans="1:23" x14ac:dyDescent="0.25">
      <c r="A99" t="s">
        <v>159</v>
      </c>
      <c r="B99" t="s">
        <v>160</v>
      </c>
      <c r="C99" s="1">
        <v>22619</v>
      </c>
      <c r="D99" t="s">
        <v>9</v>
      </c>
      <c r="E99">
        <f t="shared" si="2"/>
        <v>12</v>
      </c>
      <c r="S99" s="3" t="str">
        <f>IF(RIGHT(B99,1)="a","K","M")</f>
        <v>M</v>
      </c>
      <c r="T99" s="3">
        <f>IF(AND(D99="duze miasto",S99="K"),1,0)</f>
        <v>0</v>
      </c>
      <c r="U99" s="3">
        <f>IF(AND(D99="srednie miasto",S99="K"),1,0)</f>
        <v>0</v>
      </c>
      <c r="V99" s="3">
        <f>IF(AND(D99="male miasto",S99="K"),1,0)</f>
        <v>0</v>
      </c>
      <c r="W99" s="3">
        <f>IF(AND(D99="wies",S99="K"),1,0)</f>
        <v>0</v>
      </c>
    </row>
    <row r="100" spans="1:23" x14ac:dyDescent="0.25">
      <c r="A100" t="s">
        <v>161</v>
      </c>
      <c r="B100" t="s">
        <v>37</v>
      </c>
      <c r="C100" s="1">
        <v>19740</v>
      </c>
      <c r="D100" t="s">
        <v>12</v>
      </c>
      <c r="E100">
        <f t="shared" si="2"/>
        <v>1</v>
      </c>
      <c r="S100" s="3" t="str">
        <f>IF(RIGHT(B100,1)="a","K","M")</f>
        <v>K</v>
      </c>
      <c r="T100" s="3">
        <f>IF(AND(D100="duze miasto",S100="K"),1,0)</f>
        <v>1</v>
      </c>
      <c r="U100" s="3">
        <f>IF(AND(D100="srednie miasto",S100="K"),1,0)</f>
        <v>0</v>
      </c>
      <c r="V100" s="3">
        <f>IF(AND(D100="male miasto",S100="K"),1,0)</f>
        <v>0</v>
      </c>
      <c r="W100" s="3">
        <f>IF(AND(D100="wies",S100="K"),1,0)</f>
        <v>0</v>
      </c>
    </row>
    <row r="101" spans="1:23" x14ac:dyDescent="0.25">
      <c r="A101" t="s">
        <v>162</v>
      </c>
      <c r="B101" t="s">
        <v>131</v>
      </c>
      <c r="C101" s="1">
        <v>24222</v>
      </c>
      <c r="D101" t="s">
        <v>6</v>
      </c>
      <c r="E101">
        <f t="shared" si="2"/>
        <v>4</v>
      </c>
      <c r="S101" s="3" t="str">
        <f>IF(RIGHT(B101,1)="a","K","M")</f>
        <v>K</v>
      </c>
      <c r="T101" s="3">
        <f>IF(AND(D101="duze miasto",S101="K"),1,0)</f>
        <v>0</v>
      </c>
      <c r="U101" s="3">
        <f>IF(AND(D101="srednie miasto",S101="K"),1,0)</f>
        <v>1</v>
      </c>
      <c r="V101" s="3">
        <f>IF(AND(D101="male miasto",S101="K"),1,0)</f>
        <v>0</v>
      </c>
      <c r="W101" s="3">
        <f>IF(AND(D101="wies",S101="K"),1,0)</f>
        <v>0</v>
      </c>
    </row>
    <row r="102" spans="1:23" x14ac:dyDescent="0.25">
      <c r="A102" t="s">
        <v>163</v>
      </c>
      <c r="B102" t="s">
        <v>37</v>
      </c>
      <c r="C102" s="1">
        <v>17196</v>
      </c>
      <c r="D102" t="s">
        <v>40</v>
      </c>
      <c r="E102">
        <f t="shared" si="2"/>
        <v>1</v>
      </c>
      <c r="S102" s="3" t="str">
        <f>IF(RIGHT(B102,1)="a","K","M")</f>
        <v>K</v>
      </c>
      <c r="T102" s="3">
        <f>IF(AND(D102="duze miasto",S102="K"),1,0)</f>
        <v>0</v>
      </c>
      <c r="U102" s="3">
        <f>IF(AND(D102="srednie miasto",S102="K"),1,0)</f>
        <v>0</v>
      </c>
      <c r="V102" s="3">
        <f>IF(AND(D102="male miasto",S102="K"),1,0)</f>
        <v>1</v>
      </c>
      <c r="W102" s="3">
        <f>IF(AND(D102="wies",S102="K"),1,0)</f>
        <v>0</v>
      </c>
    </row>
    <row r="103" spans="1:23" x14ac:dyDescent="0.25">
      <c r="A103" t="s">
        <v>164</v>
      </c>
      <c r="B103" t="s">
        <v>52</v>
      </c>
      <c r="C103" s="1">
        <v>32013</v>
      </c>
      <c r="D103" t="s">
        <v>12</v>
      </c>
      <c r="E103">
        <f t="shared" si="2"/>
        <v>8</v>
      </c>
      <c r="S103" s="3" t="str">
        <f>IF(RIGHT(B103,1)="a","K","M")</f>
        <v>K</v>
      </c>
      <c r="T103" s="3">
        <f>IF(AND(D103="duze miasto",S103="K"),1,0)</f>
        <v>1</v>
      </c>
      <c r="U103" s="3">
        <f>IF(AND(D103="srednie miasto",S103="K"),1,0)</f>
        <v>0</v>
      </c>
      <c r="V103" s="3">
        <f>IF(AND(D103="male miasto",S103="K"),1,0)</f>
        <v>0</v>
      </c>
      <c r="W103" s="3">
        <f>IF(AND(D103="wies",S103="K"),1,0)</f>
        <v>0</v>
      </c>
    </row>
    <row r="104" spans="1:23" x14ac:dyDescent="0.25">
      <c r="A104" t="s">
        <v>163</v>
      </c>
      <c r="B104" t="s">
        <v>39</v>
      </c>
      <c r="C104" s="1">
        <v>23679</v>
      </c>
      <c r="D104" t="s">
        <v>12</v>
      </c>
      <c r="E104">
        <f t="shared" si="2"/>
        <v>10</v>
      </c>
      <c r="S104" s="3" t="str">
        <f>IF(RIGHT(B104,1)="a","K","M")</f>
        <v>K</v>
      </c>
      <c r="T104" s="3">
        <f>IF(AND(D104="duze miasto",S104="K"),1,0)</f>
        <v>1</v>
      </c>
      <c r="U104" s="3">
        <f>IF(AND(D104="srednie miasto",S104="K"),1,0)</f>
        <v>0</v>
      </c>
      <c r="V104" s="3">
        <f>IF(AND(D104="male miasto",S104="K"),1,0)</f>
        <v>0</v>
      </c>
      <c r="W104" s="3">
        <f>IF(AND(D104="wies",S104="K"),1,0)</f>
        <v>0</v>
      </c>
    </row>
    <row r="105" spans="1:23" x14ac:dyDescent="0.25">
      <c r="A105" t="s">
        <v>75</v>
      </c>
      <c r="B105" t="s">
        <v>165</v>
      </c>
      <c r="C105" s="1">
        <v>26239</v>
      </c>
      <c r="D105" t="s">
        <v>12</v>
      </c>
      <c r="E105">
        <f t="shared" si="2"/>
        <v>11</v>
      </c>
      <c r="S105" s="3" t="str">
        <f>IF(RIGHT(B105,1)="a","K","M")</f>
        <v>K</v>
      </c>
      <c r="T105" s="3">
        <f>IF(AND(D105="duze miasto",S105="K"),1,0)</f>
        <v>1</v>
      </c>
      <c r="U105" s="3">
        <f>IF(AND(D105="srednie miasto",S105="K"),1,0)</f>
        <v>0</v>
      </c>
      <c r="V105" s="3">
        <f>IF(AND(D105="male miasto",S105="K"),1,0)</f>
        <v>0</v>
      </c>
      <c r="W105" s="3">
        <f>IF(AND(D105="wies",S105="K"),1,0)</f>
        <v>0</v>
      </c>
    </row>
    <row r="106" spans="1:23" x14ac:dyDescent="0.25">
      <c r="A106" t="s">
        <v>166</v>
      </c>
      <c r="B106" t="s">
        <v>167</v>
      </c>
      <c r="C106" s="1">
        <v>30774</v>
      </c>
      <c r="D106" t="s">
        <v>6</v>
      </c>
      <c r="E106">
        <f t="shared" si="2"/>
        <v>4</v>
      </c>
      <c r="S106" s="3" t="str">
        <f>IF(RIGHT(B106,1)="a","K","M")</f>
        <v>M</v>
      </c>
      <c r="T106" s="3">
        <f>IF(AND(D106="duze miasto",S106="K"),1,0)</f>
        <v>0</v>
      </c>
      <c r="U106" s="3">
        <f>IF(AND(D106="srednie miasto",S106="K"),1,0)</f>
        <v>0</v>
      </c>
      <c r="V106" s="3">
        <f>IF(AND(D106="male miasto",S106="K"),1,0)</f>
        <v>0</v>
      </c>
      <c r="W106" s="3">
        <f>IF(AND(D106="wies",S106="K"),1,0)</f>
        <v>0</v>
      </c>
    </row>
    <row r="107" spans="1:23" x14ac:dyDescent="0.25">
      <c r="A107" t="s">
        <v>168</v>
      </c>
      <c r="B107" t="s">
        <v>169</v>
      </c>
      <c r="C107" s="1">
        <v>25818</v>
      </c>
      <c r="D107" t="s">
        <v>6</v>
      </c>
      <c r="E107">
        <f t="shared" si="2"/>
        <v>9</v>
      </c>
      <c r="S107" s="3" t="str">
        <f>IF(RIGHT(B107,1)="a","K","M")</f>
        <v>M</v>
      </c>
      <c r="T107" s="3">
        <f>IF(AND(D107="duze miasto",S107="K"),1,0)</f>
        <v>0</v>
      </c>
      <c r="U107" s="3">
        <f>IF(AND(D107="srednie miasto",S107="K"),1,0)</f>
        <v>0</v>
      </c>
      <c r="V107" s="3">
        <f>IF(AND(D107="male miasto",S107="K"),1,0)</f>
        <v>0</v>
      </c>
      <c r="W107" s="3">
        <f>IF(AND(D107="wies",S107="K"),1,0)</f>
        <v>0</v>
      </c>
    </row>
    <row r="108" spans="1:23" x14ac:dyDescent="0.25">
      <c r="A108" t="s">
        <v>170</v>
      </c>
      <c r="B108" t="s">
        <v>171</v>
      </c>
      <c r="C108" s="1">
        <v>16529</v>
      </c>
      <c r="D108" t="s">
        <v>40</v>
      </c>
      <c r="E108">
        <f t="shared" si="2"/>
        <v>4</v>
      </c>
      <c r="S108" s="3" t="str">
        <f>IF(RIGHT(B108,1)="a","K","M")</f>
        <v>K</v>
      </c>
      <c r="T108" s="3">
        <f>IF(AND(D108="duze miasto",S108="K"),1,0)</f>
        <v>0</v>
      </c>
      <c r="U108" s="3">
        <f>IF(AND(D108="srednie miasto",S108="K"),1,0)</f>
        <v>0</v>
      </c>
      <c r="V108" s="3">
        <f>IF(AND(D108="male miasto",S108="K"),1,0)</f>
        <v>1</v>
      </c>
      <c r="W108" s="3">
        <f>IF(AND(D108="wies",S108="K"),1,0)</f>
        <v>0</v>
      </c>
    </row>
    <row r="109" spans="1:23" x14ac:dyDescent="0.25">
      <c r="A109" t="s">
        <v>172</v>
      </c>
      <c r="B109" t="s">
        <v>5</v>
      </c>
      <c r="C109" s="1">
        <v>30530</v>
      </c>
      <c r="D109" t="s">
        <v>40</v>
      </c>
      <c r="E109">
        <f t="shared" si="2"/>
        <v>8</v>
      </c>
      <c r="S109" s="3" t="str">
        <f>IF(RIGHT(B109,1)="a","K","M")</f>
        <v>K</v>
      </c>
      <c r="T109" s="3">
        <f>IF(AND(D109="duze miasto",S109="K"),1,0)</f>
        <v>0</v>
      </c>
      <c r="U109" s="3">
        <f>IF(AND(D109="srednie miasto",S109="K"),1,0)</f>
        <v>0</v>
      </c>
      <c r="V109" s="3">
        <f>IF(AND(D109="male miasto",S109="K"),1,0)</f>
        <v>1</v>
      </c>
      <c r="W109" s="3">
        <f>IF(AND(D109="wies",S109="K"),1,0)</f>
        <v>0</v>
      </c>
    </row>
    <row r="110" spans="1:23" x14ac:dyDescent="0.25">
      <c r="A110" t="s">
        <v>173</v>
      </c>
      <c r="B110" t="s">
        <v>77</v>
      </c>
      <c r="C110" s="1">
        <v>31601</v>
      </c>
      <c r="D110" t="s">
        <v>12</v>
      </c>
      <c r="E110">
        <f t="shared" si="2"/>
        <v>7</v>
      </c>
      <c r="S110" s="3" t="str">
        <f>IF(RIGHT(B110,1)="a","K","M")</f>
        <v>M</v>
      </c>
      <c r="T110" s="3">
        <f>IF(AND(D110="duze miasto",S110="K"),1,0)</f>
        <v>0</v>
      </c>
      <c r="U110" s="3">
        <f>IF(AND(D110="srednie miasto",S110="K"),1,0)</f>
        <v>0</v>
      </c>
      <c r="V110" s="3">
        <f>IF(AND(D110="male miasto",S110="K"),1,0)</f>
        <v>0</v>
      </c>
      <c r="W110" s="3">
        <f>IF(AND(D110="wies",S110="K"),1,0)</f>
        <v>0</v>
      </c>
    </row>
    <row r="111" spans="1:23" x14ac:dyDescent="0.25">
      <c r="A111" t="s">
        <v>174</v>
      </c>
      <c r="B111" t="s">
        <v>157</v>
      </c>
      <c r="C111" s="1">
        <v>28427</v>
      </c>
      <c r="D111" t="s">
        <v>12</v>
      </c>
      <c r="E111">
        <f t="shared" si="2"/>
        <v>10</v>
      </c>
      <c r="S111" s="3" t="str">
        <f>IF(RIGHT(B111,1)="a","K","M")</f>
        <v>K</v>
      </c>
      <c r="T111" s="3">
        <f>IF(AND(D111="duze miasto",S111="K"),1,0)</f>
        <v>1</v>
      </c>
      <c r="U111" s="3">
        <f>IF(AND(D111="srednie miasto",S111="K"),1,0)</f>
        <v>0</v>
      </c>
      <c r="V111" s="3">
        <f>IF(AND(D111="male miasto",S111="K"),1,0)</f>
        <v>0</v>
      </c>
      <c r="W111" s="3">
        <f>IF(AND(D111="wies",S111="K"),1,0)</f>
        <v>0</v>
      </c>
    </row>
    <row r="112" spans="1:23" x14ac:dyDescent="0.25">
      <c r="A112" t="s">
        <v>175</v>
      </c>
      <c r="B112" t="s">
        <v>176</v>
      </c>
      <c r="C112" s="1">
        <v>23139</v>
      </c>
      <c r="D112" t="s">
        <v>12</v>
      </c>
      <c r="E112">
        <f t="shared" si="2"/>
        <v>5</v>
      </c>
      <c r="S112" s="3" t="str">
        <f>IF(RIGHT(B112,1)="a","K","M")</f>
        <v>K</v>
      </c>
      <c r="T112" s="3">
        <f>IF(AND(D112="duze miasto",S112="K"),1,0)</f>
        <v>1</v>
      </c>
      <c r="U112" s="3">
        <f>IF(AND(D112="srednie miasto",S112="K"),1,0)</f>
        <v>0</v>
      </c>
      <c r="V112" s="3">
        <f>IF(AND(D112="male miasto",S112="K"),1,0)</f>
        <v>0</v>
      </c>
      <c r="W112" s="3">
        <f>IF(AND(D112="wies",S112="K"),1,0)</f>
        <v>0</v>
      </c>
    </row>
    <row r="113" spans="1:23" x14ac:dyDescent="0.25">
      <c r="A113" t="s">
        <v>174</v>
      </c>
      <c r="B113" t="s">
        <v>177</v>
      </c>
      <c r="C113" s="1">
        <v>29861</v>
      </c>
      <c r="D113" t="s">
        <v>12</v>
      </c>
      <c r="E113">
        <f t="shared" si="2"/>
        <v>10</v>
      </c>
      <c r="S113" s="3" t="str">
        <f>IF(RIGHT(B113,1)="a","K","M")</f>
        <v>K</v>
      </c>
      <c r="T113" s="3">
        <f>IF(AND(D113="duze miasto",S113="K"),1,0)</f>
        <v>1</v>
      </c>
      <c r="U113" s="3">
        <f>IF(AND(D113="srednie miasto",S113="K"),1,0)</f>
        <v>0</v>
      </c>
      <c r="V113" s="3">
        <f>IF(AND(D113="male miasto",S113="K"),1,0)</f>
        <v>0</v>
      </c>
      <c r="W113" s="3">
        <f>IF(AND(D113="wies",S113="K"),1,0)</f>
        <v>0</v>
      </c>
    </row>
    <row r="114" spans="1:23" x14ac:dyDescent="0.25">
      <c r="A114" t="s">
        <v>178</v>
      </c>
      <c r="B114" t="s">
        <v>179</v>
      </c>
      <c r="C114" s="1">
        <v>32545</v>
      </c>
      <c r="D114" t="s">
        <v>40</v>
      </c>
      <c r="E114">
        <f t="shared" si="2"/>
        <v>2</v>
      </c>
      <c r="S114" s="3" t="str">
        <f>IF(RIGHT(B114,1)="a","K","M")</f>
        <v>M</v>
      </c>
      <c r="T114" s="3">
        <f>IF(AND(D114="duze miasto",S114="K"),1,0)</f>
        <v>0</v>
      </c>
      <c r="U114" s="3">
        <f>IF(AND(D114="srednie miasto",S114="K"),1,0)</f>
        <v>0</v>
      </c>
      <c r="V114" s="3">
        <f>IF(AND(D114="male miasto",S114="K"),1,0)</f>
        <v>0</v>
      </c>
      <c r="W114" s="3">
        <f>IF(AND(D114="wies",S114="K"),1,0)</f>
        <v>0</v>
      </c>
    </row>
    <row r="115" spans="1:23" x14ac:dyDescent="0.25">
      <c r="A115" t="s">
        <v>180</v>
      </c>
      <c r="B115" t="s">
        <v>94</v>
      </c>
      <c r="C115" s="1">
        <v>29361</v>
      </c>
      <c r="D115" t="s">
        <v>12</v>
      </c>
      <c r="E115">
        <f t="shared" si="2"/>
        <v>5</v>
      </c>
      <c r="S115" s="3" t="str">
        <f>IF(RIGHT(B115,1)="a","K","M")</f>
        <v>M</v>
      </c>
      <c r="T115" s="3">
        <f>IF(AND(D115="duze miasto",S115="K"),1,0)</f>
        <v>0</v>
      </c>
      <c r="U115" s="3">
        <f>IF(AND(D115="srednie miasto",S115="K"),1,0)</f>
        <v>0</v>
      </c>
      <c r="V115" s="3">
        <f>IF(AND(D115="male miasto",S115="K"),1,0)</f>
        <v>0</v>
      </c>
      <c r="W115" s="3">
        <f>IF(AND(D115="wies",S115="K"),1,0)</f>
        <v>0</v>
      </c>
    </row>
    <row r="116" spans="1:23" x14ac:dyDescent="0.25">
      <c r="A116" t="s">
        <v>181</v>
      </c>
      <c r="B116" t="s">
        <v>49</v>
      </c>
      <c r="C116" s="1">
        <v>17772</v>
      </c>
      <c r="D116" t="s">
        <v>40</v>
      </c>
      <c r="E116">
        <f t="shared" si="2"/>
        <v>8</v>
      </c>
      <c r="S116" s="3" t="str">
        <f>IF(RIGHT(B116,1)="a","K","M")</f>
        <v>M</v>
      </c>
      <c r="T116" s="3">
        <f>IF(AND(D116="duze miasto",S116="K"),1,0)</f>
        <v>0</v>
      </c>
      <c r="U116" s="3">
        <f>IF(AND(D116="srednie miasto",S116="K"),1,0)</f>
        <v>0</v>
      </c>
      <c r="V116" s="3">
        <f>IF(AND(D116="male miasto",S116="K"),1,0)</f>
        <v>0</v>
      </c>
      <c r="W116" s="3">
        <f>IF(AND(D116="wies",S116="K"),1,0)</f>
        <v>0</v>
      </c>
    </row>
    <row r="117" spans="1:23" x14ac:dyDescent="0.25">
      <c r="A117" t="s">
        <v>182</v>
      </c>
      <c r="B117" t="s">
        <v>183</v>
      </c>
      <c r="C117" s="1">
        <v>28580</v>
      </c>
      <c r="D117" t="s">
        <v>6</v>
      </c>
      <c r="E117">
        <f t="shared" si="2"/>
        <v>3</v>
      </c>
      <c r="S117" s="3" t="str">
        <f>IF(RIGHT(B117,1)="a","K","M")</f>
        <v>K</v>
      </c>
      <c r="T117" s="3">
        <f>IF(AND(D117="duze miasto",S117="K"),1,0)</f>
        <v>0</v>
      </c>
      <c r="U117" s="3">
        <f>IF(AND(D117="srednie miasto",S117="K"),1,0)</f>
        <v>1</v>
      </c>
      <c r="V117" s="3">
        <f>IF(AND(D117="male miasto",S117="K"),1,0)</f>
        <v>0</v>
      </c>
      <c r="W117" s="3">
        <f>IF(AND(D117="wies",S117="K"),1,0)</f>
        <v>0</v>
      </c>
    </row>
    <row r="118" spans="1:23" x14ac:dyDescent="0.25">
      <c r="A118" t="s">
        <v>184</v>
      </c>
      <c r="B118" t="s">
        <v>185</v>
      </c>
      <c r="C118" s="1">
        <v>21154</v>
      </c>
      <c r="D118" t="s">
        <v>40</v>
      </c>
      <c r="E118">
        <f t="shared" si="2"/>
        <v>11</v>
      </c>
      <c r="S118" s="3" t="str">
        <f>IF(RIGHT(B118,1)="a","K","M")</f>
        <v>K</v>
      </c>
      <c r="T118" s="3">
        <f>IF(AND(D118="duze miasto",S118="K"),1,0)</f>
        <v>0</v>
      </c>
      <c r="U118" s="3">
        <f>IF(AND(D118="srednie miasto",S118="K"),1,0)</f>
        <v>0</v>
      </c>
      <c r="V118" s="3">
        <f>IF(AND(D118="male miasto",S118="K"),1,0)</f>
        <v>1</v>
      </c>
      <c r="W118" s="3">
        <f>IF(AND(D118="wies",S118="K"),1,0)</f>
        <v>0</v>
      </c>
    </row>
    <row r="119" spans="1:23" x14ac:dyDescent="0.25">
      <c r="A119" t="s">
        <v>186</v>
      </c>
      <c r="B119" t="s">
        <v>54</v>
      </c>
      <c r="C119" s="1">
        <v>18183</v>
      </c>
      <c r="D119" t="s">
        <v>12</v>
      </c>
      <c r="E119">
        <f t="shared" si="2"/>
        <v>10</v>
      </c>
      <c r="S119" s="3" t="str">
        <f>IF(RIGHT(B119,1)="a","K","M")</f>
        <v>K</v>
      </c>
      <c r="T119" s="3">
        <f>IF(AND(D119="duze miasto",S119="K"),1,0)</f>
        <v>1</v>
      </c>
      <c r="U119" s="3">
        <f>IF(AND(D119="srednie miasto",S119="K"),1,0)</f>
        <v>0</v>
      </c>
      <c r="V119" s="3">
        <f>IF(AND(D119="male miasto",S119="K"),1,0)</f>
        <v>0</v>
      </c>
      <c r="W119" s="3">
        <f>IF(AND(D119="wies",S119="K"),1,0)</f>
        <v>0</v>
      </c>
    </row>
    <row r="120" spans="1:23" x14ac:dyDescent="0.25">
      <c r="A120" t="s">
        <v>187</v>
      </c>
      <c r="B120" t="s">
        <v>188</v>
      </c>
      <c r="C120" s="1">
        <v>20630</v>
      </c>
      <c r="D120" t="s">
        <v>6</v>
      </c>
      <c r="E120">
        <f t="shared" si="2"/>
        <v>6</v>
      </c>
      <c r="S120" s="3" t="str">
        <f>IF(RIGHT(B120,1)="a","K","M")</f>
        <v>K</v>
      </c>
      <c r="T120" s="3">
        <f>IF(AND(D120="duze miasto",S120="K"),1,0)</f>
        <v>0</v>
      </c>
      <c r="U120" s="3">
        <f>IF(AND(D120="srednie miasto",S120="K"),1,0)</f>
        <v>1</v>
      </c>
      <c r="V120" s="3">
        <f>IF(AND(D120="male miasto",S120="K"),1,0)</f>
        <v>0</v>
      </c>
      <c r="W120" s="3">
        <f>IF(AND(D120="wies",S120="K"),1,0)</f>
        <v>0</v>
      </c>
    </row>
    <row r="121" spans="1:23" x14ac:dyDescent="0.25">
      <c r="A121" t="s">
        <v>189</v>
      </c>
      <c r="B121" t="s">
        <v>49</v>
      </c>
      <c r="C121" s="1">
        <v>34364</v>
      </c>
      <c r="D121" t="s">
        <v>12</v>
      </c>
      <c r="E121">
        <f t="shared" si="2"/>
        <v>1</v>
      </c>
      <c r="S121" s="3" t="str">
        <f>IF(RIGHT(B121,1)="a","K","M")</f>
        <v>M</v>
      </c>
      <c r="T121" s="3">
        <f>IF(AND(D121="duze miasto",S121="K"),1,0)</f>
        <v>0</v>
      </c>
      <c r="U121" s="3">
        <f>IF(AND(D121="srednie miasto",S121="K"),1,0)</f>
        <v>0</v>
      </c>
      <c r="V121" s="3">
        <f>IF(AND(D121="male miasto",S121="K"),1,0)</f>
        <v>0</v>
      </c>
      <c r="W121" s="3">
        <f>IF(AND(D121="wies",S121="K"),1,0)</f>
        <v>0</v>
      </c>
    </row>
    <row r="122" spans="1:23" x14ac:dyDescent="0.25">
      <c r="A122" t="s">
        <v>190</v>
      </c>
      <c r="B122" t="s">
        <v>20</v>
      </c>
      <c r="C122" s="1">
        <v>25582</v>
      </c>
      <c r="D122" t="s">
        <v>6</v>
      </c>
      <c r="E122">
        <f t="shared" si="2"/>
        <v>1</v>
      </c>
      <c r="S122" s="3" t="str">
        <f>IF(RIGHT(B122,1)="a","K","M")</f>
        <v>K</v>
      </c>
      <c r="T122" s="3">
        <f>IF(AND(D122="duze miasto",S122="K"),1,0)</f>
        <v>0</v>
      </c>
      <c r="U122" s="3">
        <f>IF(AND(D122="srednie miasto",S122="K"),1,0)</f>
        <v>1</v>
      </c>
      <c r="V122" s="3">
        <f>IF(AND(D122="male miasto",S122="K"),1,0)</f>
        <v>0</v>
      </c>
      <c r="W122" s="3">
        <f>IF(AND(D122="wies",S122="K"),1,0)</f>
        <v>0</v>
      </c>
    </row>
    <row r="123" spans="1:23" x14ac:dyDescent="0.25">
      <c r="A123" t="s">
        <v>191</v>
      </c>
      <c r="B123" t="s">
        <v>192</v>
      </c>
      <c r="C123" s="1">
        <v>29350</v>
      </c>
      <c r="D123" t="s">
        <v>12</v>
      </c>
      <c r="E123">
        <f t="shared" si="2"/>
        <v>5</v>
      </c>
      <c r="S123" s="3" t="str">
        <f>IF(RIGHT(B123,1)="a","K","M")</f>
        <v>K</v>
      </c>
      <c r="T123" s="3">
        <f>IF(AND(D123="duze miasto",S123="K"),1,0)</f>
        <v>1</v>
      </c>
      <c r="U123" s="3">
        <f>IF(AND(D123="srednie miasto",S123="K"),1,0)</f>
        <v>0</v>
      </c>
      <c r="V123" s="3">
        <f>IF(AND(D123="male miasto",S123="K"),1,0)</f>
        <v>0</v>
      </c>
      <c r="W123" s="3">
        <f>IF(AND(D123="wies",S123="K"),1,0)</f>
        <v>0</v>
      </c>
    </row>
    <row r="124" spans="1:23" x14ac:dyDescent="0.25">
      <c r="A124" t="s">
        <v>193</v>
      </c>
      <c r="B124" t="s">
        <v>194</v>
      </c>
      <c r="C124" s="1">
        <v>21704</v>
      </c>
      <c r="D124" t="s">
        <v>6</v>
      </c>
      <c r="E124">
        <f t="shared" si="2"/>
        <v>6</v>
      </c>
      <c r="S124" s="3" t="str">
        <f>IF(RIGHT(B124,1)="a","K","M")</f>
        <v>K</v>
      </c>
      <c r="T124" s="3">
        <f>IF(AND(D124="duze miasto",S124="K"),1,0)</f>
        <v>0</v>
      </c>
      <c r="U124" s="3">
        <f>IF(AND(D124="srednie miasto",S124="K"),1,0)</f>
        <v>1</v>
      </c>
      <c r="V124" s="3">
        <f>IF(AND(D124="male miasto",S124="K"),1,0)</f>
        <v>0</v>
      </c>
      <c r="W124" s="3">
        <f>IF(AND(D124="wies",S124="K"),1,0)</f>
        <v>0</v>
      </c>
    </row>
    <row r="125" spans="1:23" x14ac:dyDescent="0.25">
      <c r="A125" t="s">
        <v>195</v>
      </c>
      <c r="B125" t="s">
        <v>192</v>
      </c>
      <c r="C125" s="1">
        <v>20436</v>
      </c>
      <c r="D125" t="s">
        <v>12</v>
      </c>
      <c r="E125">
        <f t="shared" si="2"/>
        <v>12</v>
      </c>
      <c r="S125" s="3" t="str">
        <f>IF(RIGHT(B125,1)="a","K","M")</f>
        <v>K</v>
      </c>
      <c r="T125" s="3">
        <f>IF(AND(D125="duze miasto",S125="K"),1,0)</f>
        <v>1</v>
      </c>
      <c r="U125" s="3">
        <f>IF(AND(D125="srednie miasto",S125="K"),1,0)</f>
        <v>0</v>
      </c>
      <c r="V125" s="3">
        <f>IF(AND(D125="male miasto",S125="K"),1,0)</f>
        <v>0</v>
      </c>
      <c r="W125" s="3">
        <f>IF(AND(D125="wies",S125="K"),1,0)</f>
        <v>0</v>
      </c>
    </row>
    <row r="126" spans="1:23" x14ac:dyDescent="0.25">
      <c r="A126" t="s">
        <v>196</v>
      </c>
      <c r="B126" t="s">
        <v>139</v>
      </c>
      <c r="C126" s="1">
        <v>24475</v>
      </c>
      <c r="D126" t="s">
        <v>12</v>
      </c>
      <c r="E126">
        <f t="shared" si="2"/>
        <v>1</v>
      </c>
      <c r="S126" s="3" t="str">
        <f>IF(RIGHT(B126,1)="a","K","M")</f>
        <v>M</v>
      </c>
      <c r="T126" s="3">
        <f>IF(AND(D126="duze miasto",S126="K"),1,0)</f>
        <v>0</v>
      </c>
      <c r="U126" s="3">
        <f>IF(AND(D126="srednie miasto",S126="K"),1,0)</f>
        <v>0</v>
      </c>
      <c r="V126" s="3">
        <f>IF(AND(D126="male miasto",S126="K"),1,0)</f>
        <v>0</v>
      </c>
      <c r="W126" s="3">
        <f>IF(AND(D126="wies",S126="K"),1,0)</f>
        <v>0</v>
      </c>
    </row>
    <row r="127" spans="1:23" x14ac:dyDescent="0.25">
      <c r="A127" t="s">
        <v>197</v>
      </c>
      <c r="B127" t="s">
        <v>87</v>
      </c>
      <c r="C127" s="1">
        <v>26773</v>
      </c>
      <c r="D127" t="s">
        <v>6</v>
      </c>
      <c r="E127">
        <f t="shared" si="2"/>
        <v>4</v>
      </c>
      <c r="S127" s="3" t="str">
        <f>IF(RIGHT(B127,1)="a","K","M")</f>
        <v>M</v>
      </c>
      <c r="T127" s="3">
        <f>IF(AND(D127="duze miasto",S127="K"),1,0)</f>
        <v>0</v>
      </c>
      <c r="U127" s="3">
        <f>IF(AND(D127="srednie miasto",S127="K"),1,0)</f>
        <v>0</v>
      </c>
      <c r="V127" s="3">
        <f>IF(AND(D127="male miasto",S127="K"),1,0)</f>
        <v>0</v>
      </c>
      <c r="W127" s="3">
        <f>IF(AND(D127="wies",S127="K"),1,0)</f>
        <v>0</v>
      </c>
    </row>
    <row r="128" spans="1:23" x14ac:dyDescent="0.25">
      <c r="A128" t="s">
        <v>198</v>
      </c>
      <c r="B128" t="s">
        <v>199</v>
      </c>
      <c r="C128" s="1">
        <v>17668</v>
      </c>
      <c r="D128" t="s">
        <v>12</v>
      </c>
      <c r="E128">
        <f t="shared" si="2"/>
        <v>5</v>
      </c>
      <c r="S128" s="3" t="str">
        <f>IF(RIGHT(B128,1)="a","K","M")</f>
        <v>K</v>
      </c>
      <c r="T128" s="3">
        <f>IF(AND(D128="duze miasto",S128="K"),1,0)</f>
        <v>1</v>
      </c>
      <c r="U128" s="3">
        <f>IF(AND(D128="srednie miasto",S128="K"),1,0)</f>
        <v>0</v>
      </c>
      <c r="V128" s="3">
        <f>IF(AND(D128="male miasto",S128="K"),1,0)</f>
        <v>0</v>
      </c>
      <c r="W128" s="3">
        <f>IF(AND(D128="wies",S128="K"),1,0)</f>
        <v>0</v>
      </c>
    </row>
    <row r="129" spans="1:23" x14ac:dyDescent="0.25">
      <c r="A129" t="s">
        <v>200</v>
      </c>
      <c r="B129" t="s">
        <v>201</v>
      </c>
      <c r="C129" s="1">
        <v>17382</v>
      </c>
      <c r="D129" t="s">
        <v>12</v>
      </c>
      <c r="E129">
        <f t="shared" si="2"/>
        <v>8</v>
      </c>
      <c r="S129" s="3" t="str">
        <f>IF(RIGHT(B129,1)="a","K","M")</f>
        <v>K</v>
      </c>
      <c r="T129" s="3">
        <f>IF(AND(D129="duze miasto",S129="K"),1,0)</f>
        <v>1</v>
      </c>
      <c r="U129" s="3">
        <f>IF(AND(D129="srednie miasto",S129="K"),1,0)</f>
        <v>0</v>
      </c>
      <c r="V129" s="3">
        <f>IF(AND(D129="male miasto",S129="K"),1,0)</f>
        <v>0</v>
      </c>
      <c r="W129" s="3">
        <f>IF(AND(D129="wies",S129="K"),1,0)</f>
        <v>0</v>
      </c>
    </row>
    <row r="130" spans="1:23" x14ac:dyDescent="0.25">
      <c r="A130" t="s">
        <v>202</v>
      </c>
      <c r="B130" t="s">
        <v>8</v>
      </c>
      <c r="C130" s="1">
        <v>16976</v>
      </c>
      <c r="D130" t="s">
        <v>6</v>
      </c>
      <c r="E130">
        <f t="shared" si="2"/>
        <v>6</v>
      </c>
      <c r="S130" s="3" t="str">
        <f>IF(RIGHT(B130,1)="a","K","M")</f>
        <v>M</v>
      </c>
      <c r="T130" s="3">
        <f>IF(AND(D130="duze miasto",S130="K"),1,0)</f>
        <v>0</v>
      </c>
      <c r="U130" s="3">
        <f>IF(AND(D130="srednie miasto",S130="K"),1,0)</f>
        <v>0</v>
      </c>
      <c r="V130" s="3">
        <f>IF(AND(D130="male miasto",S130="K"),1,0)</f>
        <v>0</v>
      </c>
      <c r="W130" s="3">
        <f>IF(AND(D130="wies",S130="K"),1,0)</f>
        <v>0</v>
      </c>
    </row>
    <row r="131" spans="1:23" x14ac:dyDescent="0.25">
      <c r="A131" t="s">
        <v>203</v>
      </c>
      <c r="B131" t="s">
        <v>204</v>
      </c>
      <c r="C131" s="1">
        <v>33779</v>
      </c>
      <c r="D131" t="s">
        <v>40</v>
      </c>
      <c r="E131">
        <f t="shared" ref="E131:E194" si="3">MONTH(C131)</f>
        <v>6</v>
      </c>
      <c r="S131" s="3" t="str">
        <f>IF(RIGHT(B131,1)="a","K","M")</f>
        <v>M</v>
      </c>
      <c r="T131" s="3">
        <f>IF(AND(D131="duze miasto",S131="K"),1,0)</f>
        <v>0</v>
      </c>
      <c r="U131" s="3">
        <f>IF(AND(D131="srednie miasto",S131="K"),1,0)</f>
        <v>0</v>
      </c>
      <c r="V131" s="3">
        <f>IF(AND(D131="male miasto",S131="K"),1,0)</f>
        <v>0</v>
      </c>
      <c r="W131" s="3">
        <f>IF(AND(D131="wies",S131="K"),1,0)</f>
        <v>0</v>
      </c>
    </row>
    <row r="132" spans="1:23" x14ac:dyDescent="0.25">
      <c r="A132" t="s">
        <v>75</v>
      </c>
      <c r="B132" t="s">
        <v>37</v>
      </c>
      <c r="C132" s="1">
        <v>33885</v>
      </c>
      <c r="D132" t="s">
        <v>6</v>
      </c>
      <c r="E132">
        <f t="shared" si="3"/>
        <v>10</v>
      </c>
      <c r="S132" s="3" t="str">
        <f>IF(RIGHT(B132,1)="a","K","M")</f>
        <v>K</v>
      </c>
      <c r="T132" s="3">
        <f>IF(AND(D132="duze miasto",S132="K"),1,0)</f>
        <v>0</v>
      </c>
      <c r="U132" s="3">
        <f>IF(AND(D132="srednie miasto",S132="K"),1,0)</f>
        <v>1</v>
      </c>
      <c r="V132" s="3">
        <f>IF(AND(D132="male miasto",S132="K"),1,0)</f>
        <v>0</v>
      </c>
      <c r="W132" s="3">
        <f>IF(AND(D132="wies",S132="K"),1,0)</f>
        <v>0</v>
      </c>
    </row>
    <row r="133" spans="1:23" x14ac:dyDescent="0.25">
      <c r="A133" t="s">
        <v>205</v>
      </c>
      <c r="B133" t="s">
        <v>25</v>
      </c>
      <c r="C133" s="1">
        <v>30498</v>
      </c>
      <c r="D133" t="s">
        <v>9</v>
      </c>
      <c r="E133">
        <f t="shared" si="3"/>
        <v>7</v>
      </c>
      <c r="S133" s="3" t="str">
        <f>IF(RIGHT(B133,1)="a","K","M")</f>
        <v>K</v>
      </c>
      <c r="T133" s="3">
        <f>IF(AND(D133="duze miasto",S133="K"),1,0)</f>
        <v>0</v>
      </c>
      <c r="U133" s="3">
        <f>IF(AND(D133="srednie miasto",S133="K"),1,0)</f>
        <v>0</v>
      </c>
      <c r="V133" s="3">
        <f>IF(AND(D133="male miasto",S133="K"),1,0)</f>
        <v>0</v>
      </c>
      <c r="W133" s="3">
        <f>IF(AND(D133="wies",S133="K"),1,0)</f>
        <v>1</v>
      </c>
    </row>
    <row r="134" spans="1:23" x14ac:dyDescent="0.25">
      <c r="A134" t="s">
        <v>206</v>
      </c>
      <c r="B134" t="s">
        <v>167</v>
      </c>
      <c r="C134" s="1">
        <v>22090</v>
      </c>
      <c r="D134" t="s">
        <v>9</v>
      </c>
      <c r="E134">
        <f t="shared" si="3"/>
        <v>6</v>
      </c>
      <c r="S134" s="3" t="str">
        <f>IF(RIGHT(B134,1)="a","K","M")</f>
        <v>M</v>
      </c>
      <c r="T134" s="3">
        <f>IF(AND(D134="duze miasto",S134="K"),1,0)</f>
        <v>0</v>
      </c>
      <c r="U134" s="3">
        <f>IF(AND(D134="srednie miasto",S134="K"),1,0)</f>
        <v>0</v>
      </c>
      <c r="V134" s="3">
        <f>IF(AND(D134="male miasto",S134="K"),1,0)</f>
        <v>0</v>
      </c>
      <c r="W134" s="3">
        <f>IF(AND(D134="wies",S134="K"),1,0)</f>
        <v>0</v>
      </c>
    </row>
    <row r="135" spans="1:23" x14ac:dyDescent="0.25">
      <c r="A135" t="s">
        <v>207</v>
      </c>
      <c r="B135" t="s">
        <v>37</v>
      </c>
      <c r="C135" s="1">
        <v>27938</v>
      </c>
      <c r="D135" t="s">
        <v>6</v>
      </c>
      <c r="E135">
        <f t="shared" si="3"/>
        <v>6</v>
      </c>
      <c r="S135" s="3" t="str">
        <f>IF(RIGHT(B135,1)="a","K","M")</f>
        <v>K</v>
      </c>
      <c r="T135" s="3">
        <f>IF(AND(D135="duze miasto",S135="K"),1,0)</f>
        <v>0</v>
      </c>
      <c r="U135" s="3">
        <f>IF(AND(D135="srednie miasto",S135="K"),1,0)</f>
        <v>1</v>
      </c>
      <c r="V135" s="3">
        <f>IF(AND(D135="male miasto",S135="K"),1,0)</f>
        <v>0</v>
      </c>
      <c r="W135" s="3">
        <f>IF(AND(D135="wies",S135="K"),1,0)</f>
        <v>0</v>
      </c>
    </row>
    <row r="136" spans="1:23" x14ac:dyDescent="0.25">
      <c r="A136" t="s">
        <v>208</v>
      </c>
      <c r="B136" t="s">
        <v>47</v>
      </c>
      <c r="C136" s="1">
        <v>23762</v>
      </c>
      <c r="D136" t="s">
        <v>12</v>
      </c>
      <c r="E136">
        <f t="shared" si="3"/>
        <v>1</v>
      </c>
      <c r="S136" s="3" t="str">
        <f>IF(RIGHT(B136,1)="a","K","M")</f>
        <v>K</v>
      </c>
      <c r="T136" s="3">
        <f>IF(AND(D136="duze miasto",S136="K"),1,0)</f>
        <v>1</v>
      </c>
      <c r="U136" s="3">
        <f>IF(AND(D136="srednie miasto",S136="K"),1,0)</f>
        <v>0</v>
      </c>
      <c r="V136" s="3">
        <f>IF(AND(D136="male miasto",S136="K"),1,0)</f>
        <v>0</v>
      </c>
      <c r="W136" s="3">
        <f>IF(AND(D136="wies",S136="K"),1,0)</f>
        <v>0</v>
      </c>
    </row>
    <row r="137" spans="1:23" x14ac:dyDescent="0.25">
      <c r="A137" t="s">
        <v>209</v>
      </c>
      <c r="B137" t="s">
        <v>131</v>
      </c>
      <c r="C137" s="1">
        <v>25158</v>
      </c>
      <c r="D137" t="s">
        <v>6</v>
      </c>
      <c r="E137">
        <f t="shared" si="3"/>
        <v>11</v>
      </c>
      <c r="S137" s="3" t="str">
        <f>IF(RIGHT(B137,1)="a","K","M")</f>
        <v>K</v>
      </c>
      <c r="T137" s="3">
        <f>IF(AND(D137="duze miasto",S137="K"),1,0)</f>
        <v>0</v>
      </c>
      <c r="U137" s="3">
        <f>IF(AND(D137="srednie miasto",S137="K"),1,0)</f>
        <v>1</v>
      </c>
      <c r="V137" s="3">
        <f>IF(AND(D137="male miasto",S137="K"),1,0)</f>
        <v>0</v>
      </c>
      <c r="W137" s="3">
        <f>IF(AND(D137="wies",S137="K"),1,0)</f>
        <v>0</v>
      </c>
    </row>
    <row r="138" spans="1:23" x14ac:dyDescent="0.25">
      <c r="A138" t="s">
        <v>210</v>
      </c>
      <c r="B138" t="s">
        <v>37</v>
      </c>
      <c r="C138" s="1">
        <v>24824</v>
      </c>
      <c r="D138" t="s">
        <v>12</v>
      </c>
      <c r="E138">
        <f t="shared" si="3"/>
        <v>12</v>
      </c>
      <c r="S138" s="3" t="str">
        <f>IF(RIGHT(B138,1)="a","K","M")</f>
        <v>K</v>
      </c>
      <c r="T138" s="3">
        <f>IF(AND(D138="duze miasto",S138="K"),1,0)</f>
        <v>1</v>
      </c>
      <c r="U138" s="3">
        <f>IF(AND(D138="srednie miasto",S138="K"),1,0)</f>
        <v>0</v>
      </c>
      <c r="V138" s="3">
        <f>IF(AND(D138="male miasto",S138="K"),1,0)</f>
        <v>0</v>
      </c>
      <c r="W138" s="3">
        <f>IF(AND(D138="wies",S138="K"),1,0)</f>
        <v>0</v>
      </c>
    </row>
    <row r="139" spans="1:23" x14ac:dyDescent="0.25">
      <c r="A139" t="s">
        <v>211</v>
      </c>
      <c r="B139" t="s">
        <v>49</v>
      </c>
      <c r="C139" s="1">
        <v>33398</v>
      </c>
      <c r="D139" t="s">
        <v>9</v>
      </c>
      <c r="E139">
        <f t="shared" si="3"/>
        <v>6</v>
      </c>
      <c r="S139" s="3" t="str">
        <f>IF(RIGHT(B139,1)="a","K","M")</f>
        <v>M</v>
      </c>
      <c r="T139" s="3">
        <f>IF(AND(D139="duze miasto",S139="K"),1,0)</f>
        <v>0</v>
      </c>
      <c r="U139" s="3">
        <f>IF(AND(D139="srednie miasto",S139="K"),1,0)</f>
        <v>0</v>
      </c>
      <c r="V139" s="3">
        <f>IF(AND(D139="male miasto",S139="K"),1,0)</f>
        <v>0</v>
      </c>
      <c r="W139" s="3">
        <f>IF(AND(D139="wies",S139="K"),1,0)</f>
        <v>0</v>
      </c>
    </row>
    <row r="140" spans="1:23" x14ac:dyDescent="0.25">
      <c r="A140" t="s">
        <v>212</v>
      </c>
      <c r="B140" t="s">
        <v>18</v>
      </c>
      <c r="C140" s="1">
        <v>34795</v>
      </c>
      <c r="D140" t="s">
        <v>9</v>
      </c>
      <c r="E140">
        <f t="shared" si="3"/>
        <v>4</v>
      </c>
      <c r="S140" s="3" t="str">
        <f>IF(RIGHT(B140,1)="a","K","M")</f>
        <v>M</v>
      </c>
      <c r="T140" s="3">
        <f>IF(AND(D140="duze miasto",S140="K"),1,0)</f>
        <v>0</v>
      </c>
      <c r="U140" s="3">
        <f>IF(AND(D140="srednie miasto",S140="K"),1,0)</f>
        <v>0</v>
      </c>
      <c r="V140" s="3">
        <f>IF(AND(D140="male miasto",S140="K"),1,0)</f>
        <v>0</v>
      </c>
      <c r="W140" s="3">
        <f>IF(AND(D140="wies",S140="K"),1,0)</f>
        <v>0</v>
      </c>
    </row>
    <row r="141" spans="1:23" x14ac:dyDescent="0.25">
      <c r="A141" t="s">
        <v>88</v>
      </c>
      <c r="B141" t="s">
        <v>213</v>
      </c>
      <c r="C141" s="1">
        <v>20374</v>
      </c>
      <c r="D141" t="s">
        <v>12</v>
      </c>
      <c r="E141">
        <f t="shared" si="3"/>
        <v>10</v>
      </c>
      <c r="S141" s="3" t="str">
        <f>IF(RIGHT(B141,1)="a","K","M")</f>
        <v>K</v>
      </c>
      <c r="T141" s="3">
        <f>IF(AND(D141="duze miasto",S141="K"),1,0)</f>
        <v>1</v>
      </c>
      <c r="U141" s="3">
        <f>IF(AND(D141="srednie miasto",S141="K"),1,0)</f>
        <v>0</v>
      </c>
      <c r="V141" s="3">
        <f>IF(AND(D141="male miasto",S141="K"),1,0)</f>
        <v>0</v>
      </c>
      <c r="W141" s="3">
        <f>IF(AND(D141="wies",S141="K"),1,0)</f>
        <v>0</v>
      </c>
    </row>
    <row r="142" spans="1:23" x14ac:dyDescent="0.25">
      <c r="A142" t="s">
        <v>214</v>
      </c>
      <c r="B142" t="s">
        <v>165</v>
      </c>
      <c r="C142" s="1">
        <v>25416</v>
      </c>
      <c r="D142" t="s">
        <v>12</v>
      </c>
      <c r="E142">
        <f t="shared" si="3"/>
        <v>8</v>
      </c>
      <c r="S142" s="3" t="str">
        <f>IF(RIGHT(B142,1)="a","K","M")</f>
        <v>K</v>
      </c>
      <c r="T142" s="3">
        <f>IF(AND(D142="duze miasto",S142="K"),1,0)</f>
        <v>1</v>
      </c>
      <c r="U142" s="3">
        <f>IF(AND(D142="srednie miasto",S142="K"),1,0)</f>
        <v>0</v>
      </c>
      <c r="V142" s="3">
        <f>IF(AND(D142="male miasto",S142="K"),1,0)</f>
        <v>0</v>
      </c>
      <c r="W142" s="3">
        <f>IF(AND(D142="wies",S142="K"),1,0)</f>
        <v>0</v>
      </c>
    </row>
    <row r="143" spans="1:23" x14ac:dyDescent="0.25">
      <c r="A143" t="s">
        <v>215</v>
      </c>
      <c r="B143" t="s">
        <v>216</v>
      </c>
      <c r="C143" s="1">
        <v>21548</v>
      </c>
      <c r="D143" t="s">
        <v>12</v>
      </c>
      <c r="E143">
        <f t="shared" si="3"/>
        <v>12</v>
      </c>
      <c r="S143" s="3" t="str">
        <f>IF(RIGHT(B143,1)="a","K","M")</f>
        <v>K</v>
      </c>
      <c r="T143" s="3">
        <f>IF(AND(D143="duze miasto",S143="K"),1,0)</f>
        <v>1</v>
      </c>
      <c r="U143" s="3">
        <f>IF(AND(D143="srednie miasto",S143="K"),1,0)</f>
        <v>0</v>
      </c>
      <c r="V143" s="3">
        <f>IF(AND(D143="male miasto",S143="K"),1,0)</f>
        <v>0</v>
      </c>
      <c r="W143" s="3">
        <f>IF(AND(D143="wies",S143="K"),1,0)</f>
        <v>0</v>
      </c>
    </row>
    <row r="144" spans="1:23" x14ac:dyDescent="0.25">
      <c r="A144" t="s">
        <v>217</v>
      </c>
      <c r="B144" t="s">
        <v>54</v>
      </c>
      <c r="C144" s="1">
        <v>31232</v>
      </c>
      <c r="D144" t="s">
        <v>9</v>
      </c>
      <c r="E144">
        <f t="shared" si="3"/>
        <v>7</v>
      </c>
      <c r="S144" s="3" t="str">
        <f>IF(RIGHT(B144,1)="a","K","M")</f>
        <v>K</v>
      </c>
      <c r="T144" s="3">
        <f>IF(AND(D144="duze miasto",S144="K"),1,0)</f>
        <v>0</v>
      </c>
      <c r="U144" s="3">
        <f>IF(AND(D144="srednie miasto",S144="K"),1,0)</f>
        <v>0</v>
      </c>
      <c r="V144" s="3">
        <f>IF(AND(D144="male miasto",S144="K"),1,0)</f>
        <v>0</v>
      </c>
      <c r="W144" s="3">
        <f>IF(AND(D144="wies",S144="K"),1,0)</f>
        <v>1</v>
      </c>
    </row>
    <row r="145" spans="1:23" x14ac:dyDescent="0.25">
      <c r="A145" t="s">
        <v>218</v>
      </c>
      <c r="B145" t="s">
        <v>121</v>
      </c>
      <c r="C145" s="1">
        <v>28472</v>
      </c>
      <c r="D145" t="s">
        <v>12</v>
      </c>
      <c r="E145">
        <f t="shared" si="3"/>
        <v>12</v>
      </c>
      <c r="S145" s="3" t="str">
        <f>IF(RIGHT(B145,1)="a","K","M")</f>
        <v>K</v>
      </c>
      <c r="T145" s="3">
        <f>IF(AND(D145="duze miasto",S145="K"),1,0)</f>
        <v>1</v>
      </c>
      <c r="U145" s="3">
        <f>IF(AND(D145="srednie miasto",S145="K"),1,0)</f>
        <v>0</v>
      </c>
      <c r="V145" s="3">
        <f>IF(AND(D145="male miasto",S145="K"),1,0)</f>
        <v>0</v>
      </c>
      <c r="W145" s="3">
        <f>IF(AND(D145="wies",S145="K"),1,0)</f>
        <v>0</v>
      </c>
    </row>
    <row r="146" spans="1:23" x14ac:dyDescent="0.25">
      <c r="A146" t="s">
        <v>219</v>
      </c>
      <c r="B146" t="s">
        <v>29</v>
      </c>
      <c r="C146" s="1">
        <v>34287</v>
      </c>
      <c r="D146" t="s">
        <v>12</v>
      </c>
      <c r="E146">
        <f t="shared" si="3"/>
        <v>11</v>
      </c>
      <c r="S146" s="3" t="str">
        <f>IF(RIGHT(B146,1)="a","K","M")</f>
        <v>M</v>
      </c>
      <c r="T146" s="3">
        <f>IF(AND(D146="duze miasto",S146="K"),1,0)</f>
        <v>0</v>
      </c>
      <c r="U146" s="3">
        <f>IF(AND(D146="srednie miasto",S146="K"),1,0)</f>
        <v>0</v>
      </c>
      <c r="V146" s="3">
        <f>IF(AND(D146="male miasto",S146="K"),1,0)</f>
        <v>0</v>
      </c>
      <c r="W146" s="3">
        <f>IF(AND(D146="wies",S146="K"),1,0)</f>
        <v>0</v>
      </c>
    </row>
    <row r="147" spans="1:23" x14ac:dyDescent="0.25">
      <c r="A147" t="s">
        <v>220</v>
      </c>
      <c r="B147" t="s">
        <v>92</v>
      </c>
      <c r="C147" s="1">
        <v>24972</v>
      </c>
      <c r="D147" t="s">
        <v>6</v>
      </c>
      <c r="E147">
        <f t="shared" si="3"/>
        <v>5</v>
      </c>
      <c r="S147" s="3" t="str">
        <f>IF(RIGHT(B147,1)="a","K","M")</f>
        <v>M</v>
      </c>
      <c r="T147" s="3">
        <f>IF(AND(D147="duze miasto",S147="K"),1,0)</f>
        <v>0</v>
      </c>
      <c r="U147" s="3">
        <f>IF(AND(D147="srednie miasto",S147="K"),1,0)</f>
        <v>0</v>
      </c>
      <c r="V147" s="3">
        <f>IF(AND(D147="male miasto",S147="K"),1,0)</f>
        <v>0</v>
      </c>
      <c r="W147" s="3">
        <f>IF(AND(D147="wies",S147="K"),1,0)</f>
        <v>0</v>
      </c>
    </row>
    <row r="148" spans="1:23" x14ac:dyDescent="0.25">
      <c r="A148" t="s">
        <v>221</v>
      </c>
      <c r="B148" t="s">
        <v>154</v>
      </c>
      <c r="C148" s="1">
        <v>18787</v>
      </c>
      <c r="D148" t="s">
        <v>9</v>
      </c>
      <c r="E148">
        <f t="shared" si="3"/>
        <v>6</v>
      </c>
      <c r="S148" s="3" t="str">
        <f>IF(RIGHT(B148,1)="a","K","M")</f>
        <v>K</v>
      </c>
      <c r="T148" s="3">
        <f>IF(AND(D148="duze miasto",S148="K"),1,0)</f>
        <v>0</v>
      </c>
      <c r="U148" s="3">
        <f>IF(AND(D148="srednie miasto",S148="K"),1,0)</f>
        <v>0</v>
      </c>
      <c r="V148" s="3">
        <f>IF(AND(D148="male miasto",S148="K"),1,0)</f>
        <v>0</v>
      </c>
      <c r="W148" s="3">
        <f>IF(AND(D148="wies",S148="K"),1,0)</f>
        <v>1</v>
      </c>
    </row>
    <row r="149" spans="1:23" x14ac:dyDescent="0.25">
      <c r="A149" t="s">
        <v>222</v>
      </c>
      <c r="B149" t="s">
        <v>49</v>
      </c>
      <c r="C149" s="1">
        <v>27611</v>
      </c>
      <c r="D149" t="s">
        <v>9</v>
      </c>
      <c r="E149">
        <f t="shared" si="3"/>
        <v>8</v>
      </c>
      <c r="S149" s="3" t="str">
        <f>IF(RIGHT(B149,1)="a","K","M")</f>
        <v>M</v>
      </c>
      <c r="T149" s="3">
        <f>IF(AND(D149="duze miasto",S149="K"),1,0)</f>
        <v>0</v>
      </c>
      <c r="U149" s="3">
        <f>IF(AND(D149="srednie miasto",S149="K"),1,0)</f>
        <v>0</v>
      </c>
      <c r="V149" s="3">
        <f>IF(AND(D149="male miasto",S149="K"),1,0)</f>
        <v>0</v>
      </c>
      <c r="W149" s="3">
        <f>IF(AND(D149="wies",S149="K"),1,0)</f>
        <v>0</v>
      </c>
    </row>
    <row r="150" spans="1:23" x14ac:dyDescent="0.25">
      <c r="A150" t="s">
        <v>223</v>
      </c>
      <c r="B150" t="s">
        <v>224</v>
      </c>
      <c r="C150" s="1">
        <v>26071</v>
      </c>
      <c r="D150" t="s">
        <v>12</v>
      </c>
      <c r="E150">
        <f t="shared" si="3"/>
        <v>5</v>
      </c>
      <c r="S150" s="3" t="str">
        <f>IF(RIGHT(B150,1)="a","K","M")</f>
        <v>K</v>
      </c>
      <c r="T150" s="3">
        <f>IF(AND(D150="duze miasto",S150="K"),1,0)</f>
        <v>1</v>
      </c>
      <c r="U150" s="3">
        <f>IF(AND(D150="srednie miasto",S150="K"),1,0)</f>
        <v>0</v>
      </c>
      <c r="V150" s="3">
        <f>IF(AND(D150="male miasto",S150="K"),1,0)</f>
        <v>0</v>
      </c>
      <c r="W150" s="3">
        <f>IF(AND(D150="wies",S150="K"),1,0)</f>
        <v>0</v>
      </c>
    </row>
    <row r="151" spans="1:23" x14ac:dyDescent="0.25">
      <c r="A151" t="s">
        <v>225</v>
      </c>
      <c r="B151" t="s">
        <v>20</v>
      </c>
      <c r="C151" s="1">
        <v>18285</v>
      </c>
      <c r="D151" t="s">
        <v>6</v>
      </c>
      <c r="E151">
        <f t="shared" si="3"/>
        <v>1</v>
      </c>
      <c r="S151" s="3" t="str">
        <f>IF(RIGHT(B151,1)="a","K","M")</f>
        <v>K</v>
      </c>
      <c r="T151" s="3">
        <f>IF(AND(D151="duze miasto",S151="K"),1,0)</f>
        <v>0</v>
      </c>
      <c r="U151" s="3">
        <f>IF(AND(D151="srednie miasto",S151="K"),1,0)</f>
        <v>1</v>
      </c>
      <c r="V151" s="3">
        <f>IF(AND(D151="male miasto",S151="K"),1,0)</f>
        <v>0</v>
      </c>
      <c r="W151" s="3">
        <f>IF(AND(D151="wies",S151="K"),1,0)</f>
        <v>0</v>
      </c>
    </row>
    <row r="152" spans="1:23" x14ac:dyDescent="0.25">
      <c r="A152" t="s">
        <v>226</v>
      </c>
      <c r="B152" t="s">
        <v>8</v>
      </c>
      <c r="C152" s="1">
        <v>33696</v>
      </c>
      <c r="D152" t="s">
        <v>12</v>
      </c>
      <c r="E152">
        <f t="shared" si="3"/>
        <v>4</v>
      </c>
      <c r="S152" s="3" t="str">
        <f>IF(RIGHT(B152,1)="a","K","M")</f>
        <v>M</v>
      </c>
      <c r="T152" s="3">
        <f>IF(AND(D152="duze miasto",S152="K"),1,0)</f>
        <v>0</v>
      </c>
      <c r="U152" s="3">
        <f>IF(AND(D152="srednie miasto",S152="K"),1,0)</f>
        <v>0</v>
      </c>
      <c r="V152" s="3">
        <f>IF(AND(D152="male miasto",S152="K"),1,0)</f>
        <v>0</v>
      </c>
      <c r="W152" s="3">
        <f>IF(AND(D152="wies",S152="K"),1,0)</f>
        <v>0</v>
      </c>
    </row>
    <row r="153" spans="1:23" x14ac:dyDescent="0.25">
      <c r="A153" t="s">
        <v>227</v>
      </c>
      <c r="B153" t="s">
        <v>81</v>
      </c>
      <c r="C153" s="1">
        <v>25404</v>
      </c>
      <c r="D153" t="s">
        <v>12</v>
      </c>
      <c r="E153">
        <f t="shared" si="3"/>
        <v>7</v>
      </c>
      <c r="S153" s="3" t="str">
        <f>IF(RIGHT(B153,1)="a","K","M")</f>
        <v>K</v>
      </c>
      <c r="T153" s="3">
        <f>IF(AND(D153="duze miasto",S153="K"),1,0)</f>
        <v>1</v>
      </c>
      <c r="U153" s="3">
        <f>IF(AND(D153="srednie miasto",S153="K"),1,0)</f>
        <v>0</v>
      </c>
      <c r="V153" s="3">
        <f>IF(AND(D153="male miasto",S153="K"),1,0)</f>
        <v>0</v>
      </c>
      <c r="W153" s="3">
        <f>IF(AND(D153="wies",S153="K"),1,0)</f>
        <v>0</v>
      </c>
    </row>
    <row r="154" spans="1:23" x14ac:dyDescent="0.25">
      <c r="A154" t="s">
        <v>26</v>
      </c>
      <c r="B154" t="s">
        <v>114</v>
      </c>
      <c r="C154" s="1">
        <v>21769</v>
      </c>
      <c r="D154" t="s">
        <v>6</v>
      </c>
      <c r="E154">
        <f t="shared" si="3"/>
        <v>8</v>
      </c>
      <c r="S154" s="3" t="str">
        <f>IF(RIGHT(B154,1)="a","K","M")</f>
        <v>M</v>
      </c>
      <c r="T154" s="3">
        <f>IF(AND(D154="duze miasto",S154="K"),1,0)</f>
        <v>0</v>
      </c>
      <c r="U154" s="3">
        <f>IF(AND(D154="srednie miasto",S154="K"),1,0)</f>
        <v>0</v>
      </c>
      <c r="V154" s="3">
        <f>IF(AND(D154="male miasto",S154="K"),1,0)</f>
        <v>0</v>
      </c>
      <c r="W154" s="3">
        <f>IF(AND(D154="wies",S154="K"),1,0)</f>
        <v>0</v>
      </c>
    </row>
    <row r="155" spans="1:23" x14ac:dyDescent="0.25">
      <c r="A155" t="s">
        <v>228</v>
      </c>
      <c r="B155" t="s">
        <v>49</v>
      </c>
      <c r="C155" s="1">
        <v>26490</v>
      </c>
      <c r="D155" t="s">
        <v>6</v>
      </c>
      <c r="E155">
        <f t="shared" si="3"/>
        <v>7</v>
      </c>
      <c r="S155" s="3" t="str">
        <f>IF(RIGHT(B155,1)="a","K","M")</f>
        <v>M</v>
      </c>
      <c r="T155" s="3">
        <f>IF(AND(D155="duze miasto",S155="K"),1,0)</f>
        <v>0</v>
      </c>
      <c r="U155" s="3">
        <f>IF(AND(D155="srednie miasto",S155="K"),1,0)</f>
        <v>0</v>
      </c>
      <c r="V155" s="3">
        <f>IF(AND(D155="male miasto",S155="K"),1,0)</f>
        <v>0</v>
      </c>
      <c r="W155" s="3">
        <f>IF(AND(D155="wies",S155="K"),1,0)</f>
        <v>0</v>
      </c>
    </row>
    <row r="156" spans="1:23" x14ac:dyDescent="0.25">
      <c r="A156" t="s">
        <v>229</v>
      </c>
      <c r="B156" t="s">
        <v>105</v>
      </c>
      <c r="C156" s="1">
        <v>28897</v>
      </c>
      <c r="D156" t="s">
        <v>9</v>
      </c>
      <c r="E156">
        <f t="shared" si="3"/>
        <v>2</v>
      </c>
      <c r="S156" s="3" t="str">
        <f>IF(RIGHT(B156,1)="a","K","M")</f>
        <v>K</v>
      </c>
      <c r="T156" s="3">
        <f>IF(AND(D156="duze miasto",S156="K"),1,0)</f>
        <v>0</v>
      </c>
      <c r="U156" s="3">
        <f>IF(AND(D156="srednie miasto",S156="K"),1,0)</f>
        <v>0</v>
      </c>
      <c r="V156" s="3">
        <f>IF(AND(D156="male miasto",S156="K"),1,0)</f>
        <v>0</v>
      </c>
      <c r="W156" s="3">
        <f>IF(AND(D156="wies",S156="K"),1,0)</f>
        <v>1</v>
      </c>
    </row>
    <row r="157" spans="1:23" x14ac:dyDescent="0.25">
      <c r="A157" t="s">
        <v>230</v>
      </c>
      <c r="B157" t="s">
        <v>231</v>
      </c>
      <c r="C157" s="1">
        <v>33454</v>
      </c>
      <c r="D157" t="s">
        <v>12</v>
      </c>
      <c r="E157">
        <f t="shared" si="3"/>
        <v>8</v>
      </c>
      <c r="S157" s="3" t="str">
        <f>IF(RIGHT(B157,1)="a","K","M")</f>
        <v>K</v>
      </c>
      <c r="T157" s="3">
        <f>IF(AND(D157="duze miasto",S157="K"),1,0)</f>
        <v>1</v>
      </c>
      <c r="U157" s="3">
        <f>IF(AND(D157="srednie miasto",S157="K"),1,0)</f>
        <v>0</v>
      </c>
      <c r="V157" s="3">
        <f>IF(AND(D157="male miasto",S157="K"),1,0)</f>
        <v>0</v>
      </c>
      <c r="W157" s="3">
        <f>IF(AND(D157="wies",S157="K"),1,0)</f>
        <v>0</v>
      </c>
    </row>
    <row r="158" spans="1:23" x14ac:dyDescent="0.25">
      <c r="A158" t="s">
        <v>232</v>
      </c>
      <c r="B158" t="s">
        <v>233</v>
      </c>
      <c r="C158" s="1">
        <v>24539</v>
      </c>
      <c r="D158" t="s">
        <v>12</v>
      </c>
      <c r="E158">
        <f t="shared" si="3"/>
        <v>3</v>
      </c>
      <c r="S158" s="3" t="str">
        <f>IF(RIGHT(B158,1)="a","K","M")</f>
        <v>M</v>
      </c>
      <c r="T158" s="3">
        <f>IF(AND(D158="duze miasto",S158="K"),1,0)</f>
        <v>0</v>
      </c>
      <c r="U158" s="3">
        <f>IF(AND(D158="srednie miasto",S158="K"),1,0)</f>
        <v>0</v>
      </c>
      <c r="V158" s="3">
        <f>IF(AND(D158="male miasto",S158="K"),1,0)</f>
        <v>0</v>
      </c>
      <c r="W158" s="3">
        <f>IF(AND(D158="wies",S158="K"),1,0)</f>
        <v>0</v>
      </c>
    </row>
    <row r="159" spans="1:23" x14ac:dyDescent="0.25">
      <c r="A159" t="s">
        <v>234</v>
      </c>
      <c r="B159" t="s">
        <v>235</v>
      </c>
      <c r="C159" s="1">
        <v>27992</v>
      </c>
      <c r="D159" t="s">
        <v>6</v>
      </c>
      <c r="E159">
        <f t="shared" si="3"/>
        <v>8</v>
      </c>
      <c r="S159" s="3" t="str">
        <f>IF(RIGHT(B159,1)="a","K","M")</f>
        <v>K</v>
      </c>
      <c r="T159" s="3">
        <f>IF(AND(D159="duze miasto",S159="K"),1,0)</f>
        <v>0</v>
      </c>
      <c r="U159" s="3">
        <f>IF(AND(D159="srednie miasto",S159="K"),1,0)</f>
        <v>1</v>
      </c>
      <c r="V159" s="3">
        <f>IF(AND(D159="male miasto",S159="K"),1,0)</f>
        <v>0</v>
      </c>
      <c r="W159" s="3">
        <f>IF(AND(D159="wies",S159="K"),1,0)</f>
        <v>0</v>
      </c>
    </row>
    <row r="160" spans="1:23" x14ac:dyDescent="0.25">
      <c r="A160" t="s">
        <v>147</v>
      </c>
      <c r="B160" t="s">
        <v>236</v>
      </c>
      <c r="C160" s="1">
        <v>26335</v>
      </c>
      <c r="D160" t="s">
        <v>40</v>
      </c>
      <c r="E160">
        <f t="shared" si="3"/>
        <v>2</v>
      </c>
      <c r="S160" s="3" t="str">
        <f>IF(RIGHT(B160,1)="a","K","M")</f>
        <v>K</v>
      </c>
      <c r="T160" s="3">
        <f>IF(AND(D160="duze miasto",S160="K"),1,0)</f>
        <v>0</v>
      </c>
      <c r="U160" s="3">
        <f>IF(AND(D160="srednie miasto",S160="K"),1,0)</f>
        <v>0</v>
      </c>
      <c r="V160" s="3">
        <f>IF(AND(D160="male miasto",S160="K"),1,0)</f>
        <v>1</v>
      </c>
      <c r="W160" s="3">
        <f>IF(AND(D160="wies",S160="K"),1,0)</f>
        <v>0</v>
      </c>
    </row>
    <row r="161" spans="1:23" x14ac:dyDescent="0.25">
      <c r="A161" t="s">
        <v>237</v>
      </c>
      <c r="B161" t="s">
        <v>167</v>
      </c>
      <c r="C161" s="1">
        <v>31095</v>
      </c>
      <c r="D161" t="s">
        <v>12</v>
      </c>
      <c r="E161">
        <f t="shared" si="3"/>
        <v>2</v>
      </c>
      <c r="S161" s="3" t="str">
        <f>IF(RIGHT(B161,1)="a","K","M")</f>
        <v>M</v>
      </c>
      <c r="T161" s="3">
        <f>IF(AND(D161="duze miasto",S161="K"),1,0)</f>
        <v>0</v>
      </c>
      <c r="U161" s="3">
        <f>IF(AND(D161="srednie miasto",S161="K"),1,0)</f>
        <v>0</v>
      </c>
      <c r="V161" s="3">
        <f>IF(AND(D161="male miasto",S161="K"),1,0)</f>
        <v>0</v>
      </c>
      <c r="W161" s="3">
        <f>IF(AND(D161="wies",S161="K"),1,0)</f>
        <v>0</v>
      </c>
    </row>
    <row r="162" spans="1:23" x14ac:dyDescent="0.25">
      <c r="A162" t="s">
        <v>238</v>
      </c>
      <c r="B162" t="s">
        <v>169</v>
      </c>
      <c r="C162" s="1">
        <v>26112</v>
      </c>
      <c r="D162" t="s">
        <v>40</v>
      </c>
      <c r="E162">
        <f t="shared" si="3"/>
        <v>6</v>
      </c>
      <c r="S162" s="3" t="str">
        <f>IF(RIGHT(B162,1)="a","K","M")</f>
        <v>M</v>
      </c>
      <c r="T162" s="3">
        <f>IF(AND(D162="duze miasto",S162="K"),1,0)</f>
        <v>0</v>
      </c>
      <c r="U162" s="3">
        <f>IF(AND(D162="srednie miasto",S162="K"),1,0)</f>
        <v>0</v>
      </c>
      <c r="V162" s="3">
        <f>IF(AND(D162="male miasto",S162="K"),1,0)</f>
        <v>0</v>
      </c>
      <c r="W162" s="3">
        <f>IF(AND(D162="wies",S162="K"),1,0)</f>
        <v>0</v>
      </c>
    </row>
    <row r="163" spans="1:23" x14ac:dyDescent="0.25">
      <c r="A163" t="s">
        <v>239</v>
      </c>
      <c r="B163" t="s">
        <v>54</v>
      </c>
      <c r="C163" s="1">
        <v>23272</v>
      </c>
      <c r="D163" t="s">
        <v>6</v>
      </c>
      <c r="E163">
        <f t="shared" si="3"/>
        <v>9</v>
      </c>
      <c r="S163" s="3" t="str">
        <f>IF(RIGHT(B163,1)="a","K","M")</f>
        <v>K</v>
      </c>
      <c r="T163" s="3">
        <f>IF(AND(D163="duze miasto",S163="K"),1,0)</f>
        <v>0</v>
      </c>
      <c r="U163" s="3">
        <f>IF(AND(D163="srednie miasto",S163="K"),1,0)</f>
        <v>1</v>
      </c>
      <c r="V163" s="3">
        <f>IF(AND(D163="male miasto",S163="K"),1,0)</f>
        <v>0</v>
      </c>
      <c r="W163" s="3">
        <f>IF(AND(D163="wies",S163="K"),1,0)</f>
        <v>0</v>
      </c>
    </row>
    <row r="164" spans="1:23" x14ac:dyDescent="0.25">
      <c r="A164" t="s">
        <v>240</v>
      </c>
      <c r="B164" t="s">
        <v>32</v>
      </c>
      <c r="C164" s="1">
        <v>32952</v>
      </c>
      <c r="D164" t="s">
        <v>40</v>
      </c>
      <c r="E164">
        <f t="shared" si="3"/>
        <v>3</v>
      </c>
      <c r="S164" s="3" t="str">
        <f>IF(RIGHT(B164,1)="a","K","M")</f>
        <v>M</v>
      </c>
      <c r="T164" s="3">
        <f>IF(AND(D164="duze miasto",S164="K"),1,0)</f>
        <v>0</v>
      </c>
      <c r="U164" s="3">
        <f>IF(AND(D164="srednie miasto",S164="K"),1,0)</f>
        <v>0</v>
      </c>
      <c r="V164" s="3">
        <f>IF(AND(D164="male miasto",S164="K"),1,0)</f>
        <v>0</v>
      </c>
      <c r="W164" s="3">
        <f>IF(AND(D164="wies",S164="K"),1,0)</f>
        <v>0</v>
      </c>
    </row>
    <row r="165" spans="1:23" x14ac:dyDescent="0.25">
      <c r="A165" t="s">
        <v>241</v>
      </c>
      <c r="B165" t="s">
        <v>39</v>
      </c>
      <c r="C165" s="1">
        <v>19759</v>
      </c>
      <c r="D165" t="s">
        <v>9</v>
      </c>
      <c r="E165">
        <f t="shared" si="3"/>
        <v>2</v>
      </c>
      <c r="S165" s="3" t="str">
        <f>IF(RIGHT(B165,1)="a","K","M")</f>
        <v>K</v>
      </c>
      <c r="T165" s="3">
        <f>IF(AND(D165="duze miasto",S165="K"),1,0)</f>
        <v>0</v>
      </c>
      <c r="U165" s="3">
        <f>IF(AND(D165="srednie miasto",S165="K"),1,0)</f>
        <v>0</v>
      </c>
      <c r="V165" s="3">
        <f>IF(AND(D165="male miasto",S165="K"),1,0)</f>
        <v>0</v>
      </c>
      <c r="W165" s="3">
        <f>IF(AND(D165="wies",S165="K"),1,0)</f>
        <v>1</v>
      </c>
    </row>
    <row r="166" spans="1:23" x14ac:dyDescent="0.25">
      <c r="A166" t="s">
        <v>242</v>
      </c>
      <c r="B166" t="s">
        <v>152</v>
      </c>
      <c r="C166" s="1">
        <v>27324</v>
      </c>
      <c r="D166" t="s">
        <v>9</v>
      </c>
      <c r="E166">
        <f t="shared" si="3"/>
        <v>10</v>
      </c>
      <c r="S166" s="3" t="str">
        <f>IF(RIGHT(B166,1)="a","K","M")</f>
        <v>M</v>
      </c>
      <c r="T166" s="3">
        <f>IF(AND(D166="duze miasto",S166="K"),1,0)</f>
        <v>0</v>
      </c>
      <c r="U166" s="3">
        <f>IF(AND(D166="srednie miasto",S166="K"),1,0)</f>
        <v>0</v>
      </c>
      <c r="V166" s="3">
        <f>IF(AND(D166="male miasto",S166="K"),1,0)</f>
        <v>0</v>
      </c>
      <c r="W166" s="3">
        <f>IF(AND(D166="wies",S166="K"),1,0)</f>
        <v>0</v>
      </c>
    </row>
    <row r="167" spans="1:23" x14ac:dyDescent="0.25">
      <c r="A167" t="s">
        <v>243</v>
      </c>
      <c r="B167" t="s">
        <v>236</v>
      </c>
      <c r="C167" s="1">
        <v>21838</v>
      </c>
      <c r="D167" t="s">
        <v>6</v>
      </c>
      <c r="E167">
        <f t="shared" si="3"/>
        <v>10</v>
      </c>
      <c r="S167" s="3" t="str">
        <f>IF(RIGHT(B167,1)="a","K","M")</f>
        <v>K</v>
      </c>
      <c r="T167" s="3">
        <f>IF(AND(D167="duze miasto",S167="K"),1,0)</f>
        <v>0</v>
      </c>
      <c r="U167" s="3">
        <f>IF(AND(D167="srednie miasto",S167="K"),1,0)</f>
        <v>1</v>
      </c>
      <c r="V167" s="3">
        <f>IF(AND(D167="male miasto",S167="K"),1,0)</f>
        <v>0</v>
      </c>
      <c r="W167" s="3">
        <f>IF(AND(D167="wies",S167="K"),1,0)</f>
        <v>0</v>
      </c>
    </row>
    <row r="168" spans="1:23" x14ac:dyDescent="0.25">
      <c r="A168" t="s">
        <v>244</v>
      </c>
      <c r="B168" t="s">
        <v>47</v>
      </c>
      <c r="C168" s="1">
        <v>21051</v>
      </c>
      <c r="D168" t="s">
        <v>40</v>
      </c>
      <c r="E168">
        <f t="shared" si="3"/>
        <v>8</v>
      </c>
      <c r="S168" s="3" t="str">
        <f>IF(RIGHT(B168,1)="a","K","M")</f>
        <v>K</v>
      </c>
      <c r="T168" s="3">
        <f>IF(AND(D168="duze miasto",S168="K"),1,0)</f>
        <v>0</v>
      </c>
      <c r="U168" s="3">
        <f>IF(AND(D168="srednie miasto",S168="K"),1,0)</f>
        <v>0</v>
      </c>
      <c r="V168" s="3">
        <f>IF(AND(D168="male miasto",S168="K"),1,0)</f>
        <v>1</v>
      </c>
      <c r="W168" s="3">
        <f>IF(AND(D168="wies",S168="K"),1,0)</f>
        <v>0</v>
      </c>
    </row>
    <row r="169" spans="1:23" x14ac:dyDescent="0.25">
      <c r="A169" t="s">
        <v>245</v>
      </c>
      <c r="B169" t="s">
        <v>246</v>
      </c>
      <c r="C169" s="1">
        <v>31292</v>
      </c>
      <c r="D169" t="s">
        <v>40</v>
      </c>
      <c r="E169">
        <f t="shared" si="3"/>
        <v>9</v>
      </c>
      <c r="S169" s="3" t="str">
        <f>IF(RIGHT(B169,1)="a","K","M")</f>
        <v>M</v>
      </c>
      <c r="T169" s="3">
        <f>IF(AND(D169="duze miasto",S169="K"),1,0)</f>
        <v>0</v>
      </c>
      <c r="U169" s="3">
        <f>IF(AND(D169="srednie miasto",S169="K"),1,0)</f>
        <v>0</v>
      </c>
      <c r="V169" s="3">
        <f>IF(AND(D169="male miasto",S169="K"),1,0)</f>
        <v>0</v>
      </c>
      <c r="W169" s="3">
        <f>IF(AND(D169="wies",S169="K"),1,0)</f>
        <v>0</v>
      </c>
    </row>
    <row r="170" spans="1:23" x14ac:dyDescent="0.25">
      <c r="A170" t="s">
        <v>247</v>
      </c>
      <c r="B170" t="s">
        <v>248</v>
      </c>
      <c r="C170" s="1">
        <v>17179</v>
      </c>
      <c r="D170" t="s">
        <v>12</v>
      </c>
      <c r="E170">
        <f t="shared" si="3"/>
        <v>1</v>
      </c>
      <c r="S170" s="3" t="str">
        <f>IF(RIGHT(B170,1)="a","K","M")</f>
        <v>K</v>
      </c>
      <c r="T170" s="3">
        <f>IF(AND(D170="duze miasto",S170="K"),1,0)</f>
        <v>1</v>
      </c>
      <c r="U170" s="3">
        <f>IF(AND(D170="srednie miasto",S170="K"),1,0)</f>
        <v>0</v>
      </c>
      <c r="V170" s="3">
        <f>IF(AND(D170="male miasto",S170="K"),1,0)</f>
        <v>0</v>
      </c>
      <c r="W170" s="3">
        <f>IF(AND(D170="wies",S170="K"),1,0)</f>
        <v>0</v>
      </c>
    </row>
    <row r="171" spans="1:23" x14ac:dyDescent="0.25">
      <c r="A171" t="s">
        <v>249</v>
      </c>
      <c r="B171" t="s">
        <v>250</v>
      </c>
      <c r="C171" s="1">
        <v>32305</v>
      </c>
      <c r="D171" t="s">
        <v>6</v>
      </c>
      <c r="E171">
        <f t="shared" si="3"/>
        <v>6</v>
      </c>
      <c r="S171" s="3" t="str">
        <f>IF(RIGHT(B171,1)="a","K","M")</f>
        <v>M</v>
      </c>
      <c r="T171" s="3">
        <f>IF(AND(D171="duze miasto",S171="K"),1,0)</f>
        <v>0</v>
      </c>
      <c r="U171" s="3">
        <f>IF(AND(D171="srednie miasto",S171="K"),1,0)</f>
        <v>0</v>
      </c>
      <c r="V171" s="3">
        <f>IF(AND(D171="male miasto",S171="K"),1,0)</f>
        <v>0</v>
      </c>
      <c r="W171" s="3">
        <f>IF(AND(D171="wies",S171="K"),1,0)</f>
        <v>0</v>
      </c>
    </row>
    <row r="172" spans="1:23" x14ac:dyDescent="0.25">
      <c r="A172" t="s">
        <v>251</v>
      </c>
      <c r="B172" t="s">
        <v>252</v>
      </c>
      <c r="C172" s="1">
        <v>32081</v>
      </c>
      <c r="D172" t="s">
        <v>12</v>
      </c>
      <c r="E172">
        <f t="shared" si="3"/>
        <v>10</v>
      </c>
      <c r="S172" s="3" t="str">
        <f>IF(RIGHT(B172,1)="a","K","M")</f>
        <v>M</v>
      </c>
      <c r="T172" s="3">
        <f>IF(AND(D172="duze miasto",S172="K"),1,0)</f>
        <v>0</v>
      </c>
      <c r="U172" s="3">
        <f>IF(AND(D172="srednie miasto",S172="K"),1,0)</f>
        <v>0</v>
      </c>
      <c r="V172" s="3">
        <f>IF(AND(D172="male miasto",S172="K"),1,0)</f>
        <v>0</v>
      </c>
      <c r="W172" s="3">
        <f>IF(AND(D172="wies",S172="K"),1,0)</f>
        <v>0</v>
      </c>
    </row>
    <row r="173" spans="1:23" x14ac:dyDescent="0.25">
      <c r="A173" t="s">
        <v>253</v>
      </c>
      <c r="B173" t="s">
        <v>121</v>
      </c>
      <c r="C173" s="1">
        <v>31749</v>
      </c>
      <c r="D173" t="s">
        <v>6</v>
      </c>
      <c r="E173">
        <f t="shared" si="3"/>
        <v>12</v>
      </c>
      <c r="S173" s="3" t="str">
        <f>IF(RIGHT(B173,1)="a","K","M")</f>
        <v>K</v>
      </c>
      <c r="T173" s="3">
        <f>IF(AND(D173="duze miasto",S173="K"),1,0)</f>
        <v>0</v>
      </c>
      <c r="U173" s="3">
        <f>IF(AND(D173="srednie miasto",S173="K"),1,0)</f>
        <v>1</v>
      </c>
      <c r="V173" s="3">
        <f>IF(AND(D173="male miasto",S173="K"),1,0)</f>
        <v>0</v>
      </c>
      <c r="W173" s="3">
        <f>IF(AND(D173="wies",S173="K"),1,0)</f>
        <v>0</v>
      </c>
    </row>
    <row r="174" spans="1:23" x14ac:dyDescent="0.25">
      <c r="A174" t="s">
        <v>254</v>
      </c>
      <c r="B174" t="s">
        <v>255</v>
      </c>
      <c r="C174" s="1">
        <v>18648</v>
      </c>
      <c r="D174" t="s">
        <v>40</v>
      </c>
      <c r="E174">
        <f t="shared" si="3"/>
        <v>1</v>
      </c>
      <c r="S174" s="3" t="str">
        <f>IF(RIGHT(B174,1)="a","K","M")</f>
        <v>M</v>
      </c>
      <c r="T174" s="3">
        <f>IF(AND(D174="duze miasto",S174="K"),1,0)</f>
        <v>0</v>
      </c>
      <c r="U174" s="3">
        <f>IF(AND(D174="srednie miasto",S174="K"),1,0)</f>
        <v>0</v>
      </c>
      <c r="V174" s="3">
        <f>IF(AND(D174="male miasto",S174="K"),1,0)</f>
        <v>0</v>
      </c>
      <c r="W174" s="3">
        <f>IF(AND(D174="wies",S174="K"),1,0)</f>
        <v>0</v>
      </c>
    </row>
    <row r="175" spans="1:23" x14ac:dyDescent="0.25">
      <c r="A175" t="s">
        <v>256</v>
      </c>
      <c r="B175" t="s">
        <v>257</v>
      </c>
      <c r="C175" s="1">
        <v>16734</v>
      </c>
      <c r="D175" t="s">
        <v>6</v>
      </c>
      <c r="E175">
        <f t="shared" si="3"/>
        <v>10</v>
      </c>
      <c r="S175" s="3" t="str">
        <f>IF(RIGHT(B175,1)="a","K","M")</f>
        <v>M</v>
      </c>
      <c r="T175" s="3">
        <f>IF(AND(D175="duze miasto",S175="K"),1,0)</f>
        <v>0</v>
      </c>
      <c r="U175" s="3">
        <f>IF(AND(D175="srednie miasto",S175="K"),1,0)</f>
        <v>0</v>
      </c>
      <c r="V175" s="3">
        <f>IF(AND(D175="male miasto",S175="K"),1,0)</f>
        <v>0</v>
      </c>
      <c r="W175" s="3">
        <f>IF(AND(D175="wies",S175="K"),1,0)</f>
        <v>0</v>
      </c>
    </row>
    <row r="176" spans="1:23" x14ac:dyDescent="0.25">
      <c r="A176" t="s">
        <v>258</v>
      </c>
      <c r="B176" t="s">
        <v>47</v>
      </c>
      <c r="C176" s="1">
        <v>25036</v>
      </c>
      <c r="D176" t="s">
        <v>12</v>
      </c>
      <c r="E176">
        <f t="shared" si="3"/>
        <v>7</v>
      </c>
      <c r="S176" s="3" t="str">
        <f>IF(RIGHT(B176,1)="a","K","M")</f>
        <v>K</v>
      </c>
      <c r="T176" s="3">
        <f>IF(AND(D176="duze miasto",S176="K"),1,0)</f>
        <v>1</v>
      </c>
      <c r="U176" s="3">
        <f>IF(AND(D176="srednie miasto",S176="K"),1,0)</f>
        <v>0</v>
      </c>
      <c r="V176" s="3">
        <f>IF(AND(D176="male miasto",S176="K"),1,0)</f>
        <v>0</v>
      </c>
      <c r="W176" s="3">
        <f>IF(AND(D176="wies",S176="K"),1,0)</f>
        <v>0</v>
      </c>
    </row>
    <row r="177" spans="1:23" x14ac:dyDescent="0.25">
      <c r="A177" t="s">
        <v>259</v>
      </c>
      <c r="B177" t="s">
        <v>260</v>
      </c>
      <c r="C177" s="1">
        <v>17342</v>
      </c>
      <c r="D177" t="s">
        <v>6</v>
      </c>
      <c r="E177">
        <f t="shared" si="3"/>
        <v>6</v>
      </c>
      <c r="S177" s="3" t="str">
        <f>IF(RIGHT(B177,1)="a","K","M")</f>
        <v>M</v>
      </c>
      <c r="T177" s="3">
        <f>IF(AND(D177="duze miasto",S177="K"),1,0)</f>
        <v>0</v>
      </c>
      <c r="U177" s="3">
        <f>IF(AND(D177="srednie miasto",S177="K"),1,0)</f>
        <v>0</v>
      </c>
      <c r="V177" s="3">
        <f>IF(AND(D177="male miasto",S177="K"),1,0)</f>
        <v>0</v>
      </c>
      <c r="W177" s="3">
        <f>IF(AND(D177="wies",S177="K"),1,0)</f>
        <v>0</v>
      </c>
    </row>
    <row r="178" spans="1:23" x14ac:dyDescent="0.25">
      <c r="A178" t="s">
        <v>206</v>
      </c>
      <c r="B178" t="s">
        <v>167</v>
      </c>
      <c r="C178" s="1">
        <v>23157</v>
      </c>
      <c r="D178" t="s">
        <v>9</v>
      </c>
      <c r="E178">
        <f t="shared" si="3"/>
        <v>5</v>
      </c>
      <c r="S178" s="3" t="str">
        <f>IF(RIGHT(B178,1)="a","K","M")</f>
        <v>M</v>
      </c>
      <c r="T178" s="3">
        <f>IF(AND(D178="duze miasto",S178="K"),1,0)</f>
        <v>0</v>
      </c>
      <c r="U178" s="3">
        <f>IF(AND(D178="srednie miasto",S178="K"),1,0)</f>
        <v>0</v>
      </c>
      <c r="V178" s="3">
        <f>IF(AND(D178="male miasto",S178="K"),1,0)</f>
        <v>0</v>
      </c>
      <c r="W178" s="3">
        <f>IF(AND(D178="wies",S178="K"),1,0)</f>
        <v>0</v>
      </c>
    </row>
    <row r="179" spans="1:23" x14ac:dyDescent="0.25">
      <c r="A179" t="s">
        <v>261</v>
      </c>
      <c r="B179" t="s">
        <v>37</v>
      </c>
      <c r="C179" s="1">
        <v>17166</v>
      </c>
      <c r="D179" t="s">
        <v>12</v>
      </c>
      <c r="E179">
        <f t="shared" si="3"/>
        <v>12</v>
      </c>
      <c r="S179" s="3" t="str">
        <f>IF(RIGHT(B179,1)="a","K","M")</f>
        <v>K</v>
      </c>
      <c r="T179" s="3">
        <f>IF(AND(D179="duze miasto",S179="K"),1,0)</f>
        <v>1</v>
      </c>
      <c r="U179" s="3">
        <f>IF(AND(D179="srednie miasto",S179="K"),1,0)</f>
        <v>0</v>
      </c>
      <c r="V179" s="3">
        <f>IF(AND(D179="male miasto",S179="K"),1,0)</f>
        <v>0</v>
      </c>
      <c r="W179" s="3">
        <f>IF(AND(D179="wies",S179="K"),1,0)</f>
        <v>0</v>
      </c>
    </row>
    <row r="180" spans="1:23" x14ac:dyDescent="0.25">
      <c r="A180" t="s">
        <v>262</v>
      </c>
      <c r="B180" t="s">
        <v>263</v>
      </c>
      <c r="C180" s="1">
        <v>24471</v>
      </c>
      <c r="D180" t="s">
        <v>12</v>
      </c>
      <c r="E180">
        <f t="shared" si="3"/>
        <v>12</v>
      </c>
      <c r="S180" s="3" t="str">
        <f>IF(RIGHT(B180,1)="a","K","M")</f>
        <v>K</v>
      </c>
      <c r="T180" s="3">
        <f>IF(AND(D180="duze miasto",S180="K"),1,0)</f>
        <v>1</v>
      </c>
      <c r="U180" s="3">
        <f>IF(AND(D180="srednie miasto",S180="K"),1,0)</f>
        <v>0</v>
      </c>
      <c r="V180" s="3">
        <f>IF(AND(D180="male miasto",S180="K"),1,0)</f>
        <v>0</v>
      </c>
      <c r="W180" s="3">
        <f>IF(AND(D180="wies",S180="K"),1,0)</f>
        <v>0</v>
      </c>
    </row>
    <row r="181" spans="1:23" x14ac:dyDescent="0.25">
      <c r="A181" t="s">
        <v>264</v>
      </c>
      <c r="B181" t="s">
        <v>157</v>
      </c>
      <c r="C181" s="1">
        <v>34523</v>
      </c>
      <c r="D181" t="s">
        <v>6</v>
      </c>
      <c r="E181">
        <f t="shared" si="3"/>
        <v>7</v>
      </c>
      <c r="S181" s="3" t="str">
        <f>IF(RIGHT(B181,1)="a","K","M")</f>
        <v>K</v>
      </c>
      <c r="T181" s="3">
        <f>IF(AND(D181="duze miasto",S181="K"),1,0)</f>
        <v>0</v>
      </c>
      <c r="U181" s="3">
        <f>IF(AND(D181="srednie miasto",S181="K"),1,0)</f>
        <v>1</v>
      </c>
      <c r="V181" s="3">
        <f>IF(AND(D181="male miasto",S181="K"),1,0)</f>
        <v>0</v>
      </c>
      <c r="W181" s="3">
        <f>IF(AND(D181="wies",S181="K"),1,0)</f>
        <v>0</v>
      </c>
    </row>
    <row r="182" spans="1:23" x14ac:dyDescent="0.25">
      <c r="A182" t="s">
        <v>265</v>
      </c>
      <c r="B182" t="s">
        <v>139</v>
      </c>
      <c r="C182" s="1">
        <v>18354</v>
      </c>
      <c r="D182" t="s">
        <v>6</v>
      </c>
      <c r="E182">
        <f t="shared" si="3"/>
        <v>4</v>
      </c>
      <c r="S182" s="3" t="str">
        <f>IF(RIGHT(B182,1)="a","K","M")</f>
        <v>M</v>
      </c>
      <c r="T182" s="3">
        <f>IF(AND(D182="duze miasto",S182="K"),1,0)</f>
        <v>0</v>
      </c>
      <c r="U182" s="3">
        <f>IF(AND(D182="srednie miasto",S182="K"),1,0)</f>
        <v>0</v>
      </c>
      <c r="V182" s="3">
        <f>IF(AND(D182="male miasto",S182="K"),1,0)</f>
        <v>0</v>
      </c>
      <c r="W182" s="3">
        <f>IF(AND(D182="wies",S182="K"),1,0)</f>
        <v>0</v>
      </c>
    </row>
    <row r="183" spans="1:23" x14ac:dyDescent="0.25">
      <c r="A183" t="s">
        <v>266</v>
      </c>
      <c r="B183" t="s">
        <v>267</v>
      </c>
      <c r="C183" s="1">
        <v>34069</v>
      </c>
      <c r="D183" t="s">
        <v>12</v>
      </c>
      <c r="E183">
        <f t="shared" si="3"/>
        <v>4</v>
      </c>
      <c r="S183" s="3" t="str">
        <f>IF(RIGHT(B183,1)="a","K","M")</f>
        <v>M</v>
      </c>
      <c r="T183" s="3">
        <f>IF(AND(D183="duze miasto",S183="K"),1,0)</f>
        <v>0</v>
      </c>
      <c r="U183" s="3">
        <f>IF(AND(D183="srednie miasto",S183="K"),1,0)</f>
        <v>0</v>
      </c>
      <c r="V183" s="3">
        <f>IF(AND(D183="male miasto",S183="K"),1,0)</f>
        <v>0</v>
      </c>
      <c r="W183" s="3">
        <f>IF(AND(D183="wies",S183="K"),1,0)</f>
        <v>0</v>
      </c>
    </row>
    <row r="184" spans="1:23" x14ac:dyDescent="0.25">
      <c r="A184" t="s">
        <v>268</v>
      </c>
      <c r="B184" t="s">
        <v>269</v>
      </c>
      <c r="C184" s="1">
        <v>17331</v>
      </c>
      <c r="D184" t="s">
        <v>12</v>
      </c>
      <c r="E184">
        <f t="shared" si="3"/>
        <v>6</v>
      </c>
      <c r="S184" s="3" t="str">
        <f>IF(RIGHT(B184,1)="a","K","M")</f>
        <v>K</v>
      </c>
      <c r="T184" s="3">
        <f>IF(AND(D184="duze miasto",S184="K"),1,0)</f>
        <v>1</v>
      </c>
      <c r="U184" s="3">
        <f>IF(AND(D184="srednie miasto",S184="K"),1,0)</f>
        <v>0</v>
      </c>
      <c r="V184" s="3">
        <f>IF(AND(D184="male miasto",S184="K"),1,0)</f>
        <v>0</v>
      </c>
      <c r="W184" s="3">
        <f>IF(AND(D184="wies",S184="K"),1,0)</f>
        <v>0</v>
      </c>
    </row>
    <row r="185" spans="1:23" x14ac:dyDescent="0.25">
      <c r="A185" t="s">
        <v>270</v>
      </c>
      <c r="B185" t="s">
        <v>39</v>
      </c>
      <c r="C185" s="1">
        <v>33550</v>
      </c>
      <c r="D185" t="s">
        <v>40</v>
      </c>
      <c r="E185">
        <f t="shared" si="3"/>
        <v>11</v>
      </c>
      <c r="S185" s="3" t="str">
        <f>IF(RIGHT(B185,1)="a","K","M")</f>
        <v>K</v>
      </c>
      <c r="T185" s="3">
        <f>IF(AND(D185="duze miasto",S185="K"),1,0)</f>
        <v>0</v>
      </c>
      <c r="U185" s="3">
        <f>IF(AND(D185="srednie miasto",S185="K"),1,0)</f>
        <v>0</v>
      </c>
      <c r="V185" s="3">
        <f>IF(AND(D185="male miasto",S185="K"),1,0)</f>
        <v>1</v>
      </c>
      <c r="W185" s="3">
        <f>IF(AND(D185="wies",S185="K"),1,0)</f>
        <v>0</v>
      </c>
    </row>
    <row r="186" spans="1:23" x14ac:dyDescent="0.25">
      <c r="A186" t="s">
        <v>271</v>
      </c>
      <c r="B186" t="s">
        <v>255</v>
      </c>
      <c r="C186" s="1">
        <v>24426</v>
      </c>
      <c r="D186" t="s">
        <v>6</v>
      </c>
      <c r="E186">
        <f t="shared" si="3"/>
        <v>11</v>
      </c>
      <c r="S186" s="3" t="str">
        <f>IF(RIGHT(B186,1)="a","K","M")</f>
        <v>M</v>
      </c>
      <c r="T186" s="3">
        <f>IF(AND(D186="duze miasto",S186="K"),1,0)</f>
        <v>0</v>
      </c>
      <c r="U186" s="3">
        <f>IF(AND(D186="srednie miasto",S186="K"),1,0)</f>
        <v>0</v>
      </c>
      <c r="V186" s="3">
        <f>IF(AND(D186="male miasto",S186="K"),1,0)</f>
        <v>0</v>
      </c>
      <c r="W186" s="3">
        <f>IF(AND(D186="wies",S186="K"),1,0)</f>
        <v>0</v>
      </c>
    </row>
    <row r="187" spans="1:23" x14ac:dyDescent="0.25">
      <c r="A187" t="s">
        <v>272</v>
      </c>
      <c r="B187" t="s">
        <v>273</v>
      </c>
      <c r="C187" s="1">
        <v>19307</v>
      </c>
      <c r="D187" t="s">
        <v>40</v>
      </c>
      <c r="E187">
        <f t="shared" si="3"/>
        <v>11</v>
      </c>
      <c r="S187" s="3" t="str">
        <f>IF(RIGHT(B187,1)="a","K","M")</f>
        <v>M</v>
      </c>
      <c r="T187" s="3">
        <f>IF(AND(D187="duze miasto",S187="K"),1,0)</f>
        <v>0</v>
      </c>
      <c r="U187" s="3">
        <f>IF(AND(D187="srednie miasto",S187="K"),1,0)</f>
        <v>0</v>
      </c>
      <c r="V187" s="3">
        <f>IF(AND(D187="male miasto",S187="K"),1,0)</f>
        <v>0</v>
      </c>
      <c r="W187" s="3">
        <f>IF(AND(D187="wies",S187="K"),1,0)</f>
        <v>0</v>
      </c>
    </row>
    <row r="188" spans="1:23" x14ac:dyDescent="0.25">
      <c r="A188" t="s">
        <v>274</v>
      </c>
      <c r="B188" t="s">
        <v>121</v>
      </c>
      <c r="C188" s="1">
        <v>26626</v>
      </c>
      <c r="D188" t="s">
        <v>12</v>
      </c>
      <c r="E188">
        <f t="shared" si="3"/>
        <v>11</v>
      </c>
      <c r="S188" s="3" t="str">
        <f>IF(RIGHT(B188,1)="a","K","M")</f>
        <v>K</v>
      </c>
      <c r="T188" s="3">
        <f>IF(AND(D188="duze miasto",S188="K"),1,0)</f>
        <v>1</v>
      </c>
      <c r="U188" s="3">
        <f>IF(AND(D188="srednie miasto",S188="K"),1,0)</f>
        <v>0</v>
      </c>
      <c r="V188" s="3">
        <f>IF(AND(D188="male miasto",S188="K"),1,0)</f>
        <v>0</v>
      </c>
      <c r="W188" s="3">
        <f>IF(AND(D188="wies",S188="K"),1,0)</f>
        <v>0</v>
      </c>
    </row>
    <row r="189" spans="1:23" x14ac:dyDescent="0.25">
      <c r="A189" t="s">
        <v>275</v>
      </c>
      <c r="B189" t="s">
        <v>169</v>
      </c>
      <c r="C189" s="1">
        <v>21897</v>
      </c>
      <c r="D189" t="s">
        <v>12</v>
      </c>
      <c r="E189">
        <f t="shared" si="3"/>
        <v>12</v>
      </c>
      <c r="S189" s="3" t="str">
        <f>IF(RIGHT(B189,1)="a","K","M")</f>
        <v>M</v>
      </c>
      <c r="T189" s="3">
        <f>IF(AND(D189="duze miasto",S189="K"),1,0)</f>
        <v>0</v>
      </c>
      <c r="U189" s="3">
        <f>IF(AND(D189="srednie miasto",S189="K"),1,0)</f>
        <v>0</v>
      </c>
      <c r="V189" s="3">
        <f>IF(AND(D189="male miasto",S189="K"),1,0)</f>
        <v>0</v>
      </c>
      <c r="W189" s="3">
        <f>IF(AND(D189="wies",S189="K"),1,0)</f>
        <v>0</v>
      </c>
    </row>
    <row r="190" spans="1:23" x14ac:dyDescent="0.25">
      <c r="A190" t="s">
        <v>276</v>
      </c>
      <c r="B190" t="s">
        <v>52</v>
      </c>
      <c r="C190" s="1">
        <v>34865</v>
      </c>
      <c r="D190" t="s">
        <v>12</v>
      </c>
      <c r="E190">
        <f t="shared" si="3"/>
        <v>6</v>
      </c>
      <c r="S190" s="3" t="str">
        <f>IF(RIGHT(B190,1)="a","K","M")</f>
        <v>K</v>
      </c>
      <c r="T190" s="3">
        <f>IF(AND(D190="duze miasto",S190="K"),1,0)</f>
        <v>1</v>
      </c>
      <c r="U190" s="3">
        <f>IF(AND(D190="srednie miasto",S190="K"),1,0)</f>
        <v>0</v>
      </c>
      <c r="V190" s="3">
        <f>IF(AND(D190="male miasto",S190="K"),1,0)</f>
        <v>0</v>
      </c>
      <c r="W190" s="3">
        <f>IF(AND(D190="wies",S190="K"),1,0)</f>
        <v>0</v>
      </c>
    </row>
    <row r="191" spans="1:23" x14ac:dyDescent="0.25">
      <c r="A191" t="s">
        <v>163</v>
      </c>
      <c r="B191" t="s">
        <v>277</v>
      </c>
      <c r="C191" s="1">
        <v>19712</v>
      </c>
      <c r="D191" t="s">
        <v>12</v>
      </c>
      <c r="E191">
        <f t="shared" si="3"/>
        <v>12</v>
      </c>
      <c r="S191" s="3" t="str">
        <f>IF(RIGHT(B191,1)="a","K","M")</f>
        <v>K</v>
      </c>
      <c r="T191" s="3">
        <f>IF(AND(D191="duze miasto",S191="K"),1,0)</f>
        <v>1</v>
      </c>
      <c r="U191" s="3">
        <f>IF(AND(D191="srednie miasto",S191="K"),1,0)</f>
        <v>0</v>
      </c>
      <c r="V191" s="3">
        <f>IF(AND(D191="male miasto",S191="K"),1,0)</f>
        <v>0</v>
      </c>
      <c r="W191" s="3">
        <f>IF(AND(D191="wies",S191="K"),1,0)</f>
        <v>0</v>
      </c>
    </row>
    <row r="192" spans="1:23" x14ac:dyDescent="0.25">
      <c r="A192" t="s">
        <v>278</v>
      </c>
      <c r="B192" t="s">
        <v>52</v>
      </c>
      <c r="C192" s="1">
        <v>27893</v>
      </c>
      <c r="D192" t="s">
        <v>6</v>
      </c>
      <c r="E192">
        <f t="shared" si="3"/>
        <v>5</v>
      </c>
      <c r="S192" s="3" t="str">
        <f>IF(RIGHT(B192,1)="a","K","M")</f>
        <v>K</v>
      </c>
      <c r="T192" s="3">
        <f>IF(AND(D192="duze miasto",S192="K"),1,0)</f>
        <v>0</v>
      </c>
      <c r="U192" s="3">
        <f>IF(AND(D192="srednie miasto",S192="K"),1,0)</f>
        <v>1</v>
      </c>
      <c r="V192" s="3">
        <f>IF(AND(D192="male miasto",S192="K"),1,0)</f>
        <v>0</v>
      </c>
      <c r="W192" s="3">
        <f>IF(AND(D192="wies",S192="K"),1,0)</f>
        <v>0</v>
      </c>
    </row>
    <row r="193" spans="1:23" x14ac:dyDescent="0.25">
      <c r="A193" t="s">
        <v>279</v>
      </c>
      <c r="B193" t="s">
        <v>280</v>
      </c>
      <c r="C193" s="1">
        <v>28226</v>
      </c>
      <c r="D193" t="s">
        <v>12</v>
      </c>
      <c r="E193">
        <f t="shared" si="3"/>
        <v>4</v>
      </c>
      <c r="S193" s="3" t="str">
        <f>IF(RIGHT(B193,1)="a","K","M")</f>
        <v>K</v>
      </c>
      <c r="T193" s="3">
        <f>IF(AND(D193="duze miasto",S193="K"),1,0)</f>
        <v>1</v>
      </c>
      <c r="U193" s="3">
        <f>IF(AND(D193="srednie miasto",S193="K"),1,0)</f>
        <v>0</v>
      </c>
      <c r="V193" s="3">
        <f>IF(AND(D193="male miasto",S193="K"),1,0)</f>
        <v>0</v>
      </c>
      <c r="W193" s="3">
        <f>IF(AND(D193="wies",S193="K"),1,0)</f>
        <v>0</v>
      </c>
    </row>
    <row r="194" spans="1:23" x14ac:dyDescent="0.25">
      <c r="A194" t="s">
        <v>281</v>
      </c>
      <c r="B194" t="s">
        <v>77</v>
      </c>
      <c r="C194" s="1">
        <v>29954</v>
      </c>
      <c r="D194" t="s">
        <v>9</v>
      </c>
      <c r="E194">
        <f t="shared" si="3"/>
        <v>1</v>
      </c>
      <c r="S194" s="3" t="str">
        <f>IF(RIGHT(B194,1)="a","K","M")</f>
        <v>M</v>
      </c>
      <c r="T194" s="3">
        <f>IF(AND(D194="duze miasto",S194="K"),1,0)</f>
        <v>0</v>
      </c>
      <c r="U194" s="3">
        <f>IF(AND(D194="srednie miasto",S194="K"),1,0)</f>
        <v>0</v>
      </c>
      <c r="V194" s="3">
        <f>IF(AND(D194="male miasto",S194="K"),1,0)</f>
        <v>0</v>
      </c>
      <c r="W194" s="3">
        <f>IF(AND(D194="wies",S194="K"),1,0)</f>
        <v>0</v>
      </c>
    </row>
    <row r="195" spans="1:23" x14ac:dyDescent="0.25">
      <c r="A195" t="s">
        <v>282</v>
      </c>
      <c r="B195" t="s">
        <v>179</v>
      </c>
      <c r="C195" s="1">
        <v>23111</v>
      </c>
      <c r="D195" t="s">
        <v>12</v>
      </c>
      <c r="E195">
        <f t="shared" ref="E195:E258" si="4">MONTH(C195)</f>
        <v>4</v>
      </c>
      <c r="S195" s="3" t="str">
        <f>IF(RIGHT(B195,1)="a","K","M")</f>
        <v>M</v>
      </c>
      <c r="T195" s="3">
        <f>IF(AND(D195="duze miasto",S195="K"),1,0)</f>
        <v>0</v>
      </c>
      <c r="U195" s="3">
        <f>IF(AND(D195="srednie miasto",S195="K"),1,0)</f>
        <v>0</v>
      </c>
      <c r="V195" s="3">
        <f>IF(AND(D195="male miasto",S195="K"),1,0)</f>
        <v>0</v>
      </c>
      <c r="W195" s="3">
        <f>IF(AND(D195="wies",S195="K"),1,0)</f>
        <v>0</v>
      </c>
    </row>
    <row r="196" spans="1:23" x14ac:dyDescent="0.25">
      <c r="A196" t="s">
        <v>283</v>
      </c>
      <c r="B196" t="s">
        <v>39</v>
      </c>
      <c r="C196" s="1">
        <v>24808</v>
      </c>
      <c r="D196" t="s">
        <v>12</v>
      </c>
      <c r="E196">
        <f t="shared" si="4"/>
        <v>12</v>
      </c>
      <c r="S196" s="3" t="str">
        <f>IF(RIGHT(B196,1)="a","K","M")</f>
        <v>K</v>
      </c>
      <c r="T196" s="3">
        <f>IF(AND(D196="duze miasto",S196="K"),1,0)</f>
        <v>1</v>
      </c>
      <c r="U196" s="3">
        <f>IF(AND(D196="srednie miasto",S196="K"),1,0)</f>
        <v>0</v>
      </c>
      <c r="V196" s="3">
        <f>IF(AND(D196="male miasto",S196="K"),1,0)</f>
        <v>0</v>
      </c>
      <c r="W196" s="3">
        <f>IF(AND(D196="wies",S196="K"),1,0)</f>
        <v>0</v>
      </c>
    </row>
    <row r="197" spans="1:23" x14ac:dyDescent="0.25">
      <c r="A197" t="s">
        <v>284</v>
      </c>
      <c r="B197" t="s">
        <v>16</v>
      </c>
      <c r="C197" s="1">
        <v>17601</v>
      </c>
      <c r="D197" t="s">
        <v>40</v>
      </c>
      <c r="E197">
        <f t="shared" si="4"/>
        <v>3</v>
      </c>
      <c r="S197" s="3" t="str">
        <f>IF(RIGHT(B197,1)="a","K","M")</f>
        <v>K</v>
      </c>
      <c r="T197" s="3">
        <f>IF(AND(D197="duze miasto",S197="K"),1,0)</f>
        <v>0</v>
      </c>
      <c r="U197" s="3">
        <f>IF(AND(D197="srednie miasto",S197="K"),1,0)</f>
        <v>0</v>
      </c>
      <c r="V197" s="3">
        <f>IF(AND(D197="male miasto",S197="K"),1,0)</f>
        <v>1</v>
      </c>
      <c r="W197" s="3">
        <f>IF(AND(D197="wies",S197="K"),1,0)</f>
        <v>0</v>
      </c>
    </row>
    <row r="198" spans="1:23" x14ac:dyDescent="0.25">
      <c r="A198" t="s">
        <v>285</v>
      </c>
      <c r="B198" t="s">
        <v>179</v>
      </c>
      <c r="C198" s="1">
        <v>21199</v>
      </c>
      <c r="D198" t="s">
        <v>9</v>
      </c>
      <c r="E198">
        <f t="shared" si="4"/>
        <v>1</v>
      </c>
      <c r="S198" s="3" t="str">
        <f>IF(RIGHT(B198,1)="a","K","M")</f>
        <v>M</v>
      </c>
      <c r="T198" s="3">
        <f>IF(AND(D198="duze miasto",S198="K"),1,0)</f>
        <v>0</v>
      </c>
      <c r="U198" s="3">
        <f>IF(AND(D198="srednie miasto",S198="K"),1,0)</f>
        <v>0</v>
      </c>
      <c r="V198" s="3">
        <f>IF(AND(D198="male miasto",S198="K"),1,0)</f>
        <v>0</v>
      </c>
      <c r="W198" s="3">
        <f>IF(AND(D198="wies",S198="K"),1,0)</f>
        <v>0</v>
      </c>
    </row>
    <row r="199" spans="1:23" x14ac:dyDescent="0.25">
      <c r="A199" t="s">
        <v>286</v>
      </c>
      <c r="B199" t="s">
        <v>20</v>
      </c>
      <c r="C199" s="1">
        <v>29879</v>
      </c>
      <c r="D199" t="s">
        <v>12</v>
      </c>
      <c r="E199">
        <f t="shared" si="4"/>
        <v>10</v>
      </c>
      <c r="S199" s="3" t="str">
        <f>IF(RIGHT(B199,1)="a","K","M")</f>
        <v>K</v>
      </c>
      <c r="T199" s="3">
        <f>IF(AND(D199="duze miasto",S199="K"),1,0)</f>
        <v>1</v>
      </c>
      <c r="U199" s="3">
        <f>IF(AND(D199="srednie miasto",S199="K"),1,0)</f>
        <v>0</v>
      </c>
      <c r="V199" s="3">
        <f>IF(AND(D199="male miasto",S199="K"),1,0)</f>
        <v>0</v>
      </c>
      <c r="W199" s="3">
        <f>IF(AND(D199="wies",S199="K"),1,0)</f>
        <v>0</v>
      </c>
    </row>
    <row r="200" spans="1:23" x14ac:dyDescent="0.25">
      <c r="A200" t="s">
        <v>287</v>
      </c>
      <c r="B200" t="s">
        <v>81</v>
      </c>
      <c r="C200" s="1">
        <v>19659</v>
      </c>
      <c r="D200" t="s">
        <v>6</v>
      </c>
      <c r="E200">
        <f t="shared" si="4"/>
        <v>10</v>
      </c>
      <c r="S200" s="3" t="str">
        <f>IF(RIGHT(B200,1)="a","K","M")</f>
        <v>K</v>
      </c>
      <c r="T200" s="3">
        <f>IF(AND(D200="duze miasto",S200="K"),1,0)</f>
        <v>0</v>
      </c>
      <c r="U200" s="3">
        <f>IF(AND(D200="srednie miasto",S200="K"),1,0)</f>
        <v>1</v>
      </c>
      <c r="V200" s="3">
        <f>IF(AND(D200="male miasto",S200="K"),1,0)</f>
        <v>0</v>
      </c>
      <c r="W200" s="3">
        <f>IF(AND(D200="wies",S200="K"),1,0)</f>
        <v>0</v>
      </c>
    </row>
    <row r="201" spans="1:23" x14ac:dyDescent="0.25">
      <c r="A201" t="s">
        <v>288</v>
      </c>
      <c r="B201" t="s">
        <v>8</v>
      </c>
      <c r="C201" s="1">
        <v>22514</v>
      </c>
      <c r="D201" t="s">
        <v>12</v>
      </c>
      <c r="E201">
        <f t="shared" si="4"/>
        <v>8</v>
      </c>
      <c r="S201" s="3" t="str">
        <f>IF(RIGHT(B201,1)="a","K","M")</f>
        <v>M</v>
      </c>
      <c r="T201" s="3">
        <f>IF(AND(D201="duze miasto",S201="K"),1,0)</f>
        <v>0</v>
      </c>
      <c r="U201" s="3">
        <f>IF(AND(D201="srednie miasto",S201="K"),1,0)</f>
        <v>0</v>
      </c>
      <c r="V201" s="3">
        <f>IF(AND(D201="male miasto",S201="K"),1,0)</f>
        <v>0</v>
      </c>
      <c r="W201" s="3">
        <f>IF(AND(D201="wies",S201="K"),1,0)</f>
        <v>0</v>
      </c>
    </row>
    <row r="202" spans="1:23" x14ac:dyDescent="0.25">
      <c r="A202" t="s">
        <v>289</v>
      </c>
      <c r="B202" t="s">
        <v>121</v>
      </c>
      <c r="C202" s="1">
        <v>25332</v>
      </c>
      <c r="D202" t="s">
        <v>12</v>
      </c>
      <c r="E202">
        <f t="shared" si="4"/>
        <v>5</v>
      </c>
      <c r="S202" s="3" t="str">
        <f>IF(RIGHT(B202,1)="a","K","M")</f>
        <v>K</v>
      </c>
      <c r="T202" s="3">
        <f>IF(AND(D202="duze miasto",S202="K"),1,0)</f>
        <v>1</v>
      </c>
      <c r="U202" s="3">
        <f>IF(AND(D202="srednie miasto",S202="K"),1,0)</f>
        <v>0</v>
      </c>
      <c r="V202" s="3">
        <f>IF(AND(D202="male miasto",S202="K"),1,0)</f>
        <v>0</v>
      </c>
      <c r="W202" s="3">
        <f>IF(AND(D202="wies",S202="K"),1,0)</f>
        <v>0</v>
      </c>
    </row>
    <row r="203" spans="1:23" x14ac:dyDescent="0.25">
      <c r="A203" t="s">
        <v>290</v>
      </c>
      <c r="B203" t="s">
        <v>255</v>
      </c>
      <c r="C203" s="1">
        <v>20181</v>
      </c>
      <c r="D203" t="s">
        <v>40</v>
      </c>
      <c r="E203">
        <f t="shared" si="4"/>
        <v>4</v>
      </c>
      <c r="S203" s="3" t="str">
        <f>IF(RIGHT(B203,1)="a","K","M")</f>
        <v>M</v>
      </c>
      <c r="T203" s="3">
        <f>IF(AND(D203="duze miasto",S203="K"),1,0)</f>
        <v>0</v>
      </c>
      <c r="U203" s="3">
        <f>IF(AND(D203="srednie miasto",S203="K"),1,0)</f>
        <v>0</v>
      </c>
      <c r="V203" s="3">
        <f>IF(AND(D203="male miasto",S203="K"),1,0)</f>
        <v>0</v>
      </c>
      <c r="W203" s="3">
        <f>IF(AND(D203="wies",S203="K"),1,0)</f>
        <v>0</v>
      </c>
    </row>
    <row r="204" spans="1:23" x14ac:dyDescent="0.25">
      <c r="A204" t="s">
        <v>291</v>
      </c>
      <c r="B204" t="s">
        <v>141</v>
      </c>
      <c r="C204" s="1">
        <v>19141</v>
      </c>
      <c r="D204" t="s">
        <v>12</v>
      </c>
      <c r="E204">
        <f t="shared" si="4"/>
        <v>5</v>
      </c>
      <c r="S204" s="3" t="str">
        <f>IF(RIGHT(B204,1)="a","K","M")</f>
        <v>M</v>
      </c>
      <c r="T204" s="3">
        <f>IF(AND(D204="duze miasto",S204="K"),1,0)</f>
        <v>0</v>
      </c>
      <c r="U204" s="3">
        <f>IF(AND(D204="srednie miasto",S204="K"),1,0)</f>
        <v>0</v>
      </c>
      <c r="V204" s="3">
        <f>IF(AND(D204="male miasto",S204="K"),1,0)</f>
        <v>0</v>
      </c>
      <c r="W204" s="3">
        <f>IF(AND(D204="wies",S204="K"),1,0)</f>
        <v>0</v>
      </c>
    </row>
    <row r="205" spans="1:23" x14ac:dyDescent="0.25">
      <c r="A205" t="s">
        <v>292</v>
      </c>
      <c r="B205" t="s">
        <v>293</v>
      </c>
      <c r="C205" s="1">
        <v>18147</v>
      </c>
      <c r="D205" t="s">
        <v>12</v>
      </c>
      <c r="E205">
        <f t="shared" si="4"/>
        <v>9</v>
      </c>
      <c r="S205" s="3" t="str">
        <f>IF(RIGHT(B205,1)="a","K","M")</f>
        <v>K</v>
      </c>
      <c r="T205" s="3">
        <f>IF(AND(D205="duze miasto",S205="K"),1,0)</f>
        <v>1</v>
      </c>
      <c r="U205" s="3">
        <f>IF(AND(D205="srednie miasto",S205="K"),1,0)</f>
        <v>0</v>
      </c>
      <c r="V205" s="3">
        <f>IF(AND(D205="male miasto",S205="K"),1,0)</f>
        <v>0</v>
      </c>
      <c r="W205" s="3">
        <f>IF(AND(D205="wies",S205="K"),1,0)</f>
        <v>0</v>
      </c>
    </row>
    <row r="206" spans="1:23" x14ac:dyDescent="0.25">
      <c r="A206" t="s">
        <v>294</v>
      </c>
      <c r="B206" t="s">
        <v>52</v>
      </c>
      <c r="C206" s="1">
        <v>26146</v>
      </c>
      <c r="D206" t="s">
        <v>6</v>
      </c>
      <c r="E206">
        <f t="shared" si="4"/>
        <v>8</v>
      </c>
      <c r="S206" s="3" t="str">
        <f>IF(RIGHT(B206,1)="a","K","M")</f>
        <v>K</v>
      </c>
      <c r="T206" s="3">
        <f>IF(AND(D206="duze miasto",S206="K"),1,0)</f>
        <v>0</v>
      </c>
      <c r="U206" s="3">
        <f>IF(AND(D206="srednie miasto",S206="K"),1,0)</f>
        <v>1</v>
      </c>
      <c r="V206" s="3">
        <f>IF(AND(D206="male miasto",S206="K"),1,0)</f>
        <v>0</v>
      </c>
      <c r="W206" s="3">
        <f>IF(AND(D206="wies",S206="K"),1,0)</f>
        <v>0</v>
      </c>
    </row>
    <row r="207" spans="1:23" x14ac:dyDescent="0.25">
      <c r="A207" t="s">
        <v>295</v>
      </c>
      <c r="B207" t="s">
        <v>139</v>
      </c>
      <c r="C207" s="1">
        <v>30798</v>
      </c>
      <c r="D207" t="s">
        <v>40</v>
      </c>
      <c r="E207">
        <f t="shared" si="4"/>
        <v>4</v>
      </c>
      <c r="S207" s="3" t="str">
        <f>IF(RIGHT(B207,1)="a","K","M")</f>
        <v>M</v>
      </c>
      <c r="T207" s="3">
        <f>IF(AND(D207="duze miasto",S207="K"),1,0)</f>
        <v>0</v>
      </c>
      <c r="U207" s="3">
        <f>IF(AND(D207="srednie miasto",S207="K"),1,0)</f>
        <v>0</v>
      </c>
      <c r="V207" s="3">
        <f>IF(AND(D207="male miasto",S207="K"),1,0)</f>
        <v>0</v>
      </c>
      <c r="W207" s="3">
        <f>IF(AND(D207="wies",S207="K"),1,0)</f>
        <v>0</v>
      </c>
    </row>
    <row r="208" spans="1:23" x14ac:dyDescent="0.25">
      <c r="A208" t="s">
        <v>296</v>
      </c>
      <c r="B208" t="s">
        <v>297</v>
      </c>
      <c r="C208" s="1">
        <v>24623</v>
      </c>
      <c r="D208" t="s">
        <v>12</v>
      </c>
      <c r="E208">
        <f t="shared" si="4"/>
        <v>5</v>
      </c>
      <c r="S208" s="3" t="str">
        <f>IF(RIGHT(B208,1)="a","K","M")</f>
        <v>K</v>
      </c>
      <c r="T208" s="3">
        <f>IF(AND(D208="duze miasto",S208="K"),1,0)</f>
        <v>1</v>
      </c>
      <c r="U208" s="3">
        <f>IF(AND(D208="srednie miasto",S208="K"),1,0)</f>
        <v>0</v>
      </c>
      <c r="V208" s="3">
        <f>IF(AND(D208="male miasto",S208="K"),1,0)</f>
        <v>0</v>
      </c>
      <c r="W208" s="3">
        <f>IF(AND(D208="wies",S208="K"),1,0)</f>
        <v>0</v>
      </c>
    </row>
    <row r="209" spans="1:23" x14ac:dyDescent="0.25">
      <c r="A209" t="s">
        <v>298</v>
      </c>
      <c r="B209" t="s">
        <v>18</v>
      </c>
      <c r="C209" s="1">
        <v>31818</v>
      </c>
      <c r="D209" t="s">
        <v>6</v>
      </c>
      <c r="E209">
        <f t="shared" si="4"/>
        <v>2</v>
      </c>
      <c r="S209" s="3" t="str">
        <f>IF(RIGHT(B209,1)="a","K","M")</f>
        <v>M</v>
      </c>
      <c r="T209" s="3">
        <f>IF(AND(D209="duze miasto",S209="K"),1,0)</f>
        <v>0</v>
      </c>
      <c r="U209" s="3">
        <f>IF(AND(D209="srednie miasto",S209="K"),1,0)</f>
        <v>0</v>
      </c>
      <c r="V209" s="3">
        <f>IF(AND(D209="male miasto",S209="K"),1,0)</f>
        <v>0</v>
      </c>
      <c r="W209" s="3">
        <f>IF(AND(D209="wies",S209="K"),1,0)</f>
        <v>0</v>
      </c>
    </row>
    <row r="210" spans="1:23" x14ac:dyDescent="0.25">
      <c r="A210" t="s">
        <v>299</v>
      </c>
      <c r="B210" t="s">
        <v>300</v>
      </c>
      <c r="C210" s="1">
        <v>34201</v>
      </c>
      <c r="D210" t="s">
        <v>12</v>
      </c>
      <c r="E210">
        <f t="shared" si="4"/>
        <v>8</v>
      </c>
      <c r="S210" s="3" t="str">
        <f>IF(RIGHT(B210,1)="a","K","M")</f>
        <v>K</v>
      </c>
      <c r="T210" s="3">
        <f>IF(AND(D210="duze miasto",S210="K"),1,0)</f>
        <v>1</v>
      </c>
      <c r="U210" s="3">
        <f>IF(AND(D210="srednie miasto",S210="K"),1,0)</f>
        <v>0</v>
      </c>
      <c r="V210" s="3">
        <f>IF(AND(D210="male miasto",S210="K"),1,0)</f>
        <v>0</v>
      </c>
      <c r="W210" s="3">
        <f>IF(AND(D210="wies",S210="K"),1,0)</f>
        <v>0</v>
      </c>
    </row>
    <row r="211" spans="1:23" x14ac:dyDescent="0.25">
      <c r="A211" t="s">
        <v>301</v>
      </c>
      <c r="B211" t="s">
        <v>8</v>
      </c>
      <c r="C211" s="1">
        <v>27079</v>
      </c>
      <c r="D211" t="s">
        <v>9</v>
      </c>
      <c r="E211">
        <f t="shared" si="4"/>
        <v>2</v>
      </c>
      <c r="S211" s="3" t="str">
        <f>IF(RIGHT(B211,1)="a","K","M")</f>
        <v>M</v>
      </c>
      <c r="T211" s="3">
        <f>IF(AND(D211="duze miasto",S211="K"),1,0)</f>
        <v>0</v>
      </c>
      <c r="U211" s="3">
        <f>IF(AND(D211="srednie miasto",S211="K"),1,0)</f>
        <v>0</v>
      </c>
      <c r="V211" s="3">
        <f>IF(AND(D211="male miasto",S211="K"),1,0)</f>
        <v>0</v>
      </c>
      <c r="W211" s="3">
        <f>IF(AND(D211="wies",S211="K"),1,0)</f>
        <v>0</v>
      </c>
    </row>
    <row r="212" spans="1:23" x14ac:dyDescent="0.25">
      <c r="A212" t="s">
        <v>302</v>
      </c>
      <c r="B212" t="s">
        <v>303</v>
      </c>
      <c r="C212" s="1">
        <v>18053</v>
      </c>
      <c r="D212" t="s">
        <v>9</v>
      </c>
      <c r="E212">
        <f t="shared" si="4"/>
        <v>6</v>
      </c>
      <c r="S212" s="3" t="str">
        <f>IF(RIGHT(B212,1)="a","K","M")</f>
        <v>M</v>
      </c>
      <c r="T212" s="3">
        <f>IF(AND(D212="duze miasto",S212="K"),1,0)</f>
        <v>0</v>
      </c>
      <c r="U212" s="3">
        <f>IF(AND(D212="srednie miasto",S212="K"),1,0)</f>
        <v>0</v>
      </c>
      <c r="V212" s="3">
        <f>IF(AND(D212="male miasto",S212="K"),1,0)</f>
        <v>0</v>
      </c>
      <c r="W212" s="3">
        <f>IF(AND(D212="wies",S212="K"),1,0)</f>
        <v>0</v>
      </c>
    </row>
    <row r="213" spans="1:23" x14ac:dyDescent="0.25">
      <c r="A213" t="s">
        <v>304</v>
      </c>
      <c r="B213" t="s">
        <v>49</v>
      </c>
      <c r="C213" s="1">
        <v>27059</v>
      </c>
      <c r="D213" t="s">
        <v>12</v>
      </c>
      <c r="E213">
        <f t="shared" si="4"/>
        <v>1</v>
      </c>
      <c r="S213" s="3" t="str">
        <f>IF(RIGHT(B213,1)="a","K","M")</f>
        <v>M</v>
      </c>
      <c r="T213" s="3">
        <f>IF(AND(D213="duze miasto",S213="K"),1,0)</f>
        <v>0</v>
      </c>
      <c r="U213" s="3">
        <f>IF(AND(D213="srednie miasto",S213="K"),1,0)</f>
        <v>0</v>
      </c>
      <c r="V213" s="3">
        <f>IF(AND(D213="male miasto",S213="K"),1,0)</f>
        <v>0</v>
      </c>
      <c r="W213" s="3">
        <f>IF(AND(D213="wies",S213="K"),1,0)</f>
        <v>0</v>
      </c>
    </row>
    <row r="214" spans="1:23" x14ac:dyDescent="0.25">
      <c r="A214" t="s">
        <v>305</v>
      </c>
      <c r="B214" t="s">
        <v>246</v>
      </c>
      <c r="C214" s="1">
        <v>31039</v>
      </c>
      <c r="D214" t="s">
        <v>6</v>
      </c>
      <c r="E214">
        <f t="shared" si="4"/>
        <v>12</v>
      </c>
      <c r="S214" s="3" t="str">
        <f>IF(RIGHT(B214,1)="a","K","M")</f>
        <v>M</v>
      </c>
      <c r="T214" s="3">
        <f>IF(AND(D214="duze miasto",S214="K"),1,0)</f>
        <v>0</v>
      </c>
      <c r="U214" s="3">
        <f>IF(AND(D214="srednie miasto",S214="K"),1,0)</f>
        <v>0</v>
      </c>
      <c r="V214" s="3">
        <f>IF(AND(D214="male miasto",S214="K"),1,0)</f>
        <v>0</v>
      </c>
      <c r="W214" s="3">
        <f>IF(AND(D214="wies",S214="K"),1,0)</f>
        <v>0</v>
      </c>
    </row>
    <row r="215" spans="1:23" x14ac:dyDescent="0.25">
      <c r="A215" t="s">
        <v>306</v>
      </c>
      <c r="B215" t="s">
        <v>307</v>
      </c>
      <c r="C215" s="1">
        <v>34893</v>
      </c>
      <c r="D215" t="s">
        <v>12</v>
      </c>
      <c r="E215">
        <f t="shared" si="4"/>
        <v>7</v>
      </c>
      <c r="S215" s="3" t="str">
        <f>IF(RIGHT(B215,1)="a","K","M")</f>
        <v>M</v>
      </c>
      <c r="T215" s="3">
        <f>IF(AND(D215="duze miasto",S215="K"),1,0)</f>
        <v>0</v>
      </c>
      <c r="U215" s="3">
        <f>IF(AND(D215="srednie miasto",S215="K"),1,0)</f>
        <v>0</v>
      </c>
      <c r="V215" s="3">
        <f>IF(AND(D215="male miasto",S215="K"),1,0)</f>
        <v>0</v>
      </c>
      <c r="W215" s="3">
        <f>IF(AND(D215="wies",S215="K"),1,0)</f>
        <v>0</v>
      </c>
    </row>
    <row r="216" spans="1:23" x14ac:dyDescent="0.25">
      <c r="A216" t="s">
        <v>308</v>
      </c>
      <c r="B216" t="s">
        <v>307</v>
      </c>
      <c r="C216" s="1">
        <v>22101</v>
      </c>
      <c r="D216" t="s">
        <v>6</v>
      </c>
      <c r="E216">
        <f t="shared" si="4"/>
        <v>7</v>
      </c>
      <c r="S216" s="3" t="str">
        <f>IF(RIGHT(B216,1)="a","K","M")</f>
        <v>M</v>
      </c>
      <c r="T216" s="3">
        <f>IF(AND(D216="duze miasto",S216="K"),1,0)</f>
        <v>0</v>
      </c>
      <c r="U216" s="3">
        <f>IF(AND(D216="srednie miasto",S216="K"),1,0)</f>
        <v>0</v>
      </c>
      <c r="V216" s="3">
        <f>IF(AND(D216="male miasto",S216="K"),1,0)</f>
        <v>0</v>
      </c>
      <c r="W216" s="3">
        <f>IF(AND(D216="wies",S216="K"),1,0)</f>
        <v>0</v>
      </c>
    </row>
    <row r="217" spans="1:23" x14ac:dyDescent="0.25">
      <c r="A217" t="s">
        <v>309</v>
      </c>
      <c r="B217" t="s">
        <v>177</v>
      </c>
      <c r="C217" s="1">
        <v>16267</v>
      </c>
      <c r="D217" t="s">
        <v>12</v>
      </c>
      <c r="E217">
        <f t="shared" si="4"/>
        <v>7</v>
      </c>
      <c r="S217" s="3" t="str">
        <f>IF(RIGHT(B217,1)="a","K","M")</f>
        <v>K</v>
      </c>
      <c r="T217" s="3">
        <f>IF(AND(D217="duze miasto",S217="K"),1,0)</f>
        <v>1</v>
      </c>
      <c r="U217" s="3">
        <f>IF(AND(D217="srednie miasto",S217="K"),1,0)</f>
        <v>0</v>
      </c>
      <c r="V217" s="3">
        <f>IF(AND(D217="male miasto",S217="K"),1,0)</f>
        <v>0</v>
      </c>
      <c r="W217" s="3">
        <f>IF(AND(D217="wies",S217="K"),1,0)</f>
        <v>0</v>
      </c>
    </row>
    <row r="218" spans="1:23" x14ac:dyDescent="0.25">
      <c r="A218" t="s">
        <v>310</v>
      </c>
      <c r="B218" t="s">
        <v>45</v>
      </c>
      <c r="C218" s="1">
        <v>32103</v>
      </c>
      <c r="D218" t="s">
        <v>12</v>
      </c>
      <c r="E218">
        <f t="shared" si="4"/>
        <v>11</v>
      </c>
      <c r="S218" s="3" t="str">
        <f>IF(RIGHT(B218,1)="a","K","M")</f>
        <v>K</v>
      </c>
      <c r="T218" s="3">
        <f>IF(AND(D218="duze miasto",S218="K"),1,0)</f>
        <v>1</v>
      </c>
      <c r="U218" s="3">
        <f>IF(AND(D218="srednie miasto",S218="K"),1,0)</f>
        <v>0</v>
      </c>
      <c r="V218" s="3">
        <f>IF(AND(D218="male miasto",S218="K"),1,0)</f>
        <v>0</v>
      </c>
      <c r="W218" s="3">
        <f>IF(AND(D218="wies",S218="K"),1,0)</f>
        <v>0</v>
      </c>
    </row>
    <row r="219" spans="1:23" x14ac:dyDescent="0.25">
      <c r="A219" t="s">
        <v>311</v>
      </c>
      <c r="B219" t="s">
        <v>248</v>
      </c>
      <c r="C219" s="1">
        <v>25996</v>
      </c>
      <c r="D219" t="s">
        <v>9</v>
      </c>
      <c r="E219">
        <f t="shared" si="4"/>
        <v>3</v>
      </c>
      <c r="S219" s="3" t="str">
        <f>IF(RIGHT(B219,1)="a","K","M")</f>
        <v>K</v>
      </c>
      <c r="T219" s="3">
        <f>IF(AND(D219="duze miasto",S219="K"),1,0)</f>
        <v>0</v>
      </c>
      <c r="U219" s="3">
        <f>IF(AND(D219="srednie miasto",S219="K"),1,0)</f>
        <v>0</v>
      </c>
      <c r="V219" s="3">
        <f>IF(AND(D219="male miasto",S219="K"),1,0)</f>
        <v>0</v>
      </c>
      <c r="W219" s="3">
        <f>IF(AND(D219="wies",S219="K"),1,0)</f>
        <v>1</v>
      </c>
    </row>
    <row r="220" spans="1:23" x14ac:dyDescent="0.25">
      <c r="A220" t="s">
        <v>312</v>
      </c>
      <c r="B220" t="s">
        <v>134</v>
      </c>
      <c r="C220" s="1">
        <v>33040</v>
      </c>
      <c r="D220" t="s">
        <v>12</v>
      </c>
      <c r="E220">
        <f t="shared" si="4"/>
        <v>6</v>
      </c>
      <c r="S220" s="3" t="str">
        <f>IF(RIGHT(B220,1)="a","K","M")</f>
        <v>K</v>
      </c>
      <c r="T220" s="3">
        <f>IF(AND(D220="duze miasto",S220="K"),1,0)</f>
        <v>1</v>
      </c>
      <c r="U220" s="3">
        <f>IF(AND(D220="srednie miasto",S220="K"),1,0)</f>
        <v>0</v>
      </c>
      <c r="V220" s="3">
        <f>IF(AND(D220="male miasto",S220="K"),1,0)</f>
        <v>0</v>
      </c>
      <c r="W220" s="3">
        <f>IF(AND(D220="wies",S220="K"),1,0)</f>
        <v>0</v>
      </c>
    </row>
    <row r="221" spans="1:23" x14ac:dyDescent="0.25">
      <c r="A221" t="s">
        <v>313</v>
      </c>
      <c r="B221" t="s">
        <v>20</v>
      </c>
      <c r="C221" s="1">
        <v>30671</v>
      </c>
      <c r="D221" t="s">
        <v>9</v>
      </c>
      <c r="E221">
        <f t="shared" si="4"/>
        <v>12</v>
      </c>
      <c r="S221" s="3" t="str">
        <f>IF(RIGHT(B221,1)="a","K","M")</f>
        <v>K</v>
      </c>
      <c r="T221" s="3">
        <f>IF(AND(D221="duze miasto",S221="K"),1,0)</f>
        <v>0</v>
      </c>
      <c r="U221" s="3">
        <f>IF(AND(D221="srednie miasto",S221="K"),1,0)</f>
        <v>0</v>
      </c>
      <c r="V221" s="3">
        <f>IF(AND(D221="male miasto",S221="K"),1,0)</f>
        <v>0</v>
      </c>
      <c r="W221" s="3">
        <f>IF(AND(D221="wies",S221="K"),1,0)</f>
        <v>1</v>
      </c>
    </row>
    <row r="222" spans="1:23" x14ac:dyDescent="0.25">
      <c r="A222" t="s">
        <v>314</v>
      </c>
      <c r="B222" t="s">
        <v>37</v>
      </c>
      <c r="C222" s="1">
        <v>25243</v>
      </c>
      <c r="D222" t="s">
        <v>12</v>
      </c>
      <c r="E222">
        <f t="shared" si="4"/>
        <v>2</v>
      </c>
      <c r="S222" s="3" t="str">
        <f>IF(RIGHT(B222,1)="a","K","M")</f>
        <v>K</v>
      </c>
      <c r="T222" s="3">
        <f>IF(AND(D222="duze miasto",S222="K"),1,0)</f>
        <v>1</v>
      </c>
      <c r="U222" s="3">
        <f>IF(AND(D222="srednie miasto",S222="K"),1,0)</f>
        <v>0</v>
      </c>
      <c r="V222" s="3">
        <f>IF(AND(D222="male miasto",S222="K"),1,0)</f>
        <v>0</v>
      </c>
      <c r="W222" s="3">
        <f>IF(AND(D222="wies",S222="K"),1,0)</f>
        <v>0</v>
      </c>
    </row>
    <row r="223" spans="1:23" x14ac:dyDescent="0.25">
      <c r="A223" t="s">
        <v>315</v>
      </c>
      <c r="B223" t="s">
        <v>20</v>
      </c>
      <c r="C223" s="1">
        <v>27639</v>
      </c>
      <c r="D223" t="s">
        <v>12</v>
      </c>
      <c r="E223">
        <f t="shared" si="4"/>
        <v>9</v>
      </c>
      <c r="S223" s="3" t="str">
        <f>IF(RIGHT(B223,1)="a","K","M")</f>
        <v>K</v>
      </c>
      <c r="T223" s="3">
        <f>IF(AND(D223="duze miasto",S223="K"),1,0)</f>
        <v>1</v>
      </c>
      <c r="U223" s="3">
        <f>IF(AND(D223="srednie miasto",S223="K"),1,0)</f>
        <v>0</v>
      </c>
      <c r="V223" s="3">
        <f>IF(AND(D223="male miasto",S223="K"),1,0)</f>
        <v>0</v>
      </c>
      <c r="W223" s="3">
        <f>IF(AND(D223="wies",S223="K"),1,0)</f>
        <v>0</v>
      </c>
    </row>
    <row r="224" spans="1:23" x14ac:dyDescent="0.25">
      <c r="A224" t="s">
        <v>316</v>
      </c>
      <c r="B224" t="s">
        <v>169</v>
      </c>
      <c r="C224" s="1">
        <v>25644</v>
      </c>
      <c r="D224" t="s">
        <v>12</v>
      </c>
      <c r="E224">
        <f t="shared" si="4"/>
        <v>3</v>
      </c>
      <c r="S224" s="3" t="str">
        <f>IF(RIGHT(B224,1)="a","K","M")</f>
        <v>M</v>
      </c>
      <c r="T224" s="3">
        <f>IF(AND(D224="duze miasto",S224="K"),1,0)</f>
        <v>0</v>
      </c>
      <c r="U224" s="3">
        <f>IF(AND(D224="srednie miasto",S224="K"),1,0)</f>
        <v>0</v>
      </c>
      <c r="V224" s="3">
        <f>IF(AND(D224="male miasto",S224="K"),1,0)</f>
        <v>0</v>
      </c>
      <c r="W224" s="3">
        <f>IF(AND(D224="wies",S224="K"),1,0)</f>
        <v>0</v>
      </c>
    </row>
    <row r="225" spans="1:23" x14ac:dyDescent="0.25">
      <c r="A225" t="s">
        <v>317</v>
      </c>
      <c r="B225" t="s">
        <v>318</v>
      </c>
      <c r="C225" s="1">
        <v>27683</v>
      </c>
      <c r="D225" t="s">
        <v>6</v>
      </c>
      <c r="E225">
        <f t="shared" si="4"/>
        <v>10</v>
      </c>
      <c r="S225" s="3" t="str">
        <f>IF(RIGHT(B225,1)="a","K","M")</f>
        <v>K</v>
      </c>
      <c r="T225" s="3">
        <f>IF(AND(D225="duze miasto",S225="K"),1,0)</f>
        <v>0</v>
      </c>
      <c r="U225" s="3">
        <f>IF(AND(D225="srednie miasto",S225="K"),1,0)</f>
        <v>1</v>
      </c>
      <c r="V225" s="3">
        <f>IF(AND(D225="male miasto",S225="K"),1,0)</f>
        <v>0</v>
      </c>
      <c r="W225" s="3">
        <f>IF(AND(D225="wies",S225="K"),1,0)</f>
        <v>0</v>
      </c>
    </row>
    <row r="226" spans="1:23" x14ac:dyDescent="0.25">
      <c r="A226" t="s">
        <v>174</v>
      </c>
      <c r="B226" t="s">
        <v>319</v>
      </c>
      <c r="C226" s="1">
        <v>32765</v>
      </c>
      <c r="D226" t="s">
        <v>9</v>
      </c>
      <c r="E226">
        <f t="shared" si="4"/>
        <v>9</v>
      </c>
      <c r="S226" s="3" t="str">
        <f>IF(RIGHT(B226,1)="a","K","M")</f>
        <v>K</v>
      </c>
      <c r="T226" s="3">
        <f>IF(AND(D226="duze miasto",S226="K"),1,0)</f>
        <v>0</v>
      </c>
      <c r="U226" s="3">
        <f>IF(AND(D226="srednie miasto",S226="K"),1,0)</f>
        <v>0</v>
      </c>
      <c r="V226" s="3">
        <f>IF(AND(D226="male miasto",S226="K"),1,0)</f>
        <v>0</v>
      </c>
      <c r="W226" s="3">
        <f>IF(AND(D226="wies",S226="K"),1,0)</f>
        <v>1</v>
      </c>
    </row>
    <row r="227" spans="1:23" x14ac:dyDescent="0.25">
      <c r="A227" t="s">
        <v>243</v>
      </c>
      <c r="B227" t="s">
        <v>121</v>
      </c>
      <c r="C227" s="1">
        <v>26380</v>
      </c>
      <c r="D227" t="s">
        <v>9</v>
      </c>
      <c r="E227">
        <f t="shared" si="4"/>
        <v>3</v>
      </c>
      <c r="S227" s="3" t="str">
        <f>IF(RIGHT(B227,1)="a","K","M")</f>
        <v>K</v>
      </c>
      <c r="T227" s="3">
        <f>IF(AND(D227="duze miasto",S227="K"),1,0)</f>
        <v>0</v>
      </c>
      <c r="U227" s="3">
        <f>IF(AND(D227="srednie miasto",S227="K"),1,0)</f>
        <v>0</v>
      </c>
      <c r="V227" s="3">
        <f>IF(AND(D227="male miasto",S227="K"),1,0)</f>
        <v>0</v>
      </c>
      <c r="W227" s="3">
        <f>IF(AND(D227="wies",S227="K"),1,0)</f>
        <v>1</v>
      </c>
    </row>
    <row r="228" spans="1:23" x14ac:dyDescent="0.25">
      <c r="A228" t="s">
        <v>320</v>
      </c>
      <c r="B228" t="s">
        <v>81</v>
      </c>
      <c r="C228" s="1">
        <v>21508</v>
      </c>
      <c r="D228" t="s">
        <v>6</v>
      </c>
      <c r="E228">
        <f t="shared" si="4"/>
        <v>11</v>
      </c>
      <c r="S228" s="3" t="str">
        <f>IF(RIGHT(B228,1)="a","K","M")</f>
        <v>K</v>
      </c>
      <c r="T228" s="3">
        <f>IF(AND(D228="duze miasto",S228="K"),1,0)</f>
        <v>0</v>
      </c>
      <c r="U228" s="3">
        <f>IF(AND(D228="srednie miasto",S228="K"),1,0)</f>
        <v>1</v>
      </c>
      <c r="V228" s="3">
        <f>IF(AND(D228="male miasto",S228="K"),1,0)</f>
        <v>0</v>
      </c>
      <c r="W228" s="3">
        <f>IF(AND(D228="wies",S228="K"),1,0)</f>
        <v>0</v>
      </c>
    </row>
    <row r="229" spans="1:23" x14ac:dyDescent="0.25">
      <c r="A229" t="s">
        <v>321</v>
      </c>
      <c r="B229" t="s">
        <v>11</v>
      </c>
      <c r="C229" s="1">
        <v>32790</v>
      </c>
      <c r="D229" t="s">
        <v>6</v>
      </c>
      <c r="E229">
        <f t="shared" si="4"/>
        <v>10</v>
      </c>
      <c r="S229" s="3" t="str">
        <f>IF(RIGHT(B229,1)="a","K","M")</f>
        <v>K</v>
      </c>
      <c r="T229" s="3">
        <f>IF(AND(D229="duze miasto",S229="K"),1,0)</f>
        <v>0</v>
      </c>
      <c r="U229" s="3">
        <f>IF(AND(D229="srednie miasto",S229="K"),1,0)</f>
        <v>1</v>
      </c>
      <c r="V229" s="3">
        <f>IF(AND(D229="male miasto",S229="K"),1,0)</f>
        <v>0</v>
      </c>
      <c r="W229" s="3">
        <f>IF(AND(D229="wies",S229="K"),1,0)</f>
        <v>0</v>
      </c>
    </row>
    <row r="230" spans="1:23" x14ac:dyDescent="0.25">
      <c r="A230" t="s">
        <v>164</v>
      </c>
      <c r="B230" t="s">
        <v>322</v>
      </c>
      <c r="C230" s="1">
        <v>24303</v>
      </c>
      <c r="D230" t="s">
        <v>6</v>
      </c>
      <c r="E230">
        <f t="shared" si="4"/>
        <v>7</v>
      </c>
      <c r="S230" s="3" t="str">
        <f>IF(RIGHT(B230,1)="a","K","M")</f>
        <v>K</v>
      </c>
      <c r="T230" s="3">
        <f>IF(AND(D230="duze miasto",S230="K"),1,0)</f>
        <v>0</v>
      </c>
      <c r="U230" s="3">
        <f>IF(AND(D230="srednie miasto",S230="K"),1,0)</f>
        <v>1</v>
      </c>
      <c r="V230" s="3">
        <f>IF(AND(D230="male miasto",S230="K"),1,0)</f>
        <v>0</v>
      </c>
      <c r="W230" s="3">
        <f>IF(AND(D230="wies",S230="K"),1,0)</f>
        <v>0</v>
      </c>
    </row>
    <row r="231" spans="1:23" x14ac:dyDescent="0.25">
      <c r="A231" t="s">
        <v>323</v>
      </c>
      <c r="B231" t="s">
        <v>300</v>
      </c>
      <c r="C231" s="1">
        <v>30747</v>
      </c>
      <c r="D231" t="s">
        <v>9</v>
      </c>
      <c r="E231">
        <f t="shared" si="4"/>
        <v>3</v>
      </c>
      <c r="S231" s="3" t="str">
        <f>IF(RIGHT(B231,1)="a","K","M")</f>
        <v>K</v>
      </c>
      <c r="T231" s="3">
        <f>IF(AND(D231="duze miasto",S231="K"),1,0)</f>
        <v>0</v>
      </c>
      <c r="U231" s="3">
        <f>IF(AND(D231="srednie miasto",S231="K"),1,0)</f>
        <v>0</v>
      </c>
      <c r="V231" s="3">
        <f>IF(AND(D231="male miasto",S231="K"),1,0)</f>
        <v>0</v>
      </c>
      <c r="W231" s="3">
        <f>IF(AND(D231="wies",S231="K"),1,0)</f>
        <v>1</v>
      </c>
    </row>
    <row r="232" spans="1:23" x14ac:dyDescent="0.25">
      <c r="A232" t="s">
        <v>324</v>
      </c>
      <c r="B232" t="s">
        <v>49</v>
      </c>
      <c r="C232" s="1">
        <v>19853</v>
      </c>
      <c r="D232" t="s">
        <v>12</v>
      </c>
      <c r="E232">
        <f t="shared" si="4"/>
        <v>5</v>
      </c>
      <c r="S232" s="3" t="str">
        <f>IF(RIGHT(B232,1)="a","K","M")</f>
        <v>M</v>
      </c>
      <c r="T232" s="3">
        <f>IF(AND(D232="duze miasto",S232="K"),1,0)</f>
        <v>0</v>
      </c>
      <c r="U232" s="3">
        <f>IF(AND(D232="srednie miasto",S232="K"),1,0)</f>
        <v>0</v>
      </c>
      <c r="V232" s="3">
        <f>IF(AND(D232="male miasto",S232="K"),1,0)</f>
        <v>0</v>
      </c>
      <c r="W232" s="3">
        <f>IF(AND(D232="wies",S232="K"),1,0)</f>
        <v>0</v>
      </c>
    </row>
    <row r="233" spans="1:23" x14ac:dyDescent="0.25">
      <c r="A233" t="s">
        <v>325</v>
      </c>
      <c r="B233" t="s">
        <v>20</v>
      </c>
      <c r="C233" s="1">
        <v>32147</v>
      </c>
      <c r="D233" t="s">
        <v>12</v>
      </c>
      <c r="E233">
        <f t="shared" si="4"/>
        <v>1</v>
      </c>
      <c r="S233" s="3" t="str">
        <f>IF(RIGHT(B233,1)="a","K","M")</f>
        <v>K</v>
      </c>
      <c r="T233" s="3">
        <f>IF(AND(D233="duze miasto",S233="K"),1,0)</f>
        <v>1</v>
      </c>
      <c r="U233" s="3">
        <f>IF(AND(D233="srednie miasto",S233="K"),1,0)</f>
        <v>0</v>
      </c>
      <c r="V233" s="3">
        <f>IF(AND(D233="male miasto",S233="K"),1,0)</f>
        <v>0</v>
      </c>
      <c r="W233" s="3">
        <f>IF(AND(D233="wies",S233="K"),1,0)</f>
        <v>0</v>
      </c>
    </row>
    <row r="234" spans="1:23" x14ac:dyDescent="0.25">
      <c r="A234" t="s">
        <v>326</v>
      </c>
      <c r="B234" t="s">
        <v>327</v>
      </c>
      <c r="C234" s="1">
        <v>17904</v>
      </c>
      <c r="D234" t="s">
        <v>12</v>
      </c>
      <c r="E234">
        <f t="shared" si="4"/>
        <v>1</v>
      </c>
      <c r="S234" s="3" t="str">
        <f>IF(RIGHT(B234,1)="a","K","M")</f>
        <v>M</v>
      </c>
      <c r="T234" s="3">
        <f>IF(AND(D234="duze miasto",S234="K"),1,0)</f>
        <v>0</v>
      </c>
      <c r="U234" s="3">
        <f>IF(AND(D234="srednie miasto",S234="K"),1,0)</f>
        <v>0</v>
      </c>
      <c r="V234" s="3">
        <f>IF(AND(D234="male miasto",S234="K"),1,0)</f>
        <v>0</v>
      </c>
      <c r="W234" s="3">
        <f>IF(AND(D234="wies",S234="K"),1,0)</f>
        <v>0</v>
      </c>
    </row>
    <row r="235" spans="1:23" x14ac:dyDescent="0.25">
      <c r="A235" t="s">
        <v>328</v>
      </c>
      <c r="B235" t="s">
        <v>157</v>
      </c>
      <c r="C235" s="1">
        <v>20057</v>
      </c>
      <c r="D235" t="s">
        <v>12</v>
      </c>
      <c r="E235">
        <f t="shared" si="4"/>
        <v>11</v>
      </c>
      <c r="S235" s="3" t="str">
        <f>IF(RIGHT(B235,1)="a","K","M")</f>
        <v>K</v>
      </c>
      <c r="T235" s="3">
        <f>IF(AND(D235="duze miasto",S235="K"),1,0)</f>
        <v>1</v>
      </c>
      <c r="U235" s="3">
        <f>IF(AND(D235="srednie miasto",S235="K"),1,0)</f>
        <v>0</v>
      </c>
      <c r="V235" s="3">
        <f>IF(AND(D235="male miasto",S235="K"),1,0)</f>
        <v>0</v>
      </c>
      <c r="W235" s="3">
        <f>IF(AND(D235="wies",S235="K"),1,0)</f>
        <v>0</v>
      </c>
    </row>
    <row r="236" spans="1:23" x14ac:dyDescent="0.25">
      <c r="A236" t="s">
        <v>329</v>
      </c>
      <c r="B236" t="s">
        <v>146</v>
      </c>
      <c r="C236" s="1">
        <v>30863</v>
      </c>
      <c r="D236" t="s">
        <v>9</v>
      </c>
      <c r="E236">
        <f t="shared" si="4"/>
        <v>6</v>
      </c>
      <c r="S236" s="3" t="str">
        <f>IF(RIGHT(B236,1)="a","K","M")</f>
        <v>M</v>
      </c>
      <c r="T236" s="3">
        <f>IF(AND(D236="duze miasto",S236="K"),1,0)</f>
        <v>0</v>
      </c>
      <c r="U236" s="3">
        <f>IF(AND(D236="srednie miasto",S236="K"),1,0)</f>
        <v>0</v>
      </c>
      <c r="V236" s="3">
        <f>IF(AND(D236="male miasto",S236="K"),1,0)</f>
        <v>0</v>
      </c>
      <c r="W236" s="3">
        <f>IF(AND(D236="wies",S236="K"),1,0)</f>
        <v>0</v>
      </c>
    </row>
    <row r="237" spans="1:23" x14ac:dyDescent="0.25">
      <c r="A237" t="s">
        <v>330</v>
      </c>
      <c r="B237" t="s">
        <v>139</v>
      </c>
      <c r="C237" s="1">
        <v>22435</v>
      </c>
      <c r="D237" t="s">
        <v>6</v>
      </c>
      <c r="E237">
        <f t="shared" si="4"/>
        <v>6</v>
      </c>
      <c r="S237" s="3" t="str">
        <f>IF(RIGHT(B237,1)="a","K","M")</f>
        <v>M</v>
      </c>
      <c r="T237" s="3">
        <f>IF(AND(D237="duze miasto",S237="K"),1,0)</f>
        <v>0</v>
      </c>
      <c r="U237" s="3">
        <f>IF(AND(D237="srednie miasto",S237="K"),1,0)</f>
        <v>0</v>
      </c>
      <c r="V237" s="3">
        <f>IF(AND(D237="male miasto",S237="K"),1,0)</f>
        <v>0</v>
      </c>
      <c r="W237" s="3">
        <f>IF(AND(D237="wies",S237="K"),1,0)</f>
        <v>0</v>
      </c>
    </row>
    <row r="238" spans="1:23" x14ac:dyDescent="0.25">
      <c r="A238" t="s">
        <v>130</v>
      </c>
      <c r="B238" t="s">
        <v>84</v>
      </c>
      <c r="C238" s="1">
        <v>17048</v>
      </c>
      <c r="D238" t="s">
        <v>12</v>
      </c>
      <c r="E238">
        <f t="shared" si="4"/>
        <v>9</v>
      </c>
      <c r="S238" s="3" t="str">
        <f>IF(RIGHT(B238,1)="a","K","M")</f>
        <v>K</v>
      </c>
      <c r="T238" s="3">
        <f>IF(AND(D238="duze miasto",S238="K"),1,0)</f>
        <v>1</v>
      </c>
      <c r="U238" s="3">
        <f>IF(AND(D238="srednie miasto",S238="K"),1,0)</f>
        <v>0</v>
      </c>
      <c r="V238" s="3">
        <f>IF(AND(D238="male miasto",S238="K"),1,0)</f>
        <v>0</v>
      </c>
      <c r="W238" s="3">
        <f>IF(AND(D238="wies",S238="K"),1,0)</f>
        <v>0</v>
      </c>
    </row>
    <row r="239" spans="1:23" x14ac:dyDescent="0.25">
      <c r="A239" t="s">
        <v>331</v>
      </c>
      <c r="B239" t="s">
        <v>332</v>
      </c>
      <c r="C239" s="1">
        <v>24732</v>
      </c>
      <c r="D239" t="s">
        <v>6</v>
      </c>
      <c r="E239">
        <f t="shared" si="4"/>
        <v>9</v>
      </c>
      <c r="S239" s="3" t="str">
        <f>IF(RIGHT(B239,1)="a","K","M")</f>
        <v>M</v>
      </c>
      <c r="T239" s="3">
        <f>IF(AND(D239="duze miasto",S239="K"),1,0)</f>
        <v>0</v>
      </c>
      <c r="U239" s="3">
        <f>IF(AND(D239="srednie miasto",S239="K"),1,0)</f>
        <v>0</v>
      </c>
      <c r="V239" s="3">
        <f>IF(AND(D239="male miasto",S239="K"),1,0)</f>
        <v>0</v>
      </c>
      <c r="W239" s="3">
        <f>IF(AND(D239="wies",S239="K"),1,0)</f>
        <v>0</v>
      </c>
    </row>
    <row r="240" spans="1:23" x14ac:dyDescent="0.25">
      <c r="A240" t="s">
        <v>333</v>
      </c>
      <c r="B240" t="s">
        <v>11</v>
      </c>
      <c r="C240" s="1">
        <v>18589</v>
      </c>
      <c r="D240" t="s">
        <v>6</v>
      </c>
      <c r="E240">
        <f t="shared" si="4"/>
        <v>11</v>
      </c>
      <c r="S240" s="3" t="str">
        <f>IF(RIGHT(B240,1)="a","K","M")</f>
        <v>K</v>
      </c>
      <c r="T240" s="3">
        <f>IF(AND(D240="duze miasto",S240="K"),1,0)</f>
        <v>0</v>
      </c>
      <c r="U240" s="3">
        <f>IF(AND(D240="srednie miasto",S240="K"),1,0)</f>
        <v>1</v>
      </c>
      <c r="V240" s="3">
        <f>IF(AND(D240="male miasto",S240="K"),1,0)</f>
        <v>0</v>
      </c>
      <c r="W240" s="3">
        <f>IF(AND(D240="wies",S240="K"),1,0)</f>
        <v>0</v>
      </c>
    </row>
    <row r="241" spans="1:23" x14ac:dyDescent="0.25">
      <c r="A241" t="s">
        <v>334</v>
      </c>
      <c r="B241" t="s">
        <v>49</v>
      </c>
      <c r="C241" s="1">
        <v>20727</v>
      </c>
      <c r="D241" t="s">
        <v>12</v>
      </c>
      <c r="E241">
        <f t="shared" si="4"/>
        <v>9</v>
      </c>
      <c r="S241" s="3" t="str">
        <f>IF(RIGHT(B241,1)="a","K","M")</f>
        <v>M</v>
      </c>
      <c r="T241" s="3">
        <f>IF(AND(D241="duze miasto",S241="K"),1,0)</f>
        <v>0</v>
      </c>
      <c r="U241" s="3">
        <f>IF(AND(D241="srednie miasto",S241="K"),1,0)</f>
        <v>0</v>
      </c>
      <c r="V241" s="3">
        <f>IF(AND(D241="male miasto",S241="K"),1,0)</f>
        <v>0</v>
      </c>
      <c r="W241" s="3">
        <f>IF(AND(D241="wies",S241="K"),1,0)</f>
        <v>0</v>
      </c>
    </row>
    <row r="242" spans="1:23" x14ac:dyDescent="0.25">
      <c r="A242" t="s">
        <v>335</v>
      </c>
      <c r="B242" t="s">
        <v>114</v>
      </c>
      <c r="C242" s="1">
        <v>23401</v>
      </c>
      <c r="D242" t="s">
        <v>6</v>
      </c>
      <c r="E242">
        <f t="shared" si="4"/>
        <v>1</v>
      </c>
      <c r="S242" s="3" t="str">
        <f>IF(RIGHT(B242,1)="a","K","M")</f>
        <v>M</v>
      </c>
      <c r="T242" s="3">
        <f>IF(AND(D242="duze miasto",S242="K"),1,0)</f>
        <v>0</v>
      </c>
      <c r="U242" s="3">
        <f>IF(AND(D242="srednie miasto",S242="K"),1,0)</f>
        <v>0</v>
      </c>
      <c r="V242" s="3">
        <f>IF(AND(D242="male miasto",S242="K"),1,0)</f>
        <v>0</v>
      </c>
      <c r="W242" s="3">
        <f>IF(AND(D242="wies",S242="K"),1,0)</f>
        <v>0</v>
      </c>
    </row>
    <row r="243" spans="1:23" x14ac:dyDescent="0.25">
      <c r="A243" t="s">
        <v>336</v>
      </c>
      <c r="B243" t="s">
        <v>337</v>
      </c>
      <c r="C243" s="1">
        <v>17084</v>
      </c>
      <c r="D243" t="s">
        <v>6</v>
      </c>
      <c r="E243">
        <f t="shared" si="4"/>
        <v>10</v>
      </c>
      <c r="S243" s="3" t="str">
        <f>IF(RIGHT(B243,1)="a","K","M")</f>
        <v>K</v>
      </c>
      <c r="T243" s="3">
        <f>IF(AND(D243="duze miasto",S243="K"),1,0)</f>
        <v>0</v>
      </c>
      <c r="U243" s="3">
        <f>IF(AND(D243="srednie miasto",S243="K"),1,0)</f>
        <v>1</v>
      </c>
      <c r="V243" s="3">
        <f>IF(AND(D243="male miasto",S243="K"),1,0)</f>
        <v>0</v>
      </c>
      <c r="W243" s="3">
        <f>IF(AND(D243="wies",S243="K"),1,0)</f>
        <v>0</v>
      </c>
    </row>
    <row r="244" spans="1:23" x14ac:dyDescent="0.25">
      <c r="A244" t="s">
        <v>338</v>
      </c>
      <c r="B244" t="s">
        <v>8</v>
      </c>
      <c r="C244" s="1">
        <v>30481</v>
      </c>
      <c r="D244" t="s">
        <v>12</v>
      </c>
      <c r="E244">
        <f t="shared" si="4"/>
        <v>6</v>
      </c>
      <c r="S244" s="3" t="str">
        <f>IF(RIGHT(B244,1)="a","K","M")</f>
        <v>M</v>
      </c>
      <c r="T244" s="3">
        <f>IF(AND(D244="duze miasto",S244="K"),1,0)</f>
        <v>0</v>
      </c>
      <c r="U244" s="3">
        <f>IF(AND(D244="srednie miasto",S244="K"),1,0)</f>
        <v>0</v>
      </c>
      <c r="V244" s="3">
        <f>IF(AND(D244="male miasto",S244="K"),1,0)</f>
        <v>0</v>
      </c>
      <c r="W244" s="3">
        <f>IF(AND(D244="wies",S244="K"),1,0)</f>
        <v>0</v>
      </c>
    </row>
    <row r="245" spans="1:23" x14ac:dyDescent="0.25">
      <c r="A245" t="s">
        <v>339</v>
      </c>
      <c r="B245" t="s">
        <v>20</v>
      </c>
      <c r="C245" s="1">
        <v>20651</v>
      </c>
      <c r="D245" t="s">
        <v>12</v>
      </c>
      <c r="E245">
        <f t="shared" si="4"/>
        <v>7</v>
      </c>
      <c r="S245" s="3" t="str">
        <f>IF(RIGHT(B245,1)="a","K","M")</f>
        <v>K</v>
      </c>
      <c r="T245" s="3">
        <f>IF(AND(D245="duze miasto",S245="K"),1,0)</f>
        <v>1</v>
      </c>
      <c r="U245" s="3">
        <f>IF(AND(D245="srednie miasto",S245="K"),1,0)</f>
        <v>0</v>
      </c>
      <c r="V245" s="3">
        <f>IF(AND(D245="male miasto",S245="K"),1,0)</f>
        <v>0</v>
      </c>
      <c r="W245" s="3">
        <f>IF(AND(D245="wies",S245="K"),1,0)</f>
        <v>0</v>
      </c>
    </row>
    <row r="246" spans="1:23" x14ac:dyDescent="0.25">
      <c r="A246" t="s">
        <v>340</v>
      </c>
      <c r="B246" t="s">
        <v>185</v>
      </c>
      <c r="C246" s="1">
        <v>32580</v>
      </c>
      <c r="D246" t="s">
        <v>12</v>
      </c>
      <c r="E246">
        <f t="shared" si="4"/>
        <v>3</v>
      </c>
      <c r="S246" s="3" t="str">
        <f>IF(RIGHT(B246,1)="a","K","M")</f>
        <v>K</v>
      </c>
      <c r="T246" s="3">
        <f>IF(AND(D246="duze miasto",S246="K"),1,0)</f>
        <v>1</v>
      </c>
      <c r="U246" s="3">
        <f>IF(AND(D246="srednie miasto",S246="K"),1,0)</f>
        <v>0</v>
      </c>
      <c r="V246" s="3">
        <f>IF(AND(D246="male miasto",S246="K"),1,0)</f>
        <v>0</v>
      </c>
      <c r="W246" s="3">
        <f>IF(AND(D246="wies",S246="K"),1,0)</f>
        <v>0</v>
      </c>
    </row>
    <row r="247" spans="1:23" x14ac:dyDescent="0.25">
      <c r="A247" t="s">
        <v>341</v>
      </c>
      <c r="B247" t="s">
        <v>139</v>
      </c>
      <c r="C247" s="1">
        <v>18233</v>
      </c>
      <c r="D247" t="s">
        <v>12</v>
      </c>
      <c r="E247">
        <f t="shared" si="4"/>
        <v>12</v>
      </c>
      <c r="S247" s="3" t="str">
        <f>IF(RIGHT(B247,1)="a","K","M")</f>
        <v>M</v>
      </c>
      <c r="T247" s="3">
        <f>IF(AND(D247="duze miasto",S247="K"),1,0)</f>
        <v>0</v>
      </c>
      <c r="U247" s="3">
        <f>IF(AND(D247="srednie miasto",S247="K"),1,0)</f>
        <v>0</v>
      </c>
      <c r="V247" s="3">
        <f>IF(AND(D247="male miasto",S247="K"),1,0)</f>
        <v>0</v>
      </c>
      <c r="W247" s="3">
        <f>IF(AND(D247="wies",S247="K"),1,0)</f>
        <v>0</v>
      </c>
    </row>
    <row r="248" spans="1:23" x14ac:dyDescent="0.25">
      <c r="A248" t="s">
        <v>342</v>
      </c>
      <c r="B248" t="s">
        <v>177</v>
      </c>
      <c r="C248" s="1">
        <v>24225</v>
      </c>
      <c r="D248" t="s">
        <v>6</v>
      </c>
      <c r="E248">
        <f t="shared" si="4"/>
        <v>4</v>
      </c>
      <c r="S248" s="3" t="str">
        <f>IF(RIGHT(B248,1)="a","K","M")</f>
        <v>K</v>
      </c>
      <c r="T248" s="3">
        <f>IF(AND(D248="duze miasto",S248="K"),1,0)</f>
        <v>0</v>
      </c>
      <c r="U248" s="3">
        <f>IF(AND(D248="srednie miasto",S248="K"),1,0)</f>
        <v>1</v>
      </c>
      <c r="V248" s="3">
        <f>IF(AND(D248="male miasto",S248="K"),1,0)</f>
        <v>0</v>
      </c>
      <c r="W248" s="3">
        <f>IF(AND(D248="wies",S248="K"),1,0)</f>
        <v>0</v>
      </c>
    </row>
    <row r="249" spans="1:23" x14ac:dyDescent="0.25">
      <c r="A249" t="s">
        <v>343</v>
      </c>
      <c r="B249" t="s">
        <v>45</v>
      </c>
      <c r="C249" s="1">
        <v>27299</v>
      </c>
      <c r="D249" t="s">
        <v>6</v>
      </c>
      <c r="E249">
        <f t="shared" si="4"/>
        <v>9</v>
      </c>
      <c r="S249" s="3" t="str">
        <f>IF(RIGHT(B249,1)="a","K","M")</f>
        <v>K</v>
      </c>
      <c r="T249" s="3">
        <f>IF(AND(D249="duze miasto",S249="K"),1,0)</f>
        <v>0</v>
      </c>
      <c r="U249" s="3">
        <f>IF(AND(D249="srednie miasto",S249="K"),1,0)</f>
        <v>1</v>
      </c>
      <c r="V249" s="3">
        <f>IF(AND(D249="male miasto",S249="K"),1,0)</f>
        <v>0</v>
      </c>
      <c r="W249" s="3">
        <f>IF(AND(D249="wies",S249="K"),1,0)</f>
        <v>0</v>
      </c>
    </row>
    <row r="250" spans="1:23" x14ac:dyDescent="0.25">
      <c r="A250" t="s">
        <v>344</v>
      </c>
      <c r="B250" t="s">
        <v>345</v>
      </c>
      <c r="C250" s="1">
        <v>18398</v>
      </c>
      <c r="D250" t="s">
        <v>12</v>
      </c>
      <c r="E250">
        <f t="shared" si="4"/>
        <v>5</v>
      </c>
      <c r="S250" s="3" t="str">
        <f>IF(RIGHT(B250,1)="a","K","M")</f>
        <v>K</v>
      </c>
      <c r="T250" s="3">
        <f>IF(AND(D250="duze miasto",S250="K"),1,0)</f>
        <v>1</v>
      </c>
      <c r="U250" s="3">
        <f>IF(AND(D250="srednie miasto",S250="K"),1,0)</f>
        <v>0</v>
      </c>
      <c r="V250" s="3">
        <f>IF(AND(D250="male miasto",S250="K"),1,0)</f>
        <v>0</v>
      </c>
      <c r="W250" s="3">
        <f>IF(AND(D250="wies",S250="K"),1,0)</f>
        <v>0</v>
      </c>
    </row>
    <row r="251" spans="1:23" x14ac:dyDescent="0.25">
      <c r="A251" t="s">
        <v>329</v>
      </c>
      <c r="B251" t="s">
        <v>194</v>
      </c>
      <c r="C251" s="1">
        <v>34400</v>
      </c>
      <c r="D251" t="s">
        <v>12</v>
      </c>
      <c r="E251">
        <f t="shared" si="4"/>
        <v>3</v>
      </c>
      <c r="S251" s="3" t="str">
        <f>IF(RIGHT(B251,1)="a","K","M")</f>
        <v>K</v>
      </c>
      <c r="T251" s="3">
        <f>IF(AND(D251="duze miasto",S251="K"),1,0)</f>
        <v>1</v>
      </c>
      <c r="U251" s="3">
        <f>IF(AND(D251="srednie miasto",S251="K"),1,0)</f>
        <v>0</v>
      </c>
      <c r="V251" s="3">
        <f>IF(AND(D251="male miasto",S251="K"),1,0)</f>
        <v>0</v>
      </c>
      <c r="W251" s="3">
        <f>IF(AND(D251="wies",S251="K"),1,0)</f>
        <v>0</v>
      </c>
    </row>
    <row r="252" spans="1:23" x14ac:dyDescent="0.25">
      <c r="A252" t="s">
        <v>51</v>
      </c>
      <c r="B252" t="s">
        <v>346</v>
      </c>
      <c r="C252" s="1">
        <v>21513</v>
      </c>
      <c r="D252" t="s">
        <v>12</v>
      </c>
      <c r="E252">
        <f t="shared" si="4"/>
        <v>11</v>
      </c>
      <c r="S252" s="3" t="str">
        <f>IF(RIGHT(B252,1)="a","K","M")</f>
        <v>K</v>
      </c>
      <c r="T252" s="3">
        <f>IF(AND(D252="duze miasto",S252="K"),1,0)</f>
        <v>1</v>
      </c>
      <c r="U252" s="3">
        <f>IF(AND(D252="srednie miasto",S252="K"),1,0)</f>
        <v>0</v>
      </c>
      <c r="V252" s="3">
        <f>IF(AND(D252="male miasto",S252="K"),1,0)</f>
        <v>0</v>
      </c>
      <c r="W252" s="3">
        <f>IF(AND(D252="wies",S252="K"),1,0)</f>
        <v>0</v>
      </c>
    </row>
    <row r="253" spans="1:23" x14ac:dyDescent="0.25">
      <c r="A253" t="s">
        <v>347</v>
      </c>
      <c r="B253" t="s">
        <v>236</v>
      </c>
      <c r="C253" s="1">
        <v>31749</v>
      </c>
      <c r="D253" t="s">
        <v>6</v>
      </c>
      <c r="E253">
        <f t="shared" si="4"/>
        <v>12</v>
      </c>
      <c r="S253" s="3" t="str">
        <f>IF(RIGHT(B253,1)="a","K","M")</f>
        <v>K</v>
      </c>
      <c r="T253" s="3">
        <f>IF(AND(D253="duze miasto",S253="K"),1,0)</f>
        <v>0</v>
      </c>
      <c r="U253" s="3">
        <f>IF(AND(D253="srednie miasto",S253="K"),1,0)</f>
        <v>1</v>
      </c>
      <c r="V253" s="3">
        <f>IF(AND(D253="male miasto",S253="K"),1,0)</f>
        <v>0</v>
      </c>
      <c r="W253" s="3">
        <f>IF(AND(D253="wies",S253="K"),1,0)</f>
        <v>0</v>
      </c>
    </row>
    <row r="254" spans="1:23" x14ac:dyDescent="0.25">
      <c r="A254" t="s">
        <v>348</v>
      </c>
      <c r="B254" t="s">
        <v>5</v>
      </c>
      <c r="C254" s="1">
        <v>34235</v>
      </c>
      <c r="D254" t="s">
        <v>6</v>
      </c>
      <c r="E254">
        <f t="shared" si="4"/>
        <v>9</v>
      </c>
      <c r="S254" s="3" t="str">
        <f>IF(RIGHT(B254,1)="a","K","M")</f>
        <v>K</v>
      </c>
      <c r="T254" s="3">
        <f>IF(AND(D254="duze miasto",S254="K"),1,0)</f>
        <v>0</v>
      </c>
      <c r="U254" s="3">
        <f>IF(AND(D254="srednie miasto",S254="K"),1,0)</f>
        <v>1</v>
      </c>
      <c r="V254" s="3">
        <f>IF(AND(D254="male miasto",S254="K"),1,0)</f>
        <v>0</v>
      </c>
      <c r="W254" s="3">
        <f>IF(AND(D254="wies",S254="K"),1,0)</f>
        <v>0</v>
      </c>
    </row>
    <row r="255" spans="1:23" x14ac:dyDescent="0.25">
      <c r="A255" t="s">
        <v>349</v>
      </c>
      <c r="B255" t="s">
        <v>131</v>
      </c>
      <c r="C255" s="1">
        <v>19183</v>
      </c>
      <c r="D255" t="s">
        <v>9</v>
      </c>
      <c r="E255">
        <f t="shared" si="4"/>
        <v>7</v>
      </c>
      <c r="S255" s="3" t="str">
        <f>IF(RIGHT(B255,1)="a","K","M")</f>
        <v>K</v>
      </c>
      <c r="T255" s="3">
        <f>IF(AND(D255="duze miasto",S255="K"),1,0)</f>
        <v>0</v>
      </c>
      <c r="U255" s="3">
        <f>IF(AND(D255="srednie miasto",S255="K"),1,0)</f>
        <v>0</v>
      </c>
      <c r="V255" s="3">
        <f>IF(AND(D255="male miasto",S255="K"),1,0)</f>
        <v>0</v>
      </c>
      <c r="W255" s="3">
        <f>IF(AND(D255="wies",S255="K"),1,0)</f>
        <v>1</v>
      </c>
    </row>
    <row r="256" spans="1:23" x14ac:dyDescent="0.25">
      <c r="A256" t="s">
        <v>350</v>
      </c>
      <c r="B256" t="s">
        <v>8</v>
      </c>
      <c r="C256" s="1">
        <v>27424</v>
      </c>
      <c r="D256" t="s">
        <v>12</v>
      </c>
      <c r="E256">
        <f t="shared" si="4"/>
        <v>1</v>
      </c>
      <c r="S256" s="3" t="str">
        <f>IF(RIGHT(B256,1)="a","K","M")</f>
        <v>M</v>
      </c>
      <c r="T256" s="3">
        <f>IF(AND(D256="duze miasto",S256="K"),1,0)</f>
        <v>0</v>
      </c>
      <c r="U256" s="3">
        <f>IF(AND(D256="srednie miasto",S256="K"),1,0)</f>
        <v>0</v>
      </c>
      <c r="V256" s="3">
        <f>IF(AND(D256="male miasto",S256="K"),1,0)</f>
        <v>0</v>
      </c>
      <c r="W256" s="3">
        <f>IF(AND(D256="wies",S256="K"),1,0)</f>
        <v>0</v>
      </c>
    </row>
    <row r="257" spans="1:23" x14ac:dyDescent="0.25">
      <c r="A257" t="s">
        <v>351</v>
      </c>
      <c r="B257" t="s">
        <v>152</v>
      </c>
      <c r="C257" s="1">
        <v>23665</v>
      </c>
      <c r="D257" t="s">
        <v>12</v>
      </c>
      <c r="E257">
        <f t="shared" si="4"/>
        <v>10</v>
      </c>
      <c r="S257" s="3" t="str">
        <f>IF(RIGHT(B257,1)="a","K","M")</f>
        <v>M</v>
      </c>
      <c r="T257" s="3">
        <f>IF(AND(D257="duze miasto",S257="K"),1,0)</f>
        <v>0</v>
      </c>
      <c r="U257" s="3">
        <f>IF(AND(D257="srednie miasto",S257="K"),1,0)</f>
        <v>0</v>
      </c>
      <c r="V257" s="3">
        <f>IF(AND(D257="male miasto",S257="K"),1,0)</f>
        <v>0</v>
      </c>
      <c r="W257" s="3">
        <f>IF(AND(D257="wies",S257="K"),1,0)</f>
        <v>0</v>
      </c>
    </row>
    <row r="258" spans="1:23" x14ac:dyDescent="0.25">
      <c r="A258" t="s">
        <v>352</v>
      </c>
      <c r="B258" t="s">
        <v>11</v>
      </c>
      <c r="C258" s="1">
        <v>17649</v>
      </c>
      <c r="D258" t="s">
        <v>6</v>
      </c>
      <c r="E258">
        <f t="shared" si="4"/>
        <v>4</v>
      </c>
      <c r="S258" s="3" t="str">
        <f>IF(RIGHT(B258,1)="a","K","M")</f>
        <v>K</v>
      </c>
      <c r="T258" s="3">
        <f>IF(AND(D258="duze miasto",S258="K"),1,0)</f>
        <v>0</v>
      </c>
      <c r="U258" s="3">
        <f>IF(AND(D258="srednie miasto",S258="K"),1,0)</f>
        <v>1</v>
      </c>
      <c r="V258" s="3">
        <f>IF(AND(D258="male miasto",S258="K"),1,0)</f>
        <v>0</v>
      </c>
      <c r="W258" s="3">
        <f>IF(AND(D258="wies",S258="K"),1,0)</f>
        <v>0</v>
      </c>
    </row>
    <row r="259" spans="1:23" x14ac:dyDescent="0.25">
      <c r="A259" t="s">
        <v>353</v>
      </c>
      <c r="B259" t="s">
        <v>354</v>
      </c>
      <c r="C259" s="1">
        <v>25530</v>
      </c>
      <c r="D259" t="s">
        <v>6</v>
      </c>
      <c r="E259">
        <f t="shared" ref="E259:E322" si="5">MONTH(C259)</f>
        <v>11</v>
      </c>
      <c r="S259" s="3" t="str">
        <f>IF(RIGHT(B259,1)="a","K","M")</f>
        <v>K</v>
      </c>
      <c r="T259" s="3">
        <f>IF(AND(D259="duze miasto",S259="K"),1,0)</f>
        <v>0</v>
      </c>
      <c r="U259" s="3">
        <f>IF(AND(D259="srednie miasto",S259="K"),1,0)</f>
        <v>1</v>
      </c>
      <c r="V259" s="3">
        <f>IF(AND(D259="male miasto",S259="K"),1,0)</f>
        <v>0</v>
      </c>
      <c r="W259" s="3">
        <f>IF(AND(D259="wies",S259="K"),1,0)</f>
        <v>0</v>
      </c>
    </row>
    <row r="260" spans="1:23" x14ac:dyDescent="0.25">
      <c r="A260" t="s">
        <v>355</v>
      </c>
      <c r="B260" t="s">
        <v>356</v>
      </c>
      <c r="C260" s="1">
        <v>34758</v>
      </c>
      <c r="D260" t="s">
        <v>9</v>
      </c>
      <c r="E260">
        <f t="shared" si="5"/>
        <v>2</v>
      </c>
      <c r="S260" s="3" t="str">
        <f>IF(RIGHT(B260,1)="a","K","M")</f>
        <v>K</v>
      </c>
      <c r="T260" s="3">
        <f>IF(AND(D260="duze miasto",S260="K"),1,0)</f>
        <v>0</v>
      </c>
      <c r="U260" s="3">
        <f>IF(AND(D260="srednie miasto",S260="K"),1,0)</f>
        <v>0</v>
      </c>
      <c r="V260" s="3">
        <f>IF(AND(D260="male miasto",S260="K"),1,0)</f>
        <v>0</v>
      </c>
      <c r="W260" s="3">
        <f>IF(AND(D260="wies",S260="K"),1,0)</f>
        <v>1</v>
      </c>
    </row>
    <row r="261" spans="1:23" x14ac:dyDescent="0.25">
      <c r="A261" t="s">
        <v>19</v>
      </c>
      <c r="B261" t="s">
        <v>357</v>
      </c>
      <c r="C261" s="1">
        <v>17531</v>
      </c>
      <c r="D261" t="s">
        <v>12</v>
      </c>
      <c r="E261">
        <f t="shared" si="5"/>
        <v>12</v>
      </c>
      <c r="S261" s="3" t="str">
        <f>IF(RIGHT(B261,1)="a","K","M")</f>
        <v>M</v>
      </c>
      <c r="T261" s="3">
        <f>IF(AND(D261="duze miasto",S261="K"),1,0)</f>
        <v>0</v>
      </c>
      <c r="U261" s="3">
        <f>IF(AND(D261="srednie miasto",S261="K"),1,0)</f>
        <v>0</v>
      </c>
      <c r="V261" s="3">
        <f>IF(AND(D261="male miasto",S261="K"),1,0)</f>
        <v>0</v>
      </c>
      <c r="W261" s="3">
        <f>IF(AND(D261="wies",S261="K"),1,0)</f>
        <v>0</v>
      </c>
    </row>
    <row r="262" spans="1:23" x14ac:dyDescent="0.25">
      <c r="A262" t="s">
        <v>358</v>
      </c>
      <c r="B262" t="s">
        <v>8</v>
      </c>
      <c r="C262" s="1">
        <v>32482</v>
      </c>
      <c r="D262" t="s">
        <v>6</v>
      </c>
      <c r="E262">
        <f t="shared" si="5"/>
        <v>12</v>
      </c>
      <c r="S262" s="3" t="str">
        <f>IF(RIGHT(B262,1)="a","K","M")</f>
        <v>M</v>
      </c>
      <c r="T262" s="3">
        <f>IF(AND(D262="duze miasto",S262="K"),1,0)</f>
        <v>0</v>
      </c>
      <c r="U262" s="3">
        <f>IF(AND(D262="srednie miasto",S262="K"),1,0)</f>
        <v>0</v>
      </c>
      <c r="V262" s="3">
        <f>IF(AND(D262="male miasto",S262="K"),1,0)</f>
        <v>0</v>
      </c>
      <c r="W262" s="3">
        <f>IF(AND(D262="wies",S262="K"),1,0)</f>
        <v>0</v>
      </c>
    </row>
    <row r="263" spans="1:23" x14ac:dyDescent="0.25">
      <c r="A263" t="s">
        <v>359</v>
      </c>
      <c r="B263" t="s">
        <v>246</v>
      </c>
      <c r="C263" s="1">
        <v>34533</v>
      </c>
      <c r="D263" t="s">
        <v>12</v>
      </c>
      <c r="E263">
        <f t="shared" si="5"/>
        <v>7</v>
      </c>
      <c r="S263" s="3" t="str">
        <f>IF(RIGHT(B263,1)="a","K","M")</f>
        <v>M</v>
      </c>
      <c r="T263" s="3">
        <f>IF(AND(D263="duze miasto",S263="K"),1,0)</f>
        <v>0</v>
      </c>
      <c r="U263" s="3">
        <f>IF(AND(D263="srednie miasto",S263="K"),1,0)</f>
        <v>0</v>
      </c>
      <c r="V263" s="3">
        <f>IF(AND(D263="male miasto",S263="K"),1,0)</f>
        <v>0</v>
      </c>
      <c r="W263" s="3">
        <f>IF(AND(D263="wies",S263="K"),1,0)</f>
        <v>0</v>
      </c>
    </row>
    <row r="264" spans="1:23" x14ac:dyDescent="0.25">
      <c r="A264" t="s">
        <v>308</v>
      </c>
      <c r="B264" t="s">
        <v>79</v>
      </c>
      <c r="C264" s="1">
        <v>28491</v>
      </c>
      <c r="D264" t="s">
        <v>12</v>
      </c>
      <c r="E264">
        <f t="shared" si="5"/>
        <v>1</v>
      </c>
      <c r="S264" s="3" t="str">
        <f>IF(RIGHT(B264,1)="a","K","M")</f>
        <v>K</v>
      </c>
      <c r="T264" s="3">
        <f>IF(AND(D264="duze miasto",S264="K"),1,0)</f>
        <v>1</v>
      </c>
      <c r="U264" s="3">
        <f>IF(AND(D264="srednie miasto",S264="K"),1,0)</f>
        <v>0</v>
      </c>
      <c r="V264" s="3">
        <f>IF(AND(D264="male miasto",S264="K"),1,0)</f>
        <v>0</v>
      </c>
      <c r="W264" s="3">
        <f>IF(AND(D264="wies",S264="K"),1,0)</f>
        <v>0</v>
      </c>
    </row>
    <row r="265" spans="1:23" x14ac:dyDescent="0.25">
      <c r="A265" t="s">
        <v>360</v>
      </c>
      <c r="B265" t="s">
        <v>361</v>
      </c>
      <c r="C265" s="1">
        <v>32689</v>
      </c>
      <c r="D265" t="s">
        <v>9</v>
      </c>
      <c r="E265">
        <f t="shared" si="5"/>
        <v>6</v>
      </c>
      <c r="S265" s="3" t="str">
        <f>IF(RIGHT(B265,1)="a","K","M")</f>
        <v>K</v>
      </c>
      <c r="T265" s="3">
        <f>IF(AND(D265="duze miasto",S265="K"),1,0)</f>
        <v>0</v>
      </c>
      <c r="U265" s="3">
        <f>IF(AND(D265="srednie miasto",S265="K"),1,0)</f>
        <v>0</v>
      </c>
      <c r="V265" s="3">
        <f>IF(AND(D265="male miasto",S265="K"),1,0)</f>
        <v>0</v>
      </c>
      <c r="W265" s="3">
        <f>IF(AND(D265="wies",S265="K"),1,0)</f>
        <v>1</v>
      </c>
    </row>
    <row r="266" spans="1:23" x14ac:dyDescent="0.25">
      <c r="A266" t="s">
        <v>162</v>
      </c>
      <c r="B266" t="s">
        <v>362</v>
      </c>
      <c r="C266" s="1">
        <v>27112</v>
      </c>
      <c r="D266" t="s">
        <v>6</v>
      </c>
      <c r="E266">
        <f t="shared" si="5"/>
        <v>3</v>
      </c>
      <c r="S266" s="3" t="str">
        <f>IF(RIGHT(B266,1)="a","K","M")</f>
        <v>K</v>
      </c>
      <c r="T266" s="3">
        <f>IF(AND(D266="duze miasto",S266="K"),1,0)</f>
        <v>0</v>
      </c>
      <c r="U266" s="3">
        <f>IF(AND(D266="srednie miasto",S266="K"),1,0)</f>
        <v>1</v>
      </c>
      <c r="V266" s="3">
        <f>IF(AND(D266="male miasto",S266="K"),1,0)</f>
        <v>0</v>
      </c>
      <c r="W266" s="3">
        <f>IF(AND(D266="wies",S266="K"),1,0)</f>
        <v>0</v>
      </c>
    </row>
    <row r="267" spans="1:23" x14ac:dyDescent="0.25">
      <c r="A267" t="s">
        <v>363</v>
      </c>
      <c r="B267" t="s">
        <v>16</v>
      </c>
      <c r="C267" s="1">
        <v>29259</v>
      </c>
      <c r="D267" t="s">
        <v>12</v>
      </c>
      <c r="E267">
        <f t="shared" si="5"/>
        <v>2</v>
      </c>
      <c r="S267" s="3" t="str">
        <f>IF(RIGHT(B267,1)="a","K","M")</f>
        <v>K</v>
      </c>
      <c r="T267" s="3">
        <f>IF(AND(D267="duze miasto",S267="K"),1,0)</f>
        <v>1</v>
      </c>
      <c r="U267" s="3">
        <f>IF(AND(D267="srednie miasto",S267="K"),1,0)</f>
        <v>0</v>
      </c>
      <c r="V267" s="3">
        <f>IF(AND(D267="male miasto",S267="K"),1,0)</f>
        <v>0</v>
      </c>
      <c r="W267" s="3">
        <f>IF(AND(D267="wies",S267="K"),1,0)</f>
        <v>0</v>
      </c>
    </row>
    <row r="268" spans="1:23" x14ac:dyDescent="0.25">
      <c r="A268" t="s">
        <v>83</v>
      </c>
      <c r="B268" t="s">
        <v>123</v>
      </c>
      <c r="C268" s="1">
        <v>18437</v>
      </c>
      <c r="D268" t="s">
        <v>6</v>
      </c>
      <c r="E268">
        <f t="shared" si="5"/>
        <v>6</v>
      </c>
      <c r="S268" s="3" t="str">
        <f>IF(RIGHT(B268,1)="a","K","M")</f>
        <v>K</v>
      </c>
      <c r="T268" s="3">
        <f>IF(AND(D268="duze miasto",S268="K"),1,0)</f>
        <v>0</v>
      </c>
      <c r="U268" s="3">
        <f>IF(AND(D268="srednie miasto",S268="K"),1,0)</f>
        <v>1</v>
      </c>
      <c r="V268" s="3">
        <f>IF(AND(D268="male miasto",S268="K"),1,0)</f>
        <v>0</v>
      </c>
      <c r="W268" s="3">
        <f>IF(AND(D268="wies",S268="K"),1,0)</f>
        <v>0</v>
      </c>
    </row>
    <row r="269" spans="1:23" x14ac:dyDescent="0.25">
      <c r="A269" t="s">
        <v>364</v>
      </c>
      <c r="B269" t="s">
        <v>194</v>
      </c>
      <c r="C269" s="1">
        <v>34406</v>
      </c>
      <c r="D269" t="s">
        <v>12</v>
      </c>
      <c r="E269">
        <f t="shared" si="5"/>
        <v>3</v>
      </c>
      <c r="S269" s="3" t="str">
        <f>IF(RIGHT(B269,1)="a","K","M")</f>
        <v>K</v>
      </c>
      <c r="T269" s="3">
        <f>IF(AND(D269="duze miasto",S269="K"),1,0)</f>
        <v>1</v>
      </c>
      <c r="U269" s="3">
        <f>IF(AND(D269="srednie miasto",S269="K"),1,0)</f>
        <v>0</v>
      </c>
      <c r="V269" s="3">
        <f>IF(AND(D269="male miasto",S269="K"),1,0)</f>
        <v>0</v>
      </c>
      <c r="W269" s="3">
        <f>IF(AND(D269="wies",S269="K"),1,0)</f>
        <v>0</v>
      </c>
    </row>
    <row r="270" spans="1:23" x14ac:dyDescent="0.25">
      <c r="A270" t="s">
        <v>365</v>
      </c>
      <c r="B270" t="s">
        <v>366</v>
      </c>
      <c r="C270" s="1">
        <v>26689</v>
      </c>
      <c r="D270" t="s">
        <v>12</v>
      </c>
      <c r="E270">
        <f t="shared" si="5"/>
        <v>1</v>
      </c>
      <c r="S270" s="3" t="str">
        <f>IF(RIGHT(B270,1)="a","K","M")</f>
        <v>M</v>
      </c>
      <c r="T270" s="3">
        <f>IF(AND(D270="duze miasto",S270="K"),1,0)</f>
        <v>0</v>
      </c>
      <c r="U270" s="3">
        <f>IF(AND(D270="srednie miasto",S270="K"),1,0)</f>
        <v>0</v>
      </c>
      <c r="V270" s="3">
        <f>IF(AND(D270="male miasto",S270="K"),1,0)</f>
        <v>0</v>
      </c>
      <c r="W270" s="3">
        <f>IF(AND(D270="wies",S270="K"),1,0)</f>
        <v>0</v>
      </c>
    </row>
    <row r="271" spans="1:23" x14ac:dyDescent="0.25">
      <c r="A271" t="s">
        <v>174</v>
      </c>
      <c r="B271" t="s">
        <v>52</v>
      </c>
      <c r="C271" s="1">
        <v>24391</v>
      </c>
      <c r="D271" t="s">
        <v>6</v>
      </c>
      <c r="E271">
        <f t="shared" si="5"/>
        <v>10</v>
      </c>
      <c r="S271" s="3" t="str">
        <f>IF(RIGHT(B271,1)="a","K","M")</f>
        <v>K</v>
      </c>
      <c r="T271" s="3">
        <f>IF(AND(D271="duze miasto",S271="K"),1,0)</f>
        <v>0</v>
      </c>
      <c r="U271" s="3">
        <f>IF(AND(D271="srednie miasto",S271="K"),1,0)</f>
        <v>1</v>
      </c>
      <c r="V271" s="3">
        <f>IF(AND(D271="male miasto",S271="K"),1,0)</f>
        <v>0</v>
      </c>
      <c r="W271" s="3">
        <f>IF(AND(D271="wies",S271="K"),1,0)</f>
        <v>0</v>
      </c>
    </row>
    <row r="272" spans="1:23" x14ac:dyDescent="0.25">
      <c r="A272" t="s">
        <v>367</v>
      </c>
      <c r="B272" t="s">
        <v>368</v>
      </c>
      <c r="C272" s="1">
        <v>22010</v>
      </c>
      <c r="D272" t="s">
        <v>12</v>
      </c>
      <c r="E272">
        <f t="shared" si="5"/>
        <v>4</v>
      </c>
      <c r="S272" s="3" t="str">
        <f>IF(RIGHT(B272,1)="a","K","M")</f>
        <v>K</v>
      </c>
      <c r="T272" s="3">
        <f>IF(AND(D272="duze miasto",S272="K"),1,0)</f>
        <v>1</v>
      </c>
      <c r="U272" s="3">
        <f>IF(AND(D272="srednie miasto",S272="K"),1,0)</f>
        <v>0</v>
      </c>
      <c r="V272" s="3">
        <f>IF(AND(D272="male miasto",S272="K"),1,0)</f>
        <v>0</v>
      </c>
      <c r="W272" s="3">
        <f>IF(AND(D272="wies",S272="K"),1,0)</f>
        <v>0</v>
      </c>
    </row>
    <row r="273" spans="1:23" x14ac:dyDescent="0.25">
      <c r="A273" t="s">
        <v>369</v>
      </c>
      <c r="B273" t="s">
        <v>332</v>
      </c>
      <c r="C273" s="1">
        <v>17207</v>
      </c>
      <c r="D273" t="s">
        <v>9</v>
      </c>
      <c r="E273">
        <f t="shared" si="5"/>
        <v>2</v>
      </c>
      <c r="S273" s="3" t="str">
        <f>IF(RIGHT(B273,1)="a","K","M")</f>
        <v>M</v>
      </c>
      <c r="T273" s="3">
        <f>IF(AND(D273="duze miasto",S273="K"),1,0)</f>
        <v>0</v>
      </c>
      <c r="U273" s="3">
        <f>IF(AND(D273="srednie miasto",S273="K"),1,0)</f>
        <v>0</v>
      </c>
      <c r="V273" s="3">
        <f>IF(AND(D273="male miasto",S273="K"),1,0)</f>
        <v>0</v>
      </c>
      <c r="W273" s="3">
        <f>IF(AND(D273="wies",S273="K"),1,0)</f>
        <v>0</v>
      </c>
    </row>
    <row r="274" spans="1:23" x14ac:dyDescent="0.25">
      <c r="A274" t="s">
        <v>370</v>
      </c>
      <c r="B274" t="s">
        <v>160</v>
      </c>
      <c r="C274" s="1">
        <v>22547</v>
      </c>
      <c r="D274" t="s">
        <v>6</v>
      </c>
      <c r="E274">
        <f t="shared" si="5"/>
        <v>9</v>
      </c>
      <c r="S274" s="3" t="str">
        <f>IF(RIGHT(B274,1)="a","K","M")</f>
        <v>M</v>
      </c>
      <c r="T274" s="3">
        <f>IF(AND(D274="duze miasto",S274="K"),1,0)</f>
        <v>0</v>
      </c>
      <c r="U274" s="3">
        <f>IF(AND(D274="srednie miasto",S274="K"),1,0)</f>
        <v>0</v>
      </c>
      <c r="V274" s="3">
        <f>IF(AND(D274="male miasto",S274="K"),1,0)</f>
        <v>0</v>
      </c>
      <c r="W274" s="3">
        <f>IF(AND(D274="wies",S274="K"),1,0)</f>
        <v>0</v>
      </c>
    </row>
    <row r="275" spans="1:23" x14ac:dyDescent="0.25">
      <c r="A275" t="s">
        <v>371</v>
      </c>
      <c r="B275" t="s">
        <v>372</v>
      </c>
      <c r="C275" s="1">
        <v>20722</v>
      </c>
      <c r="D275" t="s">
        <v>12</v>
      </c>
      <c r="E275">
        <f t="shared" si="5"/>
        <v>9</v>
      </c>
      <c r="S275" s="3" t="str">
        <f>IF(RIGHT(B275,1)="a","K","M")</f>
        <v>K</v>
      </c>
      <c r="T275" s="3">
        <f>IF(AND(D275="duze miasto",S275="K"),1,0)</f>
        <v>1</v>
      </c>
      <c r="U275" s="3">
        <f>IF(AND(D275="srednie miasto",S275="K"),1,0)</f>
        <v>0</v>
      </c>
      <c r="V275" s="3">
        <f>IF(AND(D275="male miasto",S275="K"),1,0)</f>
        <v>0</v>
      </c>
      <c r="W275" s="3">
        <f>IF(AND(D275="wies",S275="K"),1,0)</f>
        <v>0</v>
      </c>
    </row>
    <row r="276" spans="1:23" x14ac:dyDescent="0.25">
      <c r="A276" t="s">
        <v>373</v>
      </c>
      <c r="B276" t="s">
        <v>29</v>
      </c>
      <c r="C276" s="1">
        <v>24900</v>
      </c>
      <c r="D276" t="s">
        <v>12</v>
      </c>
      <c r="E276">
        <f t="shared" si="5"/>
        <v>3</v>
      </c>
      <c r="S276" s="3" t="str">
        <f>IF(RIGHT(B276,1)="a","K","M")</f>
        <v>M</v>
      </c>
      <c r="T276" s="3">
        <f>IF(AND(D276="duze miasto",S276="K"),1,0)</f>
        <v>0</v>
      </c>
      <c r="U276" s="3">
        <f>IF(AND(D276="srednie miasto",S276="K"),1,0)</f>
        <v>0</v>
      </c>
      <c r="V276" s="3">
        <f>IF(AND(D276="male miasto",S276="K"),1,0)</f>
        <v>0</v>
      </c>
      <c r="W276" s="3">
        <f>IF(AND(D276="wies",S276="K"),1,0)</f>
        <v>0</v>
      </c>
    </row>
    <row r="277" spans="1:23" x14ac:dyDescent="0.25">
      <c r="A277" t="s">
        <v>374</v>
      </c>
      <c r="B277" t="s">
        <v>37</v>
      </c>
      <c r="C277" s="1">
        <v>20808</v>
      </c>
      <c r="D277" t="s">
        <v>12</v>
      </c>
      <c r="E277">
        <f t="shared" si="5"/>
        <v>12</v>
      </c>
      <c r="S277" s="3" t="str">
        <f>IF(RIGHT(B277,1)="a","K","M")</f>
        <v>K</v>
      </c>
      <c r="T277" s="3">
        <f>IF(AND(D277="duze miasto",S277="K"),1,0)</f>
        <v>1</v>
      </c>
      <c r="U277" s="3">
        <f>IF(AND(D277="srednie miasto",S277="K"),1,0)</f>
        <v>0</v>
      </c>
      <c r="V277" s="3">
        <f>IF(AND(D277="male miasto",S277="K"),1,0)</f>
        <v>0</v>
      </c>
      <c r="W277" s="3">
        <f>IF(AND(D277="wies",S277="K"),1,0)</f>
        <v>0</v>
      </c>
    </row>
    <row r="278" spans="1:23" x14ac:dyDescent="0.25">
      <c r="A278" t="s">
        <v>375</v>
      </c>
      <c r="B278" t="s">
        <v>131</v>
      </c>
      <c r="C278" s="1">
        <v>30235</v>
      </c>
      <c r="D278" t="s">
        <v>12</v>
      </c>
      <c r="E278">
        <f t="shared" si="5"/>
        <v>10</v>
      </c>
      <c r="S278" s="3" t="str">
        <f>IF(RIGHT(B278,1)="a","K","M")</f>
        <v>K</v>
      </c>
      <c r="T278" s="3">
        <f>IF(AND(D278="duze miasto",S278="K"),1,0)</f>
        <v>1</v>
      </c>
      <c r="U278" s="3">
        <f>IF(AND(D278="srednie miasto",S278="K"),1,0)</f>
        <v>0</v>
      </c>
      <c r="V278" s="3">
        <f>IF(AND(D278="male miasto",S278="K"),1,0)</f>
        <v>0</v>
      </c>
      <c r="W278" s="3">
        <f>IF(AND(D278="wies",S278="K"),1,0)</f>
        <v>0</v>
      </c>
    </row>
    <row r="279" spans="1:23" x14ac:dyDescent="0.25">
      <c r="A279" t="s">
        <v>376</v>
      </c>
      <c r="B279" t="s">
        <v>257</v>
      </c>
      <c r="C279" s="1">
        <v>21221</v>
      </c>
      <c r="D279" t="s">
        <v>9</v>
      </c>
      <c r="E279">
        <f t="shared" si="5"/>
        <v>2</v>
      </c>
      <c r="S279" s="3" t="str">
        <f>IF(RIGHT(B279,1)="a","K","M")</f>
        <v>M</v>
      </c>
      <c r="T279" s="3">
        <f>IF(AND(D279="duze miasto",S279="K"),1,0)</f>
        <v>0</v>
      </c>
      <c r="U279" s="3">
        <f>IF(AND(D279="srednie miasto",S279="K"),1,0)</f>
        <v>0</v>
      </c>
      <c r="V279" s="3">
        <f>IF(AND(D279="male miasto",S279="K"),1,0)</f>
        <v>0</v>
      </c>
      <c r="W279" s="3">
        <f>IF(AND(D279="wies",S279="K"),1,0)</f>
        <v>0</v>
      </c>
    </row>
    <row r="280" spans="1:23" x14ac:dyDescent="0.25">
      <c r="A280" t="s">
        <v>377</v>
      </c>
      <c r="B280" t="s">
        <v>45</v>
      </c>
      <c r="C280" s="1">
        <v>20193</v>
      </c>
      <c r="D280" t="s">
        <v>6</v>
      </c>
      <c r="E280">
        <f t="shared" si="5"/>
        <v>4</v>
      </c>
      <c r="S280" s="3" t="str">
        <f>IF(RIGHT(B280,1)="a","K","M")</f>
        <v>K</v>
      </c>
      <c r="T280" s="3">
        <f>IF(AND(D280="duze miasto",S280="K"),1,0)</f>
        <v>0</v>
      </c>
      <c r="U280" s="3">
        <f>IF(AND(D280="srednie miasto",S280="K"),1,0)</f>
        <v>1</v>
      </c>
      <c r="V280" s="3">
        <f>IF(AND(D280="male miasto",S280="K"),1,0)</f>
        <v>0</v>
      </c>
      <c r="W280" s="3">
        <f>IF(AND(D280="wies",S280="K"),1,0)</f>
        <v>0</v>
      </c>
    </row>
    <row r="281" spans="1:23" x14ac:dyDescent="0.25">
      <c r="A281" t="s">
        <v>378</v>
      </c>
      <c r="B281" t="s">
        <v>141</v>
      </c>
      <c r="C281" s="1">
        <v>17137</v>
      </c>
      <c r="D281" t="s">
        <v>6</v>
      </c>
      <c r="E281">
        <f t="shared" si="5"/>
        <v>12</v>
      </c>
      <c r="S281" s="3" t="str">
        <f>IF(RIGHT(B281,1)="a","K","M")</f>
        <v>M</v>
      </c>
      <c r="T281" s="3">
        <f>IF(AND(D281="duze miasto",S281="K"),1,0)</f>
        <v>0</v>
      </c>
      <c r="U281" s="3">
        <f>IF(AND(D281="srednie miasto",S281="K"),1,0)</f>
        <v>0</v>
      </c>
      <c r="V281" s="3">
        <f>IF(AND(D281="male miasto",S281="K"),1,0)</f>
        <v>0</v>
      </c>
      <c r="W281" s="3">
        <f>IF(AND(D281="wies",S281="K"),1,0)</f>
        <v>0</v>
      </c>
    </row>
    <row r="282" spans="1:23" x14ac:dyDescent="0.25">
      <c r="A282" t="s">
        <v>379</v>
      </c>
      <c r="B282" t="s">
        <v>49</v>
      </c>
      <c r="C282" s="1">
        <v>32802</v>
      </c>
      <c r="D282" t="s">
        <v>6</v>
      </c>
      <c r="E282">
        <f t="shared" si="5"/>
        <v>10</v>
      </c>
      <c r="S282" s="3" t="str">
        <f>IF(RIGHT(B282,1)="a","K","M")</f>
        <v>M</v>
      </c>
      <c r="T282" s="3">
        <f>IF(AND(D282="duze miasto",S282="K"),1,0)</f>
        <v>0</v>
      </c>
      <c r="U282" s="3">
        <f>IF(AND(D282="srednie miasto",S282="K"),1,0)</f>
        <v>0</v>
      </c>
      <c r="V282" s="3">
        <f>IF(AND(D282="male miasto",S282="K"),1,0)</f>
        <v>0</v>
      </c>
      <c r="W282" s="3">
        <f>IF(AND(D282="wies",S282="K"),1,0)</f>
        <v>0</v>
      </c>
    </row>
    <row r="283" spans="1:23" x14ac:dyDescent="0.25">
      <c r="A283" t="s">
        <v>240</v>
      </c>
      <c r="B283" t="s">
        <v>20</v>
      </c>
      <c r="C283" s="1">
        <v>25839</v>
      </c>
      <c r="D283" t="s">
        <v>12</v>
      </c>
      <c r="E283">
        <f t="shared" si="5"/>
        <v>9</v>
      </c>
      <c r="S283" s="3" t="str">
        <f>IF(RIGHT(B283,1)="a","K","M")</f>
        <v>K</v>
      </c>
      <c r="T283" s="3">
        <f>IF(AND(D283="duze miasto",S283="K"),1,0)</f>
        <v>1</v>
      </c>
      <c r="U283" s="3">
        <f>IF(AND(D283="srednie miasto",S283="K"),1,0)</f>
        <v>0</v>
      </c>
      <c r="V283" s="3">
        <f>IF(AND(D283="male miasto",S283="K"),1,0)</f>
        <v>0</v>
      </c>
      <c r="W283" s="3">
        <f>IF(AND(D283="wies",S283="K"),1,0)</f>
        <v>0</v>
      </c>
    </row>
    <row r="284" spans="1:23" x14ac:dyDescent="0.25">
      <c r="A284" t="s">
        <v>275</v>
      </c>
      <c r="B284" t="s">
        <v>380</v>
      </c>
      <c r="C284" s="1">
        <v>32028</v>
      </c>
      <c r="D284" t="s">
        <v>12</v>
      </c>
      <c r="E284">
        <f t="shared" si="5"/>
        <v>9</v>
      </c>
      <c r="S284" s="3" t="str">
        <f>IF(RIGHT(B284,1)="a","K","M")</f>
        <v>M</v>
      </c>
      <c r="T284" s="3">
        <f>IF(AND(D284="duze miasto",S284="K"),1,0)</f>
        <v>0</v>
      </c>
      <c r="U284" s="3">
        <f>IF(AND(D284="srednie miasto",S284="K"),1,0)</f>
        <v>0</v>
      </c>
      <c r="V284" s="3">
        <f>IF(AND(D284="male miasto",S284="K"),1,0)</f>
        <v>0</v>
      </c>
      <c r="W284" s="3">
        <f>IF(AND(D284="wies",S284="K"),1,0)</f>
        <v>0</v>
      </c>
    </row>
    <row r="285" spans="1:23" x14ac:dyDescent="0.25">
      <c r="A285" t="s">
        <v>317</v>
      </c>
      <c r="B285" t="s">
        <v>192</v>
      </c>
      <c r="C285" s="1">
        <v>31556</v>
      </c>
      <c r="D285" t="s">
        <v>6</v>
      </c>
      <c r="E285">
        <f t="shared" si="5"/>
        <v>5</v>
      </c>
      <c r="S285" s="3" t="str">
        <f>IF(RIGHT(B285,1)="a","K","M")</f>
        <v>K</v>
      </c>
      <c r="T285" s="3">
        <f>IF(AND(D285="duze miasto",S285="K"),1,0)</f>
        <v>0</v>
      </c>
      <c r="U285" s="3">
        <f>IF(AND(D285="srednie miasto",S285="K"),1,0)</f>
        <v>1</v>
      </c>
      <c r="V285" s="3">
        <f>IF(AND(D285="male miasto",S285="K"),1,0)</f>
        <v>0</v>
      </c>
      <c r="W285" s="3">
        <f>IF(AND(D285="wies",S285="K"),1,0)</f>
        <v>0</v>
      </c>
    </row>
    <row r="286" spans="1:23" x14ac:dyDescent="0.25">
      <c r="A286" t="s">
        <v>381</v>
      </c>
      <c r="B286" t="s">
        <v>54</v>
      </c>
      <c r="C286" s="1">
        <v>19153</v>
      </c>
      <c r="D286" t="s">
        <v>6</v>
      </c>
      <c r="E286">
        <f t="shared" si="5"/>
        <v>6</v>
      </c>
      <c r="S286" s="3" t="str">
        <f>IF(RIGHT(B286,1)="a","K","M")</f>
        <v>K</v>
      </c>
      <c r="T286" s="3">
        <f>IF(AND(D286="duze miasto",S286="K"),1,0)</f>
        <v>0</v>
      </c>
      <c r="U286" s="3">
        <f>IF(AND(D286="srednie miasto",S286="K"),1,0)</f>
        <v>1</v>
      </c>
      <c r="V286" s="3">
        <f>IF(AND(D286="male miasto",S286="K"),1,0)</f>
        <v>0</v>
      </c>
      <c r="W286" s="3">
        <f>IF(AND(D286="wies",S286="K"),1,0)</f>
        <v>0</v>
      </c>
    </row>
    <row r="287" spans="1:23" x14ac:dyDescent="0.25">
      <c r="A287" t="s">
        <v>382</v>
      </c>
      <c r="B287" t="s">
        <v>383</v>
      </c>
      <c r="C287" s="1">
        <v>21934</v>
      </c>
      <c r="D287" t="s">
        <v>6</v>
      </c>
      <c r="E287">
        <f t="shared" si="5"/>
        <v>1</v>
      </c>
      <c r="S287" s="3" t="str">
        <f>IF(RIGHT(B287,1)="a","K","M")</f>
        <v>K</v>
      </c>
      <c r="T287" s="3">
        <f>IF(AND(D287="duze miasto",S287="K"),1,0)</f>
        <v>0</v>
      </c>
      <c r="U287" s="3">
        <f>IF(AND(D287="srednie miasto",S287="K"),1,0)</f>
        <v>1</v>
      </c>
      <c r="V287" s="3">
        <f>IF(AND(D287="male miasto",S287="K"),1,0)</f>
        <v>0</v>
      </c>
      <c r="W287" s="3">
        <f>IF(AND(D287="wies",S287="K"),1,0)</f>
        <v>0</v>
      </c>
    </row>
    <row r="288" spans="1:23" x14ac:dyDescent="0.25">
      <c r="A288" t="s">
        <v>384</v>
      </c>
      <c r="B288" t="s">
        <v>361</v>
      </c>
      <c r="C288" s="1">
        <v>28187</v>
      </c>
      <c r="D288" t="s">
        <v>12</v>
      </c>
      <c r="E288">
        <f t="shared" si="5"/>
        <v>3</v>
      </c>
      <c r="S288" s="3" t="str">
        <f>IF(RIGHT(B288,1)="a","K","M")</f>
        <v>K</v>
      </c>
      <c r="T288" s="3">
        <f>IF(AND(D288="duze miasto",S288="K"),1,0)</f>
        <v>1</v>
      </c>
      <c r="U288" s="3">
        <f>IF(AND(D288="srednie miasto",S288="K"),1,0)</f>
        <v>0</v>
      </c>
      <c r="V288" s="3">
        <f>IF(AND(D288="male miasto",S288="K"),1,0)</f>
        <v>0</v>
      </c>
      <c r="W288" s="3">
        <f>IF(AND(D288="wies",S288="K"),1,0)</f>
        <v>0</v>
      </c>
    </row>
    <row r="289" spans="1:23" x14ac:dyDescent="0.25">
      <c r="A289" t="s">
        <v>385</v>
      </c>
      <c r="B289" t="s">
        <v>252</v>
      </c>
      <c r="C289" s="1">
        <v>34291</v>
      </c>
      <c r="D289" t="s">
        <v>12</v>
      </c>
      <c r="E289">
        <f t="shared" si="5"/>
        <v>11</v>
      </c>
      <c r="S289" s="3" t="str">
        <f>IF(RIGHT(B289,1)="a","K","M")</f>
        <v>M</v>
      </c>
      <c r="T289" s="3">
        <f>IF(AND(D289="duze miasto",S289="K"),1,0)</f>
        <v>0</v>
      </c>
      <c r="U289" s="3">
        <f>IF(AND(D289="srednie miasto",S289="K"),1,0)</f>
        <v>0</v>
      </c>
      <c r="V289" s="3">
        <f>IF(AND(D289="male miasto",S289="K"),1,0)</f>
        <v>0</v>
      </c>
      <c r="W289" s="3">
        <f>IF(AND(D289="wies",S289="K"),1,0)</f>
        <v>0</v>
      </c>
    </row>
    <row r="290" spans="1:23" x14ac:dyDescent="0.25">
      <c r="A290" t="s">
        <v>386</v>
      </c>
      <c r="B290" t="s">
        <v>107</v>
      </c>
      <c r="C290" s="1">
        <v>24652</v>
      </c>
      <c r="D290" t="s">
        <v>6</v>
      </c>
      <c r="E290">
        <f t="shared" si="5"/>
        <v>6</v>
      </c>
      <c r="S290" s="3" t="str">
        <f>IF(RIGHT(B290,1)="a","K","M")</f>
        <v>K</v>
      </c>
      <c r="T290" s="3">
        <f>IF(AND(D290="duze miasto",S290="K"),1,0)</f>
        <v>0</v>
      </c>
      <c r="U290" s="3">
        <f>IF(AND(D290="srednie miasto",S290="K"),1,0)</f>
        <v>1</v>
      </c>
      <c r="V290" s="3">
        <f>IF(AND(D290="male miasto",S290="K"),1,0)</f>
        <v>0</v>
      </c>
      <c r="W290" s="3">
        <f>IF(AND(D290="wies",S290="K"),1,0)</f>
        <v>0</v>
      </c>
    </row>
    <row r="291" spans="1:23" x14ac:dyDescent="0.25">
      <c r="A291" t="s">
        <v>387</v>
      </c>
      <c r="B291" t="s">
        <v>121</v>
      </c>
      <c r="C291" s="1">
        <v>18010</v>
      </c>
      <c r="D291" t="s">
        <v>6</v>
      </c>
      <c r="E291">
        <f t="shared" si="5"/>
        <v>4</v>
      </c>
      <c r="S291" s="3" t="str">
        <f>IF(RIGHT(B291,1)="a","K","M")</f>
        <v>K</v>
      </c>
      <c r="T291" s="3">
        <f>IF(AND(D291="duze miasto",S291="K"),1,0)</f>
        <v>0</v>
      </c>
      <c r="U291" s="3">
        <f>IF(AND(D291="srednie miasto",S291="K"),1,0)</f>
        <v>1</v>
      </c>
      <c r="V291" s="3">
        <f>IF(AND(D291="male miasto",S291="K"),1,0)</f>
        <v>0</v>
      </c>
      <c r="W291" s="3">
        <f>IF(AND(D291="wies",S291="K"),1,0)</f>
        <v>0</v>
      </c>
    </row>
    <row r="292" spans="1:23" x14ac:dyDescent="0.25">
      <c r="A292" t="s">
        <v>388</v>
      </c>
      <c r="B292" t="s">
        <v>368</v>
      </c>
      <c r="C292" s="1">
        <v>26506</v>
      </c>
      <c r="D292" t="s">
        <v>40</v>
      </c>
      <c r="E292">
        <f t="shared" si="5"/>
        <v>7</v>
      </c>
      <c r="S292" s="3" t="str">
        <f>IF(RIGHT(B292,1)="a","K","M")</f>
        <v>K</v>
      </c>
      <c r="T292" s="3">
        <f>IF(AND(D292="duze miasto",S292="K"),1,0)</f>
        <v>0</v>
      </c>
      <c r="U292" s="3">
        <f>IF(AND(D292="srednie miasto",S292="K"),1,0)</f>
        <v>0</v>
      </c>
      <c r="V292" s="3">
        <f>IF(AND(D292="male miasto",S292="K"),1,0)</f>
        <v>1</v>
      </c>
      <c r="W292" s="3">
        <f>IF(AND(D292="wies",S292="K"),1,0)</f>
        <v>0</v>
      </c>
    </row>
    <row r="293" spans="1:23" x14ac:dyDescent="0.25">
      <c r="A293" t="s">
        <v>389</v>
      </c>
      <c r="B293" t="s">
        <v>160</v>
      </c>
      <c r="C293" s="1">
        <v>30368</v>
      </c>
      <c r="D293" t="s">
        <v>40</v>
      </c>
      <c r="E293">
        <f t="shared" si="5"/>
        <v>2</v>
      </c>
      <c r="S293" s="3" t="str">
        <f>IF(RIGHT(B293,1)="a","K","M")</f>
        <v>M</v>
      </c>
      <c r="T293" s="3">
        <f>IF(AND(D293="duze miasto",S293="K"),1,0)</f>
        <v>0</v>
      </c>
      <c r="U293" s="3">
        <f>IF(AND(D293="srednie miasto",S293="K"),1,0)</f>
        <v>0</v>
      </c>
      <c r="V293" s="3">
        <f>IF(AND(D293="male miasto",S293="K"),1,0)</f>
        <v>0</v>
      </c>
      <c r="W293" s="3">
        <f>IF(AND(D293="wies",S293="K"),1,0)</f>
        <v>0</v>
      </c>
    </row>
    <row r="294" spans="1:23" x14ac:dyDescent="0.25">
      <c r="A294" t="s">
        <v>162</v>
      </c>
      <c r="B294" t="s">
        <v>54</v>
      </c>
      <c r="C294" s="1">
        <v>16991</v>
      </c>
      <c r="D294" t="s">
        <v>12</v>
      </c>
      <c r="E294">
        <f t="shared" si="5"/>
        <v>7</v>
      </c>
      <c r="S294" s="3" t="str">
        <f>IF(RIGHT(B294,1)="a","K","M")</f>
        <v>K</v>
      </c>
      <c r="T294" s="3">
        <f>IF(AND(D294="duze miasto",S294="K"),1,0)</f>
        <v>1</v>
      </c>
      <c r="U294" s="3">
        <f>IF(AND(D294="srednie miasto",S294="K"),1,0)</f>
        <v>0</v>
      </c>
      <c r="V294" s="3">
        <f>IF(AND(D294="male miasto",S294="K"),1,0)</f>
        <v>0</v>
      </c>
      <c r="W294" s="3">
        <f>IF(AND(D294="wies",S294="K"),1,0)</f>
        <v>0</v>
      </c>
    </row>
    <row r="295" spans="1:23" x14ac:dyDescent="0.25">
      <c r="A295" t="s">
        <v>390</v>
      </c>
      <c r="B295" t="s">
        <v>152</v>
      </c>
      <c r="C295" s="1">
        <v>23950</v>
      </c>
      <c r="D295" t="s">
        <v>12</v>
      </c>
      <c r="E295">
        <f t="shared" si="5"/>
        <v>7</v>
      </c>
      <c r="S295" s="3" t="str">
        <f>IF(RIGHT(B295,1)="a","K","M")</f>
        <v>M</v>
      </c>
      <c r="T295" s="3">
        <f>IF(AND(D295="duze miasto",S295="K"),1,0)</f>
        <v>0</v>
      </c>
      <c r="U295" s="3">
        <f>IF(AND(D295="srednie miasto",S295="K"),1,0)</f>
        <v>0</v>
      </c>
      <c r="V295" s="3">
        <f>IF(AND(D295="male miasto",S295="K"),1,0)</f>
        <v>0</v>
      </c>
      <c r="W295" s="3">
        <f>IF(AND(D295="wies",S295="K"),1,0)</f>
        <v>0</v>
      </c>
    </row>
    <row r="296" spans="1:23" x14ac:dyDescent="0.25">
      <c r="A296" t="s">
        <v>391</v>
      </c>
      <c r="B296" t="s">
        <v>47</v>
      </c>
      <c r="C296" s="1">
        <v>26871</v>
      </c>
      <c r="D296" t="s">
        <v>12</v>
      </c>
      <c r="E296">
        <f t="shared" si="5"/>
        <v>7</v>
      </c>
      <c r="S296" s="3" t="str">
        <f>IF(RIGHT(B296,1)="a","K","M")</f>
        <v>K</v>
      </c>
      <c r="T296" s="3">
        <f>IF(AND(D296="duze miasto",S296="K"),1,0)</f>
        <v>1</v>
      </c>
      <c r="U296" s="3">
        <f>IF(AND(D296="srednie miasto",S296="K"),1,0)</f>
        <v>0</v>
      </c>
      <c r="V296" s="3">
        <f>IF(AND(D296="male miasto",S296="K"),1,0)</f>
        <v>0</v>
      </c>
      <c r="W296" s="3">
        <f>IF(AND(D296="wies",S296="K"),1,0)</f>
        <v>0</v>
      </c>
    </row>
    <row r="297" spans="1:23" x14ac:dyDescent="0.25">
      <c r="A297" t="s">
        <v>392</v>
      </c>
      <c r="B297" t="s">
        <v>260</v>
      </c>
      <c r="C297" s="1">
        <v>17268</v>
      </c>
      <c r="D297" t="s">
        <v>40</v>
      </c>
      <c r="E297">
        <f t="shared" si="5"/>
        <v>4</v>
      </c>
      <c r="S297" s="3" t="str">
        <f>IF(RIGHT(B297,1)="a","K","M")</f>
        <v>M</v>
      </c>
      <c r="T297" s="3">
        <f>IF(AND(D297="duze miasto",S297="K"),1,0)</f>
        <v>0</v>
      </c>
      <c r="U297" s="3">
        <f>IF(AND(D297="srednie miasto",S297="K"),1,0)</f>
        <v>0</v>
      </c>
      <c r="V297" s="3">
        <f>IF(AND(D297="male miasto",S297="K"),1,0)</f>
        <v>0</v>
      </c>
      <c r="W297" s="3">
        <f>IF(AND(D297="wies",S297="K"),1,0)</f>
        <v>0</v>
      </c>
    </row>
    <row r="298" spans="1:23" x14ac:dyDescent="0.25">
      <c r="A298" t="s">
        <v>393</v>
      </c>
      <c r="B298" t="s">
        <v>394</v>
      </c>
      <c r="C298" s="1">
        <v>31612</v>
      </c>
      <c r="D298" t="s">
        <v>6</v>
      </c>
      <c r="E298">
        <f t="shared" si="5"/>
        <v>7</v>
      </c>
      <c r="S298" s="3" t="str">
        <f>IF(RIGHT(B298,1)="a","K","M")</f>
        <v>K</v>
      </c>
      <c r="T298" s="3">
        <f>IF(AND(D298="duze miasto",S298="K"),1,0)</f>
        <v>0</v>
      </c>
      <c r="U298" s="3">
        <f>IF(AND(D298="srednie miasto",S298="K"),1,0)</f>
        <v>1</v>
      </c>
      <c r="V298" s="3">
        <f>IF(AND(D298="male miasto",S298="K"),1,0)</f>
        <v>0</v>
      </c>
      <c r="W298" s="3">
        <f>IF(AND(D298="wies",S298="K"),1,0)</f>
        <v>0</v>
      </c>
    </row>
    <row r="299" spans="1:23" x14ac:dyDescent="0.25">
      <c r="A299" t="s">
        <v>395</v>
      </c>
      <c r="B299" t="s">
        <v>131</v>
      </c>
      <c r="C299" s="1">
        <v>21264</v>
      </c>
      <c r="D299" t="s">
        <v>12</v>
      </c>
      <c r="E299">
        <f t="shared" si="5"/>
        <v>3</v>
      </c>
      <c r="S299" s="3" t="str">
        <f>IF(RIGHT(B299,1)="a","K","M")</f>
        <v>K</v>
      </c>
      <c r="T299" s="3">
        <f>IF(AND(D299="duze miasto",S299="K"),1,0)</f>
        <v>1</v>
      </c>
      <c r="U299" s="3">
        <f>IF(AND(D299="srednie miasto",S299="K"),1,0)</f>
        <v>0</v>
      </c>
      <c r="V299" s="3">
        <f>IF(AND(D299="male miasto",S299="K"),1,0)</f>
        <v>0</v>
      </c>
      <c r="W299" s="3">
        <f>IF(AND(D299="wies",S299="K"),1,0)</f>
        <v>0</v>
      </c>
    </row>
    <row r="300" spans="1:23" x14ac:dyDescent="0.25">
      <c r="A300" t="s">
        <v>396</v>
      </c>
      <c r="B300" t="s">
        <v>236</v>
      </c>
      <c r="C300" s="1">
        <v>29622</v>
      </c>
      <c r="D300" t="s">
        <v>40</v>
      </c>
      <c r="E300">
        <f t="shared" si="5"/>
        <v>2</v>
      </c>
      <c r="S300" s="3" t="str">
        <f>IF(RIGHT(B300,1)="a","K","M")</f>
        <v>K</v>
      </c>
      <c r="T300" s="3">
        <f>IF(AND(D300="duze miasto",S300="K"),1,0)</f>
        <v>0</v>
      </c>
      <c r="U300" s="3">
        <f>IF(AND(D300="srednie miasto",S300="K"),1,0)</f>
        <v>0</v>
      </c>
      <c r="V300" s="3">
        <f>IF(AND(D300="male miasto",S300="K"),1,0)</f>
        <v>1</v>
      </c>
      <c r="W300" s="3">
        <f>IF(AND(D300="wies",S300="K"),1,0)</f>
        <v>0</v>
      </c>
    </row>
    <row r="301" spans="1:23" x14ac:dyDescent="0.25">
      <c r="A301" t="s">
        <v>162</v>
      </c>
      <c r="B301" t="s">
        <v>20</v>
      </c>
      <c r="C301" s="1">
        <v>30875</v>
      </c>
      <c r="D301" t="s">
        <v>6</v>
      </c>
      <c r="E301">
        <f t="shared" si="5"/>
        <v>7</v>
      </c>
      <c r="S301" s="3" t="str">
        <f>IF(RIGHT(B301,1)="a","K","M")</f>
        <v>K</v>
      </c>
      <c r="T301" s="3">
        <f>IF(AND(D301="duze miasto",S301="K"),1,0)</f>
        <v>0</v>
      </c>
      <c r="U301" s="3">
        <f>IF(AND(D301="srednie miasto",S301="K"),1,0)</f>
        <v>1</v>
      </c>
      <c r="V301" s="3">
        <f>IF(AND(D301="male miasto",S301="K"),1,0)</f>
        <v>0</v>
      </c>
      <c r="W301" s="3">
        <f>IF(AND(D301="wies",S301="K"),1,0)</f>
        <v>0</v>
      </c>
    </row>
    <row r="302" spans="1:23" x14ac:dyDescent="0.25">
      <c r="A302" t="s">
        <v>397</v>
      </c>
      <c r="B302" t="s">
        <v>107</v>
      </c>
      <c r="C302" s="1">
        <v>31924</v>
      </c>
      <c r="D302" t="s">
        <v>12</v>
      </c>
      <c r="E302">
        <f t="shared" si="5"/>
        <v>5</v>
      </c>
      <c r="S302" s="3" t="str">
        <f>IF(RIGHT(B302,1)="a","K","M")</f>
        <v>K</v>
      </c>
      <c r="T302" s="3">
        <f>IF(AND(D302="duze miasto",S302="K"),1,0)</f>
        <v>1</v>
      </c>
      <c r="U302" s="3">
        <f>IF(AND(D302="srednie miasto",S302="K"),1,0)</f>
        <v>0</v>
      </c>
      <c r="V302" s="3">
        <f>IF(AND(D302="male miasto",S302="K"),1,0)</f>
        <v>0</v>
      </c>
      <c r="W302" s="3">
        <f>IF(AND(D302="wies",S302="K"),1,0)</f>
        <v>0</v>
      </c>
    </row>
    <row r="303" spans="1:23" x14ac:dyDescent="0.25">
      <c r="A303" t="s">
        <v>398</v>
      </c>
      <c r="B303" t="s">
        <v>399</v>
      </c>
      <c r="C303" s="1">
        <v>23384</v>
      </c>
      <c r="D303" t="s">
        <v>12</v>
      </c>
      <c r="E303">
        <f t="shared" si="5"/>
        <v>1</v>
      </c>
      <c r="S303" s="3" t="str">
        <f>IF(RIGHT(B303,1)="a","K","M")</f>
        <v>M</v>
      </c>
      <c r="T303" s="3">
        <f>IF(AND(D303="duze miasto",S303="K"),1,0)</f>
        <v>0</v>
      </c>
      <c r="U303" s="3">
        <f>IF(AND(D303="srednie miasto",S303="K"),1,0)</f>
        <v>0</v>
      </c>
      <c r="V303" s="3">
        <f>IF(AND(D303="male miasto",S303="K"),1,0)</f>
        <v>0</v>
      </c>
      <c r="W303" s="3">
        <f>IF(AND(D303="wies",S303="K"),1,0)</f>
        <v>0</v>
      </c>
    </row>
    <row r="304" spans="1:23" x14ac:dyDescent="0.25">
      <c r="A304" t="s">
        <v>400</v>
      </c>
      <c r="B304" t="s">
        <v>401</v>
      </c>
      <c r="C304" s="1">
        <v>32097</v>
      </c>
      <c r="D304" t="s">
        <v>6</v>
      </c>
      <c r="E304">
        <f t="shared" si="5"/>
        <v>11</v>
      </c>
      <c r="S304" s="3" t="str">
        <f>IF(RIGHT(B304,1)="a","K","M")</f>
        <v>M</v>
      </c>
      <c r="T304" s="3">
        <f>IF(AND(D304="duze miasto",S304="K"),1,0)</f>
        <v>0</v>
      </c>
      <c r="U304" s="3">
        <f>IF(AND(D304="srednie miasto",S304="K"),1,0)</f>
        <v>0</v>
      </c>
      <c r="V304" s="3">
        <f>IF(AND(D304="male miasto",S304="K"),1,0)</f>
        <v>0</v>
      </c>
      <c r="W304" s="3">
        <f>IF(AND(D304="wies",S304="K"),1,0)</f>
        <v>0</v>
      </c>
    </row>
    <row r="305" spans="1:23" x14ac:dyDescent="0.25">
      <c r="A305" t="s">
        <v>402</v>
      </c>
      <c r="B305" t="s">
        <v>403</v>
      </c>
      <c r="C305" s="1">
        <v>22555</v>
      </c>
      <c r="D305" t="s">
        <v>40</v>
      </c>
      <c r="E305">
        <f t="shared" si="5"/>
        <v>10</v>
      </c>
      <c r="S305" s="3" t="str">
        <f>IF(RIGHT(B305,1)="a","K","M")</f>
        <v>K</v>
      </c>
      <c r="T305" s="3">
        <f>IF(AND(D305="duze miasto",S305="K"),1,0)</f>
        <v>0</v>
      </c>
      <c r="U305" s="3">
        <f>IF(AND(D305="srednie miasto",S305="K"),1,0)</f>
        <v>0</v>
      </c>
      <c r="V305" s="3">
        <f>IF(AND(D305="male miasto",S305="K"),1,0)</f>
        <v>1</v>
      </c>
      <c r="W305" s="3">
        <f>IF(AND(D305="wies",S305="K"),1,0)</f>
        <v>0</v>
      </c>
    </row>
    <row r="306" spans="1:23" x14ac:dyDescent="0.25">
      <c r="A306" t="s">
        <v>317</v>
      </c>
      <c r="B306" t="s">
        <v>20</v>
      </c>
      <c r="C306" s="1">
        <v>22508</v>
      </c>
      <c r="D306" t="s">
        <v>12</v>
      </c>
      <c r="E306">
        <f t="shared" si="5"/>
        <v>8</v>
      </c>
      <c r="S306" s="3" t="str">
        <f>IF(RIGHT(B306,1)="a","K","M")</f>
        <v>K</v>
      </c>
      <c r="T306" s="3">
        <f>IF(AND(D306="duze miasto",S306="K"),1,0)</f>
        <v>1</v>
      </c>
      <c r="U306" s="3">
        <f>IF(AND(D306="srednie miasto",S306="K"),1,0)</f>
        <v>0</v>
      </c>
      <c r="V306" s="3">
        <f>IF(AND(D306="male miasto",S306="K"),1,0)</f>
        <v>0</v>
      </c>
      <c r="W306" s="3">
        <f>IF(AND(D306="wies",S306="K"),1,0)</f>
        <v>0</v>
      </c>
    </row>
    <row r="307" spans="1:23" x14ac:dyDescent="0.25">
      <c r="A307" t="s">
        <v>404</v>
      </c>
      <c r="B307" t="s">
        <v>72</v>
      </c>
      <c r="C307" s="1">
        <v>29510</v>
      </c>
      <c r="D307" t="s">
        <v>6</v>
      </c>
      <c r="E307">
        <f t="shared" si="5"/>
        <v>10</v>
      </c>
      <c r="S307" s="3" t="str">
        <f>IF(RIGHT(B307,1)="a","K","M")</f>
        <v>M</v>
      </c>
      <c r="T307" s="3">
        <f>IF(AND(D307="duze miasto",S307="K"),1,0)</f>
        <v>0</v>
      </c>
      <c r="U307" s="3">
        <f>IF(AND(D307="srednie miasto",S307="K"),1,0)</f>
        <v>0</v>
      </c>
      <c r="V307" s="3">
        <f>IF(AND(D307="male miasto",S307="K"),1,0)</f>
        <v>0</v>
      </c>
      <c r="W307" s="3">
        <f>IF(AND(D307="wies",S307="K"),1,0)</f>
        <v>0</v>
      </c>
    </row>
    <row r="308" spans="1:23" x14ac:dyDescent="0.25">
      <c r="A308" t="s">
        <v>405</v>
      </c>
      <c r="B308" t="s">
        <v>406</v>
      </c>
      <c r="C308" s="1">
        <v>22398</v>
      </c>
      <c r="D308" t="s">
        <v>12</v>
      </c>
      <c r="E308">
        <f t="shared" si="5"/>
        <v>4</v>
      </c>
      <c r="S308" s="3" t="str">
        <f>IF(RIGHT(B308,1)="a","K","M")</f>
        <v>M</v>
      </c>
      <c r="T308" s="3">
        <f>IF(AND(D308="duze miasto",S308="K"),1,0)</f>
        <v>0</v>
      </c>
      <c r="U308" s="3">
        <f>IF(AND(D308="srednie miasto",S308="K"),1,0)</f>
        <v>0</v>
      </c>
      <c r="V308" s="3">
        <f>IF(AND(D308="male miasto",S308="K"),1,0)</f>
        <v>0</v>
      </c>
      <c r="W308" s="3">
        <f>IF(AND(D308="wies",S308="K"),1,0)</f>
        <v>0</v>
      </c>
    </row>
    <row r="309" spans="1:23" x14ac:dyDescent="0.25">
      <c r="A309" t="s">
        <v>407</v>
      </c>
      <c r="B309" t="s">
        <v>20</v>
      </c>
      <c r="C309" s="1">
        <v>28394</v>
      </c>
      <c r="D309" t="s">
        <v>9</v>
      </c>
      <c r="E309">
        <f t="shared" si="5"/>
        <v>9</v>
      </c>
      <c r="S309" s="3" t="str">
        <f>IF(RIGHT(B309,1)="a","K","M")</f>
        <v>K</v>
      </c>
      <c r="T309" s="3">
        <f>IF(AND(D309="duze miasto",S309="K"),1,0)</f>
        <v>0</v>
      </c>
      <c r="U309" s="3">
        <f>IF(AND(D309="srednie miasto",S309="K"),1,0)</f>
        <v>0</v>
      </c>
      <c r="V309" s="3">
        <f>IF(AND(D309="male miasto",S309="K"),1,0)</f>
        <v>0</v>
      </c>
      <c r="W309" s="3">
        <f>IF(AND(D309="wies",S309="K"),1,0)</f>
        <v>1</v>
      </c>
    </row>
    <row r="310" spans="1:23" x14ac:dyDescent="0.25">
      <c r="A310" t="s">
        <v>408</v>
      </c>
      <c r="B310" t="s">
        <v>139</v>
      </c>
      <c r="C310" s="1">
        <v>16244</v>
      </c>
      <c r="D310" t="s">
        <v>6</v>
      </c>
      <c r="E310">
        <f t="shared" si="5"/>
        <v>6</v>
      </c>
      <c r="S310" s="3" t="str">
        <f>IF(RIGHT(B310,1)="a","K","M")</f>
        <v>M</v>
      </c>
      <c r="T310" s="3">
        <f>IF(AND(D310="duze miasto",S310="K"),1,0)</f>
        <v>0</v>
      </c>
      <c r="U310" s="3">
        <f>IF(AND(D310="srednie miasto",S310="K"),1,0)</f>
        <v>0</v>
      </c>
      <c r="V310" s="3">
        <f>IF(AND(D310="male miasto",S310="K"),1,0)</f>
        <v>0</v>
      </c>
      <c r="W310" s="3">
        <f>IF(AND(D310="wies",S310="K"),1,0)</f>
        <v>0</v>
      </c>
    </row>
    <row r="311" spans="1:23" x14ac:dyDescent="0.25">
      <c r="A311" t="s">
        <v>409</v>
      </c>
      <c r="B311" t="s">
        <v>167</v>
      </c>
      <c r="C311" s="1">
        <v>32836</v>
      </c>
      <c r="D311" t="s">
        <v>12</v>
      </c>
      <c r="E311">
        <f t="shared" si="5"/>
        <v>11</v>
      </c>
      <c r="S311" s="3" t="str">
        <f>IF(RIGHT(B311,1)="a","K","M")</f>
        <v>M</v>
      </c>
      <c r="T311" s="3">
        <f>IF(AND(D311="duze miasto",S311="K"),1,0)</f>
        <v>0</v>
      </c>
      <c r="U311" s="3">
        <f>IF(AND(D311="srednie miasto",S311="K"),1,0)</f>
        <v>0</v>
      </c>
      <c r="V311" s="3">
        <f>IF(AND(D311="male miasto",S311="K"),1,0)</f>
        <v>0</v>
      </c>
      <c r="W311" s="3">
        <f>IF(AND(D311="wies",S311="K"),1,0)</f>
        <v>0</v>
      </c>
    </row>
    <row r="312" spans="1:23" x14ac:dyDescent="0.25">
      <c r="A312" t="s">
        <v>410</v>
      </c>
      <c r="B312" t="s">
        <v>141</v>
      </c>
      <c r="C312" s="1">
        <v>23528</v>
      </c>
      <c r="D312" t="s">
        <v>6</v>
      </c>
      <c r="E312">
        <f t="shared" si="5"/>
        <v>5</v>
      </c>
      <c r="S312" s="3" t="str">
        <f>IF(RIGHT(B312,1)="a","K","M")</f>
        <v>M</v>
      </c>
      <c r="T312" s="3">
        <f>IF(AND(D312="duze miasto",S312="K"),1,0)</f>
        <v>0</v>
      </c>
      <c r="U312" s="3">
        <f>IF(AND(D312="srednie miasto",S312="K"),1,0)</f>
        <v>0</v>
      </c>
      <c r="V312" s="3">
        <f>IF(AND(D312="male miasto",S312="K"),1,0)</f>
        <v>0</v>
      </c>
      <c r="W312" s="3">
        <f>IF(AND(D312="wies",S312="K"),1,0)</f>
        <v>0</v>
      </c>
    </row>
    <row r="313" spans="1:23" x14ac:dyDescent="0.25">
      <c r="A313" t="s">
        <v>411</v>
      </c>
      <c r="B313" t="s">
        <v>412</v>
      </c>
      <c r="C313" s="1">
        <v>28489</v>
      </c>
      <c r="D313" t="s">
        <v>12</v>
      </c>
      <c r="E313">
        <f t="shared" si="5"/>
        <v>12</v>
      </c>
      <c r="S313" s="3" t="str">
        <f>IF(RIGHT(B313,1)="a","K","M")</f>
        <v>K</v>
      </c>
      <c r="T313" s="3">
        <f>IF(AND(D313="duze miasto",S313="K"),1,0)</f>
        <v>1</v>
      </c>
      <c r="U313" s="3">
        <f>IF(AND(D313="srednie miasto",S313="K"),1,0)</f>
        <v>0</v>
      </c>
      <c r="V313" s="3">
        <f>IF(AND(D313="male miasto",S313="K"),1,0)</f>
        <v>0</v>
      </c>
      <c r="W313" s="3">
        <f>IF(AND(D313="wies",S313="K"),1,0)</f>
        <v>0</v>
      </c>
    </row>
    <row r="314" spans="1:23" x14ac:dyDescent="0.25">
      <c r="A314" t="s">
        <v>413</v>
      </c>
      <c r="B314" t="s">
        <v>399</v>
      </c>
      <c r="C314" s="1">
        <v>20920</v>
      </c>
      <c r="D314" t="s">
        <v>12</v>
      </c>
      <c r="E314">
        <f t="shared" si="5"/>
        <v>4</v>
      </c>
      <c r="S314" s="3" t="str">
        <f>IF(RIGHT(B314,1)="a","K","M")</f>
        <v>M</v>
      </c>
      <c r="T314" s="3">
        <f>IF(AND(D314="duze miasto",S314="K"),1,0)</f>
        <v>0</v>
      </c>
      <c r="U314" s="3">
        <f>IF(AND(D314="srednie miasto",S314="K"),1,0)</f>
        <v>0</v>
      </c>
      <c r="V314" s="3">
        <f>IF(AND(D314="male miasto",S314="K"),1,0)</f>
        <v>0</v>
      </c>
      <c r="W314" s="3">
        <f>IF(AND(D314="wies",S314="K"),1,0)</f>
        <v>0</v>
      </c>
    </row>
    <row r="315" spans="1:23" x14ac:dyDescent="0.25">
      <c r="A315" t="s">
        <v>414</v>
      </c>
      <c r="B315" t="s">
        <v>11</v>
      </c>
      <c r="C315" s="1">
        <v>34164</v>
      </c>
      <c r="D315" t="s">
        <v>6</v>
      </c>
      <c r="E315">
        <f t="shared" si="5"/>
        <v>7</v>
      </c>
      <c r="S315" s="3" t="str">
        <f>IF(RIGHT(B315,1)="a","K","M")</f>
        <v>K</v>
      </c>
      <c r="T315" s="3">
        <f>IF(AND(D315="duze miasto",S315="K"),1,0)</f>
        <v>0</v>
      </c>
      <c r="U315" s="3">
        <f>IF(AND(D315="srednie miasto",S315="K"),1,0)</f>
        <v>1</v>
      </c>
      <c r="V315" s="3">
        <f>IF(AND(D315="male miasto",S315="K"),1,0)</f>
        <v>0</v>
      </c>
      <c r="W315" s="3">
        <f>IF(AND(D315="wies",S315="K"),1,0)</f>
        <v>0</v>
      </c>
    </row>
    <row r="316" spans="1:23" x14ac:dyDescent="0.25">
      <c r="A316" t="s">
        <v>415</v>
      </c>
      <c r="B316" t="s">
        <v>246</v>
      </c>
      <c r="C316" s="1">
        <v>32341</v>
      </c>
      <c r="D316" t="s">
        <v>6</v>
      </c>
      <c r="E316">
        <f t="shared" si="5"/>
        <v>7</v>
      </c>
      <c r="S316" s="3" t="str">
        <f>IF(RIGHT(B316,1)="a","K","M")</f>
        <v>M</v>
      </c>
      <c r="T316" s="3">
        <f>IF(AND(D316="duze miasto",S316="K"),1,0)</f>
        <v>0</v>
      </c>
      <c r="U316" s="3">
        <f>IF(AND(D316="srednie miasto",S316="K"),1,0)</f>
        <v>0</v>
      </c>
      <c r="V316" s="3">
        <f>IF(AND(D316="male miasto",S316="K"),1,0)</f>
        <v>0</v>
      </c>
      <c r="W316" s="3">
        <f>IF(AND(D316="wies",S316="K"),1,0)</f>
        <v>0</v>
      </c>
    </row>
    <row r="317" spans="1:23" x14ac:dyDescent="0.25">
      <c r="A317" t="s">
        <v>416</v>
      </c>
      <c r="B317" t="s">
        <v>194</v>
      </c>
      <c r="C317" s="1">
        <v>16640</v>
      </c>
      <c r="D317" t="s">
        <v>12</v>
      </c>
      <c r="E317">
        <f t="shared" si="5"/>
        <v>7</v>
      </c>
      <c r="S317" s="3" t="str">
        <f>IF(RIGHT(B317,1)="a","K","M")</f>
        <v>K</v>
      </c>
      <c r="T317" s="3">
        <f>IF(AND(D317="duze miasto",S317="K"),1,0)</f>
        <v>1</v>
      </c>
      <c r="U317" s="3">
        <f>IF(AND(D317="srednie miasto",S317="K"),1,0)</f>
        <v>0</v>
      </c>
      <c r="V317" s="3">
        <f>IF(AND(D317="male miasto",S317="K"),1,0)</f>
        <v>0</v>
      </c>
      <c r="W317" s="3">
        <f>IF(AND(D317="wies",S317="K"),1,0)</f>
        <v>0</v>
      </c>
    </row>
    <row r="318" spans="1:23" x14ac:dyDescent="0.25">
      <c r="A318" t="s">
        <v>417</v>
      </c>
      <c r="B318" t="s">
        <v>418</v>
      </c>
      <c r="C318" s="1">
        <v>28217</v>
      </c>
      <c r="D318" t="s">
        <v>12</v>
      </c>
      <c r="E318">
        <f t="shared" si="5"/>
        <v>4</v>
      </c>
      <c r="S318" s="3" t="str">
        <f>IF(RIGHT(B318,1)="a","K","M")</f>
        <v>M</v>
      </c>
      <c r="T318" s="3">
        <f>IF(AND(D318="duze miasto",S318="K"),1,0)</f>
        <v>0</v>
      </c>
      <c r="U318" s="3">
        <f>IF(AND(D318="srednie miasto",S318="K"),1,0)</f>
        <v>0</v>
      </c>
      <c r="V318" s="3">
        <f>IF(AND(D318="male miasto",S318="K"),1,0)</f>
        <v>0</v>
      </c>
      <c r="W318" s="3">
        <f>IF(AND(D318="wies",S318="K"),1,0)</f>
        <v>0</v>
      </c>
    </row>
    <row r="319" spans="1:23" x14ac:dyDescent="0.25">
      <c r="A319" t="s">
        <v>190</v>
      </c>
      <c r="B319" t="s">
        <v>419</v>
      </c>
      <c r="C319" s="1">
        <v>32646</v>
      </c>
      <c r="D319" t="s">
        <v>40</v>
      </c>
      <c r="E319">
        <f t="shared" si="5"/>
        <v>5</v>
      </c>
      <c r="S319" s="3" t="str">
        <f>IF(RIGHT(B319,1)="a","K","M")</f>
        <v>M</v>
      </c>
      <c r="T319" s="3">
        <f>IF(AND(D319="duze miasto",S319="K"),1,0)</f>
        <v>0</v>
      </c>
      <c r="U319" s="3">
        <f>IF(AND(D319="srednie miasto",S319="K"),1,0)</f>
        <v>0</v>
      </c>
      <c r="V319" s="3">
        <f>IF(AND(D319="male miasto",S319="K"),1,0)</f>
        <v>0</v>
      </c>
      <c r="W319" s="3">
        <f>IF(AND(D319="wies",S319="K"),1,0)</f>
        <v>0</v>
      </c>
    </row>
    <row r="320" spans="1:23" x14ac:dyDescent="0.25">
      <c r="A320" t="s">
        <v>420</v>
      </c>
      <c r="B320" t="s">
        <v>5</v>
      </c>
      <c r="C320" s="1">
        <v>28636</v>
      </c>
      <c r="D320" t="s">
        <v>40</v>
      </c>
      <c r="E320">
        <f t="shared" si="5"/>
        <v>5</v>
      </c>
      <c r="S320" s="3" t="str">
        <f>IF(RIGHT(B320,1)="a","K","M")</f>
        <v>K</v>
      </c>
      <c r="T320" s="3">
        <f>IF(AND(D320="duze miasto",S320="K"),1,0)</f>
        <v>0</v>
      </c>
      <c r="U320" s="3">
        <f>IF(AND(D320="srednie miasto",S320="K"),1,0)</f>
        <v>0</v>
      </c>
      <c r="V320" s="3">
        <f>IF(AND(D320="male miasto",S320="K"),1,0)</f>
        <v>1</v>
      </c>
      <c r="W320" s="3">
        <f>IF(AND(D320="wies",S320="K"),1,0)</f>
        <v>0</v>
      </c>
    </row>
    <row r="321" spans="1:23" x14ac:dyDescent="0.25">
      <c r="A321" t="s">
        <v>421</v>
      </c>
      <c r="B321" t="s">
        <v>8</v>
      </c>
      <c r="C321" s="1">
        <v>30418</v>
      </c>
      <c r="D321" t="s">
        <v>12</v>
      </c>
      <c r="E321">
        <f t="shared" si="5"/>
        <v>4</v>
      </c>
      <c r="S321" s="3" t="str">
        <f>IF(RIGHT(B321,1)="a","K","M")</f>
        <v>M</v>
      </c>
      <c r="T321" s="3">
        <f>IF(AND(D321="duze miasto",S321="K"),1,0)</f>
        <v>0</v>
      </c>
      <c r="U321" s="3">
        <f>IF(AND(D321="srednie miasto",S321="K"),1,0)</f>
        <v>0</v>
      </c>
      <c r="V321" s="3">
        <f>IF(AND(D321="male miasto",S321="K"),1,0)</f>
        <v>0</v>
      </c>
      <c r="W321" s="3">
        <f>IF(AND(D321="wies",S321="K"),1,0)</f>
        <v>0</v>
      </c>
    </row>
    <row r="322" spans="1:23" x14ac:dyDescent="0.25">
      <c r="A322" t="s">
        <v>110</v>
      </c>
      <c r="B322" t="s">
        <v>368</v>
      </c>
      <c r="C322" s="1">
        <v>33971</v>
      </c>
      <c r="D322" t="s">
        <v>12</v>
      </c>
      <c r="E322">
        <f t="shared" si="5"/>
        <v>1</v>
      </c>
      <c r="S322" s="3" t="str">
        <f>IF(RIGHT(B322,1)="a","K","M")</f>
        <v>K</v>
      </c>
      <c r="T322" s="3">
        <f>IF(AND(D322="duze miasto",S322="K"),1,0)</f>
        <v>1</v>
      </c>
      <c r="U322" s="3">
        <f>IF(AND(D322="srednie miasto",S322="K"),1,0)</f>
        <v>0</v>
      </c>
      <c r="V322" s="3">
        <f>IF(AND(D322="male miasto",S322="K"),1,0)</f>
        <v>0</v>
      </c>
      <c r="W322" s="3">
        <f>IF(AND(D322="wies",S322="K"),1,0)</f>
        <v>0</v>
      </c>
    </row>
    <row r="323" spans="1:23" x14ac:dyDescent="0.25">
      <c r="A323" t="s">
        <v>422</v>
      </c>
      <c r="B323" t="s">
        <v>52</v>
      </c>
      <c r="C323" s="1">
        <v>26974</v>
      </c>
      <c r="D323" t="s">
        <v>12</v>
      </c>
      <c r="E323">
        <f t="shared" ref="E323:E332" si="6">MONTH(C323)</f>
        <v>11</v>
      </c>
      <c r="S323" s="3" t="str">
        <f>IF(RIGHT(B323,1)="a","K","M")</f>
        <v>K</v>
      </c>
      <c r="T323" s="3">
        <f>IF(AND(D323="duze miasto",S323="K"),1,0)</f>
        <v>1</v>
      </c>
      <c r="U323" s="3">
        <f>IF(AND(D323="srednie miasto",S323="K"),1,0)</f>
        <v>0</v>
      </c>
      <c r="V323" s="3">
        <f>IF(AND(D323="male miasto",S323="K"),1,0)</f>
        <v>0</v>
      </c>
      <c r="W323" s="3">
        <f>IF(AND(D323="wies",S323="K"),1,0)</f>
        <v>0</v>
      </c>
    </row>
    <row r="324" spans="1:23" x14ac:dyDescent="0.25">
      <c r="A324" t="s">
        <v>423</v>
      </c>
      <c r="B324" t="s">
        <v>47</v>
      </c>
      <c r="C324" s="1">
        <v>21339</v>
      </c>
      <c r="D324" t="s">
        <v>12</v>
      </c>
      <c r="E324">
        <f t="shared" si="6"/>
        <v>6</v>
      </c>
      <c r="S324" s="3" t="str">
        <f>IF(RIGHT(B324,1)="a","K","M")</f>
        <v>K</v>
      </c>
      <c r="T324" s="3">
        <f>IF(AND(D324="duze miasto",S324="K"),1,0)</f>
        <v>1</v>
      </c>
      <c r="U324" s="3">
        <f>IF(AND(D324="srednie miasto",S324="K"),1,0)</f>
        <v>0</v>
      </c>
      <c r="V324" s="3">
        <f>IF(AND(D324="male miasto",S324="K"),1,0)</f>
        <v>0</v>
      </c>
      <c r="W324" s="3">
        <f>IF(AND(D324="wies",S324="K"),1,0)</f>
        <v>0</v>
      </c>
    </row>
    <row r="325" spans="1:23" x14ac:dyDescent="0.25">
      <c r="A325" t="s">
        <v>424</v>
      </c>
      <c r="B325" t="s">
        <v>90</v>
      </c>
      <c r="C325" s="1">
        <v>25150</v>
      </c>
      <c r="D325" t="s">
        <v>6</v>
      </c>
      <c r="E325">
        <f t="shared" si="6"/>
        <v>11</v>
      </c>
      <c r="S325" s="3" t="str">
        <f>IF(RIGHT(B325,1)="a","K","M")</f>
        <v>M</v>
      </c>
      <c r="T325" s="3">
        <f>IF(AND(D325="duze miasto",S325="K"),1,0)</f>
        <v>0</v>
      </c>
      <c r="U325" s="3">
        <f>IF(AND(D325="srednie miasto",S325="K"),1,0)</f>
        <v>0</v>
      </c>
      <c r="V325" s="3">
        <f>IF(AND(D325="male miasto",S325="K"),1,0)</f>
        <v>0</v>
      </c>
      <c r="W325" s="3">
        <f>IF(AND(D325="wies",S325="K"),1,0)</f>
        <v>0</v>
      </c>
    </row>
    <row r="326" spans="1:23" x14ac:dyDescent="0.25">
      <c r="A326" t="s">
        <v>425</v>
      </c>
      <c r="B326" t="s">
        <v>8</v>
      </c>
      <c r="C326" s="1">
        <v>20340</v>
      </c>
      <c r="D326" t="s">
        <v>12</v>
      </c>
      <c r="E326">
        <f t="shared" si="6"/>
        <v>9</v>
      </c>
      <c r="S326" s="3" t="str">
        <f>IF(RIGHT(B326,1)="a","K","M")</f>
        <v>M</v>
      </c>
      <c r="T326" s="3">
        <f>IF(AND(D326="duze miasto",S326="K"),1,0)</f>
        <v>0</v>
      </c>
      <c r="U326" s="3">
        <f>IF(AND(D326="srednie miasto",S326="K"),1,0)</f>
        <v>0</v>
      </c>
      <c r="V326" s="3">
        <f>IF(AND(D326="male miasto",S326="K"),1,0)</f>
        <v>0</v>
      </c>
      <c r="W326" s="3">
        <f>IF(AND(D326="wies",S326="K"),1,0)</f>
        <v>0</v>
      </c>
    </row>
    <row r="327" spans="1:23" x14ac:dyDescent="0.25">
      <c r="A327" t="s">
        <v>426</v>
      </c>
      <c r="B327" t="s">
        <v>131</v>
      </c>
      <c r="C327" s="1">
        <v>16045</v>
      </c>
      <c r="D327" t="s">
        <v>6</v>
      </c>
      <c r="E327">
        <f t="shared" si="6"/>
        <v>12</v>
      </c>
      <c r="S327" s="3" t="str">
        <f>IF(RIGHT(B327,1)="a","K","M")</f>
        <v>K</v>
      </c>
      <c r="T327" s="3">
        <f>IF(AND(D327="duze miasto",S327="K"),1,0)</f>
        <v>0</v>
      </c>
      <c r="U327" s="3">
        <f>IF(AND(D327="srednie miasto",S327="K"),1,0)</f>
        <v>1</v>
      </c>
      <c r="V327" s="3">
        <f>IF(AND(D327="male miasto",S327="K"),1,0)</f>
        <v>0</v>
      </c>
      <c r="W327" s="3">
        <f>IF(AND(D327="wies",S327="K"),1,0)</f>
        <v>0</v>
      </c>
    </row>
    <row r="328" spans="1:23" x14ac:dyDescent="0.25">
      <c r="A328" t="s">
        <v>427</v>
      </c>
      <c r="B328" t="s">
        <v>37</v>
      </c>
      <c r="C328" s="1">
        <v>18568</v>
      </c>
      <c r="D328" t="s">
        <v>12</v>
      </c>
      <c r="E328">
        <f t="shared" si="6"/>
        <v>11</v>
      </c>
      <c r="S328" s="3" t="str">
        <f>IF(RIGHT(B328,1)="a","K","M")</f>
        <v>K</v>
      </c>
      <c r="T328" s="3">
        <f>IF(AND(D328="duze miasto",S328="K"),1,0)</f>
        <v>1</v>
      </c>
      <c r="U328" s="3">
        <f>IF(AND(D328="srednie miasto",S328="K"),1,0)</f>
        <v>0</v>
      </c>
      <c r="V328" s="3">
        <f>IF(AND(D328="male miasto",S328="K"),1,0)</f>
        <v>0</v>
      </c>
      <c r="W328" s="3">
        <f>IF(AND(D328="wies",S328="K"),1,0)</f>
        <v>0</v>
      </c>
    </row>
    <row r="329" spans="1:23" x14ac:dyDescent="0.25">
      <c r="A329" t="s">
        <v>311</v>
      </c>
      <c r="B329" t="s">
        <v>199</v>
      </c>
      <c r="C329" s="1">
        <v>33976</v>
      </c>
      <c r="D329" t="s">
        <v>12</v>
      </c>
      <c r="E329">
        <f t="shared" si="6"/>
        <v>1</v>
      </c>
      <c r="S329" s="3" t="str">
        <f>IF(RIGHT(B329,1)="a","K","M")</f>
        <v>K</v>
      </c>
      <c r="T329" s="3">
        <f>IF(AND(D329="duze miasto",S329="K"),1,0)</f>
        <v>1</v>
      </c>
      <c r="U329" s="3">
        <f>IF(AND(D329="srednie miasto",S329="K"),1,0)</f>
        <v>0</v>
      </c>
      <c r="V329" s="3">
        <f>IF(AND(D329="male miasto",S329="K"),1,0)</f>
        <v>0</v>
      </c>
      <c r="W329" s="3">
        <f>IF(AND(D329="wies",S329="K"),1,0)</f>
        <v>0</v>
      </c>
    </row>
    <row r="330" spans="1:23" x14ac:dyDescent="0.25">
      <c r="A330" t="s">
        <v>428</v>
      </c>
      <c r="B330" t="s">
        <v>429</v>
      </c>
      <c r="C330" s="1">
        <v>30720</v>
      </c>
      <c r="D330" t="s">
        <v>12</v>
      </c>
      <c r="E330">
        <f t="shared" si="6"/>
        <v>2</v>
      </c>
      <c r="S330" s="3" t="str">
        <f>IF(RIGHT(B330,1)="a","K","M")</f>
        <v>K</v>
      </c>
      <c r="T330" s="3">
        <f>IF(AND(D330="duze miasto",S330="K"),1,0)</f>
        <v>1</v>
      </c>
      <c r="U330" s="3">
        <f>IF(AND(D330="srednie miasto",S330="K"),1,0)</f>
        <v>0</v>
      </c>
      <c r="V330" s="3">
        <f>IF(AND(D330="male miasto",S330="K"),1,0)</f>
        <v>0</v>
      </c>
      <c r="W330" s="3">
        <f>IF(AND(D330="wies",S330="K"),1,0)</f>
        <v>0</v>
      </c>
    </row>
    <row r="331" spans="1:23" x14ac:dyDescent="0.25">
      <c r="A331" t="s">
        <v>430</v>
      </c>
      <c r="B331" t="s">
        <v>141</v>
      </c>
      <c r="C331" s="1">
        <v>22604</v>
      </c>
      <c r="D331" t="s">
        <v>9</v>
      </c>
      <c r="E331">
        <f t="shared" si="6"/>
        <v>11</v>
      </c>
      <c r="S331" s="3" t="str">
        <f>IF(RIGHT(B331,1)="a","K","M")</f>
        <v>M</v>
      </c>
      <c r="T331" s="3">
        <f>IF(AND(D331="duze miasto",S331="K"),1,0)</f>
        <v>0</v>
      </c>
      <c r="U331" s="3">
        <f>IF(AND(D331="srednie miasto",S331="K"),1,0)</f>
        <v>0</v>
      </c>
      <c r="V331" s="3">
        <f>IF(AND(D331="male miasto",S331="K"),1,0)</f>
        <v>0</v>
      </c>
      <c r="W331" s="3">
        <f>IF(AND(D331="wies",S331="K"),1,0)</f>
        <v>0</v>
      </c>
    </row>
    <row r="332" spans="1:23" x14ac:dyDescent="0.25">
      <c r="A332" t="s">
        <v>431</v>
      </c>
      <c r="B332" t="s">
        <v>368</v>
      </c>
      <c r="C332" s="1">
        <v>19123</v>
      </c>
      <c r="D332" t="s">
        <v>12</v>
      </c>
      <c r="E332">
        <f t="shared" si="6"/>
        <v>5</v>
      </c>
      <c r="S332" s="3" t="str">
        <f>IF(RIGHT(B332,1)="a","K","M")</f>
        <v>K</v>
      </c>
      <c r="T332" s="3">
        <f>IF(AND(D332="duze miasto",S332="K"),1,0)</f>
        <v>1</v>
      </c>
      <c r="U332" s="3">
        <f>IF(AND(D332="srednie miasto",S332="K"),1,0)</f>
        <v>0</v>
      </c>
      <c r="V332" s="3">
        <f>IF(AND(D332="male miasto",S332="K"),1,0)</f>
        <v>0</v>
      </c>
      <c r="W332" s="3">
        <f>IF(AND(D332="wies",S332="K"),1,0)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2"/>
  <sheetViews>
    <sheetView tabSelected="1" zoomScale="85" zoomScaleNormal="85" workbookViewId="0">
      <selection activeCell="AE37" sqref="AE37"/>
    </sheetView>
  </sheetViews>
  <sheetFormatPr defaultRowHeight="15" x14ac:dyDescent="0.25"/>
  <cols>
    <col min="1" max="1" width="15" style="17" bestFit="1" customWidth="1"/>
    <col min="2" max="2" width="10.85546875" style="17" bestFit="1" customWidth="1"/>
    <col min="3" max="3" width="11" style="17" bestFit="1" customWidth="1"/>
    <col min="4" max="4" width="21" style="17" bestFit="1" customWidth="1"/>
    <col min="5" max="5" width="8.140625" style="17" customWidth="1"/>
    <col min="6" max="6" width="6.42578125" style="17" bestFit="1" customWidth="1"/>
    <col min="7" max="8" width="9.140625" style="17"/>
    <col min="9" max="9" width="11.28515625" style="18" customWidth="1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438</v>
      </c>
      <c r="F1" s="4" t="s">
        <v>433</v>
      </c>
      <c r="G1" s="4" t="s">
        <v>439</v>
      </c>
      <c r="H1" s="5" t="s">
        <v>388</v>
      </c>
      <c r="I1" s="9" t="s">
        <v>440</v>
      </c>
      <c r="J1" s="11" t="s">
        <v>441</v>
      </c>
      <c r="K1" s="4" t="s">
        <v>442</v>
      </c>
      <c r="M1" s="4" t="s">
        <v>443</v>
      </c>
      <c r="N1" s="4" t="s">
        <v>444</v>
      </c>
      <c r="O1" s="4" t="s">
        <v>445</v>
      </c>
      <c r="P1" s="4" t="s">
        <v>446</v>
      </c>
      <c r="Q1" s="4" t="s">
        <v>447</v>
      </c>
      <c r="R1" s="4" t="s">
        <v>448</v>
      </c>
      <c r="T1" s="4" t="s">
        <v>443</v>
      </c>
      <c r="U1" s="4" t="s">
        <v>444</v>
      </c>
      <c r="V1" s="4" t="s">
        <v>445</v>
      </c>
      <c r="W1" s="4" t="s">
        <v>446</v>
      </c>
      <c r="X1" s="4" t="s">
        <v>447</v>
      </c>
      <c r="Y1" s="4" t="s">
        <v>448</v>
      </c>
    </row>
    <row r="2" spans="1:25" x14ac:dyDescent="0.25">
      <c r="A2" s="3" t="s">
        <v>4</v>
      </c>
      <c r="B2" s="3" t="s">
        <v>5</v>
      </c>
      <c r="C2" s="8">
        <v>22190</v>
      </c>
      <c r="D2" s="3" t="s">
        <v>6</v>
      </c>
      <c r="E2" s="3">
        <f>YEAR(C2)</f>
        <v>1960</v>
      </c>
      <c r="F2" s="3" t="str">
        <f>IF(RIGHT(B2,1)="a","K","M")</f>
        <v>K</v>
      </c>
      <c r="G2" s="3">
        <f>IF(F2="K",25000,30000)</f>
        <v>25000</v>
      </c>
      <c r="H2" s="6">
        <f>2016-E2</f>
        <v>56</v>
      </c>
      <c r="I2" s="10">
        <f>IF(H2&lt;=30,G2*0.1%,IF(H2&lt;=45,G2*0.15%,IF(H2&gt;60,G2*0.12%+49,G2*0.12%)))</f>
        <v>29.999999999999996</v>
      </c>
      <c r="J2" s="12">
        <f>ROUND(SUMIF(F2:F332,"=K",I2:I332),2)</f>
        <v>8961.5</v>
      </c>
      <c r="K2" s="10">
        <f>ROUND(SUMIF(F2:F332,"=M",I2:I332),2)</f>
        <v>6261</v>
      </c>
      <c r="M2">
        <f>IF(AND(H2&gt;=20,H2&lt;=29),1,0)</f>
        <v>0</v>
      </c>
      <c r="N2">
        <f>IF(AND(H2&gt;=30,H2&lt;=39),1,0)</f>
        <v>0</v>
      </c>
      <c r="O2">
        <f>IF(AND(H2&gt;=40,H2&lt;=49),1,0)</f>
        <v>0</v>
      </c>
      <c r="P2">
        <f>IF(AND(H2&gt;=50,H2&lt;=59),1,0)</f>
        <v>1</v>
      </c>
      <c r="Q2">
        <f>IF(AND(H2&gt;=60,H2&lt;=69),1,0)</f>
        <v>0</v>
      </c>
      <c r="R2">
        <f>IF(AND(H2&gt;=70,H2&lt;=79),1,0)</f>
        <v>0</v>
      </c>
      <c r="T2">
        <f>COUNTIF(M2:M332,"=1")</f>
        <v>62</v>
      </c>
      <c r="U2">
        <f t="shared" ref="U2:Y2" si="0">COUNTIF(N2:N332,"=1")</f>
        <v>56</v>
      </c>
      <c r="V2">
        <f t="shared" si="0"/>
        <v>64</v>
      </c>
      <c r="W2">
        <f t="shared" si="0"/>
        <v>56</v>
      </c>
      <c r="X2">
        <f t="shared" si="0"/>
        <v>71</v>
      </c>
      <c r="Y2">
        <f t="shared" si="0"/>
        <v>22</v>
      </c>
    </row>
    <row r="3" spans="1:25" x14ac:dyDescent="0.25">
      <c r="A3" s="3" t="s">
        <v>7</v>
      </c>
      <c r="B3" s="3" t="s">
        <v>8</v>
      </c>
      <c r="C3" s="8">
        <v>30952</v>
      </c>
      <c r="D3" s="3" t="s">
        <v>9</v>
      </c>
      <c r="E3" s="3">
        <f>YEAR(C3)</f>
        <v>1984</v>
      </c>
      <c r="F3" s="3" t="str">
        <f t="shared" ref="F3:F66" si="1">IF(RIGHT(B3,1)="a","K","M")</f>
        <v>M</v>
      </c>
      <c r="G3" s="3">
        <f t="shared" ref="G3:G66" si="2">IF(F3="K",25000,30000)</f>
        <v>30000</v>
      </c>
      <c r="H3" s="6">
        <f t="shared" ref="H3:H66" si="3">2016-E3</f>
        <v>32</v>
      </c>
      <c r="I3" s="10">
        <f t="shared" ref="I3:I66" si="4">IF(H3&lt;=30,G3*0.1%,IF(H3&lt;=45,G3*0.15%,IF(H3&gt;60,G3*0.12%+49,G3*0.12%)))</f>
        <v>45</v>
      </c>
      <c r="M3">
        <f t="shared" ref="M3:M66" si="5">IF(AND(H3&gt;=20,H3&lt;=29),1,0)</f>
        <v>0</v>
      </c>
      <c r="N3">
        <f t="shared" ref="N3:N66" si="6">IF(AND(H3&gt;=30,H3&lt;=39),1,0)</f>
        <v>1</v>
      </c>
      <c r="O3">
        <f t="shared" ref="O3:O66" si="7">IF(AND(H3&gt;=40,H3&lt;=49),1,0)</f>
        <v>0</v>
      </c>
      <c r="P3">
        <f t="shared" ref="P3:P66" si="8">IF(AND(H3&gt;=50,H3&lt;=59),1,0)</f>
        <v>0</v>
      </c>
      <c r="Q3">
        <f t="shared" ref="Q3:Q66" si="9">IF(AND(H3&gt;=60,H3&lt;=69),1,0)</f>
        <v>0</v>
      </c>
      <c r="R3">
        <f t="shared" ref="R3:R66" si="10">IF(AND(H3&gt;=70,H3&lt;=79),1,0)</f>
        <v>0</v>
      </c>
    </row>
    <row r="4" spans="1:25" x14ac:dyDescent="0.25">
      <c r="A4" s="3" t="s">
        <v>10</v>
      </c>
      <c r="B4" s="3" t="s">
        <v>11</v>
      </c>
      <c r="C4" s="8">
        <v>24753</v>
      </c>
      <c r="D4" s="3" t="s">
        <v>12</v>
      </c>
      <c r="E4" s="3">
        <f>YEAR(C4)</f>
        <v>1967</v>
      </c>
      <c r="F4" s="3" t="str">
        <f t="shared" si="1"/>
        <v>K</v>
      </c>
      <c r="G4" s="3">
        <f t="shared" si="2"/>
        <v>25000</v>
      </c>
      <c r="H4" s="6">
        <f t="shared" si="3"/>
        <v>49</v>
      </c>
      <c r="I4" s="10">
        <f t="shared" si="4"/>
        <v>29.999999999999996</v>
      </c>
      <c r="M4">
        <f t="shared" si="5"/>
        <v>0</v>
      </c>
      <c r="N4">
        <f t="shared" si="6"/>
        <v>0</v>
      </c>
      <c r="O4">
        <f t="shared" si="7"/>
        <v>1</v>
      </c>
      <c r="P4">
        <f t="shared" si="8"/>
        <v>0</v>
      </c>
      <c r="Q4">
        <f t="shared" si="9"/>
        <v>0</v>
      </c>
      <c r="R4">
        <f t="shared" si="10"/>
        <v>0</v>
      </c>
    </row>
    <row r="5" spans="1:25" x14ac:dyDescent="0.25">
      <c r="A5" s="3" t="s">
        <v>13</v>
      </c>
      <c r="B5" s="3" t="s">
        <v>14</v>
      </c>
      <c r="C5" s="8">
        <v>31544</v>
      </c>
      <c r="D5" s="3" t="s">
        <v>9</v>
      </c>
      <c r="E5" s="3">
        <f>YEAR(C5)</f>
        <v>1986</v>
      </c>
      <c r="F5" s="3" t="str">
        <f t="shared" si="1"/>
        <v>M</v>
      </c>
      <c r="G5" s="3">
        <f t="shared" si="2"/>
        <v>30000</v>
      </c>
      <c r="H5" s="6">
        <f t="shared" si="3"/>
        <v>30</v>
      </c>
      <c r="I5" s="10">
        <f t="shared" si="4"/>
        <v>30</v>
      </c>
      <c r="M5">
        <f t="shared" si="5"/>
        <v>0</v>
      </c>
      <c r="N5">
        <f t="shared" si="6"/>
        <v>1</v>
      </c>
      <c r="O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</row>
    <row r="6" spans="1:25" x14ac:dyDescent="0.25">
      <c r="A6" s="3" t="s">
        <v>15</v>
      </c>
      <c r="B6" s="3" t="s">
        <v>16</v>
      </c>
      <c r="C6" s="8">
        <v>22780</v>
      </c>
      <c r="D6" s="3" t="s">
        <v>9</v>
      </c>
      <c r="E6" s="3">
        <f>YEAR(C6)</f>
        <v>1962</v>
      </c>
      <c r="F6" s="3" t="str">
        <f t="shared" si="1"/>
        <v>K</v>
      </c>
      <c r="G6" s="3">
        <f t="shared" si="2"/>
        <v>25000</v>
      </c>
      <c r="H6" s="6">
        <f t="shared" si="3"/>
        <v>54</v>
      </c>
      <c r="I6" s="10">
        <f t="shared" si="4"/>
        <v>29.999999999999996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1</v>
      </c>
      <c r="Q6">
        <f t="shared" si="9"/>
        <v>0</v>
      </c>
      <c r="R6">
        <f t="shared" si="10"/>
        <v>0</v>
      </c>
    </row>
    <row r="7" spans="1:25" x14ac:dyDescent="0.25">
      <c r="A7" s="3" t="s">
        <v>17</v>
      </c>
      <c r="B7" s="3" t="s">
        <v>18</v>
      </c>
      <c r="C7" s="8">
        <v>31694</v>
      </c>
      <c r="D7" s="3" t="s">
        <v>12</v>
      </c>
      <c r="E7" s="3">
        <f>YEAR(C7)</f>
        <v>1986</v>
      </c>
      <c r="F7" s="3" t="str">
        <f t="shared" si="1"/>
        <v>M</v>
      </c>
      <c r="G7" s="3">
        <f t="shared" si="2"/>
        <v>30000</v>
      </c>
      <c r="H7" s="6">
        <f t="shared" si="3"/>
        <v>30</v>
      </c>
      <c r="I7" s="10">
        <f t="shared" si="4"/>
        <v>30</v>
      </c>
      <c r="M7">
        <f t="shared" si="5"/>
        <v>0</v>
      </c>
      <c r="N7">
        <f t="shared" si="6"/>
        <v>1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</row>
    <row r="8" spans="1:25" x14ac:dyDescent="0.25">
      <c r="A8" s="3" t="s">
        <v>19</v>
      </c>
      <c r="B8" s="3" t="s">
        <v>20</v>
      </c>
      <c r="C8" s="8">
        <v>33569</v>
      </c>
      <c r="D8" s="3" t="s">
        <v>6</v>
      </c>
      <c r="E8" s="3">
        <f>YEAR(C8)</f>
        <v>1991</v>
      </c>
      <c r="F8" s="3" t="str">
        <f t="shared" si="1"/>
        <v>K</v>
      </c>
      <c r="G8" s="3">
        <f t="shared" si="2"/>
        <v>25000</v>
      </c>
      <c r="H8" s="6">
        <f t="shared" si="3"/>
        <v>25</v>
      </c>
      <c r="I8" s="10">
        <f t="shared" si="4"/>
        <v>25</v>
      </c>
      <c r="M8">
        <f t="shared" si="5"/>
        <v>1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0</v>
      </c>
    </row>
    <row r="9" spans="1:25" x14ac:dyDescent="0.25">
      <c r="A9" s="3" t="s">
        <v>21</v>
      </c>
      <c r="B9" s="3" t="s">
        <v>22</v>
      </c>
      <c r="C9" s="8">
        <v>30372</v>
      </c>
      <c r="D9" s="3" t="s">
        <v>6</v>
      </c>
      <c r="E9" s="3">
        <f>YEAR(C9)</f>
        <v>1983</v>
      </c>
      <c r="F9" s="3" t="str">
        <f t="shared" si="1"/>
        <v>K</v>
      </c>
      <c r="G9" s="3">
        <f t="shared" si="2"/>
        <v>25000</v>
      </c>
      <c r="H9" s="6">
        <f t="shared" si="3"/>
        <v>33</v>
      </c>
      <c r="I9" s="10">
        <f t="shared" si="4"/>
        <v>37.5</v>
      </c>
      <c r="M9">
        <f t="shared" si="5"/>
        <v>0</v>
      </c>
      <c r="N9">
        <f t="shared" si="6"/>
        <v>1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0"/>
        <v>0</v>
      </c>
    </row>
    <row r="10" spans="1:25" x14ac:dyDescent="0.25">
      <c r="A10" s="3" t="s">
        <v>23</v>
      </c>
      <c r="B10" s="3" t="s">
        <v>8</v>
      </c>
      <c r="C10" s="8">
        <v>33568</v>
      </c>
      <c r="D10" s="3" t="s">
        <v>6</v>
      </c>
      <c r="E10" s="3">
        <f>YEAR(C10)</f>
        <v>1991</v>
      </c>
      <c r="F10" s="3" t="str">
        <f t="shared" si="1"/>
        <v>M</v>
      </c>
      <c r="G10" s="3">
        <f t="shared" si="2"/>
        <v>30000</v>
      </c>
      <c r="H10" s="6">
        <f t="shared" si="3"/>
        <v>25</v>
      </c>
      <c r="I10" s="10">
        <f t="shared" si="4"/>
        <v>30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0</v>
      </c>
    </row>
    <row r="11" spans="1:25" x14ac:dyDescent="0.25">
      <c r="A11" s="3" t="s">
        <v>24</v>
      </c>
      <c r="B11" s="3" t="s">
        <v>25</v>
      </c>
      <c r="C11" s="8">
        <v>31111</v>
      </c>
      <c r="D11" s="3" t="s">
        <v>6</v>
      </c>
      <c r="E11" s="3">
        <f>YEAR(C11)</f>
        <v>1985</v>
      </c>
      <c r="F11" s="3" t="str">
        <f t="shared" si="1"/>
        <v>K</v>
      </c>
      <c r="G11" s="3">
        <f t="shared" si="2"/>
        <v>25000</v>
      </c>
      <c r="H11" s="6">
        <f t="shared" si="3"/>
        <v>31</v>
      </c>
      <c r="I11" s="10">
        <f t="shared" si="4"/>
        <v>37.5</v>
      </c>
      <c r="M11">
        <f t="shared" si="5"/>
        <v>0</v>
      </c>
      <c r="N11">
        <f t="shared" si="6"/>
        <v>1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</v>
      </c>
    </row>
    <row r="12" spans="1:25" x14ac:dyDescent="0.25">
      <c r="A12" s="3" t="s">
        <v>26</v>
      </c>
      <c r="B12" s="3" t="s">
        <v>27</v>
      </c>
      <c r="C12" s="8">
        <v>17347</v>
      </c>
      <c r="D12" s="3" t="s">
        <v>6</v>
      </c>
      <c r="E12" s="3">
        <f>YEAR(C12)</f>
        <v>1947</v>
      </c>
      <c r="F12" s="3" t="str">
        <f t="shared" si="1"/>
        <v>M</v>
      </c>
      <c r="G12" s="3">
        <f t="shared" si="2"/>
        <v>30000</v>
      </c>
      <c r="H12" s="6">
        <f t="shared" si="3"/>
        <v>69</v>
      </c>
      <c r="I12" s="10">
        <f t="shared" si="4"/>
        <v>85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1</v>
      </c>
      <c r="R12">
        <f t="shared" si="10"/>
        <v>0</v>
      </c>
    </row>
    <row r="13" spans="1:25" x14ac:dyDescent="0.25">
      <c r="A13" s="3" t="s">
        <v>28</v>
      </c>
      <c r="B13" s="3" t="s">
        <v>29</v>
      </c>
      <c r="C13" s="8">
        <v>33321</v>
      </c>
      <c r="D13" s="3" t="s">
        <v>12</v>
      </c>
      <c r="E13" s="3">
        <f>YEAR(C13)</f>
        <v>1991</v>
      </c>
      <c r="F13" s="3" t="str">
        <f t="shared" si="1"/>
        <v>M</v>
      </c>
      <c r="G13" s="3">
        <f t="shared" si="2"/>
        <v>30000</v>
      </c>
      <c r="H13" s="6">
        <f t="shared" si="3"/>
        <v>25</v>
      </c>
      <c r="I13" s="10">
        <f t="shared" si="4"/>
        <v>30</v>
      </c>
      <c r="M13">
        <f t="shared" si="5"/>
        <v>1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</row>
    <row r="14" spans="1:25" x14ac:dyDescent="0.25">
      <c r="A14" s="3" t="s">
        <v>30</v>
      </c>
      <c r="B14" s="3" t="s">
        <v>8</v>
      </c>
      <c r="C14" s="8">
        <v>26093</v>
      </c>
      <c r="D14" s="3" t="s">
        <v>12</v>
      </c>
      <c r="E14" s="3">
        <f>YEAR(C14)</f>
        <v>1971</v>
      </c>
      <c r="F14" s="3" t="str">
        <f t="shared" si="1"/>
        <v>M</v>
      </c>
      <c r="G14" s="3">
        <f t="shared" si="2"/>
        <v>30000</v>
      </c>
      <c r="H14" s="6">
        <f t="shared" si="3"/>
        <v>45</v>
      </c>
      <c r="I14" s="10">
        <f t="shared" si="4"/>
        <v>45</v>
      </c>
      <c r="M14">
        <f t="shared" si="5"/>
        <v>0</v>
      </c>
      <c r="N14">
        <f t="shared" si="6"/>
        <v>0</v>
      </c>
      <c r="O14">
        <f t="shared" si="7"/>
        <v>1</v>
      </c>
      <c r="P14">
        <f t="shared" si="8"/>
        <v>0</v>
      </c>
      <c r="Q14">
        <f t="shared" si="9"/>
        <v>0</v>
      </c>
      <c r="R14">
        <f t="shared" si="10"/>
        <v>0</v>
      </c>
    </row>
    <row r="15" spans="1:25" x14ac:dyDescent="0.25">
      <c r="A15" s="3" t="s">
        <v>31</v>
      </c>
      <c r="B15" s="3" t="s">
        <v>32</v>
      </c>
      <c r="C15" s="8">
        <v>17144</v>
      </c>
      <c r="D15" s="3" t="s">
        <v>12</v>
      </c>
      <c r="E15" s="3">
        <f>YEAR(C15)</f>
        <v>1946</v>
      </c>
      <c r="F15" s="3" t="str">
        <f t="shared" si="1"/>
        <v>M</v>
      </c>
      <c r="G15" s="3">
        <f t="shared" si="2"/>
        <v>30000</v>
      </c>
      <c r="H15" s="6">
        <f t="shared" si="3"/>
        <v>70</v>
      </c>
      <c r="I15" s="10">
        <f t="shared" si="4"/>
        <v>85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0"/>
        <v>1</v>
      </c>
    </row>
    <row r="16" spans="1:25" x14ac:dyDescent="0.25">
      <c r="A16" s="3" t="s">
        <v>33</v>
      </c>
      <c r="B16" s="3" t="s">
        <v>34</v>
      </c>
      <c r="C16" s="8">
        <v>26019</v>
      </c>
      <c r="D16" s="3" t="s">
        <v>12</v>
      </c>
      <c r="E16" s="3">
        <f>YEAR(C16)</f>
        <v>1971</v>
      </c>
      <c r="F16" s="3" t="str">
        <f t="shared" si="1"/>
        <v>M</v>
      </c>
      <c r="G16" s="3">
        <f t="shared" si="2"/>
        <v>30000</v>
      </c>
      <c r="H16" s="6">
        <f t="shared" si="3"/>
        <v>45</v>
      </c>
      <c r="I16" s="10">
        <f t="shared" si="4"/>
        <v>45</v>
      </c>
      <c r="M16">
        <f t="shared" si="5"/>
        <v>0</v>
      </c>
      <c r="N16">
        <f t="shared" si="6"/>
        <v>0</v>
      </c>
      <c r="O16">
        <f t="shared" si="7"/>
        <v>1</v>
      </c>
      <c r="P16">
        <f t="shared" si="8"/>
        <v>0</v>
      </c>
      <c r="Q16">
        <f t="shared" si="9"/>
        <v>0</v>
      </c>
      <c r="R16">
        <f t="shared" si="10"/>
        <v>0</v>
      </c>
    </row>
    <row r="17" spans="1:18" x14ac:dyDescent="0.25">
      <c r="A17" s="3" t="s">
        <v>35</v>
      </c>
      <c r="B17" s="3" t="s">
        <v>27</v>
      </c>
      <c r="C17" s="8">
        <v>30193</v>
      </c>
      <c r="D17" s="3" t="s">
        <v>6</v>
      </c>
      <c r="E17" s="3">
        <f>YEAR(C17)</f>
        <v>1982</v>
      </c>
      <c r="F17" s="3" t="str">
        <f t="shared" si="1"/>
        <v>M</v>
      </c>
      <c r="G17" s="3">
        <f t="shared" si="2"/>
        <v>30000</v>
      </c>
      <c r="H17" s="6">
        <f t="shared" si="3"/>
        <v>34</v>
      </c>
      <c r="I17" s="10">
        <f t="shared" si="4"/>
        <v>45</v>
      </c>
      <c r="M17">
        <f t="shared" si="5"/>
        <v>0</v>
      </c>
      <c r="N17">
        <f t="shared" si="6"/>
        <v>1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0"/>
        <v>0</v>
      </c>
    </row>
    <row r="18" spans="1:18" x14ac:dyDescent="0.25">
      <c r="A18" s="3" t="s">
        <v>36</v>
      </c>
      <c r="B18" s="3" t="s">
        <v>37</v>
      </c>
      <c r="C18" s="8">
        <v>29668</v>
      </c>
      <c r="D18" s="3" t="s">
        <v>9</v>
      </c>
      <c r="E18" s="3">
        <f>YEAR(C18)</f>
        <v>1981</v>
      </c>
      <c r="F18" s="3" t="str">
        <f t="shared" si="1"/>
        <v>K</v>
      </c>
      <c r="G18" s="3">
        <f t="shared" si="2"/>
        <v>25000</v>
      </c>
      <c r="H18" s="6">
        <f t="shared" si="3"/>
        <v>35</v>
      </c>
      <c r="I18" s="10">
        <f t="shared" si="4"/>
        <v>37.5</v>
      </c>
      <c r="M18">
        <f t="shared" si="5"/>
        <v>0</v>
      </c>
      <c r="N18">
        <f t="shared" si="6"/>
        <v>1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</row>
    <row r="19" spans="1:18" x14ac:dyDescent="0.25">
      <c r="A19" s="3" t="s">
        <v>38</v>
      </c>
      <c r="B19" s="3" t="s">
        <v>39</v>
      </c>
      <c r="C19" s="8">
        <v>34945</v>
      </c>
      <c r="D19" s="3" t="s">
        <v>40</v>
      </c>
      <c r="E19" s="3">
        <f>YEAR(C19)</f>
        <v>1995</v>
      </c>
      <c r="F19" s="3" t="str">
        <f t="shared" si="1"/>
        <v>K</v>
      </c>
      <c r="G19" s="3">
        <f t="shared" si="2"/>
        <v>25000</v>
      </c>
      <c r="H19" s="6">
        <f t="shared" si="3"/>
        <v>21</v>
      </c>
      <c r="I19" s="10">
        <f t="shared" si="4"/>
        <v>25</v>
      </c>
      <c r="M19">
        <f t="shared" si="5"/>
        <v>1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</row>
    <row r="20" spans="1:18" x14ac:dyDescent="0.25">
      <c r="A20" s="3" t="s">
        <v>41</v>
      </c>
      <c r="B20" s="3" t="s">
        <v>42</v>
      </c>
      <c r="C20" s="8">
        <v>23309</v>
      </c>
      <c r="D20" s="3" t="s">
        <v>9</v>
      </c>
      <c r="E20" s="3">
        <f>YEAR(C20)</f>
        <v>1963</v>
      </c>
      <c r="F20" s="3" t="str">
        <f t="shared" si="1"/>
        <v>K</v>
      </c>
      <c r="G20" s="3">
        <f t="shared" si="2"/>
        <v>25000</v>
      </c>
      <c r="H20" s="6">
        <f t="shared" si="3"/>
        <v>53</v>
      </c>
      <c r="I20" s="10">
        <f t="shared" si="4"/>
        <v>29.999999999999996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0</v>
      </c>
      <c r="R20">
        <f t="shared" si="10"/>
        <v>0</v>
      </c>
    </row>
    <row r="21" spans="1:18" x14ac:dyDescent="0.25">
      <c r="A21" s="3" t="s">
        <v>43</v>
      </c>
      <c r="B21" s="3" t="s">
        <v>20</v>
      </c>
      <c r="C21" s="8">
        <v>16498</v>
      </c>
      <c r="D21" s="3" t="s">
        <v>6</v>
      </c>
      <c r="E21" s="3">
        <f>YEAR(C21)</f>
        <v>1945</v>
      </c>
      <c r="F21" s="3" t="str">
        <f t="shared" si="1"/>
        <v>K</v>
      </c>
      <c r="G21" s="3">
        <f t="shared" si="2"/>
        <v>25000</v>
      </c>
      <c r="H21" s="6">
        <f t="shared" si="3"/>
        <v>71</v>
      </c>
      <c r="I21" s="10">
        <f t="shared" si="4"/>
        <v>79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1</v>
      </c>
    </row>
    <row r="22" spans="1:18" x14ac:dyDescent="0.25">
      <c r="A22" s="3" t="s">
        <v>44</v>
      </c>
      <c r="B22" s="3" t="s">
        <v>45</v>
      </c>
      <c r="C22" s="8">
        <v>19872</v>
      </c>
      <c r="D22" s="3" t="s">
        <v>12</v>
      </c>
      <c r="E22" s="3">
        <f>YEAR(C22)</f>
        <v>1954</v>
      </c>
      <c r="F22" s="3" t="str">
        <f t="shared" si="1"/>
        <v>K</v>
      </c>
      <c r="G22" s="3">
        <f t="shared" si="2"/>
        <v>25000</v>
      </c>
      <c r="H22" s="6">
        <f t="shared" si="3"/>
        <v>62</v>
      </c>
      <c r="I22" s="10">
        <f t="shared" si="4"/>
        <v>79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1</v>
      </c>
      <c r="R22">
        <f t="shared" si="10"/>
        <v>0</v>
      </c>
    </row>
    <row r="23" spans="1:18" x14ac:dyDescent="0.25">
      <c r="A23" s="3" t="s">
        <v>46</v>
      </c>
      <c r="B23" s="3" t="s">
        <v>47</v>
      </c>
      <c r="C23" s="8">
        <v>26018</v>
      </c>
      <c r="D23" s="3" t="s">
        <v>6</v>
      </c>
      <c r="E23" s="3">
        <f>YEAR(C23)</f>
        <v>1971</v>
      </c>
      <c r="F23" s="3" t="str">
        <f t="shared" si="1"/>
        <v>K</v>
      </c>
      <c r="G23" s="3">
        <f t="shared" si="2"/>
        <v>25000</v>
      </c>
      <c r="H23" s="6">
        <f t="shared" si="3"/>
        <v>45</v>
      </c>
      <c r="I23" s="10">
        <f t="shared" si="4"/>
        <v>37.5</v>
      </c>
      <c r="M23">
        <f t="shared" si="5"/>
        <v>0</v>
      </c>
      <c r="N23">
        <f t="shared" si="6"/>
        <v>0</v>
      </c>
      <c r="O23">
        <f t="shared" si="7"/>
        <v>1</v>
      </c>
      <c r="P23">
        <f t="shared" si="8"/>
        <v>0</v>
      </c>
      <c r="Q23">
        <f t="shared" si="9"/>
        <v>0</v>
      </c>
      <c r="R23">
        <f t="shared" si="10"/>
        <v>0</v>
      </c>
    </row>
    <row r="24" spans="1:18" x14ac:dyDescent="0.25">
      <c r="A24" s="3" t="s">
        <v>48</v>
      </c>
      <c r="B24" s="3" t="s">
        <v>49</v>
      </c>
      <c r="C24" s="8">
        <v>25110</v>
      </c>
      <c r="D24" s="3" t="s">
        <v>40</v>
      </c>
      <c r="E24" s="3">
        <f>YEAR(C24)</f>
        <v>1968</v>
      </c>
      <c r="F24" s="3" t="str">
        <f t="shared" si="1"/>
        <v>M</v>
      </c>
      <c r="G24" s="3">
        <f t="shared" si="2"/>
        <v>30000</v>
      </c>
      <c r="H24" s="6">
        <f t="shared" si="3"/>
        <v>48</v>
      </c>
      <c r="I24" s="10">
        <f t="shared" si="4"/>
        <v>36</v>
      </c>
      <c r="M24">
        <f t="shared" si="5"/>
        <v>0</v>
      </c>
      <c r="N24">
        <f t="shared" si="6"/>
        <v>0</v>
      </c>
      <c r="O24">
        <f t="shared" si="7"/>
        <v>1</v>
      </c>
      <c r="P24">
        <f t="shared" si="8"/>
        <v>0</v>
      </c>
      <c r="Q24">
        <f t="shared" si="9"/>
        <v>0</v>
      </c>
      <c r="R24">
        <f t="shared" si="10"/>
        <v>0</v>
      </c>
    </row>
    <row r="25" spans="1:18" x14ac:dyDescent="0.25">
      <c r="A25" s="3" t="s">
        <v>50</v>
      </c>
      <c r="B25" s="3" t="s">
        <v>29</v>
      </c>
      <c r="C25" s="8">
        <v>33411</v>
      </c>
      <c r="D25" s="3" t="s">
        <v>9</v>
      </c>
      <c r="E25" s="3">
        <f>YEAR(C25)</f>
        <v>1991</v>
      </c>
      <c r="F25" s="3" t="str">
        <f t="shared" si="1"/>
        <v>M</v>
      </c>
      <c r="G25" s="3">
        <f t="shared" si="2"/>
        <v>30000</v>
      </c>
      <c r="H25" s="6">
        <f t="shared" si="3"/>
        <v>25</v>
      </c>
      <c r="I25" s="10">
        <f t="shared" si="4"/>
        <v>30</v>
      </c>
      <c r="M25">
        <f t="shared" si="5"/>
        <v>1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</row>
    <row r="26" spans="1:18" x14ac:dyDescent="0.25">
      <c r="A26" s="3" t="s">
        <v>51</v>
      </c>
      <c r="B26" s="3" t="s">
        <v>52</v>
      </c>
      <c r="C26" s="8">
        <v>30969</v>
      </c>
      <c r="D26" s="3" t="s">
        <v>12</v>
      </c>
      <c r="E26" s="3">
        <f>YEAR(C26)</f>
        <v>1984</v>
      </c>
      <c r="F26" s="3" t="str">
        <f t="shared" si="1"/>
        <v>K</v>
      </c>
      <c r="G26" s="3">
        <f t="shared" si="2"/>
        <v>25000</v>
      </c>
      <c r="H26" s="6">
        <f t="shared" si="3"/>
        <v>32</v>
      </c>
      <c r="I26" s="10">
        <f t="shared" si="4"/>
        <v>37.5</v>
      </c>
      <c r="M26">
        <f t="shared" si="5"/>
        <v>0</v>
      </c>
      <c r="N26">
        <f t="shared" si="6"/>
        <v>1</v>
      </c>
      <c r="O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</row>
    <row r="27" spans="1:18" x14ac:dyDescent="0.25">
      <c r="A27" s="3" t="s">
        <v>53</v>
      </c>
      <c r="B27" s="3" t="s">
        <v>54</v>
      </c>
      <c r="C27" s="8">
        <v>19368</v>
      </c>
      <c r="D27" s="3" t="s">
        <v>12</v>
      </c>
      <c r="E27" s="3">
        <f>YEAR(C27)</f>
        <v>1953</v>
      </c>
      <c r="F27" s="3" t="str">
        <f t="shared" si="1"/>
        <v>K</v>
      </c>
      <c r="G27" s="3">
        <f t="shared" si="2"/>
        <v>25000</v>
      </c>
      <c r="H27" s="6">
        <f t="shared" si="3"/>
        <v>63</v>
      </c>
      <c r="I27" s="10">
        <f t="shared" si="4"/>
        <v>79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1</v>
      </c>
      <c r="R27">
        <f t="shared" si="10"/>
        <v>0</v>
      </c>
    </row>
    <row r="28" spans="1:18" x14ac:dyDescent="0.25">
      <c r="A28" s="3" t="s">
        <v>55</v>
      </c>
      <c r="B28" s="3" t="s">
        <v>56</v>
      </c>
      <c r="C28" s="8">
        <v>23668</v>
      </c>
      <c r="D28" s="3" t="s">
        <v>40</v>
      </c>
      <c r="E28" s="3">
        <f>YEAR(C28)</f>
        <v>1964</v>
      </c>
      <c r="F28" s="3" t="str">
        <f t="shared" si="1"/>
        <v>K</v>
      </c>
      <c r="G28" s="3">
        <f t="shared" si="2"/>
        <v>25000</v>
      </c>
      <c r="H28" s="6">
        <f t="shared" si="3"/>
        <v>52</v>
      </c>
      <c r="I28" s="10">
        <f t="shared" si="4"/>
        <v>29.999999999999996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1</v>
      </c>
      <c r="Q28">
        <f t="shared" si="9"/>
        <v>0</v>
      </c>
      <c r="R28">
        <f t="shared" si="10"/>
        <v>0</v>
      </c>
    </row>
    <row r="29" spans="1:18" x14ac:dyDescent="0.25">
      <c r="A29" s="3" t="s">
        <v>57</v>
      </c>
      <c r="B29" s="3" t="s">
        <v>58</v>
      </c>
      <c r="C29" s="8">
        <v>19851</v>
      </c>
      <c r="D29" s="3" t="s">
        <v>12</v>
      </c>
      <c r="E29" s="3">
        <f>YEAR(C29)</f>
        <v>1954</v>
      </c>
      <c r="F29" s="3" t="str">
        <f t="shared" si="1"/>
        <v>M</v>
      </c>
      <c r="G29" s="3">
        <f t="shared" si="2"/>
        <v>30000</v>
      </c>
      <c r="H29" s="6">
        <f t="shared" si="3"/>
        <v>62</v>
      </c>
      <c r="I29" s="10">
        <f t="shared" si="4"/>
        <v>85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1</v>
      </c>
      <c r="R29">
        <f t="shared" si="10"/>
        <v>0</v>
      </c>
    </row>
    <row r="30" spans="1:18" x14ac:dyDescent="0.25">
      <c r="A30" s="3" t="s">
        <v>59</v>
      </c>
      <c r="B30" s="3" t="s">
        <v>18</v>
      </c>
      <c r="C30" s="8">
        <v>17896</v>
      </c>
      <c r="D30" s="3" t="s">
        <v>9</v>
      </c>
      <c r="E30" s="3">
        <f>YEAR(C30)</f>
        <v>1948</v>
      </c>
      <c r="F30" s="3" t="str">
        <f t="shared" si="1"/>
        <v>M</v>
      </c>
      <c r="G30" s="3">
        <f t="shared" si="2"/>
        <v>30000</v>
      </c>
      <c r="H30" s="6">
        <f t="shared" si="3"/>
        <v>68</v>
      </c>
      <c r="I30" s="10">
        <f t="shared" si="4"/>
        <v>85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1</v>
      </c>
      <c r="R30">
        <f t="shared" si="10"/>
        <v>0</v>
      </c>
    </row>
    <row r="31" spans="1:18" x14ac:dyDescent="0.25">
      <c r="A31" s="3" t="s">
        <v>60</v>
      </c>
      <c r="B31" s="3" t="s">
        <v>11</v>
      </c>
      <c r="C31" s="8">
        <v>25045</v>
      </c>
      <c r="D31" s="3" t="s">
        <v>12</v>
      </c>
      <c r="E31" s="3">
        <f>YEAR(C31)</f>
        <v>1968</v>
      </c>
      <c r="F31" s="3" t="str">
        <f t="shared" si="1"/>
        <v>K</v>
      </c>
      <c r="G31" s="3">
        <f t="shared" si="2"/>
        <v>25000</v>
      </c>
      <c r="H31" s="6">
        <f t="shared" si="3"/>
        <v>48</v>
      </c>
      <c r="I31" s="10">
        <f t="shared" si="4"/>
        <v>29.999999999999996</v>
      </c>
      <c r="M31">
        <f t="shared" si="5"/>
        <v>0</v>
      </c>
      <c r="N31">
        <f t="shared" si="6"/>
        <v>0</v>
      </c>
      <c r="O31">
        <f t="shared" si="7"/>
        <v>1</v>
      </c>
      <c r="P31">
        <f t="shared" si="8"/>
        <v>0</v>
      </c>
      <c r="Q31">
        <f t="shared" si="9"/>
        <v>0</v>
      </c>
      <c r="R31">
        <f t="shared" si="10"/>
        <v>0</v>
      </c>
    </row>
    <row r="32" spans="1:18" x14ac:dyDescent="0.25">
      <c r="A32" s="3" t="s">
        <v>61</v>
      </c>
      <c r="B32" s="3" t="s">
        <v>20</v>
      </c>
      <c r="C32" s="8">
        <v>18367</v>
      </c>
      <c r="D32" s="3" t="s">
        <v>12</v>
      </c>
      <c r="E32" s="3">
        <f>YEAR(C32)</f>
        <v>1950</v>
      </c>
      <c r="F32" s="3" t="str">
        <f t="shared" si="1"/>
        <v>K</v>
      </c>
      <c r="G32" s="3">
        <f t="shared" si="2"/>
        <v>25000</v>
      </c>
      <c r="H32" s="6">
        <f t="shared" si="3"/>
        <v>66</v>
      </c>
      <c r="I32" s="10">
        <f t="shared" si="4"/>
        <v>79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1</v>
      </c>
      <c r="R32">
        <f t="shared" si="10"/>
        <v>0</v>
      </c>
    </row>
    <row r="33" spans="1:18" x14ac:dyDescent="0.25">
      <c r="A33" s="3" t="s">
        <v>62</v>
      </c>
      <c r="B33" s="3" t="s">
        <v>20</v>
      </c>
      <c r="C33" s="8">
        <v>21630</v>
      </c>
      <c r="D33" s="3" t="s">
        <v>6</v>
      </c>
      <c r="E33" s="3">
        <f>YEAR(C33)</f>
        <v>1959</v>
      </c>
      <c r="F33" s="3" t="str">
        <f t="shared" si="1"/>
        <v>K</v>
      </c>
      <c r="G33" s="3">
        <f t="shared" si="2"/>
        <v>25000</v>
      </c>
      <c r="H33" s="6">
        <f t="shared" si="3"/>
        <v>57</v>
      </c>
      <c r="I33" s="10">
        <f t="shared" si="4"/>
        <v>29.999999999999996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1</v>
      </c>
      <c r="Q33">
        <f t="shared" si="9"/>
        <v>0</v>
      </c>
      <c r="R33">
        <f t="shared" si="10"/>
        <v>0</v>
      </c>
    </row>
    <row r="34" spans="1:18" x14ac:dyDescent="0.25">
      <c r="A34" s="3" t="s">
        <v>63</v>
      </c>
      <c r="B34" s="3" t="s">
        <v>64</v>
      </c>
      <c r="C34" s="8">
        <v>16075</v>
      </c>
      <c r="D34" s="3" t="s">
        <v>40</v>
      </c>
      <c r="E34" s="3">
        <f>YEAR(C34)</f>
        <v>1944</v>
      </c>
      <c r="F34" s="3" t="str">
        <f t="shared" si="1"/>
        <v>K</v>
      </c>
      <c r="G34" s="3">
        <f t="shared" si="2"/>
        <v>25000</v>
      </c>
      <c r="H34" s="6">
        <f t="shared" si="3"/>
        <v>72</v>
      </c>
      <c r="I34" s="10">
        <f t="shared" si="4"/>
        <v>79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  <c r="R34">
        <f t="shared" si="10"/>
        <v>1</v>
      </c>
    </row>
    <row r="35" spans="1:18" x14ac:dyDescent="0.25">
      <c r="A35" s="3" t="s">
        <v>65</v>
      </c>
      <c r="B35" s="3" t="s">
        <v>20</v>
      </c>
      <c r="C35" s="8">
        <v>30640</v>
      </c>
      <c r="D35" s="3" t="s">
        <v>6</v>
      </c>
      <c r="E35" s="3">
        <f>YEAR(C35)</f>
        <v>1983</v>
      </c>
      <c r="F35" s="3" t="str">
        <f t="shared" si="1"/>
        <v>K</v>
      </c>
      <c r="G35" s="3">
        <f t="shared" si="2"/>
        <v>25000</v>
      </c>
      <c r="H35" s="6">
        <f t="shared" si="3"/>
        <v>33</v>
      </c>
      <c r="I35" s="10">
        <f t="shared" si="4"/>
        <v>37.5</v>
      </c>
      <c r="M35">
        <f t="shared" si="5"/>
        <v>0</v>
      </c>
      <c r="N35">
        <f t="shared" si="6"/>
        <v>1</v>
      </c>
      <c r="O35">
        <f t="shared" si="7"/>
        <v>0</v>
      </c>
      <c r="P35">
        <f t="shared" si="8"/>
        <v>0</v>
      </c>
      <c r="Q35">
        <f t="shared" si="9"/>
        <v>0</v>
      </c>
      <c r="R35">
        <f t="shared" si="10"/>
        <v>0</v>
      </c>
    </row>
    <row r="36" spans="1:18" x14ac:dyDescent="0.25">
      <c r="A36" s="3" t="s">
        <v>66</v>
      </c>
      <c r="B36" s="3" t="s">
        <v>67</v>
      </c>
      <c r="C36" s="8">
        <v>21633</v>
      </c>
      <c r="D36" s="3" t="s">
        <v>12</v>
      </c>
      <c r="E36" s="3">
        <f>YEAR(C36)</f>
        <v>1959</v>
      </c>
      <c r="F36" s="3" t="str">
        <f t="shared" si="1"/>
        <v>M</v>
      </c>
      <c r="G36" s="3">
        <f t="shared" si="2"/>
        <v>30000</v>
      </c>
      <c r="H36" s="6">
        <f t="shared" si="3"/>
        <v>57</v>
      </c>
      <c r="I36" s="10">
        <f t="shared" si="4"/>
        <v>36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1</v>
      </c>
      <c r="Q36">
        <f t="shared" si="9"/>
        <v>0</v>
      </c>
      <c r="R36">
        <f t="shared" si="10"/>
        <v>0</v>
      </c>
    </row>
    <row r="37" spans="1:18" x14ac:dyDescent="0.25">
      <c r="A37" s="3" t="s">
        <v>68</v>
      </c>
      <c r="B37" s="3" t="s">
        <v>69</v>
      </c>
      <c r="C37" s="8">
        <v>22843</v>
      </c>
      <c r="D37" s="3" t="s">
        <v>6</v>
      </c>
      <c r="E37" s="3">
        <f>YEAR(C37)</f>
        <v>1962</v>
      </c>
      <c r="F37" s="3" t="str">
        <f t="shared" si="1"/>
        <v>M</v>
      </c>
      <c r="G37" s="3">
        <f t="shared" si="2"/>
        <v>30000</v>
      </c>
      <c r="H37" s="6">
        <f t="shared" si="3"/>
        <v>54</v>
      </c>
      <c r="I37" s="10">
        <f t="shared" si="4"/>
        <v>36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1</v>
      </c>
      <c r="Q37">
        <f t="shared" si="9"/>
        <v>0</v>
      </c>
      <c r="R37">
        <f t="shared" si="10"/>
        <v>0</v>
      </c>
    </row>
    <row r="38" spans="1:18" x14ac:dyDescent="0.25">
      <c r="A38" s="3" t="s">
        <v>70</v>
      </c>
      <c r="B38" s="3" t="s">
        <v>39</v>
      </c>
      <c r="C38" s="8">
        <v>22944</v>
      </c>
      <c r="D38" s="3" t="s">
        <v>12</v>
      </c>
      <c r="E38" s="3">
        <f>YEAR(C38)</f>
        <v>1962</v>
      </c>
      <c r="F38" s="3" t="str">
        <f t="shared" si="1"/>
        <v>K</v>
      </c>
      <c r="G38" s="3">
        <f t="shared" si="2"/>
        <v>25000</v>
      </c>
      <c r="H38" s="6">
        <f t="shared" si="3"/>
        <v>54</v>
      </c>
      <c r="I38" s="10">
        <f t="shared" si="4"/>
        <v>29.999999999999996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1</v>
      </c>
      <c r="Q38">
        <f t="shared" si="9"/>
        <v>0</v>
      </c>
      <c r="R38">
        <f t="shared" si="10"/>
        <v>0</v>
      </c>
    </row>
    <row r="39" spans="1:18" x14ac:dyDescent="0.25">
      <c r="A39" s="3" t="s">
        <v>71</v>
      </c>
      <c r="B39" s="3" t="s">
        <v>72</v>
      </c>
      <c r="C39" s="8">
        <v>28856</v>
      </c>
      <c r="D39" s="3" t="s">
        <v>6</v>
      </c>
      <c r="E39" s="3">
        <f>YEAR(C39)</f>
        <v>1979</v>
      </c>
      <c r="F39" s="3" t="str">
        <f t="shared" si="1"/>
        <v>M</v>
      </c>
      <c r="G39" s="3">
        <f t="shared" si="2"/>
        <v>30000</v>
      </c>
      <c r="H39" s="6">
        <f t="shared" si="3"/>
        <v>37</v>
      </c>
      <c r="I39" s="10">
        <f t="shared" si="4"/>
        <v>45</v>
      </c>
      <c r="M39">
        <f t="shared" si="5"/>
        <v>0</v>
      </c>
      <c r="N39">
        <f t="shared" si="6"/>
        <v>1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0</v>
      </c>
    </row>
    <row r="40" spans="1:18" x14ac:dyDescent="0.25">
      <c r="A40" s="3" t="s">
        <v>73</v>
      </c>
      <c r="B40" s="3" t="s">
        <v>74</v>
      </c>
      <c r="C40" s="8">
        <v>27510</v>
      </c>
      <c r="D40" s="3" t="s">
        <v>9</v>
      </c>
      <c r="E40" s="3">
        <f>YEAR(C40)</f>
        <v>1975</v>
      </c>
      <c r="F40" s="3" t="str">
        <f t="shared" si="1"/>
        <v>K</v>
      </c>
      <c r="G40" s="3">
        <f t="shared" si="2"/>
        <v>25000</v>
      </c>
      <c r="H40" s="6">
        <f t="shared" si="3"/>
        <v>41</v>
      </c>
      <c r="I40" s="10">
        <f t="shared" si="4"/>
        <v>37.5</v>
      </c>
      <c r="M40">
        <f t="shared" si="5"/>
        <v>0</v>
      </c>
      <c r="N40">
        <f t="shared" si="6"/>
        <v>0</v>
      </c>
      <c r="O40">
        <f t="shared" si="7"/>
        <v>1</v>
      </c>
      <c r="P40">
        <f t="shared" si="8"/>
        <v>0</v>
      </c>
      <c r="Q40">
        <f t="shared" si="9"/>
        <v>0</v>
      </c>
      <c r="R40">
        <f t="shared" si="10"/>
        <v>0</v>
      </c>
    </row>
    <row r="41" spans="1:18" x14ac:dyDescent="0.25">
      <c r="A41" s="3" t="s">
        <v>75</v>
      </c>
      <c r="B41" s="3" t="s">
        <v>52</v>
      </c>
      <c r="C41" s="8">
        <v>24744</v>
      </c>
      <c r="D41" s="3" t="s">
        <v>12</v>
      </c>
      <c r="E41" s="3">
        <f>YEAR(C41)</f>
        <v>1967</v>
      </c>
      <c r="F41" s="3" t="str">
        <f t="shared" si="1"/>
        <v>K</v>
      </c>
      <c r="G41" s="3">
        <f t="shared" si="2"/>
        <v>25000</v>
      </c>
      <c r="H41" s="6">
        <f t="shared" si="3"/>
        <v>49</v>
      </c>
      <c r="I41" s="10">
        <f t="shared" si="4"/>
        <v>29.999999999999996</v>
      </c>
      <c r="M41">
        <f t="shared" si="5"/>
        <v>0</v>
      </c>
      <c r="N41">
        <f t="shared" si="6"/>
        <v>0</v>
      </c>
      <c r="O41">
        <f t="shared" si="7"/>
        <v>1</v>
      </c>
      <c r="P41">
        <f t="shared" si="8"/>
        <v>0</v>
      </c>
      <c r="Q41">
        <f t="shared" si="9"/>
        <v>0</v>
      </c>
      <c r="R41">
        <f t="shared" si="10"/>
        <v>0</v>
      </c>
    </row>
    <row r="42" spans="1:18" x14ac:dyDescent="0.25">
      <c r="A42" s="3" t="s">
        <v>76</v>
      </c>
      <c r="B42" s="3" t="s">
        <v>77</v>
      </c>
      <c r="C42" s="8">
        <v>26703</v>
      </c>
      <c r="D42" s="3" t="s">
        <v>40</v>
      </c>
      <c r="E42" s="3">
        <f>YEAR(C42)</f>
        <v>1973</v>
      </c>
      <c r="F42" s="3" t="str">
        <f t="shared" si="1"/>
        <v>M</v>
      </c>
      <c r="G42" s="3">
        <f t="shared" si="2"/>
        <v>30000</v>
      </c>
      <c r="H42" s="6">
        <f t="shared" si="3"/>
        <v>43</v>
      </c>
      <c r="I42" s="10">
        <f t="shared" si="4"/>
        <v>45</v>
      </c>
      <c r="M42">
        <f t="shared" si="5"/>
        <v>0</v>
      </c>
      <c r="N42">
        <f t="shared" si="6"/>
        <v>0</v>
      </c>
      <c r="O42">
        <f t="shared" si="7"/>
        <v>1</v>
      </c>
      <c r="P42">
        <f t="shared" si="8"/>
        <v>0</v>
      </c>
      <c r="Q42">
        <f t="shared" si="9"/>
        <v>0</v>
      </c>
      <c r="R42">
        <f t="shared" si="10"/>
        <v>0</v>
      </c>
    </row>
    <row r="43" spans="1:18" x14ac:dyDescent="0.25">
      <c r="A43" s="3" t="s">
        <v>78</v>
      </c>
      <c r="B43" s="3" t="s">
        <v>79</v>
      </c>
      <c r="C43" s="8">
        <v>18847</v>
      </c>
      <c r="D43" s="3" t="s">
        <v>6</v>
      </c>
      <c r="E43" s="3">
        <f>YEAR(C43)</f>
        <v>1951</v>
      </c>
      <c r="F43" s="3" t="str">
        <f t="shared" si="1"/>
        <v>K</v>
      </c>
      <c r="G43" s="3">
        <f t="shared" si="2"/>
        <v>25000</v>
      </c>
      <c r="H43" s="6">
        <f t="shared" si="3"/>
        <v>65</v>
      </c>
      <c r="I43" s="10">
        <f t="shared" si="4"/>
        <v>79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1</v>
      </c>
      <c r="R43">
        <f t="shared" si="10"/>
        <v>0</v>
      </c>
    </row>
    <row r="44" spans="1:18" x14ac:dyDescent="0.25">
      <c r="A44" s="3" t="s">
        <v>80</v>
      </c>
      <c r="B44" s="3" t="s">
        <v>81</v>
      </c>
      <c r="C44" s="8">
        <v>33899</v>
      </c>
      <c r="D44" s="3" t="s">
        <v>12</v>
      </c>
      <c r="E44" s="3">
        <f>YEAR(C44)</f>
        <v>1992</v>
      </c>
      <c r="F44" s="3" t="str">
        <f t="shared" si="1"/>
        <v>K</v>
      </c>
      <c r="G44" s="3">
        <f t="shared" si="2"/>
        <v>25000</v>
      </c>
      <c r="H44" s="6">
        <f t="shared" si="3"/>
        <v>24</v>
      </c>
      <c r="I44" s="10">
        <f t="shared" si="4"/>
        <v>25</v>
      </c>
      <c r="M44">
        <f t="shared" si="5"/>
        <v>1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  <c r="R44">
        <f t="shared" si="10"/>
        <v>0</v>
      </c>
    </row>
    <row r="45" spans="1:18" x14ac:dyDescent="0.25">
      <c r="A45" s="3" t="s">
        <v>82</v>
      </c>
      <c r="B45" s="3" t="s">
        <v>42</v>
      </c>
      <c r="C45" s="8">
        <v>34773</v>
      </c>
      <c r="D45" s="3" t="s">
        <v>12</v>
      </c>
      <c r="E45" s="3">
        <f>YEAR(C45)</f>
        <v>1995</v>
      </c>
      <c r="F45" s="3" t="str">
        <f t="shared" si="1"/>
        <v>K</v>
      </c>
      <c r="G45" s="3">
        <f t="shared" si="2"/>
        <v>25000</v>
      </c>
      <c r="H45" s="6">
        <f t="shared" si="3"/>
        <v>21</v>
      </c>
      <c r="I45" s="10">
        <f t="shared" si="4"/>
        <v>25</v>
      </c>
      <c r="M45">
        <f t="shared" si="5"/>
        <v>1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  <c r="R45">
        <f t="shared" si="10"/>
        <v>0</v>
      </c>
    </row>
    <row r="46" spans="1:18" x14ac:dyDescent="0.25">
      <c r="A46" s="3" t="s">
        <v>83</v>
      </c>
      <c r="B46" s="3" t="s">
        <v>84</v>
      </c>
      <c r="C46" s="8">
        <v>28929</v>
      </c>
      <c r="D46" s="3" t="s">
        <v>6</v>
      </c>
      <c r="E46" s="3">
        <f>YEAR(C46)</f>
        <v>1979</v>
      </c>
      <c r="F46" s="3" t="str">
        <f t="shared" si="1"/>
        <v>K</v>
      </c>
      <c r="G46" s="3">
        <f t="shared" si="2"/>
        <v>25000</v>
      </c>
      <c r="H46" s="6">
        <f t="shared" si="3"/>
        <v>37</v>
      </c>
      <c r="I46" s="10">
        <f t="shared" si="4"/>
        <v>37.5</v>
      </c>
      <c r="M46">
        <f t="shared" si="5"/>
        <v>0</v>
      </c>
      <c r="N46">
        <f t="shared" si="6"/>
        <v>1</v>
      </c>
      <c r="O46">
        <f t="shared" si="7"/>
        <v>0</v>
      </c>
      <c r="P46">
        <f t="shared" si="8"/>
        <v>0</v>
      </c>
      <c r="Q46">
        <f t="shared" si="9"/>
        <v>0</v>
      </c>
      <c r="R46">
        <f t="shared" si="10"/>
        <v>0</v>
      </c>
    </row>
    <row r="47" spans="1:18" x14ac:dyDescent="0.25">
      <c r="A47" s="3" t="s">
        <v>85</v>
      </c>
      <c r="B47" s="3" t="s">
        <v>42</v>
      </c>
      <c r="C47" s="8">
        <v>17612</v>
      </c>
      <c r="D47" s="3" t="s">
        <v>40</v>
      </c>
      <c r="E47" s="3">
        <f>YEAR(C47)</f>
        <v>1948</v>
      </c>
      <c r="F47" s="3" t="str">
        <f t="shared" si="1"/>
        <v>K</v>
      </c>
      <c r="G47" s="3">
        <f t="shared" si="2"/>
        <v>25000</v>
      </c>
      <c r="H47" s="6">
        <f t="shared" si="3"/>
        <v>68</v>
      </c>
      <c r="I47" s="10">
        <f t="shared" si="4"/>
        <v>79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1</v>
      </c>
      <c r="R47">
        <f t="shared" si="10"/>
        <v>0</v>
      </c>
    </row>
    <row r="48" spans="1:18" x14ac:dyDescent="0.25">
      <c r="A48" s="3" t="s">
        <v>86</v>
      </c>
      <c r="B48" s="3" t="s">
        <v>87</v>
      </c>
      <c r="C48" s="8">
        <v>26002</v>
      </c>
      <c r="D48" s="3" t="s">
        <v>12</v>
      </c>
      <c r="E48" s="3">
        <f>YEAR(C48)</f>
        <v>1971</v>
      </c>
      <c r="F48" s="3" t="str">
        <f t="shared" si="1"/>
        <v>M</v>
      </c>
      <c r="G48" s="3">
        <f t="shared" si="2"/>
        <v>30000</v>
      </c>
      <c r="H48" s="6">
        <f t="shared" si="3"/>
        <v>45</v>
      </c>
      <c r="I48" s="10">
        <f t="shared" si="4"/>
        <v>45</v>
      </c>
      <c r="M48">
        <f t="shared" si="5"/>
        <v>0</v>
      </c>
      <c r="N48">
        <f t="shared" si="6"/>
        <v>0</v>
      </c>
      <c r="O48">
        <f t="shared" si="7"/>
        <v>1</v>
      </c>
      <c r="P48">
        <f t="shared" si="8"/>
        <v>0</v>
      </c>
      <c r="Q48">
        <f t="shared" si="9"/>
        <v>0</v>
      </c>
      <c r="R48">
        <f t="shared" si="10"/>
        <v>0</v>
      </c>
    </row>
    <row r="49" spans="1:18" x14ac:dyDescent="0.25">
      <c r="A49" s="3" t="s">
        <v>88</v>
      </c>
      <c r="B49" s="3" t="s">
        <v>52</v>
      </c>
      <c r="C49" s="8">
        <v>17050</v>
      </c>
      <c r="D49" s="3" t="s">
        <v>12</v>
      </c>
      <c r="E49" s="3">
        <f>YEAR(C49)</f>
        <v>1946</v>
      </c>
      <c r="F49" s="3" t="str">
        <f t="shared" si="1"/>
        <v>K</v>
      </c>
      <c r="G49" s="3">
        <f t="shared" si="2"/>
        <v>25000</v>
      </c>
      <c r="H49" s="6">
        <f t="shared" si="3"/>
        <v>70</v>
      </c>
      <c r="I49" s="10">
        <f t="shared" si="4"/>
        <v>79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  <c r="R49">
        <f t="shared" si="10"/>
        <v>1</v>
      </c>
    </row>
    <row r="50" spans="1:18" x14ac:dyDescent="0.25">
      <c r="A50" s="3" t="s">
        <v>89</v>
      </c>
      <c r="B50" s="3" t="s">
        <v>90</v>
      </c>
      <c r="C50" s="8">
        <v>17757</v>
      </c>
      <c r="D50" s="3" t="s">
        <v>6</v>
      </c>
      <c r="E50" s="3">
        <f>YEAR(C50)</f>
        <v>1948</v>
      </c>
      <c r="F50" s="3" t="str">
        <f t="shared" si="1"/>
        <v>M</v>
      </c>
      <c r="G50" s="3">
        <f t="shared" si="2"/>
        <v>30000</v>
      </c>
      <c r="H50" s="6">
        <f t="shared" si="3"/>
        <v>68</v>
      </c>
      <c r="I50" s="10">
        <f t="shared" si="4"/>
        <v>85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1</v>
      </c>
      <c r="R50">
        <f t="shared" si="10"/>
        <v>0</v>
      </c>
    </row>
    <row r="51" spans="1:18" x14ac:dyDescent="0.25">
      <c r="A51" s="3" t="s">
        <v>91</v>
      </c>
      <c r="B51" s="3" t="s">
        <v>92</v>
      </c>
      <c r="C51" s="8">
        <v>30155</v>
      </c>
      <c r="D51" s="3" t="s">
        <v>6</v>
      </c>
      <c r="E51" s="3">
        <f>YEAR(C51)</f>
        <v>1982</v>
      </c>
      <c r="F51" s="3" t="str">
        <f t="shared" si="1"/>
        <v>M</v>
      </c>
      <c r="G51" s="3">
        <f t="shared" si="2"/>
        <v>30000</v>
      </c>
      <c r="H51" s="6">
        <f t="shared" si="3"/>
        <v>34</v>
      </c>
      <c r="I51" s="10">
        <f t="shared" si="4"/>
        <v>45</v>
      </c>
      <c r="M51">
        <f t="shared" si="5"/>
        <v>0</v>
      </c>
      <c r="N51">
        <f t="shared" si="6"/>
        <v>1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</row>
    <row r="52" spans="1:18" x14ac:dyDescent="0.25">
      <c r="A52" s="3" t="s">
        <v>93</v>
      </c>
      <c r="B52" s="3" t="s">
        <v>94</v>
      </c>
      <c r="C52" s="8">
        <v>22758</v>
      </c>
      <c r="D52" s="3" t="s">
        <v>40</v>
      </c>
      <c r="E52" s="3">
        <f>YEAR(C52)</f>
        <v>1962</v>
      </c>
      <c r="F52" s="3" t="str">
        <f t="shared" si="1"/>
        <v>M</v>
      </c>
      <c r="G52" s="3">
        <f t="shared" si="2"/>
        <v>30000</v>
      </c>
      <c r="H52" s="6">
        <f t="shared" si="3"/>
        <v>54</v>
      </c>
      <c r="I52" s="10">
        <f t="shared" si="4"/>
        <v>36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1</v>
      </c>
      <c r="Q52">
        <f t="shared" si="9"/>
        <v>0</v>
      </c>
      <c r="R52">
        <f t="shared" si="10"/>
        <v>0</v>
      </c>
    </row>
    <row r="53" spans="1:18" x14ac:dyDescent="0.25">
      <c r="A53" s="3" t="s">
        <v>95</v>
      </c>
      <c r="B53" s="3" t="s">
        <v>52</v>
      </c>
      <c r="C53" s="8">
        <v>17830</v>
      </c>
      <c r="D53" s="3" t="s">
        <v>6</v>
      </c>
      <c r="E53" s="3">
        <f>YEAR(C53)</f>
        <v>1948</v>
      </c>
      <c r="F53" s="3" t="str">
        <f t="shared" si="1"/>
        <v>K</v>
      </c>
      <c r="G53" s="3">
        <f t="shared" si="2"/>
        <v>25000</v>
      </c>
      <c r="H53" s="6">
        <f t="shared" si="3"/>
        <v>68</v>
      </c>
      <c r="I53" s="10">
        <f t="shared" si="4"/>
        <v>79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1</v>
      </c>
      <c r="R53">
        <f t="shared" si="10"/>
        <v>0</v>
      </c>
    </row>
    <row r="54" spans="1:18" x14ac:dyDescent="0.25">
      <c r="A54" s="3" t="s">
        <v>96</v>
      </c>
      <c r="B54" s="3" t="s">
        <v>20</v>
      </c>
      <c r="C54" s="8">
        <v>16168</v>
      </c>
      <c r="D54" s="3" t="s">
        <v>6</v>
      </c>
      <c r="E54" s="3">
        <f>YEAR(C54)</f>
        <v>1944</v>
      </c>
      <c r="F54" s="3" t="str">
        <f t="shared" si="1"/>
        <v>K</v>
      </c>
      <c r="G54" s="3">
        <f t="shared" si="2"/>
        <v>25000</v>
      </c>
      <c r="H54" s="6">
        <f t="shared" si="3"/>
        <v>72</v>
      </c>
      <c r="I54" s="10">
        <f t="shared" si="4"/>
        <v>79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1</v>
      </c>
    </row>
    <row r="55" spans="1:18" x14ac:dyDescent="0.25">
      <c r="A55" s="3" t="s">
        <v>97</v>
      </c>
      <c r="B55" s="3" t="s">
        <v>98</v>
      </c>
      <c r="C55" s="8">
        <v>32118</v>
      </c>
      <c r="D55" s="3" t="s">
        <v>6</v>
      </c>
      <c r="E55" s="3">
        <f>YEAR(C55)</f>
        <v>1987</v>
      </c>
      <c r="F55" s="3" t="str">
        <f t="shared" si="1"/>
        <v>M</v>
      </c>
      <c r="G55" s="3">
        <f t="shared" si="2"/>
        <v>30000</v>
      </c>
      <c r="H55" s="6">
        <f t="shared" si="3"/>
        <v>29</v>
      </c>
      <c r="I55" s="10">
        <f t="shared" si="4"/>
        <v>30</v>
      </c>
      <c r="M55">
        <f t="shared" si="5"/>
        <v>1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R55">
        <f t="shared" si="10"/>
        <v>0</v>
      </c>
    </row>
    <row r="56" spans="1:18" x14ac:dyDescent="0.25">
      <c r="A56" s="3" t="s">
        <v>99</v>
      </c>
      <c r="B56" s="3" t="s">
        <v>18</v>
      </c>
      <c r="C56" s="8">
        <v>20332</v>
      </c>
      <c r="D56" s="3" t="s">
        <v>12</v>
      </c>
      <c r="E56" s="3">
        <f>YEAR(C56)</f>
        <v>1955</v>
      </c>
      <c r="F56" s="3" t="str">
        <f t="shared" si="1"/>
        <v>M</v>
      </c>
      <c r="G56" s="3">
        <f t="shared" si="2"/>
        <v>30000</v>
      </c>
      <c r="H56" s="6">
        <f t="shared" si="3"/>
        <v>61</v>
      </c>
      <c r="I56" s="10">
        <f t="shared" si="4"/>
        <v>85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  <c r="R56">
        <f t="shared" si="10"/>
        <v>0</v>
      </c>
    </row>
    <row r="57" spans="1:18" x14ac:dyDescent="0.25">
      <c r="A57" s="3" t="s">
        <v>100</v>
      </c>
      <c r="B57" s="3" t="s">
        <v>49</v>
      </c>
      <c r="C57" s="8">
        <v>19375</v>
      </c>
      <c r="D57" s="3" t="s">
        <v>6</v>
      </c>
      <c r="E57" s="3">
        <f>YEAR(C57)</f>
        <v>1953</v>
      </c>
      <c r="F57" s="3" t="str">
        <f t="shared" si="1"/>
        <v>M</v>
      </c>
      <c r="G57" s="3">
        <f t="shared" si="2"/>
        <v>30000</v>
      </c>
      <c r="H57" s="6">
        <f t="shared" si="3"/>
        <v>63</v>
      </c>
      <c r="I57" s="10">
        <f t="shared" si="4"/>
        <v>85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1</v>
      </c>
      <c r="R57">
        <f t="shared" si="10"/>
        <v>0</v>
      </c>
    </row>
    <row r="58" spans="1:18" x14ac:dyDescent="0.25">
      <c r="A58" s="3" t="s">
        <v>101</v>
      </c>
      <c r="B58" s="3" t="s">
        <v>102</v>
      </c>
      <c r="C58" s="8">
        <v>34818</v>
      </c>
      <c r="D58" s="3" t="s">
        <v>12</v>
      </c>
      <c r="E58" s="3">
        <f>YEAR(C58)</f>
        <v>1995</v>
      </c>
      <c r="F58" s="3" t="str">
        <f t="shared" si="1"/>
        <v>K</v>
      </c>
      <c r="G58" s="3">
        <f t="shared" si="2"/>
        <v>25000</v>
      </c>
      <c r="H58" s="6">
        <f t="shared" si="3"/>
        <v>21</v>
      </c>
      <c r="I58" s="10">
        <f t="shared" si="4"/>
        <v>25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</row>
    <row r="59" spans="1:18" x14ac:dyDescent="0.25">
      <c r="A59" s="3" t="s">
        <v>103</v>
      </c>
      <c r="B59" s="3" t="s">
        <v>16</v>
      </c>
      <c r="C59" s="8">
        <v>23775</v>
      </c>
      <c r="D59" s="3" t="s">
        <v>9</v>
      </c>
      <c r="E59" s="3">
        <f>YEAR(C59)</f>
        <v>1965</v>
      </c>
      <c r="F59" s="3" t="str">
        <f t="shared" si="1"/>
        <v>K</v>
      </c>
      <c r="G59" s="3">
        <f t="shared" si="2"/>
        <v>25000</v>
      </c>
      <c r="H59" s="6">
        <f t="shared" si="3"/>
        <v>51</v>
      </c>
      <c r="I59" s="10">
        <f t="shared" si="4"/>
        <v>29.999999999999996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1</v>
      </c>
      <c r="Q59">
        <f t="shared" si="9"/>
        <v>0</v>
      </c>
      <c r="R59">
        <f t="shared" si="10"/>
        <v>0</v>
      </c>
    </row>
    <row r="60" spans="1:18" x14ac:dyDescent="0.25">
      <c r="A60" s="3" t="s">
        <v>104</v>
      </c>
      <c r="B60" s="3" t="s">
        <v>105</v>
      </c>
      <c r="C60" s="8">
        <v>29371</v>
      </c>
      <c r="D60" s="3" t="s">
        <v>12</v>
      </c>
      <c r="E60" s="3">
        <f>YEAR(C60)</f>
        <v>1980</v>
      </c>
      <c r="F60" s="3" t="str">
        <f t="shared" si="1"/>
        <v>K</v>
      </c>
      <c r="G60" s="3">
        <f t="shared" si="2"/>
        <v>25000</v>
      </c>
      <c r="H60" s="6">
        <f t="shared" si="3"/>
        <v>36</v>
      </c>
      <c r="I60" s="10">
        <f t="shared" si="4"/>
        <v>37.5</v>
      </c>
      <c r="M60">
        <f t="shared" si="5"/>
        <v>0</v>
      </c>
      <c r="N60">
        <f t="shared" si="6"/>
        <v>1</v>
      </c>
      <c r="O60">
        <f t="shared" si="7"/>
        <v>0</v>
      </c>
      <c r="P60">
        <f t="shared" si="8"/>
        <v>0</v>
      </c>
      <c r="Q60">
        <f t="shared" si="9"/>
        <v>0</v>
      </c>
      <c r="R60">
        <f t="shared" si="10"/>
        <v>0</v>
      </c>
    </row>
    <row r="61" spans="1:18" x14ac:dyDescent="0.25">
      <c r="A61" s="3" t="s">
        <v>106</v>
      </c>
      <c r="B61" s="3" t="s">
        <v>107</v>
      </c>
      <c r="C61" s="8">
        <v>27370</v>
      </c>
      <c r="D61" s="3" t="s">
        <v>12</v>
      </c>
      <c r="E61" s="3">
        <f>YEAR(C61)</f>
        <v>1974</v>
      </c>
      <c r="F61" s="3" t="str">
        <f t="shared" si="1"/>
        <v>K</v>
      </c>
      <c r="G61" s="3">
        <f t="shared" si="2"/>
        <v>25000</v>
      </c>
      <c r="H61" s="6">
        <f t="shared" si="3"/>
        <v>42</v>
      </c>
      <c r="I61" s="10">
        <f t="shared" si="4"/>
        <v>37.5</v>
      </c>
      <c r="M61">
        <f t="shared" si="5"/>
        <v>0</v>
      </c>
      <c r="N61">
        <f t="shared" si="6"/>
        <v>0</v>
      </c>
      <c r="O61">
        <f t="shared" si="7"/>
        <v>1</v>
      </c>
      <c r="P61">
        <f t="shared" si="8"/>
        <v>0</v>
      </c>
      <c r="Q61">
        <f t="shared" si="9"/>
        <v>0</v>
      </c>
      <c r="R61">
        <f t="shared" si="10"/>
        <v>0</v>
      </c>
    </row>
    <row r="62" spans="1:18" x14ac:dyDescent="0.25">
      <c r="A62" s="3" t="s">
        <v>108</v>
      </c>
      <c r="B62" s="3" t="s">
        <v>109</v>
      </c>
      <c r="C62" s="8">
        <v>19032</v>
      </c>
      <c r="D62" s="3" t="s">
        <v>6</v>
      </c>
      <c r="E62" s="3">
        <f>YEAR(C62)</f>
        <v>1952</v>
      </c>
      <c r="F62" s="3" t="str">
        <f t="shared" si="1"/>
        <v>M</v>
      </c>
      <c r="G62" s="3">
        <f t="shared" si="2"/>
        <v>30000</v>
      </c>
      <c r="H62" s="6">
        <f t="shared" si="3"/>
        <v>64</v>
      </c>
      <c r="I62" s="10">
        <f t="shared" si="4"/>
        <v>85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1</v>
      </c>
      <c r="R62">
        <f t="shared" si="10"/>
        <v>0</v>
      </c>
    </row>
    <row r="63" spans="1:18" x14ac:dyDescent="0.25">
      <c r="A63" s="3" t="s">
        <v>110</v>
      </c>
      <c r="B63" s="3" t="s">
        <v>37</v>
      </c>
      <c r="C63" s="8">
        <v>27475</v>
      </c>
      <c r="D63" s="3" t="s">
        <v>12</v>
      </c>
      <c r="E63" s="3">
        <f>YEAR(C63)</f>
        <v>1975</v>
      </c>
      <c r="F63" s="3" t="str">
        <f t="shared" si="1"/>
        <v>K</v>
      </c>
      <c r="G63" s="3">
        <f t="shared" si="2"/>
        <v>25000</v>
      </c>
      <c r="H63" s="6">
        <f t="shared" si="3"/>
        <v>41</v>
      </c>
      <c r="I63" s="10">
        <f t="shared" si="4"/>
        <v>37.5</v>
      </c>
      <c r="M63">
        <f t="shared" si="5"/>
        <v>0</v>
      </c>
      <c r="N63">
        <f t="shared" si="6"/>
        <v>0</v>
      </c>
      <c r="O63">
        <f t="shared" si="7"/>
        <v>1</v>
      </c>
      <c r="P63">
        <f t="shared" si="8"/>
        <v>0</v>
      </c>
      <c r="Q63">
        <f t="shared" si="9"/>
        <v>0</v>
      </c>
      <c r="R63">
        <f t="shared" si="10"/>
        <v>0</v>
      </c>
    </row>
    <row r="64" spans="1:18" x14ac:dyDescent="0.25">
      <c r="A64" s="3" t="s">
        <v>111</v>
      </c>
      <c r="B64" s="3" t="s">
        <v>52</v>
      </c>
      <c r="C64" s="8">
        <v>20719</v>
      </c>
      <c r="D64" s="3" t="s">
        <v>6</v>
      </c>
      <c r="E64" s="3">
        <f>YEAR(C64)</f>
        <v>1956</v>
      </c>
      <c r="F64" s="3" t="str">
        <f t="shared" si="1"/>
        <v>K</v>
      </c>
      <c r="G64" s="3">
        <f t="shared" si="2"/>
        <v>25000</v>
      </c>
      <c r="H64" s="6">
        <f t="shared" si="3"/>
        <v>60</v>
      </c>
      <c r="I64" s="10">
        <f t="shared" si="4"/>
        <v>29.999999999999996</v>
      </c>
      <c r="M64">
        <f t="shared" si="5"/>
        <v>0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1</v>
      </c>
      <c r="R64">
        <f t="shared" si="10"/>
        <v>0</v>
      </c>
    </row>
    <row r="65" spans="1:18" x14ac:dyDescent="0.25">
      <c r="A65" s="3" t="s">
        <v>112</v>
      </c>
      <c r="B65" s="3" t="s">
        <v>8</v>
      </c>
      <c r="C65" s="8">
        <v>22206</v>
      </c>
      <c r="D65" s="3" t="s">
        <v>40</v>
      </c>
      <c r="E65" s="3">
        <f>YEAR(C65)</f>
        <v>1960</v>
      </c>
      <c r="F65" s="3" t="str">
        <f t="shared" si="1"/>
        <v>M</v>
      </c>
      <c r="G65" s="3">
        <f t="shared" si="2"/>
        <v>30000</v>
      </c>
      <c r="H65" s="6">
        <f t="shared" si="3"/>
        <v>56</v>
      </c>
      <c r="I65" s="10">
        <f t="shared" si="4"/>
        <v>36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1</v>
      </c>
      <c r="Q65">
        <f t="shared" si="9"/>
        <v>0</v>
      </c>
      <c r="R65">
        <f t="shared" si="10"/>
        <v>0</v>
      </c>
    </row>
    <row r="66" spans="1:18" x14ac:dyDescent="0.25">
      <c r="A66" s="3" t="s">
        <v>113</v>
      </c>
      <c r="B66" s="3" t="s">
        <v>114</v>
      </c>
      <c r="C66" s="8">
        <v>17376</v>
      </c>
      <c r="D66" s="3" t="s">
        <v>12</v>
      </c>
      <c r="E66" s="3">
        <f>YEAR(C66)</f>
        <v>1947</v>
      </c>
      <c r="F66" s="3" t="str">
        <f t="shared" si="1"/>
        <v>M</v>
      </c>
      <c r="G66" s="3">
        <f t="shared" si="2"/>
        <v>30000</v>
      </c>
      <c r="H66" s="6">
        <f t="shared" si="3"/>
        <v>69</v>
      </c>
      <c r="I66" s="10">
        <f t="shared" si="4"/>
        <v>85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1</v>
      </c>
      <c r="R66">
        <f t="shared" si="10"/>
        <v>0</v>
      </c>
    </row>
    <row r="67" spans="1:18" x14ac:dyDescent="0.25">
      <c r="A67" s="3" t="s">
        <v>115</v>
      </c>
      <c r="B67" s="3" t="s">
        <v>114</v>
      </c>
      <c r="C67" s="8">
        <v>34280</v>
      </c>
      <c r="D67" s="3" t="s">
        <v>40</v>
      </c>
      <c r="E67" s="3">
        <f>YEAR(C67)</f>
        <v>1993</v>
      </c>
      <c r="F67" s="3" t="str">
        <f t="shared" ref="F67:F130" si="11">IF(RIGHT(B67,1)="a","K","M")</f>
        <v>M</v>
      </c>
      <c r="G67" s="3">
        <f t="shared" ref="G67:G130" si="12">IF(F67="K",25000,30000)</f>
        <v>30000</v>
      </c>
      <c r="H67" s="6">
        <f t="shared" ref="H67:H130" si="13">2016-E67</f>
        <v>23</v>
      </c>
      <c r="I67" s="10">
        <f t="shared" ref="I67:I130" si="14">IF(H67&lt;=30,G67*0.1%,IF(H67&lt;=45,G67*0.15%,IF(H67&gt;60,G67*0.12%+49,G67*0.12%)))</f>
        <v>30</v>
      </c>
      <c r="M67">
        <f t="shared" ref="M67:M130" si="15">IF(AND(H67&gt;=20,H67&lt;=29),1,0)</f>
        <v>1</v>
      </c>
      <c r="N67">
        <f t="shared" ref="N67:N130" si="16">IF(AND(H67&gt;=30,H67&lt;=39),1,0)</f>
        <v>0</v>
      </c>
      <c r="O67">
        <f t="shared" ref="O67:O130" si="17">IF(AND(H67&gt;=40,H67&lt;=49),1,0)</f>
        <v>0</v>
      </c>
      <c r="P67">
        <f t="shared" ref="P67:P130" si="18">IF(AND(H67&gt;=50,H67&lt;=59),1,0)</f>
        <v>0</v>
      </c>
      <c r="Q67">
        <f t="shared" ref="Q67:Q130" si="19">IF(AND(H67&gt;=60,H67&lt;=69),1,0)</f>
        <v>0</v>
      </c>
      <c r="R67">
        <f t="shared" ref="R67:R130" si="20">IF(AND(H67&gt;=70,H67&lt;=79),1,0)</f>
        <v>0</v>
      </c>
    </row>
    <row r="68" spans="1:18" x14ac:dyDescent="0.25">
      <c r="A68" s="3" t="s">
        <v>116</v>
      </c>
      <c r="B68" s="3" t="s">
        <v>49</v>
      </c>
      <c r="C68" s="8">
        <v>25821</v>
      </c>
      <c r="D68" s="3" t="s">
        <v>40</v>
      </c>
      <c r="E68" s="3">
        <f>YEAR(C68)</f>
        <v>1970</v>
      </c>
      <c r="F68" s="3" t="str">
        <f t="shared" si="11"/>
        <v>M</v>
      </c>
      <c r="G68" s="3">
        <f t="shared" si="12"/>
        <v>30000</v>
      </c>
      <c r="H68" s="6">
        <f t="shared" si="13"/>
        <v>46</v>
      </c>
      <c r="I68" s="10">
        <f t="shared" si="14"/>
        <v>36</v>
      </c>
      <c r="M68">
        <f t="shared" si="15"/>
        <v>0</v>
      </c>
      <c r="N68">
        <f t="shared" si="16"/>
        <v>0</v>
      </c>
      <c r="O68">
        <f t="shared" si="17"/>
        <v>1</v>
      </c>
      <c r="P68">
        <f t="shared" si="18"/>
        <v>0</v>
      </c>
      <c r="Q68">
        <f t="shared" si="19"/>
        <v>0</v>
      </c>
      <c r="R68">
        <f t="shared" si="20"/>
        <v>0</v>
      </c>
    </row>
    <row r="69" spans="1:18" x14ac:dyDescent="0.25">
      <c r="A69" s="3" t="s">
        <v>117</v>
      </c>
      <c r="B69" s="3" t="s">
        <v>47</v>
      </c>
      <c r="C69" s="8">
        <v>20242</v>
      </c>
      <c r="D69" s="3" t="s">
        <v>40</v>
      </c>
      <c r="E69" s="3">
        <f>YEAR(C69)</f>
        <v>1955</v>
      </c>
      <c r="F69" s="3" t="str">
        <f t="shared" si="11"/>
        <v>K</v>
      </c>
      <c r="G69" s="3">
        <f t="shared" si="12"/>
        <v>25000</v>
      </c>
      <c r="H69" s="6">
        <f t="shared" si="13"/>
        <v>61</v>
      </c>
      <c r="I69" s="10">
        <f t="shared" si="14"/>
        <v>79</v>
      </c>
      <c r="M69">
        <f t="shared" si="15"/>
        <v>0</v>
      </c>
      <c r="N69">
        <f t="shared" si="16"/>
        <v>0</v>
      </c>
      <c r="O69">
        <f t="shared" si="17"/>
        <v>0</v>
      </c>
      <c r="P69">
        <f t="shared" si="18"/>
        <v>0</v>
      </c>
      <c r="Q69">
        <f t="shared" si="19"/>
        <v>1</v>
      </c>
      <c r="R69">
        <f t="shared" si="20"/>
        <v>0</v>
      </c>
    </row>
    <row r="70" spans="1:18" x14ac:dyDescent="0.25">
      <c r="A70" s="3" t="s">
        <v>118</v>
      </c>
      <c r="B70" s="3" t="s">
        <v>20</v>
      </c>
      <c r="C70" s="8">
        <v>25415</v>
      </c>
      <c r="D70" s="3" t="s">
        <v>12</v>
      </c>
      <c r="E70" s="3">
        <f>YEAR(C70)</f>
        <v>1969</v>
      </c>
      <c r="F70" s="3" t="str">
        <f t="shared" si="11"/>
        <v>K</v>
      </c>
      <c r="G70" s="3">
        <f t="shared" si="12"/>
        <v>25000</v>
      </c>
      <c r="H70" s="6">
        <f t="shared" si="13"/>
        <v>47</v>
      </c>
      <c r="I70" s="10">
        <f t="shared" si="14"/>
        <v>29.999999999999996</v>
      </c>
      <c r="M70">
        <f t="shared" si="15"/>
        <v>0</v>
      </c>
      <c r="N70">
        <f t="shared" si="16"/>
        <v>0</v>
      </c>
      <c r="O70">
        <f t="shared" si="17"/>
        <v>1</v>
      </c>
      <c r="P70">
        <f t="shared" si="18"/>
        <v>0</v>
      </c>
      <c r="Q70">
        <f t="shared" si="19"/>
        <v>0</v>
      </c>
      <c r="R70">
        <f t="shared" si="20"/>
        <v>0</v>
      </c>
    </row>
    <row r="71" spans="1:18" x14ac:dyDescent="0.25">
      <c r="A71" s="3" t="s">
        <v>119</v>
      </c>
      <c r="B71" s="3" t="s">
        <v>47</v>
      </c>
      <c r="C71" s="8">
        <v>19048</v>
      </c>
      <c r="D71" s="3" t="s">
        <v>9</v>
      </c>
      <c r="E71" s="3">
        <f>YEAR(C71)</f>
        <v>1952</v>
      </c>
      <c r="F71" s="3" t="str">
        <f t="shared" si="11"/>
        <v>K</v>
      </c>
      <c r="G71" s="3">
        <f t="shared" si="12"/>
        <v>25000</v>
      </c>
      <c r="H71" s="6">
        <f t="shared" si="13"/>
        <v>64</v>
      </c>
      <c r="I71" s="10">
        <f t="shared" si="14"/>
        <v>79</v>
      </c>
      <c r="M71">
        <f t="shared" si="15"/>
        <v>0</v>
      </c>
      <c r="N71">
        <f t="shared" si="16"/>
        <v>0</v>
      </c>
      <c r="O71">
        <f t="shared" si="17"/>
        <v>0</v>
      </c>
      <c r="P71">
        <f t="shared" si="18"/>
        <v>0</v>
      </c>
      <c r="Q71">
        <f t="shared" si="19"/>
        <v>1</v>
      </c>
      <c r="R71">
        <f t="shared" si="20"/>
        <v>0</v>
      </c>
    </row>
    <row r="72" spans="1:18" x14ac:dyDescent="0.25">
      <c r="A72" s="3" t="s">
        <v>120</v>
      </c>
      <c r="B72" s="3" t="s">
        <v>121</v>
      </c>
      <c r="C72" s="8">
        <v>18811</v>
      </c>
      <c r="D72" s="3" t="s">
        <v>12</v>
      </c>
      <c r="E72" s="3">
        <f>YEAR(C72)</f>
        <v>1951</v>
      </c>
      <c r="F72" s="3" t="str">
        <f t="shared" si="11"/>
        <v>K</v>
      </c>
      <c r="G72" s="3">
        <f t="shared" si="12"/>
        <v>25000</v>
      </c>
      <c r="H72" s="6">
        <f t="shared" si="13"/>
        <v>65</v>
      </c>
      <c r="I72" s="10">
        <f t="shared" si="14"/>
        <v>79</v>
      </c>
      <c r="M72">
        <f t="shared" si="15"/>
        <v>0</v>
      </c>
      <c r="N72">
        <f t="shared" si="16"/>
        <v>0</v>
      </c>
      <c r="O72">
        <f t="shared" si="17"/>
        <v>0</v>
      </c>
      <c r="P72">
        <f t="shared" si="18"/>
        <v>0</v>
      </c>
      <c r="Q72">
        <f t="shared" si="19"/>
        <v>1</v>
      </c>
      <c r="R72">
        <f t="shared" si="20"/>
        <v>0</v>
      </c>
    </row>
    <row r="73" spans="1:18" x14ac:dyDescent="0.25">
      <c r="A73" s="3" t="s">
        <v>122</v>
      </c>
      <c r="B73" s="3" t="s">
        <v>123</v>
      </c>
      <c r="C73" s="8">
        <v>17072</v>
      </c>
      <c r="D73" s="3" t="s">
        <v>40</v>
      </c>
      <c r="E73" s="3">
        <f>YEAR(C73)</f>
        <v>1946</v>
      </c>
      <c r="F73" s="3" t="str">
        <f t="shared" si="11"/>
        <v>K</v>
      </c>
      <c r="G73" s="3">
        <f t="shared" si="12"/>
        <v>25000</v>
      </c>
      <c r="H73" s="6">
        <f t="shared" si="13"/>
        <v>70</v>
      </c>
      <c r="I73" s="10">
        <f t="shared" si="14"/>
        <v>79</v>
      </c>
      <c r="M73">
        <f t="shared" si="15"/>
        <v>0</v>
      </c>
      <c r="N73">
        <f t="shared" si="16"/>
        <v>0</v>
      </c>
      <c r="O73">
        <f t="shared" si="17"/>
        <v>0</v>
      </c>
      <c r="P73">
        <f t="shared" si="18"/>
        <v>0</v>
      </c>
      <c r="Q73">
        <f t="shared" si="19"/>
        <v>0</v>
      </c>
      <c r="R73">
        <f t="shared" si="20"/>
        <v>1</v>
      </c>
    </row>
    <row r="74" spans="1:18" x14ac:dyDescent="0.25">
      <c r="A74" s="3" t="s">
        <v>124</v>
      </c>
      <c r="B74" s="3" t="s">
        <v>121</v>
      </c>
      <c r="C74" s="8">
        <v>33277</v>
      </c>
      <c r="D74" s="3" t="s">
        <v>6</v>
      </c>
      <c r="E74" s="3">
        <f>YEAR(C74)</f>
        <v>1991</v>
      </c>
      <c r="F74" s="3" t="str">
        <f t="shared" si="11"/>
        <v>K</v>
      </c>
      <c r="G74" s="3">
        <f t="shared" si="12"/>
        <v>25000</v>
      </c>
      <c r="H74" s="6">
        <f t="shared" si="13"/>
        <v>25</v>
      </c>
      <c r="I74" s="10">
        <f t="shared" si="14"/>
        <v>25</v>
      </c>
      <c r="M74">
        <f t="shared" si="15"/>
        <v>1</v>
      </c>
      <c r="N74">
        <f t="shared" si="16"/>
        <v>0</v>
      </c>
      <c r="O74">
        <f t="shared" si="17"/>
        <v>0</v>
      </c>
      <c r="P74">
        <f t="shared" si="18"/>
        <v>0</v>
      </c>
      <c r="Q74">
        <f t="shared" si="19"/>
        <v>0</v>
      </c>
      <c r="R74">
        <f t="shared" si="20"/>
        <v>0</v>
      </c>
    </row>
    <row r="75" spans="1:18" x14ac:dyDescent="0.25">
      <c r="A75" s="3" t="s">
        <v>125</v>
      </c>
      <c r="B75" s="3" t="s">
        <v>79</v>
      </c>
      <c r="C75" s="8">
        <v>16987</v>
      </c>
      <c r="D75" s="3" t="s">
        <v>6</v>
      </c>
      <c r="E75" s="3">
        <f>YEAR(C75)</f>
        <v>1946</v>
      </c>
      <c r="F75" s="3" t="str">
        <f t="shared" si="11"/>
        <v>K</v>
      </c>
      <c r="G75" s="3">
        <f t="shared" si="12"/>
        <v>25000</v>
      </c>
      <c r="H75" s="6">
        <f t="shared" si="13"/>
        <v>70</v>
      </c>
      <c r="I75" s="10">
        <f t="shared" si="14"/>
        <v>79</v>
      </c>
      <c r="M75">
        <f t="shared" si="15"/>
        <v>0</v>
      </c>
      <c r="N75">
        <f t="shared" si="16"/>
        <v>0</v>
      </c>
      <c r="O75">
        <f t="shared" si="17"/>
        <v>0</v>
      </c>
      <c r="P75">
        <f t="shared" si="18"/>
        <v>0</v>
      </c>
      <c r="Q75">
        <f t="shared" si="19"/>
        <v>0</v>
      </c>
      <c r="R75">
        <f t="shared" si="20"/>
        <v>1</v>
      </c>
    </row>
    <row r="76" spans="1:18" x14ac:dyDescent="0.25">
      <c r="A76" s="3" t="s">
        <v>126</v>
      </c>
      <c r="B76" s="3" t="s">
        <v>127</v>
      </c>
      <c r="C76" s="8">
        <v>33408</v>
      </c>
      <c r="D76" s="3" t="s">
        <v>40</v>
      </c>
      <c r="E76" s="3">
        <f>YEAR(C76)</f>
        <v>1991</v>
      </c>
      <c r="F76" s="3" t="str">
        <f t="shared" si="11"/>
        <v>M</v>
      </c>
      <c r="G76" s="3">
        <f t="shared" si="12"/>
        <v>30000</v>
      </c>
      <c r="H76" s="6">
        <f t="shared" si="13"/>
        <v>25</v>
      </c>
      <c r="I76" s="10">
        <f t="shared" si="14"/>
        <v>30</v>
      </c>
      <c r="M76">
        <f t="shared" si="15"/>
        <v>1</v>
      </c>
      <c r="N76">
        <f t="shared" si="16"/>
        <v>0</v>
      </c>
      <c r="O76">
        <f t="shared" si="17"/>
        <v>0</v>
      </c>
      <c r="P76">
        <f t="shared" si="18"/>
        <v>0</v>
      </c>
      <c r="Q76">
        <f t="shared" si="19"/>
        <v>0</v>
      </c>
      <c r="R76">
        <f t="shared" si="20"/>
        <v>0</v>
      </c>
    </row>
    <row r="77" spans="1:18" x14ac:dyDescent="0.25">
      <c r="A77" s="3" t="s">
        <v>110</v>
      </c>
      <c r="B77" s="3" t="s">
        <v>79</v>
      </c>
      <c r="C77" s="8">
        <v>25070</v>
      </c>
      <c r="D77" s="3" t="s">
        <v>6</v>
      </c>
      <c r="E77" s="3">
        <f>YEAR(C77)</f>
        <v>1968</v>
      </c>
      <c r="F77" s="3" t="str">
        <f t="shared" si="11"/>
        <v>K</v>
      </c>
      <c r="G77" s="3">
        <f t="shared" si="12"/>
        <v>25000</v>
      </c>
      <c r="H77" s="6">
        <f t="shared" si="13"/>
        <v>48</v>
      </c>
      <c r="I77" s="10">
        <f t="shared" si="14"/>
        <v>29.999999999999996</v>
      </c>
      <c r="M77">
        <f t="shared" si="15"/>
        <v>0</v>
      </c>
      <c r="N77">
        <f t="shared" si="16"/>
        <v>0</v>
      </c>
      <c r="O77">
        <f t="shared" si="17"/>
        <v>1</v>
      </c>
      <c r="P77">
        <f t="shared" si="18"/>
        <v>0</v>
      </c>
      <c r="Q77">
        <f t="shared" si="19"/>
        <v>0</v>
      </c>
      <c r="R77">
        <f t="shared" si="20"/>
        <v>0</v>
      </c>
    </row>
    <row r="78" spans="1:18" x14ac:dyDescent="0.25">
      <c r="A78" s="3" t="s">
        <v>128</v>
      </c>
      <c r="B78" s="3" t="s">
        <v>129</v>
      </c>
      <c r="C78" s="8">
        <v>34100</v>
      </c>
      <c r="D78" s="3" t="s">
        <v>40</v>
      </c>
      <c r="E78" s="3">
        <f>YEAR(C78)</f>
        <v>1993</v>
      </c>
      <c r="F78" s="3" t="str">
        <f t="shared" si="11"/>
        <v>M</v>
      </c>
      <c r="G78" s="3">
        <f t="shared" si="12"/>
        <v>30000</v>
      </c>
      <c r="H78" s="6">
        <f t="shared" si="13"/>
        <v>23</v>
      </c>
      <c r="I78" s="10">
        <f t="shared" si="14"/>
        <v>30</v>
      </c>
      <c r="M78">
        <f t="shared" si="15"/>
        <v>1</v>
      </c>
      <c r="N78">
        <f t="shared" si="16"/>
        <v>0</v>
      </c>
      <c r="O78">
        <f t="shared" si="17"/>
        <v>0</v>
      </c>
      <c r="P78">
        <f t="shared" si="18"/>
        <v>0</v>
      </c>
      <c r="Q78">
        <f t="shared" si="19"/>
        <v>0</v>
      </c>
      <c r="R78">
        <f t="shared" si="20"/>
        <v>0</v>
      </c>
    </row>
    <row r="79" spans="1:18" x14ac:dyDescent="0.25">
      <c r="A79" s="3" t="s">
        <v>83</v>
      </c>
      <c r="B79" s="3" t="s">
        <v>52</v>
      </c>
      <c r="C79" s="8">
        <v>19522</v>
      </c>
      <c r="D79" s="3" t="s">
        <v>9</v>
      </c>
      <c r="E79" s="3">
        <f>YEAR(C79)</f>
        <v>1953</v>
      </c>
      <c r="F79" s="3" t="str">
        <f t="shared" si="11"/>
        <v>K</v>
      </c>
      <c r="G79" s="3">
        <f t="shared" si="12"/>
        <v>25000</v>
      </c>
      <c r="H79" s="6">
        <f t="shared" si="13"/>
        <v>63</v>
      </c>
      <c r="I79" s="10">
        <f t="shared" si="14"/>
        <v>79</v>
      </c>
      <c r="M79">
        <f t="shared" si="15"/>
        <v>0</v>
      </c>
      <c r="N79">
        <f t="shared" si="16"/>
        <v>0</v>
      </c>
      <c r="O79">
        <f t="shared" si="17"/>
        <v>0</v>
      </c>
      <c r="P79">
        <f t="shared" si="18"/>
        <v>0</v>
      </c>
      <c r="Q79">
        <f t="shared" si="19"/>
        <v>1</v>
      </c>
      <c r="R79">
        <f t="shared" si="20"/>
        <v>0</v>
      </c>
    </row>
    <row r="80" spans="1:18" x14ac:dyDescent="0.25">
      <c r="A80" s="3" t="s">
        <v>130</v>
      </c>
      <c r="B80" s="3" t="s">
        <v>131</v>
      </c>
      <c r="C80" s="8">
        <v>27284</v>
      </c>
      <c r="D80" s="3" t="s">
        <v>9</v>
      </c>
      <c r="E80" s="3">
        <f>YEAR(C80)</f>
        <v>1974</v>
      </c>
      <c r="F80" s="3" t="str">
        <f t="shared" si="11"/>
        <v>K</v>
      </c>
      <c r="G80" s="3">
        <f t="shared" si="12"/>
        <v>25000</v>
      </c>
      <c r="H80" s="6">
        <f t="shared" si="13"/>
        <v>42</v>
      </c>
      <c r="I80" s="10">
        <f t="shared" si="14"/>
        <v>37.5</v>
      </c>
      <c r="M80">
        <f t="shared" si="15"/>
        <v>0</v>
      </c>
      <c r="N80">
        <f t="shared" si="16"/>
        <v>0</v>
      </c>
      <c r="O80">
        <f t="shared" si="17"/>
        <v>1</v>
      </c>
      <c r="P80">
        <f t="shared" si="18"/>
        <v>0</v>
      </c>
      <c r="Q80">
        <f t="shared" si="19"/>
        <v>0</v>
      </c>
      <c r="R80">
        <f t="shared" si="20"/>
        <v>0</v>
      </c>
    </row>
    <row r="81" spans="1:18" x14ac:dyDescent="0.25">
      <c r="A81" s="3" t="s">
        <v>132</v>
      </c>
      <c r="B81" s="3" t="s">
        <v>8</v>
      </c>
      <c r="C81" s="8">
        <v>27347</v>
      </c>
      <c r="D81" s="3" t="s">
        <v>12</v>
      </c>
      <c r="E81" s="3">
        <f>YEAR(C81)</f>
        <v>1974</v>
      </c>
      <c r="F81" s="3" t="str">
        <f t="shared" si="11"/>
        <v>M</v>
      </c>
      <c r="G81" s="3">
        <f t="shared" si="12"/>
        <v>30000</v>
      </c>
      <c r="H81" s="6">
        <f t="shared" si="13"/>
        <v>42</v>
      </c>
      <c r="I81" s="10">
        <f t="shared" si="14"/>
        <v>45</v>
      </c>
      <c r="M81">
        <f t="shared" si="15"/>
        <v>0</v>
      </c>
      <c r="N81">
        <f t="shared" si="16"/>
        <v>0</v>
      </c>
      <c r="O81">
        <f t="shared" si="17"/>
        <v>1</v>
      </c>
      <c r="P81">
        <f t="shared" si="18"/>
        <v>0</v>
      </c>
      <c r="Q81">
        <f t="shared" si="19"/>
        <v>0</v>
      </c>
      <c r="R81">
        <f t="shared" si="20"/>
        <v>0</v>
      </c>
    </row>
    <row r="82" spans="1:18" x14ac:dyDescent="0.25">
      <c r="A82" s="3" t="s">
        <v>133</v>
      </c>
      <c r="B82" s="3" t="s">
        <v>134</v>
      </c>
      <c r="C82" s="8">
        <v>20618</v>
      </c>
      <c r="D82" s="3" t="s">
        <v>12</v>
      </c>
      <c r="E82" s="3">
        <f>YEAR(C82)</f>
        <v>1956</v>
      </c>
      <c r="F82" s="3" t="str">
        <f t="shared" si="11"/>
        <v>K</v>
      </c>
      <c r="G82" s="3">
        <f t="shared" si="12"/>
        <v>25000</v>
      </c>
      <c r="H82" s="6">
        <f t="shared" si="13"/>
        <v>60</v>
      </c>
      <c r="I82" s="10">
        <f t="shared" si="14"/>
        <v>29.999999999999996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18"/>
        <v>0</v>
      </c>
      <c r="Q82">
        <f t="shared" si="19"/>
        <v>1</v>
      </c>
      <c r="R82">
        <f t="shared" si="20"/>
        <v>0</v>
      </c>
    </row>
    <row r="83" spans="1:18" x14ac:dyDescent="0.25">
      <c r="A83" s="3" t="s">
        <v>135</v>
      </c>
      <c r="B83" s="3" t="s">
        <v>54</v>
      </c>
      <c r="C83" s="8">
        <v>19256</v>
      </c>
      <c r="D83" s="3" t="s">
        <v>12</v>
      </c>
      <c r="E83" s="3">
        <f>YEAR(C83)</f>
        <v>1952</v>
      </c>
      <c r="F83" s="3" t="str">
        <f t="shared" si="11"/>
        <v>K</v>
      </c>
      <c r="G83" s="3">
        <f t="shared" si="12"/>
        <v>25000</v>
      </c>
      <c r="H83" s="6">
        <f t="shared" si="13"/>
        <v>64</v>
      </c>
      <c r="I83" s="10">
        <f t="shared" si="14"/>
        <v>79</v>
      </c>
      <c r="M83">
        <f t="shared" si="15"/>
        <v>0</v>
      </c>
      <c r="N83">
        <f t="shared" si="16"/>
        <v>0</v>
      </c>
      <c r="O83">
        <f t="shared" si="17"/>
        <v>0</v>
      </c>
      <c r="P83">
        <f t="shared" si="18"/>
        <v>0</v>
      </c>
      <c r="Q83">
        <f t="shared" si="19"/>
        <v>1</v>
      </c>
      <c r="R83">
        <f t="shared" si="20"/>
        <v>0</v>
      </c>
    </row>
    <row r="84" spans="1:18" x14ac:dyDescent="0.25">
      <c r="A84" s="3" t="s">
        <v>136</v>
      </c>
      <c r="B84" s="3" t="s">
        <v>137</v>
      </c>
      <c r="C84" s="8">
        <v>21898</v>
      </c>
      <c r="D84" s="3" t="s">
        <v>12</v>
      </c>
      <c r="E84" s="3">
        <f>YEAR(C84)</f>
        <v>1959</v>
      </c>
      <c r="F84" s="3" t="str">
        <f t="shared" si="11"/>
        <v>K</v>
      </c>
      <c r="G84" s="3">
        <f t="shared" si="12"/>
        <v>25000</v>
      </c>
      <c r="H84" s="6">
        <f t="shared" si="13"/>
        <v>57</v>
      </c>
      <c r="I84" s="10">
        <f t="shared" si="14"/>
        <v>29.999999999999996</v>
      </c>
      <c r="M84">
        <f t="shared" si="15"/>
        <v>0</v>
      </c>
      <c r="N84">
        <f t="shared" si="16"/>
        <v>0</v>
      </c>
      <c r="O84">
        <f t="shared" si="17"/>
        <v>0</v>
      </c>
      <c r="P84">
        <f t="shared" si="18"/>
        <v>1</v>
      </c>
      <c r="Q84">
        <f t="shared" si="19"/>
        <v>0</v>
      </c>
      <c r="R84">
        <f t="shared" si="20"/>
        <v>0</v>
      </c>
    </row>
    <row r="85" spans="1:18" x14ac:dyDescent="0.25">
      <c r="A85" s="3" t="s">
        <v>138</v>
      </c>
      <c r="B85" s="3" t="s">
        <v>139</v>
      </c>
      <c r="C85" s="8">
        <v>16873</v>
      </c>
      <c r="D85" s="3" t="s">
        <v>12</v>
      </c>
      <c r="E85" s="3">
        <f>YEAR(C85)</f>
        <v>1946</v>
      </c>
      <c r="F85" s="3" t="str">
        <f t="shared" si="11"/>
        <v>M</v>
      </c>
      <c r="G85" s="3">
        <f t="shared" si="12"/>
        <v>30000</v>
      </c>
      <c r="H85" s="6">
        <f t="shared" si="13"/>
        <v>70</v>
      </c>
      <c r="I85" s="10">
        <f t="shared" si="14"/>
        <v>85</v>
      </c>
      <c r="M85">
        <f t="shared" si="15"/>
        <v>0</v>
      </c>
      <c r="N85">
        <f t="shared" si="16"/>
        <v>0</v>
      </c>
      <c r="O85">
        <f t="shared" si="17"/>
        <v>0</v>
      </c>
      <c r="P85">
        <f t="shared" si="18"/>
        <v>0</v>
      </c>
      <c r="Q85">
        <f t="shared" si="19"/>
        <v>0</v>
      </c>
      <c r="R85">
        <f t="shared" si="20"/>
        <v>1</v>
      </c>
    </row>
    <row r="86" spans="1:18" x14ac:dyDescent="0.25">
      <c r="A86" s="3" t="s">
        <v>140</v>
      </c>
      <c r="B86" s="3" t="s">
        <v>141</v>
      </c>
      <c r="C86" s="8">
        <v>34893</v>
      </c>
      <c r="D86" s="3" t="s">
        <v>6</v>
      </c>
      <c r="E86" s="3">
        <f>YEAR(C86)</f>
        <v>1995</v>
      </c>
      <c r="F86" s="3" t="str">
        <f t="shared" si="11"/>
        <v>M</v>
      </c>
      <c r="G86" s="3">
        <f t="shared" si="12"/>
        <v>30000</v>
      </c>
      <c r="H86" s="6">
        <f t="shared" si="13"/>
        <v>21</v>
      </c>
      <c r="I86" s="10">
        <f t="shared" si="14"/>
        <v>30</v>
      </c>
      <c r="M86">
        <f t="shared" si="15"/>
        <v>1</v>
      </c>
      <c r="N86">
        <f t="shared" si="16"/>
        <v>0</v>
      </c>
      <c r="O86">
        <f t="shared" si="17"/>
        <v>0</v>
      </c>
      <c r="P86">
        <f t="shared" si="18"/>
        <v>0</v>
      </c>
      <c r="Q86">
        <f t="shared" si="19"/>
        <v>0</v>
      </c>
      <c r="R86">
        <f t="shared" si="20"/>
        <v>0</v>
      </c>
    </row>
    <row r="87" spans="1:18" x14ac:dyDescent="0.25">
      <c r="A87" s="3" t="s">
        <v>142</v>
      </c>
      <c r="B87" s="3" t="s">
        <v>143</v>
      </c>
      <c r="C87" s="8">
        <v>16028</v>
      </c>
      <c r="D87" s="3" t="s">
        <v>12</v>
      </c>
      <c r="E87" s="3">
        <f>YEAR(C87)</f>
        <v>1943</v>
      </c>
      <c r="F87" s="3" t="str">
        <f t="shared" si="11"/>
        <v>K</v>
      </c>
      <c r="G87" s="3">
        <f t="shared" si="12"/>
        <v>25000</v>
      </c>
      <c r="H87" s="6">
        <f t="shared" si="13"/>
        <v>73</v>
      </c>
      <c r="I87" s="10">
        <f t="shared" si="14"/>
        <v>79</v>
      </c>
      <c r="M87">
        <f t="shared" si="15"/>
        <v>0</v>
      </c>
      <c r="N87">
        <f t="shared" si="16"/>
        <v>0</v>
      </c>
      <c r="O87">
        <f t="shared" si="17"/>
        <v>0</v>
      </c>
      <c r="P87">
        <f t="shared" si="18"/>
        <v>0</v>
      </c>
      <c r="Q87">
        <f t="shared" si="19"/>
        <v>0</v>
      </c>
      <c r="R87">
        <f t="shared" si="20"/>
        <v>1</v>
      </c>
    </row>
    <row r="88" spans="1:18" x14ac:dyDescent="0.25">
      <c r="A88" s="3" t="s">
        <v>144</v>
      </c>
      <c r="B88" s="3" t="s">
        <v>54</v>
      </c>
      <c r="C88" s="8">
        <v>33446</v>
      </c>
      <c r="D88" s="3" t="s">
        <v>6</v>
      </c>
      <c r="E88" s="3">
        <f>YEAR(C88)</f>
        <v>1991</v>
      </c>
      <c r="F88" s="3" t="str">
        <f t="shared" si="11"/>
        <v>K</v>
      </c>
      <c r="G88" s="3">
        <f t="shared" si="12"/>
        <v>25000</v>
      </c>
      <c r="H88" s="6">
        <f t="shared" si="13"/>
        <v>25</v>
      </c>
      <c r="I88" s="10">
        <f t="shared" si="14"/>
        <v>25</v>
      </c>
      <c r="M88">
        <f t="shared" si="15"/>
        <v>1</v>
      </c>
      <c r="N88">
        <f t="shared" si="16"/>
        <v>0</v>
      </c>
      <c r="O88">
        <f t="shared" si="17"/>
        <v>0</v>
      </c>
      <c r="P88">
        <f t="shared" si="18"/>
        <v>0</v>
      </c>
      <c r="Q88">
        <f t="shared" si="19"/>
        <v>0</v>
      </c>
      <c r="R88">
        <f t="shared" si="20"/>
        <v>0</v>
      </c>
    </row>
    <row r="89" spans="1:18" x14ac:dyDescent="0.25">
      <c r="A89" s="3" t="s">
        <v>145</v>
      </c>
      <c r="B89" s="3" t="s">
        <v>146</v>
      </c>
      <c r="C89" s="8">
        <v>18892</v>
      </c>
      <c r="D89" s="3" t="s">
        <v>6</v>
      </c>
      <c r="E89" s="3">
        <f>YEAR(C89)</f>
        <v>1951</v>
      </c>
      <c r="F89" s="3" t="str">
        <f t="shared" si="11"/>
        <v>M</v>
      </c>
      <c r="G89" s="3">
        <f t="shared" si="12"/>
        <v>30000</v>
      </c>
      <c r="H89" s="6">
        <f t="shared" si="13"/>
        <v>65</v>
      </c>
      <c r="I89" s="10">
        <f t="shared" si="14"/>
        <v>85</v>
      </c>
      <c r="M89">
        <f t="shared" si="15"/>
        <v>0</v>
      </c>
      <c r="N89">
        <f t="shared" si="16"/>
        <v>0</v>
      </c>
      <c r="O89">
        <f t="shared" si="17"/>
        <v>0</v>
      </c>
      <c r="P89">
        <f t="shared" si="18"/>
        <v>0</v>
      </c>
      <c r="Q89">
        <f t="shared" si="19"/>
        <v>1</v>
      </c>
      <c r="R89">
        <f t="shared" si="20"/>
        <v>0</v>
      </c>
    </row>
    <row r="90" spans="1:18" x14ac:dyDescent="0.25">
      <c r="A90" s="3" t="s">
        <v>147</v>
      </c>
      <c r="B90" s="3" t="s">
        <v>102</v>
      </c>
      <c r="C90" s="8">
        <v>32219</v>
      </c>
      <c r="D90" s="3" t="s">
        <v>12</v>
      </c>
      <c r="E90" s="3">
        <f>YEAR(C90)</f>
        <v>1988</v>
      </c>
      <c r="F90" s="3" t="str">
        <f t="shared" si="11"/>
        <v>K</v>
      </c>
      <c r="G90" s="3">
        <f t="shared" si="12"/>
        <v>25000</v>
      </c>
      <c r="H90" s="6">
        <f t="shared" si="13"/>
        <v>28</v>
      </c>
      <c r="I90" s="10">
        <f t="shared" si="14"/>
        <v>25</v>
      </c>
      <c r="M90">
        <f t="shared" si="15"/>
        <v>1</v>
      </c>
      <c r="N90">
        <f t="shared" si="16"/>
        <v>0</v>
      </c>
      <c r="O90">
        <f t="shared" si="17"/>
        <v>0</v>
      </c>
      <c r="P90">
        <f t="shared" si="18"/>
        <v>0</v>
      </c>
      <c r="Q90">
        <f t="shared" si="19"/>
        <v>0</v>
      </c>
      <c r="R90">
        <f t="shared" si="20"/>
        <v>0</v>
      </c>
    </row>
    <row r="91" spans="1:18" x14ac:dyDescent="0.25">
      <c r="A91" s="3" t="s">
        <v>148</v>
      </c>
      <c r="B91" s="3" t="s">
        <v>149</v>
      </c>
      <c r="C91" s="8">
        <v>31771</v>
      </c>
      <c r="D91" s="3" t="s">
        <v>9</v>
      </c>
      <c r="E91" s="3">
        <f>YEAR(C91)</f>
        <v>1986</v>
      </c>
      <c r="F91" s="3" t="str">
        <f t="shared" si="11"/>
        <v>K</v>
      </c>
      <c r="G91" s="3">
        <f t="shared" si="12"/>
        <v>25000</v>
      </c>
      <c r="H91" s="6">
        <f t="shared" si="13"/>
        <v>30</v>
      </c>
      <c r="I91" s="10">
        <f t="shared" si="14"/>
        <v>25</v>
      </c>
      <c r="M91">
        <f t="shared" si="15"/>
        <v>0</v>
      </c>
      <c r="N91">
        <f t="shared" si="16"/>
        <v>1</v>
      </c>
      <c r="O91">
        <f t="shared" si="17"/>
        <v>0</v>
      </c>
      <c r="P91">
        <f t="shared" si="18"/>
        <v>0</v>
      </c>
      <c r="Q91">
        <f t="shared" si="19"/>
        <v>0</v>
      </c>
      <c r="R91">
        <f t="shared" si="20"/>
        <v>0</v>
      </c>
    </row>
    <row r="92" spans="1:18" x14ac:dyDescent="0.25">
      <c r="A92" s="3" t="s">
        <v>51</v>
      </c>
      <c r="B92" s="3" t="s">
        <v>150</v>
      </c>
      <c r="C92" s="8">
        <v>30633</v>
      </c>
      <c r="D92" s="3" t="s">
        <v>40</v>
      </c>
      <c r="E92" s="3">
        <f>YEAR(C92)</f>
        <v>1983</v>
      </c>
      <c r="F92" s="3" t="str">
        <f t="shared" si="11"/>
        <v>K</v>
      </c>
      <c r="G92" s="3">
        <f t="shared" si="12"/>
        <v>25000</v>
      </c>
      <c r="H92" s="6">
        <f t="shared" si="13"/>
        <v>33</v>
      </c>
      <c r="I92" s="10">
        <f t="shared" si="14"/>
        <v>37.5</v>
      </c>
      <c r="M92">
        <f t="shared" si="15"/>
        <v>0</v>
      </c>
      <c r="N92">
        <f t="shared" si="16"/>
        <v>1</v>
      </c>
      <c r="O92">
        <f t="shared" si="17"/>
        <v>0</v>
      </c>
      <c r="P92">
        <f t="shared" si="18"/>
        <v>0</v>
      </c>
      <c r="Q92">
        <f t="shared" si="19"/>
        <v>0</v>
      </c>
      <c r="R92">
        <f t="shared" si="20"/>
        <v>0</v>
      </c>
    </row>
    <row r="93" spans="1:18" x14ac:dyDescent="0.25">
      <c r="A93" s="3" t="s">
        <v>151</v>
      </c>
      <c r="B93" s="3" t="s">
        <v>152</v>
      </c>
      <c r="C93" s="8">
        <v>34177</v>
      </c>
      <c r="D93" s="3" t="s">
        <v>40</v>
      </c>
      <c r="E93" s="3">
        <f>YEAR(C93)</f>
        <v>1993</v>
      </c>
      <c r="F93" s="3" t="str">
        <f t="shared" si="11"/>
        <v>M</v>
      </c>
      <c r="G93" s="3">
        <f t="shared" si="12"/>
        <v>30000</v>
      </c>
      <c r="H93" s="6">
        <f t="shared" si="13"/>
        <v>23</v>
      </c>
      <c r="I93" s="10">
        <f t="shared" si="14"/>
        <v>30</v>
      </c>
      <c r="M93">
        <f t="shared" si="15"/>
        <v>1</v>
      </c>
      <c r="N93">
        <f t="shared" si="16"/>
        <v>0</v>
      </c>
      <c r="O93">
        <f t="shared" si="17"/>
        <v>0</v>
      </c>
      <c r="P93">
        <f t="shared" si="18"/>
        <v>0</v>
      </c>
      <c r="Q93">
        <f t="shared" si="19"/>
        <v>0</v>
      </c>
      <c r="R93">
        <f t="shared" si="20"/>
        <v>0</v>
      </c>
    </row>
    <row r="94" spans="1:18" x14ac:dyDescent="0.25">
      <c r="A94" s="3" t="s">
        <v>153</v>
      </c>
      <c r="B94" s="3" t="s">
        <v>137</v>
      </c>
      <c r="C94" s="8">
        <v>33281</v>
      </c>
      <c r="D94" s="3" t="s">
        <v>12</v>
      </c>
      <c r="E94" s="3">
        <f>YEAR(C94)</f>
        <v>1991</v>
      </c>
      <c r="F94" s="3" t="str">
        <f t="shared" si="11"/>
        <v>K</v>
      </c>
      <c r="G94" s="3">
        <f t="shared" si="12"/>
        <v>25000</v>
      </c>
      <c r="H94" s="6">
        <f t="shared" si="13"/>
        <v>25</v>
      </c>
      <c r="I94" s="10">
        <f t="shared" si="14"/>
        <v>25</v>
      </c>
      <c r="M94">
        <f t="shared" si="15"/>
        <v>1</v>
      </c>
      <c r="N94">
        <f t="shared" si="16"/>
        <v>0</v>
      </c>
      <c r="O94">
        <f t="shared" si="17"/>
        <v>0</v>
      </c>
      <c r="P94">
        <f t="shared" si="18"/>
        <v>0</v>
      </c>
      <c r="Q94">
        <f t="shared" si="19"/>
        <v>0</v>
      </c>
      <c r="R94">
        <f t="shared" si="20"/>
        <v>0</v>
      </c>
    </row>
    <row r="95" spans="1:18" x14ac:dyDescent="0.25">
      <c r="A95" s="3" t="s">
        <v>75</v>
      </c>
      <c r="B95" s="3" t="s">
        <v>154</v>
      </c>
      <c r="C95" s="8">
        <v>21897</v>
      </c>
      <c r="D95" s="3" t="s">
        <v>12</v>
      </c>
      <c r="E95" s="3">
        <f>YEAR(C95)</f>
        <v>1959</v>
      </c>
      <c r="F95" s="3" t="str">
        <f t="shared" si="11"/>
        <v>K</v>
      </c>
      <c r="G95" s="3">
        <f t="shared" si="12"/>
        <v>25000</v>
      </c>
      <c r="H95" s="6">
        <f t="shared" si="13"/>
        <v>57</v>
      </c>
      <c r="I95" s="10">
        <f t="shared" si="14"/>
        <v>29.999999999999996</v>
      </c>
      <c r="M95">
        <f t="shared" si="15"/>
        <v>0</v>
      </c>
      <c r="N95">
        <f t="shared" si="16"/>
        <v>0</v>
      </c>
      <c r="O95">
        <f t="shared" si="17"/>
        <v>0</v>
      </c>
      <c r="P95">
        <f t="shared" si="18"/>
        <v>1</v>
      </c>
      <c r="Q95">
        <f t="shared" si="19"/>
        <v>0</v>
      </c>
      <c r="R95">
        <f t="shared" si="20"/>
        <v>0</v>
      </c>
    </row>
    <row r="96" spans="1:18" x14ac:dyDescent="0.25">
      <c r="A96" s="3" t="s">
        <v>155</v>
      </c>
      <c r="B96" s="3" t="s">
        <v>37</v>
      </c>
      <c r="C96" s="8">
        <v>18604</v>
      </c>
      <c r="D96" s="3" t="s">
        <v>40</v>
      </c>
      <c r="E96" s="3">
        <f>YEAR(C96)</f>
        <v>1950</v>
      </c>
      <c r="F96" s="3" t="str">
        <f t="shared" si="11"/>
        <v>K</v>
      </c>
      <c r="G96" s="3">
        <f t="shared" si="12"/>
        <v>25000</v>
      </c>
      <c r="H96" s="6">
        <f t="shared" si="13"/>
        <v>66</v>
      </c>
      <c r="I96" s="10">
        <f t="shared" si="14"/>
        <v>79</v>
      </c>
      <c r="M96">
        <f t="shared" si="15"/>
        <v>0</v>
      </c>
      <c r="N96">
        <f t="shared" si="16"/>
        <v>0</v>
      </c>
      <c r="O96">
        <f t="shared" si="17"/>
        <v>0</v>
      </c>
      <c r="P96">
        <f t="shared" si="18"/>
        <v>0</v>
      </c>
      <c r="Q96">
        <f t="shared" si="19"/>
        <v>1</v>
      </c>
      <c r="R96">
        <f t="shared" si="20"/>
        <v>0</v>
      </c>
    </row>
    <row r="97" spans="1:18" x14ac:dyDescent="0.25">
      <c r="A97" s="3" t="s">
        <v>156</v>
      </c>
      <c r="B97" s="3" t="s">
        <v>157</v>
      </c>
      <c r="C97" s="8">
        <v>18910</v>
      </c>
      <c r="D97" s="3" t="s">
        <v>12</v>
      </c>
      <c r="E97" s="3">
        <f>YEAR(C97)</f>
        <v>1951</v>
      </c>
      <c r="F97" s="3" t="str">
        <f t="shared" si="11"/>
        <v>K</v>
      </c>
      <c r="G97" s="3">
        <f t="shared" si="12"/>
        <v>25000</v>
      </c>
      <c r="H97" s="6">
        <f t="shared" si="13"/>
        <v>65</v>
      </c>
      <c r="I97" s="10">
        <f t="shared" si="14"/>
        <v>79</v>
      </c>
      <c r="M97">
        <f t="shared" si="15"/>
        <v>0</v>
      </c>
      <c r="N97">
        <f t="shared" si="16"/>
        <v>0</v>
      </c>
      <c r="O97">
        <f t="shared" si="17"/>
        <v>0</v>
      </c>
      <c r="P97">
        <f t="shared" si="18"/>
        <v>0</v>
      </c>
      <c r="Q97">
        <f t="shared" si="19"/>
        <v>1</v>
      </c>
      <c r="R97">
        <f t="shared" si="20"/>
        <v>0</v>
      </c>
    </row>
    <row r="98" spans="1:18" x14ac:dyDescent="0.25">
      <c r="A98" s="3" t="s">
        <v>158</v>
      </c>
      <c r="B98" s="3" t="s">
        <v>47</v>
      </c>
      <c r="C98" s="8">
        <v>17056</v>
      </c>
      <c r="D98" s="3" t="s">
        <v>9</v>
      </c>
      <c r="E98" s="3">
        <f>YEAR(C98)</f>
        <v>1946</v>
      </c>
      <c r="F98" s="3" t="str">
        <f t="shared" si="11"/>
        <v>K</v>
      </c>
      <c r="G98" s="3">
        <f t="shared" si="12"/>
        <v>25000</v>
      </c>
      <c r="H98" s="6">
        <f t="shared" si="13"/>
        <v>70</v>
      </c>
      <c r="I98" s="10">
        <f t="shared" si="14"/>
        <v>79</v>
      </c>
      <c r="M98">
        <f t="shared" si="15"/>
        <v>0</v>
      </c>
      <c r="N98">
        <f t="shared" si="16"/>
        <v>0</v>
      </c>
      <c r="O98">
        <f t="shared" si="17"/>
        <v>0</v>
      </c>
      <c r="P98">
        <f t="shared" si="18"/>
        <v>0</v>
      </c>
      <c r="Q98">
        <f t="shared" si="19"/>
        <v>0</v>
      </c>
      <c r="R98">
        <f t="shared" si="20"/>
        <v>1</v>
      </c>
    </row>
    <row r="99" spans="1:18" x14ac:dyDescent="0.25">
      <c r="A99" s="3" t="s">
        <v>159</v>
      </c>
      <c r="B99" s="3" t="s">
        <v>160</v>
      </c>
      <c r="C99" s="8">
        <v>22619</v>
      </c>
      <c r="D99" s="3" t="s">
        <v>9</v>
      </c>
      <c r="E99" s="3">
        <f>YEAR(C99)</f>
        <v>1961</v>
      </c>
      <c r="F99" s="3" t="str">
        <f t="shared" si="11"/>
        <v>M</v>
      </c>
      <c r="G99" s="3">
        <f t="shared" si="12"/>
        <v>30000</v>
      </c>
      <c r="H99" s="6">
        <f t="shared" si="13"/>
        <v>55</v>
      </c>
      <c r="I99" s="10">
        <f t="shared" si="14"/>
        <v>36</v>
      </c>
      <c r="M99">
        <f t="shared" si="15"/>
        <v>0</v>
      </c>
      <c r="N99">
        <f t="shared" si="16"/>
        <v>0</v>
      </c>
      <c r="O99">
        <f t="shared" si="17"/>
        <v>0</v>
      </c>
      <c r="P99">
        <f t="shared" si="18"/>
        <v>1</v>
      </c>
      <c r="Q99">
        <f t="shared" si="19"/>
        <v>0</v>
      </c>
      <c r="R99">
        <f t="shared" si="20"/>
        <v>0</v>
      </c>
    </row>
    <row r="100" spans="1:18" x14ac:dyDescent="0.25">
      <c r="A100" s="3" t="s">
        <v>161</v>
      </c>
      <c r="B100" s="3" t="s">
        <v>37</v>
      </c>
      <c r="C100" s="8">
        <v>19740</v>
      </c>
      <c r="D100" s="3" t="s">
        <v>12</v>
      </c>
      <c r="E100" s="3">
        <f>YEAR(C100)</f>
        <v>1954</v>
      </c>
      <c r="F100" s="3" t="str">
        <f t="shared" si="11"/>
        <v>K</v>
      </c>
      <c r="G100" s="3">
        <f t="shared" si="12"/>
        <v>25000</v>
      </c>
      <c r="H100" s="6">
        <f t="shared" si="13"/>
        <v>62</v>
      </c>
      <c r="I100" s="10">
        <f t="shared" si="14"/>
        <v>79</v>
      </c>
      <c r="M100">
        <f t="shared" si="15"/>
        <v>0</v>
      </c>
      <c r="N100">
        <f t="shared" si="16"/>
        <v>0</v>
      </c>
      <c r="O100">
        <f t="shared" si="17"/>
        <v>0</v>
      </c>
      <c r="P100">
        <f t="shared" si="18"/>
        <v>0</v>
      </c>
      <c r="Q100">
        <f t="shared" si="19"/>
        <v>1</v>
      </c>
      <c r="R100">
        <f t="shared" si="20"/>
        <v>0</v>
      </c>
    </row>
    <row r="101" spans="1:18" x14ac:dyDescent="0.25">
      <c r="A101" s="3" t="s">
        <v>162</v>
      </c>
      <c r="B101" s="3" t="s">
        <v>131</v>
      </c>
      <c r="C101" s="8">
        <v>24222</v>
      </c>
      <c r="D101" s="3" t="s">
        <v>6</v>
      </c>
      <c r="E101" s="3">
        <f>YEAR(C101)</f>
        <v>1966</v>
      </c>
      <c r="F101" s="3" t="str">
        <f t="shared" si="11"/>
        <v>K</v>
      </c>
      <c r="G101" s="3">
        <f t="shared" si="12"/>
        <v>25000</v>
      </c>
      <c r="H101" s="6">
        <f t="shared" si="13"/>
        <v>50</v>
      </c>
      <c r="I101" s="10">
        <f t="shared" si="14"/>
        <v>29.999999999999996</v>
      </c>
      <c r="M101">
        <f t="shared" si="15"/>
        <v>0</v>
      </c>
      <c r="N101">
        <f t="shared" si="16"/>
        <v>0</v>
      </c>
      <c r="O101">
        <f t="shared" si="17"/>
        <v>0</v>
      </c>
      <c r="P101">
        <f t="shared" si="18"/>
        <v>1</v>
      </c>
      <c r="Q101">
        <f t="shared" si="19"/>
        <v>0</v>
      </c>
      <c r="R101">
        <f t="shared" si="20"/>
        <v>0</v>
      </c>
    </row>
    <row r="102" spans="1:18" x14ac:dyDescent="0.25">
      <c r="A102" s="3" t="s">
        <v>163</v>
      </c>
      <c r="B102" s="3" t="s">
        <v>37</v>
      </c>
      <c r="C102" s="8">
        <v>17196</v>
      </c>
      <c r="D102" s="3" t="s">
        <v>40</v>
      </c>
      <c r="E102" s="3">
        <f>YEAR(C102)</f>
        <v>1947</v>
      </c>
      <c r="F102" s="3" t="str">
        <f t="shared" si="11"/>
        <v>K</v>
      </c>
      <c r="G102" s="3">
        <f t="shared" si="12"/>
        <v>25000</v>
      </c>
      <c r="H102" s="6">
        <f t="shared" si="13"/>
        <v>69</v>
      </c>
      <c r="I102" s="10">
        <f t="shared" si="14"/>
        <v>79</v>
      </c>
      <c r="M102">
        <f t="shared" si="15"/>
        <v>0</v>
      </c>
      <c r="N102">
        <f t="shared" si="16"/>
        <v>0</v>
      </c>
      <c r="O102">
        <f t="shared" si="17"/>
        <v>0</v>
      </c>
      <c r="P102">
        <f t="shared" si="18"/>
        <v>0</v>
      </c>
      <c r="Q102">
        <f t="shared" si="19"/>
        <v>1</v>
      </c>
      <c r="R102">
        <f t="shared" si="20"/>
        <v>0</v>
      </c>
    </row>
    <row r="103" spans="1:18" x14ac:dyDescent="0.25">
      <c r="A103" s="3" t="s">
        <v>164</v>
      </c>
      <c r="B103" s="3" t="s">
        <v>52</v>
      </c>
      <c r="C103" s="8">
        <v>32013</v>
      </c>
      <c r="D103" s="3" t="s">
        <v>12</v>
      </c>
      <c r="E103" s="3">
        <f>YEAR(C103)</f>
        <v>1987</v>
      </c>
      <c r="F103" s="3" t="str">
        <f t="shared" si="11"/>
        <v>K</v>
      </c>
      <c r="G103" s="3">
        <f t="shared" si="12"/>
        <v>25000</v>
      </c>
      <c r="H103" s="6">
        <f t="shared" si="13"/>
        <v>29</v>
      </c>
      <c r="I103" s="10">
        <f t="shared" si="14"/>
        <v>25</v>
      </c>
      <c r="M103">
        <f t="shared" si="15"/>
        <v>1</v>
      </c>
      <c r="N103">
        <f t="shared" si="16"/>
        <v>0</v>
      </c>
      <c r="O103">
        <f t="shared" si="17"/>
        <v>0</v>
      </c>
      <c r="P103">
        <f t="shared" si="18"/>
        <v>0</v>
      </c>
      <c r="Q103">
        <f t="shared" si="19"/>
        <v>0</v>
      </c>
      <c r="R103">
        <f t="shared" si="20"/>
        <v>0</v>
      </c>
    </row>
    <row r="104" spans="1:18" x14ac:dyDescent="0.25">
      <c r="A104" s="3" t="s">
        <v>163</v>
      </c>
      <c r="B104" s="3" t="s">
        <v>39</v>
      </c>
      <c r="C104" s="8">
        <v>23679</v>
      </c>
      <c r="D104" s="3" t="s">
        <v>12</v>
      </c>
      <c r="E104" s="3">
        <f>YEAR(C104)</f>
        <v>1964</v>
      </c>
      <c r="F104" s="3" t="str">
        <f t="shared" si="11"/>
        <v>K</v>
      </c>
      <c r="G104" s="3">
        <f t="shared" si="12"/>
        <v>25000</v>
      </c>
      <c r="H104" s="6">
        <f t="shared" si="13"/>
        <v>52</v>
      </c>
      <c r="I104" s="10">
        <f t="shared" si="14"/>
        <v>29.999999999999996</v>
      </c>
      <c r="M104">
        <f t="shared" si="15"/>
        <v>0</v>
      </c>
      <c r="N104">
        <f t="shared" si="16"/>
        <v>0</v>
      </c>
      <c r="O104">
        <f t="shared" si="17"/>
        <v>0</v>
      </c>
      <c r="P104">
        <f t="shared" si="18"/>
        <v>1</v>
      </c>
      <c r="Q104">
        <f t="shared" si="19"/>
        <v>0</v>
      </c>
      <c r="R104">
        <f t="shared" si="20"/>
        <v>0</v>
      </c>
    </row>
    <row r="105" spans="1:18" x14ac:dyDescent="0.25">
      <c r="A105" s="3" t="s">
        <v>75</v>
      </c>
      <c r="B105" s="3" t="s">
        <v>165</v>
      </c>
      <c r="C105" s="8">
        <v>26239</v>
      </c>
      <c r="D105" s="3" t="s">
        <v>12</v>
      </c>
      <c r="E105" s="3">
        <f>YEAR(C105)</f>
        <v>1971</v>
      </c>
      <c r="F105" s="3" t="str">
        <f t="shared" si="11"/>
        <v>K</v>
      </c>
      <c r="G105" s="3">
        <f t="shared" si="12"/>
        <v>25000</v>
      </c>
      <c r="H105" s="6">
        <f t="shared" si="13"/>
        <v>45</v>
      </c>
      <c r="I105" s="10">
        <f t="shared" si="14"/>
        <v>37.5</v>
      </c>
      <c r="M105">
        <f t="shared" si="15"/>
        <v>0</v>
      </c>
      <c r="N105">
        <f t="shared" si="16"/>
        <v>0</v>
      </c>
      <c r="O105">
        <f t="shared" si="17"/>
        <v>1</v>
      </c>
      <c r="P105">
        <f t="shared" si="18"/>
        <v>0</v>
      </c>
      <c r="Q105">
        <f t="shared" si="19"/>
        <v>0</v>
      </c>
      <c r="R105">
        <f t="shared" si="20"/>
        <v>0</v>
      </c>
    </row>
    <row r="106" spans="1:18" x14ac:dyDescent="0.25">
      <c r="A106" s="3" t="s">
        <v>166</v>
      </c>
      <c r="B106" s="3" t="s">
        <v>167</v>
      </c>
      <c r="C106" s="8">
        <v>30774</v>
      </c>
      <c r="D106" s="3" t="s">
        <v>6</v>
      </c>
      <c r="E106" s="3">
        <f>YEAR(C106)</f>
        <v>1984</v>
      </c>
      <c r="F106" s="3" t="str">
        <f t="shared" si="11"/>
        <v>M</v>
      </c>
      <c r="G106" s="3">
        <f t="shared" si="12"/>
        <v>30000</v>
      </c>
      <c r="H106" s="6">
        <f t="shared" si="13"/>
        <v>32</v>
      </c>
      <c r="I106" s="10">
        <f t="shared" si="14"/>
        <v>45</v>
      </c>
      <c r="M106">
        <f t="shared" si="15"/>
        <v>0</v>
      </c>
      <c r="N106">
        <f t="shared" si="16"/>
        <v>1</v>
      </c>
      <c r="O106">
        <f t="shared" si="17"/>
        <v>0</v>
      </c>
      <c r="P106">
        <f t="shared" si="18"/>
        <v>0</v>
      </c>
      <c r="Q106">
        <f t="shared" si="19"/>
        <v>0</v>
      </c>
      <c r="R106">
        <f t="shared" si="20"/>
        <v>0</v>
      </c>
    </row>
    <row r="107" spans="1:18" x14ac:dyDescent="0.25">
      <c r="A107" s="3" t="s">
        <v>168</v>
      </c>
      <c r="B107" s="3" t="s">
        <v>169</v>
      </c>
      <c r="C107" s="8">
        <v>25818</v>
      </c>
      <c r="D107" s="3" t="s">
        <v>6</v>
      </c>
      <c r="E107" s="3">
        <f>YEAR(C107)</f>
        <v>1970</v>
      </c>
      <c r="F107" s="3" t="str">
        <f t="shared" si="11"/>
        <v>M</v>
      </c>
      <c r="G107" s="3">
        <f t="shared" si="12"/>
        <v>30000</v>
      </c>
      <c r="H107" s="6">
        <f t="shared" si="13"/>
        <v>46</v>
      </c>
      <c r="I107" s="10">
        <f t="shared" si="14"/>
        <v>36</v>
      </c>
      <c r="M107">
        <f t="shared" si="15"/>
        <v>0</v>
      </c>
      <c r="N107">
        <f t="shared" si="16"/>
        <v>0</v>
      </c>
      <c r="O107">
        <f t="shared" si="17"/>
        <v>1</v>
      </c>
      <c r="P107">
        <f t="shared" si="18"/>
        <v>0</v>
      </c>
      <c r="Q107">
        <f t="shared" si="19"/>
        <v>0</v>
      </c>
      <c r="R107">
        <f t="shared" si="20"/>
        <v>0</v>
      </c>
    </row>
    <row r="108" spans="1:18" x14ac:dyDescent="0.25">
      <c r="A108" s="3" t="s">
        <v>170</v>
      </c>
      <c r="B108" s="3" t="s">
        <v>171</v>
      </c>
      <c r="C108" s="8">
        <v>16529</v>
      </c>
      <c r="D108" s="3" t="s">
        <v>40</v>
      </c>
      <c r="E108" s="3">
        <f>YEAR(C108)</f>
        <v>1945</v>
      </c>
      <c r="F108" s="3" t="str">
        <f t="shared" si="11"/>
        <v>K</v>
      </c>
      <c r="G108" s="3">
        <f t="shared" si="12"/>
        <v>25000</v>
      </c>
      <c r="H108" s="6">
        <f t="shared" si="13"/>
        <v>71</v>
      </c>
      <c r="I108" s="10">
        <f t="shared" si="14"/>
        <v>79</v>
      </c>
      <c r="M108">
        <f t="shared" si="15"/>
        <v>0</v>
      </c>
      <c r="N108">
        <f t="shared" si="16"/>
        <v>0</v>
      </c>
      <c r="O108">
        <f t="shared" si="17"/>
        <v>0</v>
      </c>
      <c r="P108">
        <f t="shared" si="18"/>
        <v>0</v>
      </c>
      <c r="Q108">
        <f t="shared" si="19"/>
        <v>0</v>
      </c>
      <c r="R108">
        <f t="shared" si="20"/>
        <v>1</v>
      </c>
    </row>
    <row r="109" spans="1:18" x14ac:dyDescent="0.25">
      <c r="A109" s="3" t="s">
        <v>172</v>
      </c>
      <c r="B109" s="3" t="s">
        <v>5</v>
      </c>
      <c r="C109" s="8">
        <v>30530</v>
      </c>
      <c r="D109" s="3" t="s">
        <v>40</v>
      </c>
      <c r="E109" s="3">
        <f>YEAR(C109)</f>
        <v>1983</v>
      </c>
      <c r="F109" s="3" t="str">
        <f t="shared" si="11"/>
        <v>K</v>
      </c>
      <c r="G109" s="3">
        <f t="shared" si="12"/>
        <v>25000</v>
      </c>
      <c r="H109" s="6">
        <f t="shared" si="13"/>
        <v>33</v>
      </c>
      <c r="I109" s="10">
        <f t="shared" si="14"/>
        <v>37.5</v>
      </c>
      <c r="M109">
        <f t="shared" si="15"/>
        <v>0</v>
      </c>
      <c r="N109">
        <f t="shared" si="16"/>
        <v>1</v>
      </c>
      <c r="O109">
        <f t="shared" si="17"/>
        <v>0</v>
      </c>
      <c r="P109">
        <f t="shared" si="18"/>
        <v>0</v>
      </c>
      <c r="Q109">
        <f t="shared" si="19"/>
        <v>0</v>
      </c>
      <c r="R109">
        <f t="shared" si="20"/>
        <v>0</v>
      </c>
    </row>
    <row r="110" spans="1:18" x14ac:dyDescent="0.25">
      <c r="A110" s="3" t="s">
        <v>173</v>
      </c>
      <c r="B110" s="3" t="s">
        <v>77</v>
      </c>
      <c r="C110" s="8">
        <v>31601</v>
      </c>
      <c r="D110" s="3" t="s">
        <v>12</v>
      </c>
      <c r="E110" s="3">
        <f>YEAR(C110)</f>
        <v>1986</v>
      </c>
      <c r="F110" s="3" t="str">
        <f t="shared" si="11"/>
        <v>M</v>
      </c>
      <c r="G110" s="3">
        <f t="shared" si="12"/>
        <v>30000</v>
      </c>
      <c r="H110" s="6">
        <f t="shared" si="13"/>
        <v>30</v>
      </c>
      <c r="I110" s="10">
        <f t="shared" si="14"/>
        <v>30</v>
      </c>
      <c r="M110">
        <f t="shared" si="15"/>
        <v>0</v>
      </c>
      <c r="N110">
        <f t="shared" si="16"/>
        <v>1</v>
      </c>
      <c r="O110">
        <f t="shared" si="17"/>
        <v>0</v>
      </c>
      <c r="P110">
        <f t="shared" si="18"/>
        <v>0</v>
      </c>
      <c r="Q110">
        <f t="shared" si="19"/>
        <v>0</v>
      </c>
      <c r="R110">
        <f t="shared" si="20"/>
        <v>0</v>
      </c>
    </row>
    <row r="111" spans="1:18" x14ac:dyDescent="0.25">
      <c r="A111" s="3" t="s">
        <v>174</v>
      </c>
      <c r="B111" s="3" t="s">
        <v>157</v>
      </c>
      <c r="C111" s="8">
        <v>28427</v>
      </c>
      <c r="D111" s="3" t="s">
        <v>12</v>
      </c>
      <c r="E111" s="3">
        <f>YEAR(C111)</f>
        <v>1977</v>
      </c>
      <c r="F111" s="3" t="str">
        <f t="shared" si="11"/>
        <v>K</v>
      </c>
      <c r="G111" s="3">
        <f t="shared" si="12"/>
        <v>25000</v>
      </c>
      <c r="H111" s="6">
        <f t="shared" si="13"/>
        <v>39</v>
      </c>
      <c r="I111" s="10">
        <f t="shared" si="14"/>
        <v>37.5</v>
      </c>
      <c r="M111">
        <f t="shared" si="15"/>
        <v>0</v>
      </c>
      <c r="N111">
        <f t="shared" si="16"/>
        <v>1</v>
      </c>
      <c r="O111">
        <f t="shared" si="17"/>
        <v>0</v>
      </c>
      <c r="P111">
        <f t="shared" si="18"/>
        <v>0</v>
      </c>
      <c r="Q111">
        <f t="shared" si="19"/>
        <v>0</v>
      </c>
      <c r="R111">
        <f t="shared" si="20"/>
        <v>0</v>
      </c>
    </row>
    <row r="112" spans="1:18" x14ac:dyDescent="0.25">
      <c r="A112" s="3" t="s">
        <v>175</v>
      </c>
      <c r="B112" s="3" t="s">
        <v>176</v>
      </c>
      <c r="C112" s="8">
        <v>23139</v>
      </c>
      <c r="D112" s="3" t="s">
        <v>12</v>
      </c>
      <c r="E112" s="3">
        <f>YEAR(C112)</f>
        <v>1963</v>
      </c>
      <c r="F112" s="3" t="str">
        <f t="shared" si="11"/>
        <v>K</v>
      </c>
      <c r="G112" s="3">
        <f t="shared" si="12"/>
        <v>25000</v>
      </c>
      <c r="H112" s="6">
        <f t="shared" si="13"/>
        <v>53</v>
      </c>
      <c r="I112" s="10">
        <f t="shared" si="14"/>
        <v>29.999999999999996</v>
      </c>
      <c r="M112">
        <f t="shared" si="15"/>
        <v>0</v>
      </c>
      <c r="N112">
        <f t="shared" si="16"/>
        <v>0</v>
      </c>
      <c r="O112">
        <f t="shared" si="17"/>
        <v>0</v>
      </c>
      <c r="P112">
        <f t="shared" si="18"/>
        <v>1</v>
      </c>
      <c r="Q112">
        <f t="shared" si="19"/>
        <v>0</v>
      </c>
      <c r="R112">
        <f t="shared" si="20"/>
        <v>0</v>
      </c>
    </row>
    <row r="113" spans="1:18" x14ac:dyDescent="0.25">
      <c r="A113" s="3" t="s">
        <v>174</v>
      </c>
      <c r="B113" s="3" t="s">
        <v>177</v>
      </c>
      <c r="C113" s="8">
        <v>29861</v>
      </c>
      <c r="D113" s="3" t="s">
        <v>12</v>
      </c>
      <c r="E113" s="3">
        <f>YEAR(C113)</f>
        <v>1981</v>
      </c>
      <c r="F113" s="3" t="str">
        <f t="shared" si="11"/>
        <v>K</v>
      </c>
      <c r="G113" s="3">
        <f t="shared" si="12"/>
        <v>25000</v>
      </c>
      <c r="H113" s="6">
        <f t="shared" si="13"/>
        <v>35</v>
      </c>
      <c r="I113" s="10">
        <f t="shared" si="14"/>
        <v>37.5</v>
      </c>
      <c r="M113">
        <f t="shared" si="15"/>
        <v>0</v>
      </c>
      <c r="N113">
        <f t="shared" si="16"/>
        <v>1</v>
      </c>
      <c r="O113">
        <f t="shared" si="17"/>
        <v>0</v>
      </c>
      <c r="P113">
        <f t="shared" si="18"/>
        <v>0</v>
      </c>
      <c r="Q113">
        <f t="shared" si="19"/>
        <v>0</v>
      </c>
      <c r="R113">
        <f t="shared" si="20"/>
        <v>0</v>
      </c>
    </row>
    <row r="114" spans="1:18" x14ac:dyDescent="0.25">
      <c r="A114" s="3" t="s">
        <v>178</v>
      </c>
      <c r="B114" s="3" t="s">
        <v>179</v>
      </c>
      <c r="C114" s="8">
        <v>32545</v>
      </c>
      <c r="D114" s="3" t="s">
        <v>40</v>
      </c>
      <c r="E114" s="3">
        <f>YEAR(C114)</f>
        <v>1989</v>
      </c>
      <c r="F114" s="3" t="str">
        <f t="shared" si="11"/>
        <v>M</v>
      </c>
      <c r="G114" s="3">
        <f t="shared" si="12"/>
        <v>30000</v>
      </c>
      <c r="H114" s="6">
        <f t="shared" si="13"/>
        <v>27</v>
      </c>
      <c r="I114" s="10">
        <f t="shared" si="14"/>
        <v>30</v>
      </c>
      <c r="M114">
        <f t="shared" si="15"/>
        <v>1</v>
      </c>
      <c r="N114">
        <f t="shared" si="16"/>
        <v>0</v>
      </c>
      <c r="O114">
        <f t="shared" si="17"/>
        <v>0</v>
      </c>
      <c r="P114">
        <f t="shared" si="18"/>
        <v>0</v>
      </c>
      <c r="Q114">
        <f t="shared" si="19"/>
        <v>0</v>
      </c>
      <c r="R114">
        <f t="shared" si="20"/>
        <v>0</v>
      </c>
    </row>
    <row r="115" spans="1:18" x14ac:dyDescent="0.25">
      <c r="A115" s="3" t="s">
        <v>180</v>
      </c>
      <c r="B115" s="3" t="s">
        <v>94</v>
      </c>
      <c r="C115" s="8">
        <v>29361</v>
      </c>
      <c r="D115" s="3" t="s">
        <v>12</v>
      </c>
      <c r="E115" s="3">
        <f>YEAR(C115)</f>
        <v>1980</v>
      </c>
      <c r="F115" s="3" t="str">
        <f t="shared" si="11"/>
        <v>M</v>
      </c>
      <c r="G115" s="3">
        <f t="shared" si="12"/>
        <v>30000</v>
      </c>
      <c r="H115" s="6">
        <f t="shared" si="13"/>
        <v>36</v>
      </c>
      <c r="I115" s="10">
        <f t="shared" si="14"/>
        <v>45</v>
      </c>
      <c r="M115">
        <f t="shared" si="15"/>
        <v>0</v>
      </c>
      <c r="N115">
        <f t="shared" si="16"/>
        <v>1</v>
      </c>
      <c r="O115">
        <f t="shared" si="17"/>
        <v>0</v>
      </c>
      <c r="P115">
        <f t="shared" si="18"/>
        <v>0</v>
      </c>
      <c r="Q115">
        <f t="shared" si="19"/>
        <v>0</v>
      </c>
      <c r="R115">
        <f t="shared" si="20"/>
        <v>0</v>
      </c>
    </row>
    <row r="116" spans="1:18" x14ac:dyDescent="0.25">
      <c r="A116" s="3" t="s">
        <v>181</v>
      </c>
      <c r="B116" s="3" t="s">
        <v>49</v>
      </c>
      <c r="C116" s="8">
        <v>17772</v>
      </c>
      <c r="D116" s="3" t="s">
        <v>40</v>
      </c>
      <c r="E116" s="3">
        <f>YEAR(C116)</f>
        <v>1948</v>
      </c>
      <c r="F116" s="3" t="str">
        <f t="shared" si="11"/>
        <v>M</v>
      </c>
      <c r="G116" s="3">
        <f t="shared" si="12"/>
        <v>30000</v>
      </c>
      <c r="H116" s="6">
        <f t="shared" si="13"/>
        <v>68</v>
      </c>
      <c r="I116" s="10">
        <f t="shared" si="14"/>
        <v>85</v>
      </c>
      <c r="M116">
        <f t="shared" si="15"/>
        <v>0</v>
      </c>
      <c r="N116">
        <f t="shared" si="16"/>
        <v>0</v>
      </c>
      <c r="O116">
        <f t="shared" si="17"/>
        <v>0</v>
      </c>
      <c r="P116">
        <f t="shared" si="18"/>
        <v>0</v>
      </c>
      <c r="Q116">
        <f t="shared" si="19"/>
        <v>1</v>
      </c>
      <c r="R116">
        <f t="shared" si="20"/>
        <v>0</v>
      </c>
    </row>
    <row r="117" spans="1:18" x14ac:dyDescent="0.25">
      <c r="A117" s="3" t="s">
        <v>182</v>
      </c>
      <c r="B117" s="3" t="s">
        <v>183</v>
      </c>
      <c r="C117" s="8">
        <v>28580</v>
      </c>
      <c r="D117" s="3" t="s">
        <v>6</v>
      </c>
      <c r="E117" s="3">
        <f>YEAR(C117)</f>
        <v>1978</v>
      </c>
      <c r="F117" s="3" t="str">
        <f t="shared" si="11"/>
        <v>K</v>
      </c>
      <c r="G117" s="3">
        <f t="shared" si="12"/>
        <v>25000</v>
      </c>
      <c r="H117" s="6">
        <f t="shared" si="13"/>
        <v>38</v>
      </c>
      <c r="I117" s="10">
        <f t="shared" si="14"/>
        <v>37.5</v>
      </c>
      <c r="M117">
        <f t="shared" si="15"/>
        <v>0</v>
      </c>
      <c r="N117">
        <f t="shared" si="16"/>
        <v>1</v>
      </c>
      <c r="O117">
        <f t="shared" si="17"/>
        <v>0</v>
      </c>
      <c r="P117">
        <f t="shared" si="18"/>
        <v>0</v>
      </c>
      <c r="Q117">
        <f t="shared" si="19"/>
        <v>0</v>
      </c>
      <c r="R117">
        <f t="shared" si="20"/>
        <v>0</v>
      </c>
    </row>
    <row r="118" spans="1:18" x14ac:dyDescent="0.25">
      <c r="A118" s="3" t="s">
        <v>184</v>
      </c>
      <c r="B118" s="3" t="s">
        <v>185</v>
      </c>
      <c r="C118" s="8">
        <v>21154</v>
      </c>
      <c r="D118" s="3" t="s">
        <v>40</v>
      </c>
      <c r="E118" s="3">
        <f>YEAR(C118)</f>
        <v>1957</v>
      </c>
      <c r="F118" s="3" t="str">
        <f t="shared" si="11"/>
        <v>K</v>
      </c>
      <c r="G118" s="3">
        <f t="shared" si="12"/>
        <v>25000</v>
      </c>
      <c r="H118" s="6">
        <f t="shared" si="13"/>
        <v>59</v>
      </c>
      <c r="I118" s="10">
        <f t="shared" si="14"/>
        <v>29.999999999999996</v>
      </c>
      <c r="M118">
        <f t="shared" si="15"/>
        <v>0</v>
      </c>
      <c r="N118">
        <f t="shared" si="16"/>
        <v>0</v>
      </c>
      <c r="O118">
        <f t="shared" si="17"/>
        <v>0</v>
      </c>
      <c r="P118">
        <f t="shared" si="18"/>
        <v>1</v>
      </c>
      <c r="Q118">
        <f t="shared" si="19"/>
        <v>0</v>
      </c>
      <c r="R118">
        <f t="shared" si="20"/>
        <v>0</v>
      </c>
    </row>
    <row r="119" spans="1:18" x14ac:dyDescent="0.25">
      <c r="A119" s="3" t="s">
        <v>186</v>
      </c>
      <c r="B119" s="3" t="s">
        <v>54</v>
      </c>
      <c r="C119" s="8">
        <v>18183</v>
      </c>
      <c r="D119" s="3" t="s">
        <v>12</v>
      </c>
      <c r="E119" s="3">
        <f>YEAR(C119)</f>
        <v>1949</v>
      </c>
      <c r="F119" s="3" t="str">
        <f t="shared" si="11"/>
        <v>K</v>
      </c>
      <c r="G119" s="3">
        <f t="shared" si="12"/>
        <v>25000</v>
      </c>
      <c r="H119" s="6">
        <f t="shared" si="13"/>
        <v>67</v>
      </c>
      <c r="I119" s="10">
        <f t="shared" si="14"/>
        <v>79</v>
      </c>
      <c r="M119">
        <f t="shared" si="15"/>
        <v>0</v>
      </c>
      <c r="N119">
        <f t="shared" si="16"/>
        <v>0</v>
      </c>
      <c r="O119">
        <f t="shared" si="17"/>
        <v>0</v>
      </c>
      <c r="P119">
        <f t="shared" si="18"/>
        <v>0</v>
      </c>
      <c r="Q119">
        <f t="shared" si="19"/>
        <v>1</v>
      </c>
      <c r="R119">
        <f t="shared" si="20"/>
        <v>0</v>
      </c>
    </row>
    <row r="120" spans="1:18" x14ac:dyDescent="0.25">
      <c r="A120" s="3" t="s">
        <v>187</v>
      </c>
      <c r="B120" s="3" t="s">
        <v>188</v>
      </c>
      <c r="C120" s="8">
        <v>20630</v>
      </c>
      <c r="D120" s="3" t="s">
        <v>6</v>
      </c>
      <c r="E120" s="3">
        <f>YEAR(C120)</f>
        <v>1956</v>
      </c>
      <c r="F120" s="3" t="str">
        <f t="shared" si="11"/>
        <v>K</v>
      </c>
      <c r="G120" s="3">
        <f t="shared" si="12"/>
        <v>25000</v>
      </c>
      <c r="H120" s="6">
        <f t="shared" si="13"/>
        <v>60</v>
      </c>
      <c r="I120" s="10">
        <f t="shared" si="14"/>
        <v>29.999999999999996</v>
      </c>
      <c r="M120">
        <f t="shared" si="15"/>
        <v>0</v>
      </c>
      <c r="N120">
        <f t="shared" si="16"/>
        <v>0</v>
      </c>
      <c r="O120">
        <f t="shared" si="17"/>
        <v>0</v>
      </c>
      <c r="P120">
        <f t="shared" si="18"/>
        <v>0</v>
      </c>
      <c r="Q120">
        <f t="shared" si="19"/>
        <v>1</v>
      </c>
      <c r="R120">
        <f t="shared" si="20"/>
        <v>0</v>
      </c>
    </row>
    <row r="121" spans="1:18" x14ac:dyDescent="0.25">
      <c r="A121" s="3" t="s">
        <v>189</v>
      </c>
      <c r="B121" s="3" t="s">
        <v>49</v>
      </c>
      <c r="C121" s="8">
        <v>34364</v>
      </c>
      <c r="D121" s="3" t="s">
        <v>12</v>
      </c>
      <c r="E121" s="3">
        <f>YEAR(C121)</f>
        <v>1994</v>
      </c>
      <c r="F121" s="3" t="str">
        <f t="shared" si="11"/>
        <v>M</v>
      </c>
      <c r="G121" s="3">
        <f t="shared" si="12"/>
        <v>30000</v>
      </c>
      <c r="H121" s="6">
        <f t="shared" si="13"/>
        <v>22</v>
      </c>
      <c r="I121" s="10">
        <f t="shared" si="14"/>
        <v>30</v>
      </c>
      <c r="M121">
        <f t="shared" si="15"/>
        <v>1</v>
      </c>
      <c r="N121">
        <f t="shared" si="16"/>
        <v>0</v>
      </c>
      <c r="O121">
        <f t="shared" si="17"/>
        <v>0</v>
      </c>
      <c r="P121">
        <f t="shared" si="18"/>
        <v>0</v>
      </c>
      <c r="Q121">
        <f t="shared" si="19"/>
        <v>0</v>
      </c>
      <c r="R121">
        <f t="shared" si="20"/>
        <v>0</v>
      </c>
    </row>
    <row r="122" spans="1:18" x14ac:dyDescent="0.25">
      <c r="A122" s="3" t="s">
        <v>190</v>
      </c>
      <c r="B122" s="3" t="s">
        <v>20</v>
      </c>
      <c r="C122" s="8">
        <v>25582</v>
      </c>
      <c r="D122" s="3" t="s">
        <v>6</v>
      </c>
      <c r="E122" s="3">
        <f>YEAR(C122)</f>
        <v>1970</v>
      </c>
      <c r="F122" s="3" t="str">
        <f t="shared" si="11"/>
        <v>K</v>
      </c>
      <c r="G122" s="3">
        <f t="shared" si="12"/>
        <v>25000</v>
      </c>
      <c r="H122" s="6">
        <f t="shared" si="13"/>
        <v>46</v>
      </c>
      <c r="I122" s="10">
        <f t="shared" si="14"/>
        <v>29.999999999999996</v>
      </c>
      <c r="M122">
        <f t="shared" si="15"/>
        <v>0</v>
      </c>
      <c r="N122">
        <f t="shared" si="16"/>
        <v>0</v>
      </c>
      <c r="O122">
        <f t="shared" si="17"/>
        <v>1</v>
      </c>
      <c r="P122">
        <f t="shared" si="18"/>
        <v>0</v>
      </c>
      <c r="Q122">
        <f t="shared" si="19"/>
        <v>0</v>
      </c>
      <c r="R122">
        <f t="shared" si="20"/>
        <v>0</v>
      </c>
    </row>
    <row r="123" spans="1:18" x14ac:dyDescent="0.25">
      <c r="A123" s="3" t="s">
        <v>191</v>
      </c>
      <c r="B123" s="3" t="s">
        <v>192</v>
      </c>
      <c r="C123" s="8">
        <v>29350</v>
      </c>
      <c r="D123" s="3" t="s">
        <v>12</v>
      </c>
      <c r="E123" s="3">
        <f>YEAR(C123)</f>
        <v>1980</v>
      </c>
      <c r="F123" s="3" t="str">
        <f t="shared" si="11"/>
        <v>K</v>
      </c>
      <c r="G123" s="3">
        <f t="shared" si="12"/>
        <v>25000</v>
      </c>
      <c r="H123" s="6">
        <f t="shared" si="13"/>
        <v>36</v>
      </c>
      <c r="I123" s="10">
        <f t="shared" si="14"/>
        <v>37.5</v>
      </c>
      <c r="M123">
        <f t="shared" si="15"/>
        <v>0</v>
      </c>
      <c r="N123">
        <f t="shared" si="16"/>
        <v>1</v>
      </c>
      <c r="O123">
        <f t="shared" si="17"/>
        <v>0</v>
      </c>
      <c r="P123">
        <f t="shared" si="18"/>
        <v>0</v>
      </c>
      <c r="Q123">
        <f t="shared" si="19"/>
        <v>0</v>
      </c>
      <c r="R123">
        <f t="shared" si="20"/>
        <v>0</v>
      </c>
    </row>
    <row r="124" spans="1:18" x14ac:dyDescent="0.25">
      <c r="A124" s="3" t="s">
        <v>193</v>
      </c>
      <c r="B124" s="3" t="s">
        <v>194</v>
      </c>
      <c r="C124" s="8">
        <v>21704</v>
      </c>
      <c r="D124" s="3" t="s">
        <v>6</v>
      </c>
      <c r="E124" s="3">
        <f>YEAR(C124)</f>
        <v>1959</v>
      </c>
      <c r="F124" s="3" t="str">
        <f t="shared" si="11"/>
        <v>K</v>
      </c>
      <c r="G124" s="3">
        <f t="shared" si="12"/>
        <v>25000</v>
      </c>
      <c r="H124" s="6">
        <f t="shared" si="13"/>
        <v>57</v>
      </c>
      <c r="I124" s="10">
        <f t="shared" si="14"/>
        <v>29.999999999999996</v>
      </c>
      <c r="M124">
        <f t="shared" si="15"/>
        <v>0</v>
      </c>
      <c r="N124">
        <f t="shared" si="16"/>
        <v>0</v>
      </c>
      <c r="O124">
        <f t="shared" si="17"/>
        <v>0</v>
      </c>
      <c r="P124">
        <f t="shared" si="18"/>
        <v>1</v>
      </c>
      <c r="Q124">
        <f t="shared" si="19"/>
        <v>0</v>
      </c>
      <c r="R124">
        <f t="shared" si="20"/>
        <v>0</v>
      </c>
    </row>
    <row r="125" spans="1:18" x14ac:dyDescent="0.25">
      <c r="A125" s="3" t="s">
        <v>195</v>
      </c>
      <c r="B125" s="3" t="s">
        <v>192</v>
      </c>
      <c r="C125" s="8">
        <v>20436</v>
      </c>
      <c r="D125" s="3" t="s">
        <v>12</v>
      </c>
      <c r="E125" s="3">
        <f>YEAR(C125)</f>
        <v>1955</v>
      </c>
      <c r="F125" s="3" t="str">
        <f t="shared" si="11"/>
        <v>K</v>
      </c>
      <c r="G125" s="3">
        <f t="shared" si="12"/>
        <v>25000</v>
      </c>
      <c r="H125" s="6">
        <f t="shared" si="13"/>
        <v>61</v>
      </c>
      <c r="I125" s="10">
        <f t="shared" si="14"/>
        <v>79</v>
      </c>
      <c r="M125">
        <f t="shared" si="15"/>
        <v>0</v>
      </c>
      <c r="N125">
        <f t="shared" si="16"/>
        <v>0</v>
      </c>
      <c r="O125">
        <f t="shared" si="17"/>
        <v>0</v>
      </c>
      <c r="P125">
        <f t="shared" si="18"/>
        <v>0</v>
      </c>
      <c r="Q125">
        <f t="shared" si="19"/>
        <v>1</v>
      </c>
      <c r="R125">
        <f t="shared" si="20"/>
        <v>0</v>
      </c>
    </row>
    <row r="126" spans="1:18" x14ac:dyDescent="0.25">
      <c r="A126" s="3" t="s">
        <v>196</v>
      </c>
      <c r="B126" s="3" t="s">
        <v>139</v>
      </c>
      <c r="C126" s="8">
        <v>24475</v>
      </c>
      <c r="D126" s="3" t="s">
        <v>12</v>
      </c>
      <c r="E126" s="3">
        <f>YEAR(C126)</f>
        <v>1967</v>
      </c>
      <c r="F126" s="3" t="str">
        <f t="shared" si="11"/>
        <v>M</v>
      </c>
      <c r="G126" s="3">
        <f t="shared" si="12"/>
        <v>30000</v>
      </c>
      <c r="H126" s="6">
        <f t="shared" si="13"/>
        <v>49</v>
      </c>
      <c r="I126" s="10">
        <f t="shared" si="14"/>
        <v>36</v>
      </c>
      <c r="M126">
        <f t="shared" si="15"/>
        <v>0</v>
      </c>
      <c r="N126">
        <f t="shared" si="16"/>
        <v>0</v>
      </c>
      <c r="O126">
        <f t="shared" si="17"/>
        <v>1</v>
      </c>
      <c r="P126">
        <f t="shared" si="18"/>
        <v>0</v>
      </c>
      <c r="Q126">
        <f t="shared" si="19"/>
        <v>0</v>
      </c>
      <c r="R126">
        <f t="shared" si="20"/>
        <v>0</v>
      </c>
    </row>
    <row r="127" spans="1:18" x14ac:dyDescent="0.25">
      <c r="A127" s="3" t="s">
        <v>197</v>
      </c>
      <c r="B127" s="3" t="s">
        <v>87</v>
      </c>
      <c r="C127" s="8">
        <v>26773</v>
      </c>
      <c r="D127" s="3" t="s">
        <v>6</v>
      </c>
      <c r="E127" s="3">
        <f>YEAR(C127)</f>
        <v>1973</v>
      </c>
      <c r="F127" s="3" t="str">
        <f t="shared" si="11"/>
        <v>M</v>
      </c>
      <c r="G127" s="3">
        <f t="shared" si="12"/>
        <v>30000</v>
      </c>
      <c r="H127" s="6">
        <f t="shared" si="13"/>
        <v>43</v>
      </c>
      <c r="I127" s="10">
        <f t="shared" si="14"/>
        <v>45</v>
      </c>
      <c r="M127">
        <f t="shared" si="15"/>
        <v>0</v>
      </c>
      <c r="N127">
        <f t="shared" si="16"/>
        <v>0</v>
      </c>
      <c r="O127">
        <f t="shared" si="17"/>
        <v>1</v>
      </c>
      <c r="P127">
        <f t="shared" si="18"/>
        <v>0</v>
      </c>
      <c r="Q127">
        <f t="shared" si="19"/>
        <v>0</v>
      </c>
      <c r="R127">
        <f t="shared" si="20"/>
        <v>0</v>
      </c>
    </row>
    <row r="128" spans="1:18" x14ac:dyDescent="0.25">
      <c r="A128" s="3" t="s">
        <v>198</v>
      </c>
      <c r="B128" s="3" t="s">
        <v>199</v>
      </c>
      <c r="C128" s="8">
        <v>17668</v>
      </c>
      <c r="D128" s="3" t="s">
        <v>12</v>
      </c>
      <c r="E128" s="3">
        <f>YEAR(C128)</f>
        <v>1948</v>
      </c>
      <c r="F128" s="3" t="str">
        <f t="shared" si="11"/>
        <v>K</v>
      </c>
      <c r="G128" s="3">
        <f t="shared" si="12"/>
        <v>25000</v>
      </c>
      <c r="H128" s="6">
        <f t="shared" si="13"/>
        <v>68</v>
      </c>
      <c r="I128" s="10">
        <f t="shared" si="14"/>
        <v>79</v>
      </c>
      <c r="M128">
        <f t="shared" si="15"/>
        <v>0</v>
      </c>
      <c r="N128">
        <f t="shared" si="16"/>
        <v>0</v>
      </c>
      <c r="O128">
        <f t="shared" si="17"/>
        <v>0</v>
      </c>
      <c r="P128">
        <f t="shared" si="18"/>
        <v>0</v>
      </c>
      <c r="Q128">
        <f t="shared" si="19"/>
        <v>1</v>
      </c>
      <c r="R128">
        <f t="shared" si="20"/>
        <v>0</v>
      </c>
    </row>
    <row r="129" spans="1:18" x14ac:dyDescent="0.25">
      <c r="A129" s="3" t="s">
        <v>200</v>
      </c>
      <c r="B129" s="3" t="s">
        <v>201</v>
      </c>
      <c r="C129" s="8">
        <v>17382</v>
      </c>
      <c r="D129" s="3" t="s">
        <v>12</v>
      </c>
      <c r="E129" s="3">
        <f>YEAR(C129)</f>
        <v>1947</v>
      </c>
      <c r="F129" s="3" t="str">
        <f t="shared" si="11"/>
        <v>K</v>
      </c>
      <c r="G129" s="3">
        <f t="shared" si="12"/>
        <v>25000</v>
      </c>
      <c r="H129" s="6">
        <f t="shared" si="13"/>
        <v>69</v>
      </c>
      <c r="I129" s="10">
        <f t="shared" si="14"/>
        <v>79</v>
      </c>
      <c r="M129">
        <f t="shared" si="15"/>
        <v>0</v>
      </c>
      <c r="N129">
        <f t="shared" si="16"/>
        <v>0</v>
      </c>
      <c r="O129">
        <f t="shared" si="17"/>
        <v>0</v>
      </c>
      <c r="P129">
        <f t="shared" si="18"/>
        <v>0</v>
      </c>
      <c r="Q129">
        <f t="shared" si="19"/>
        <v>1</v>
      </c>
      <c r="R129">
        <f t="shared" si="20"/>
        <v>0</v>
      </c>
    </row>
    <row r="130" spans="1:18" x14ac:dyDescent="0.25">
      <c r="A130" s="3" t="s">
        <v>202</v>
      </c>
      <c r="B130" s="3" t="s">
        <v>8</v>
      </c>
      <c r="C130" s="8">
        <v>16976</v>
      </c>
      <c r="D130" s="3" t="s">
        <v>6</v>
      </c>
      <c r="E130" s="3">
        <f>YEAR(C130)</f>
        <v>1946</v>
      </c>
      <c r="F130" s="3" t="str">
        <f t="shared" si="11"/>
        <v>M</v>
      </c>
      <c r="G130" s="3">
        <f t="shared" si="12"/>
        <v>30000</v>
      </c>
      <c r="H130" s="6">
        <f t="shared" si="13"/>
        <v>70</v>
      </c>
      <c r="I130" s="10">
        <f t="shared" si="14"/>
        <v>85</v>
      </c>
      <c r="M130">
        <f t="shared" si="15"/>
        <v>0</v>
      </c>
      <c r="N130">
        <f t="shared" si="16"/>
        <v>0</v>
      </c>
      <c r="O130">
        <f t="shared" si="17"/>
        <v>0</v>
      </c>
      <c r="P130">
        <f t="shared" si="18"/>
        <v>0</v>
      </c>
      <c r="Q130">
        <f t="shared" si="19"/>
        <v>0</v>
      </c>
      <c r="R130">
        <f t="shared" si="20"/>
        <v>1</v>
      </c>
    </row>
    <row r="131" spans="1:18" x14ac:dyDescent="0.25">
      <c r="A131" s="3" t="s">
        <v>203</v>
      </c>
      <c r="B131" s="3" t="s">
        <v>204</v>
      </c>
      <c r="C131" s="8">
        <v>33779</v>
      </c>
      <c r="D131" s="3" t="s">
        <v>40</v>
      </c>
      <c r="E131" s="3">
        <f>YEAR(C131)</f>
        <v>1992</v>
      </c>
      <c r="F131" s="3" t="str">
        <f t="shared" ref="F131:F194" si="21">IF(RIGHT(B131,1)="a","K","M")</f>
        <v>M</v>
      </c>
      <c r="G131" s="3">
        <f t="shared" ref="G131:G194" si="22">IF(F131="K",25000,30000)</f>
        <v>30000</v>
      </c>
      <c r="H131" s="6">
        <f t="shared" ref="H131:H194" si="23">2016-E131</f>
        <v>24</v>
      </c>
      <c r="I131" s="10">
        <f t="shared" ref="I131:I194" si="24">IF(H131&lt;=30,G131*0.1%,IF(H131&lt;=45,G131*0.15%,IF(H131&gt;60,G131*0.12%+49,G131*0.12%)))</f>
        <v>30</v>
      </c>
      <c r="M131">
        <f t="shared" ref="M131:M194" si="25">IF(AND(H131&gt;=20,H131&lt;=29),1,0)</f>
        <v>1</v>
      </c>
      <c r="N131">
        <f t="shared" ref="N131:N194" si="26">IF(AND(H131&gt;=30,H131&lt;=39),1,0)</f>
        <v>0</v>
      </c>
      <c r="O131">
        <f t="shared" ref="O131:O194" si="27">IF(AND(H131&gt;=40,H131&lt;=49),1,0)</f>
        <v>0</v>
      </c>
      <c r="P131">
        <f t="shared" ref="P131:P194" si="28">IF(AND(H131&gt;=50,H131&lt;=59),1,0)</f>
        <v>0</v>
      </c>
      <c r="Q131">
        <f t="shared" ref="Q131:Q194" si="29">IF(AND(H131&gt;=60,H131&lt;=69),1,0)</f>
        <v>0</v>
      </c>
      <c r="R131">
        <f t="shared" ref="R131:R194" si="30">IF(AND(H131&gt;=70,H131&lt;=79),1,0)</f>
        <v>0</v>
      </c>
    </row>
    <row r="132" spans="1:18" x14ac:dyDescent="0.25">
      <c r="A132" s="3" t="s">
        <v>75</v>
      </c>
      <c r="B132" s="3" t="s">
        <v>37</v>
      </c>
      <c r="C132" s="8">
        <v>33885</v>
      </c>
      <c r="D132" s="3" t="s">
        <v>6</v>
      </c>
      <c r="E132" s="3">
        <f>YEAR(C132)</f>
        <v>1992</v>
      </c>
      <c r="F132" s="3" t="str">
        <f t="shared" si="21"/>
        <v>K</v>
      </c>
      <c r="G132" s="3">
        <f t="shared" si="22"/>
        <v>25000</v>
      </c>
      <c r="H132" s="6">
        <f t="shared" si="23"/>
        <v>24</v>
      </c>
      <c r="I132" s="10">
        <f t="shared" si="24"/>
        <v>25</v>
      </c>
      <c r="M132">
        <f t="shared" si="25"/>
        <v>1</v>
      </c>
      <c r="N132">
        <f t="shared" si="26"/>
        <v>0</v>
      </c>
      <c r="O132">
        <f t="shared" si="27"/>
        <v>0</v>
      </c>
      <c r="P132">
        <f t="shared" si="28"/>
        <v>0</v>
      </c>
      <c r="Q132">
        <f t="shared" si="29"/>
        <v>0</v>
      </c>
      <c r="R132">
        <f t="shared" si="30"/>
        <v>0</v>
      </c>
    </row>
    <row r="133" spans="1:18" x14ac:dyDescent="0.25">
      <c r="A133" s="3" t="s">
        <v>205</v>
      </c>
      <c r="B133" s="3" t="s">
        <v>25</v>
      </c>
      <c r="C133" s="8">
        <v>30498</v>
      </c>
      <c r="D133" s="3" t="s">
        <v>9</v>
      </c>
      <c r="E133" s="3">
        <f>YEAR(C133)</f>
        <v>1983</v>
      </c>
      <c r="F133" s="3" t="str">
        <f t="shared" si="21"/>
        <v>K</v>
      </c>
      <c r="G133" s="3">
        <f t="shared" si="22"/>
        <v>25000</v>
      </c>
      <c r="H133" s="6">
        <f t="shared" si="23"/>
        <v>33</v>
      </c>
      <c r="I133" s="10">
        <f t="shared" si="24"/>
        <v>37.5</v>
      </c>
      <c r="M133">
        <f t="shared" si="25"/>
        <v>0</v>
      </c>
      <c r="N133">
        <f t="shared" si="26"/>
        <v>1</v>
      </c>
      <c r="O133">
        <f t="shared" si="27"/>
        <v>0</v>
      </c>
      <c r="P133">
        <f t="shared" si="28"/>
        <v>0</v>
      </c>
      <c r="Q133">
        <f t="shared" si="29"/>
        <v>0</v>
      </c>
      <c r="R133">
        <f t="shared" si="30"/>
        <v>0</v>
      </c>
    </row>
    <row r="134" spans="1:18" x14ac:dyDescent="0.25">
      <c r="A134" s="3" t="s">
        <v>206</v>
      </c>
      <c r="B134" s="3" t="s">
        <v>167</v>
      </c>
      <c r="C134" s="8">
        <v>22090</v>
      </c>
      <c r="D134" s="3" t="s">
        <v>9</v>
      </c>
      <c r="E134" s="3">
        <f>YEAR(C134)</f>
        <v>1960</v>
      </c>
      <c r="F134" s="3" t="str">
        <f t="shared" si="21"/>
        <v>M</v>
      </c>
      <c r="G134" s="3">
        <f t="shared" si="22"/>
        <v>30000</v>
      </c>
      <c r="H134" s="6">
        <f t="shared" si="23"/>
        <v>56</v>
      </c>
      <c r="I134" s="10">
        <f t="shared" si="24"/>
        <v>36</v>
      </c>
      <c r="M134">
        <f t="shared" si="25"/>
        <v>0</v>
      </c>
      <c r="N134">
        <f t="shared" si="26"/>
        <v>0</v>
      </c>
      <c r="O134">
        <f t="shared" si="27"/>
        <v>0</v>
      </c>
      <c r="P134">
        <f t="shared" si="28"/>
        <v>1</v>
      </c>
      <c r="Q134">
        <f t="shared" si="29"/>
        <v>0</v>
      </c>
      <c r="R134">
        <f t="shared" si="30"/>
        <v>0</v>
      </c>
    </row>
    <row r="135" spans="1:18" x14ac:dyDescent="0.25">
      <c r="A135" s="3" t="s">
        <v>207</v>
      </c>
      <c r="B135" s="3" t="s">
        <v>37</v>
      </c>
      <c r="C135" s="8">
        <v>27938</v>
      </c>
      <c r="D135" s="3" t="s">
        <v>6</v>
      </c>
      <c r="E135" s="3">
        <f>YEAR(C135)</f>
        <v>1976</v>
      </c>
      <c r="F135" s="3" t="str">
        <f t="shared" si="21"/>
        <v>K</v>
      </c>
      <c r="G135" s="3">
        <f t="shared" si="22"/>
        <v>25000</v>
      </c>
      <c r="H135" s="6">
        <f t="shared" si="23"/>
        <v>40</v>
      </c>
      <c r="I135" s="10">
        <f t="shared" si="24"/>
        <v>37.5</v>
      </c>
      <c r="M135">
        <f t="shared" si="25"/>
        <v>0</v>
      </c>
      <c r="N135">
        <f t="shared" si="26"/>
        <v>0</v>
      </c>
      <c r="O135">
        <f t="shared" si="27"/>
        <v>1</v>
      </c>
      <c r="P135">
        <f t="shared" si="28"/>
        <v>0</v>
      </c>
      <c r="Q135">
        <f t="shared" si="29"/>
        <v>0</v>
      </c>
      <c r="R135">
        <f t="shared" si="30"/>
        <v>0</v>
      </c>
    </row>
    <row r="136" spans="1:18" x14ac:dyDescent="0.25">
      <c r="A136" s="3" t="s">
        <v>208</v>
      </c>
      <c r="B136" s="3" t="s">
        <v>47</v>
      </c>
      <c r="C136" s="8">
        <v>23762</v>
      </c>
      <c r="D136" s="3" t="s">
        <v>12</v>
      </c>
      <c r="E136" s="3">
        <f>YEAR(C136)</f>
        <v>1965</v>
      </c>
      <c r="F136" s="3" t="str">
        <f t="shared" si="21"/>
        <v>K</v>
      </c>
      <c r="G136" s="3">
        <f t="shared" si="22"/>
        <v>25000</v>
      </c>
      <c r="H136" s="6">
        <f t="shared" si="23"/>
        <v>51</v>
      </c>
      <c r="I136" s="10">
        <f t="shared" si="24"/>
        <v>29.999999999999996</v>
      </c>
      <c r="M136">
        <f t="shared" si="25"/>
        <v>0</v>
      </c>
      <c r="N136">
        <f t="shared" si="26"/>
        <v>0</v>
      </c>
      <c r="O136">
        <f t="shared" si="27"/>
        <v>0</v>
      </c>
      <c r="P136">
        <f t="shared" si="28"/>
        <v>1</v>
      </c>
      <c r="Q136">
        <f t="shared" si="29"/>
        <v>0</v>
      </c>
      <c r="R136">
        <f t="shared" si="30"/>
        <v>0</v>
      </c>
    </row>
    <row r="137" spans="1:18" x14ac:dyDescent="0.25">
      <c r="A137" s="3" t="s">
        <v>209</v>
      </c>
      <c r="B137" s="3" t="s">
        <v>131</v>
      </c>
      <c r="C137" s="8">
        <v>25158</v>
      </c>
      <c r="D137" s="3" t="s">
        <v>6</v>
      </c>
      <c r="E137" s="3">
        <f>YEAR(C137)</f>
        <v>1968</v>
      </c>
      <c r="F137" s="3" t="str">
        <f t="shared" si="21"/>
        <v>K</v>
      </c>
      <c r="G137" s="3">
        <f t="shared" si="22"/>
        <v>25000</v>
      </c>
      <c r="H137" s="6">
        <f t="shared" si="23"/>
        <v>48</v>
      </c>
      <c r="I137" s="10">
        <f t="shared" si="24"/>
        <v>29.999999999999996</v>
      </c>
      <c r="M137">
        <f t="shared" si="25"/>
        <v>0</v>
      </c>
      <c r="N137">
        <f t="shared" si="26"/>
        <v>0</v>
      </c>
      <c r="O137">
        <f t="shared" si="27"/>
        <v>1</v>
      </c>
      <c r="P137">
        <f t="shared" si="28"/>
        <v>0</v>
      </c>
      <c r="Q137">
        <f t="shared" si="29"/>
        <v>0</v>
      </c>
      <c r="R137">
        <f t="shared" si="30"/>
        <v>0</v>
      </c>
    </row>
    <row r="138" spans="1:18" x14ac:dyDescent="0.25">
      <c r="A138" s="3" t="s">
        <v>210</v>
      </c>
      <c r="B138" s="3" t="s">
        <v>37</v>
      </c>
      <c r="C138" s="8">
        <v>24824</v>
      </c>
      <c r="D138" s="3" t="s">
        <v>12</v>
      </c>
      <c r="E138" s="3">
        <f>YEAR(C138)</f>
        <v>1967</v>
      </c>
      <c r="F138" s="3" t="str">
        <f t="shared" si="21"/>
        <v>K</v>
      </c>
      <c r="G138" s="3">
        <f t="shared" si="22"/>
        <v>25000</v>
      </c>
      <c r="H138" s="6">
        <f t="shared" si="23"/>
        <v>49</v>
      </c>
      <c r="I138" s="10">
        <f t="shared" si="24"/>
        <v>29.999999999999996</v>
      </c>
      <c r="M138">
        <f t="shared" si="25"/>
        <v>0</v>
      </c>
      <c r="N138">
        <f t="shared" si="26"/>
        <v>0</v>
      </c>
      <c r="O138">
        <f t="shared" si="27"/>
        <v>1</v>
      </c>
      <c r="P138">
        <f t="shared" si="28"/>
        <v>0</v>
      </c>
      <c r="Q138">
        <f t="shared" si="29"/>
        <v>0</v>
      </c>
      <c r="R138">
        <f t="shared" si="30"/>
        <v>0</v>
      </c>
    </row>
    <row r="139" spans="1:18" x14ac:dyDescent="0.25">
      <c r="A139" s="3" t="s">
        <v>211</v>
      </c>
      <c r="B139" s="3" t="s">
        <v>49</v>
      </c>
      <c r="C139" s="8">
        <v>33398</v>
      </c>
      <c r="D139" s="3" t="s">
        <v>9</v>
      </c>
      <c r="E139" s="3">
        <f>YEAR(C139)</f>
        <v>1991</v>
      </c>
      <c r="F139" s="3" t="str">
        <f t="shared" si="21"/>
        <v>M</v>
      </c>
      <c r="G139" s="3">
        <f t="shared" si="22"/>
        <v>30000</v>
      </c>
      <c r="H139" s="6">
        <f t="shared" si="23"/>
        <v>25</v>
      </c>
      <c r="I139" s="10">
        <f t="shared" si="24"/>
        <v>30</v>
      </c>
      <c r="M139">
        <f t="shared" si="25"/>
        <v>1</v>
      </c>
      <c r="N139">
        <f t="shared" si="26"/>
        <v>0</v>
      </c>
      <c r="O139">
        <f t="shared" si="27"/>
        <v>0</v>
      </c>
      <c r="P139">
        <f t="shared" si="28"/>
        <v>0</v>
      </c>
      <c r="Q139">
        <f t="shared" si="29"/>
        <v>0</v>
      </c>
      <c r="R139">
        <f t="shared" si="30"/>
        <v>0</v>
      </c>
    </row>
    <row r="140" spans="1:18" x14ac:dyDescent="0.25">
      <c r="A140" s="3" t="s">
        <v>212</v>
      </c>
      <c r="B140" s="3" t="s">
        <v>18</v>
      </c>
      <c r="C140" s="8">
        <v>34795</v>
      </c>
      <c r="D140" s="3" t="s">
        <v>9</v>
      </c>
      <c r="E140" s="3">
        <f>YEAR(C140)</f>
        <v>1995</v>
      </c>
      <c r="F140" s="3" t="str">
        <f t="shared" si="21"/>
        <v>M</v>
      </c>
      <c r="G140" s="3">
        <f t="shared" si="22"/>
        <v>30000</v>
      </c>
      <c r="H140" s="6">
        <f t="shared" si="23"/>
        <v>21</v>
      </c>
      <c r="I140" s="10">
        <f t="shared" si="24"/>
        <v>30</v>
      </c>
      <c r="M140">
        <f t="shared" si="25"/>
        <v>1</v>
      </c>
      <c r="N140">
        <f t="shared" si="26"/>
        <v>0</v>
      </c>
      <c r="O140">
        <f t="shared" si="27"/>
        <v>0</v>
      </c>
      <c r="P140">
        <f t="shared" si="28"/>
        <v>0</v>
      </c>
      <c r="Q140">
        <f t="shared" si="29"/>
        <v>0</v>
      </c>
      <c r="R140">
        <f t="shared" si="30"/>
        <v>0</v>
      </c>
    </row>
    <row r="141" spans="1:18" x14ac:dyDescent="0.25">
      <c r="A141" s="3" t="s">
        <v>88</v>
      </c>
      <c r="B141" s="3" t="s">
        <v>213</v>
      </c>
      <c r="C141" s="8">
        <v>20374</v>
      </c>
      <c r="D141" s="3" t="s">
        <v>12</v>
      </c>
      <c r="E141" s="3">
        <f>YEAR(C141)</f>
        <v>1955</v>
      </c>
      <c r="F141" s="3" t="str">
        <f t="shared" si="21"/>
        <v>K</v>
      </c>
      <c r="G141" s="3">
        <f t="shared" si="22"/>
        <v>25000</v>
      </c>
      <c r="H141" s="6">
        <f t="shared" si="23"/>
        <v>61</v>
      </c>
      <c r="I141" s="10">
        <f t="shared" si="24"/>
        <v>79</v>
      </c>
      <c r="M141">
        <f t="shared" si="25"/>
        <v>0</v>
      </c>
      <c r="N141">
        <f t="shared" si="26"/>
        <v>0</v>
      </c>
      <c r="O141">
        <f t="shared" si="27"/>
        <v>0</v>
      </c>
      <c r="P141">
        <f t="shared" si="28"/>
        <v>0</v>
      </c>
      <c r="Q141">
        <f t="shared" si="29"/>
        <v>1</v>
      </c>
      <c r="R141">
        <f t="shared" si="30"/>
        <v>0</v>
      </c>
    </row>
    <row r="142" spans="1:18" x14ac:dyDescent="0.25">
      <c r="A142" s="3" t="s">
        <v>214</v>
      </c>
      <c r="B142" s="3" t="s">
        <v>165</v>
      </c>
      <c r="C142" s="8">
        <v>25416</v>
      </c>
      <c r="D142" s="3" t="s">
        <v>12</v>
      </c>
      <c r="E142" s="3">
        <f>YEAR(C142)</f>
        <v>1969</v>
      </c>
      <c r="F142" s="3" t="str">
        <f t="shared" si="21"/>
        <v>K</v>
      </c>
      <c r="G142" s="3">
        <f t="shared" si="22"/>
        <v>25000</v>
      </c>
      <c r="H142" s="6">
        <f t="shared" si="23"/>
        <v>47</v>
      </c>
      <c r="I142" s="10">
        <f t="shared" si="24"/>
        <v>29.999999999999996</v>
      </c>
      <c r="M142">
        <f t="shared" si="25"/>
        <v>0</v>
      </c>
      <c r="N142">
        <f t="shared" si="26"/>
        <v>0</v>
      </c>
      <c r="O142">
        <f t="shared" si="27"/>
        <v>1</v>
      </c>
      <c r="P142">
        <f t="shared" si="28"/>
        <v>0</v>
      </c>
      <c r="Q142">
        <f t="shared" si="29"/>
        <v>0</v>
      </c>
      <c r="R142">
        <f t="shared" si="30"/>
        <v>0</v>
      </c>
    </row>
    <row r="143" spans="1:18" x14ac:dyDescent="0.25">
      <c r="A143" s="3" t="s">
        <v>215</v>
      </c>
      <c r="B143" s="3" t="s">
        <v>216</v>
      </c>
      <c r="C143" s="8">
        <v>21548</v>
      </c>
      <c r="D143" s="3" t="s">
        <v>12</v>
      </c>
      <c r="E143" s="3">
        <f>YEAR(C143)</f>
        <v>1958</v>
      </c>
      <c r="F143" s="3" t="str">
        <f t="shared" si="21"/>
        <v>K</v>
      </c>
      <c r="G143" s="3">
        <f t="shared" si="22"/>
        <v>25000</v>
      </c>
      <c r="H143" s="6">
        <f t="shared" si="23"/>
        <v>58</v>
      </c>
      <c r="I143" s="10">
        <f t="shared" si="24"/>
        <v>29.999999999999996</v>
      </c>
      <c r="M143">
        <f t="shared" si="25"/>
        <v>0</v>
      </c>
      <c r="N143">
        <f t="shared" si="26"/>
        <v>0</v>
      </c>
      <c r="O143">
        <f t="shared" si="27"/>
        <v>0</v>
      </c>
      <c r="P143">
        <f t="shared" si="28"/>
        <v>1</v>
      </c>
      <c r="Q143">
        <f t="shared" si="29"/>
        <v>0</v>
      </c>
      <c r="R143">
        <f t="shared" si="30"/>
        <v>0</v>
      </c>
    </row>
    <row r="144" spans="1:18" x14ac:dyDescent="0.25">
      <c r="A144" s="3" t="s">
        <v>217</v>
      </c>
      <c r="B144" s="3" t="s">
        <v>54</v>
      </c>
      <c r="C144" s="8">
        <v>31232</v>
      </c>
      <c r="D144" s="3" t="s">
        <v>9</v>
      </c>
      <c r="E144" s="3">
        <f>YEAR(C144)</f>
        <v>1985</v>
      </c>
      <c r="F144" s="3" t="str">
        <f t="shared" si="21"/>
        <v>K</v>
      </c>
      <c r="G144" s="3">
        <f t="shared" si="22"/>
        <v>25000</v>
      </c>
      <c r="H144" s="6">
        <f t="shared" si="23"/>
        <v>31</v>
      </c>
      <c r="I144" s="10">
        <f t="shared" si="24"/>
        <v>37.5</v>
      </c>
      <c r="M144">
        <f t="shared" si="25"/>
        <v>0</v>
      </c>
      <c r="N144">
        <f t="shared" si="26"/>
        <v>1</v>
      </c>
      <c r="O144">
        <f t="shared" si="27"/>
        <v>0</v>
      </c>
      <c r="P144">
        <f t="shared" si="28"/>
        <v>0</v>
      </c>
      <c r="Q144">
        <f t="shared" si="29"/>
        <v>0</v>
      </c>
      <c r="R144">
        <f t="shared" si="30"/>
        <v>0</v>
      </c>
    </row>
    <row r="145" spans="1:18" x14ac:dyDescent="0.25">
      <c r="A145" s="3" t="s">
        <v>218</v>
      </c>
      <c r="B145" s="3" t="s">
        <v>121</v>
      </c>
      <c r="C145" s="8">
        <v>28472</v>
      </c>
      <c r="D145" s="3" t="s">
        <v>12</v>
      </c>
      <c r="E145" s="3">
        <f>YEAR(C145)</f>
        <v>1977</v>
      </c>
      <c r="F145" s="3" t="str">
        <f t="shared" si="21"/>
        <v>K</v>
      </c>
      <c r="G145" s="3">
        <f t="shared" si="22"/>
        <v>25000</v>
      </c>
      <c r="H145" s="6">
        <f t="shared" si="23"/>
        <v>39</v>
      </c>
      <c r="I145" s="10">
        <f t="shared" si="24"/>
        <v>37.5</v>
      </c>
      <c r="M145">
        <f t="shared" si="25"/>
        <v>0</v>
      </c>
      <c r="N145">
        <f t="shared" si="26"/>
        <v>1</v>
      </c>
      <c r="O145">
        <f t="shared" si="27"/>
        <v>0</v>
      </c>
      <c r="P145">
        <f t="shared" si="28"/>
        <v>0</v>
      </c>
      <c r="Q145">
        <f t="shared" si="29"/>
        <v>0</v>
      </c>
      <c r="R145">
        <f t="shared" si="30"/>
        <v>0</v>
      </c>
    </row>
    <row r="146" spans="1:18" x14ac:dyDescent="0.25">
      <c r="A146" s="3" t="s">
        <v>219</v>
      </c>
      <c r="B146" s="3" t="s">
        <v>29</v>
      </c>
      <c r="C146" s="8">
        <v>34287</v>
      </c>
      <c r="D146" s="3" t="s">
        <v>12</v>
      </c>
      <c r="E146" s="3">
        <f>YEAR(C146)</f>
        <v>1993</v>
      </c>
      <c r="F146" s="3" t="str">
        <f t="shared" si="21"/>
        <v>M</v>
      </c>
      <c r="G146" s="3">
        <f t="shared" si="22"/>
        <v>30000</v>
      </c>
      <c r="H146" s="6">
        <f t="shared" si="23"/>
        <v>23</v>
      </c>
      <c r="I146" s="10">
        <f t="shared" si="24"/>
        <v>30</v>
      </c>
      <c r="M146">
        <f t="shared" si="25"/>
        <v>1</v>
      </c>
      <c r="N146">
        <f t="shared" si="26"/>
        <v>0</v>
      </c>
      <c r="O146">
        <f t="shared" si="27"/>
        <v>0</v>
      </c>
      <c r="P146">
        <f t="shared" si="28"/>
        <v>0</v>
      </c>
      <c r="Q146">
        <f t="shared" si="29"/>
        <v>0</v>
      </c>
      <c r="R146">
        <f t="shared" si="30"/>
        <v>0</v>
      </c>
    </row>
    <row r="147" spans="1:18" x14ac:dyDescent="0.25">
      <c r="A147" s="3" t="s">
        <v>220</v>
      </c>
      <c r="B147" s="3" t="s">
        <v>92</v>
      </c>
      <c r="C147" s="8">
        <v>24972</v>
      </c>
      <c r="D147" s="3" t="s">
        <v>6</v>
      </c>
      <c r="E147" s="3">
        <f>YEAR(C147)</f>
        <v>1968</v>
      </c>
      <c r="F147" s="3" t="str">
        <f t="shared" si="21"/>
        <v>M</v>
      </c>
      <c r="G147" s="3">
        <f t="shared" si="22"/>
        <v>30000</v>
      </c>
      <c r="H147" s="6">
        <f t="shared" si="23"/>
        <v>48</v>
      </c>
      <c r="I147" s="10">
        <f t="shared" si="24"/>
        <v>36</v>
      </c>
      <c r="M147">
        <f t="shared" si="25"/>
        <v>0</v>
      </c>
      <c r="N147">
        <f t="shared" si="26"/>
        <v>0</v>
      </c>
      <c r="O147">
        <f t="shared" si="27"/>
        <v>1</v>
      </c>
      <c r="P147">
        <f t="shared" si="28"/>
        <v>0</v>
      </c>
      <c r="Q147">
        <f t="shared" si="29"/>
        <v>0</v>
      </c>
      <c r="R147">
        <f t="shared" si="30"/>
        <v>0</v>
      </c>
    </row>
    <row r="148" spans="1:18" x14ac:dyDescent="0.25">
      <c r="A148" s="3" t="s">
        <v>221</v>
      </c>
      <c r="B148" s="3" t="s">
        <v>154</v>
      </c>
      <c r="C148" s="8">
        <v>18787</v>
      </c>
      <c r="D148" s="3" t="s">
        <v>9</v>
      </c>
      <c r="E148" s="3">
        <f>YEAR(C148)</f>
        <v>1951</v>
      </c>
      <c r="F148" s="3" t="str">
        <f t="shared" si="21"/>
        <v>K</v>
      </c>
      <c r="G148" s="3">
        <f t="shared" si="22"/>
        <v>25000</v>
      </c>
      <c r="H148" s="6">
        <f t="shared" si="23"/>
        <v>65</v>
      </c>
      <c r="I148" s="10">
        <f t="shared" si="24"/>
        <v>79</v>
      </c>
      <c r="M148">
        <f t="shared" si="25"/>
        <v>0</v>
      </c>
      <c r="N148">
        <f t="shared" si="26"/>
        <v>0</v>
      </c>
      <c r="O148">
        <f t="shared" si="27"/>
        <v>0</v>
      </c>
      <c r="P148">
        <f t="shared" si="28"/>
        <v>0</v>
      </c>
      <c r="Q148">
        <f t="shared" si="29"/>
        <v>1</v>
      </c>
      <c r="R148">
        <f t="shared" si="30"/>
        <v>0</v>
      </c>
    </row>
    <row r="149" spans="1:18" x14ac:dyDescent="0.25">
      <c r="A149" s="3" t="s">
        <v>222</v>
      </c>
      <c r="B149" s="3" t="s">
        <v>49</v>
      </c>
      <c r="C149" s="8">
        <v>27611</v>
      </c>
      <c r="D149" s="3" t="s">
        <v>9</v>
      </c>
      <c r="E149" s="3">
        <f>YEAR(C149)</f>
        <v>1975</v>
      </c>
      <c r="F149" s="3" t="str">
        <f t="shared" si="21"/>
        <v>M</v>
      </c>
      <c r="G149" s="3">
        <f t="shared" si="22"/>
        <v>30000</v>
      </c>
      <c r="H149" s="6">
        <f t="shared" si="23"/>
        <v>41</v>
      </c>
      <c r="I149" s="10">
        <f t="shared" si="24"/>
        <v>45</v>
      </c>
      <c r="M149">
        <f t="shared" si="25"/>
        <v>0</v>
      </c>
      <c r="N149">
        <f t="shared" si="26"/>
        <v>0</v>
      </c>
      <c r="O149">
        <f t="shared" si="27"/>
        <v>1</v>
      </c>
      <c r="P149">
        <f t="shared" si="28"/>
        <v>0</v>
      </c>
      <c r="Q149">
        <f t="shared" si="29"/>
        <v>0</v>
      </c>
      <c r="R149">
        <f t="shared" si="30"/>
        <v>0</v>
      </c>
    </row>
    <row r="150" spans="1:18" x14ac:dyDescent="0.25">
      <c r="A150" s="3" t="s">
        <v>223</v>
      </c>
      <c r="B150" s="3" t="s">
        <v>224</v>
      </c>
      <c r="C150" s="8">
        <v>26071</v>
      </c>
      <c r="D150" s="3" t="s">
        <v>12</v>
      </c>
      <c r="E150" s="3">
        <f>YEAR(C150)</f>
        <v>1971</v>
      </c>
      <c r="F150" s="3" t="str">
        <f t="shared" si="21"/>
        <v>K</v>
      </c>
      <c r="G150" s="3">
        <f t="shared" si="22"/>
        <v>25000</v>
      </c>
      <c r="H150" s="6">
        <f t="shared" si="23"/>
        <v>45</v>
      </c>
      <c r="I150" s="10">
        <f t="shared" si="24"/>
        <v>37.5</v>
      </c>
      <c r="M150">
        <f t="shared" si="25"/>
        <v>0</v>
      </c>
      <c r="N150">
        <f t="shared" si="26"/>
        <v>0</v>
      </c>
      <c r="O150">
        <f t="shared" si="27"/>
        <v>1</v>
      </c>
      <c r="P150">
        <f t="shared" si="28"/>
        <v>0</v>
      </c>
      <c r="Q150">
        <f t="shared" si="29"/>
        <v>0</v>
      </c>
      <c r="R150">
        <f t="shared" si="30"/>
        <v>0</v>
      </c>
    </row>
    <row r="151" spans="1:18" x14ac:dyDescent="0.25">
      <c r="A151" s="3" t="s">
        <v>225</v>
      </c>
      <c r="B151" s="3" t="s">
        <v>20</v>
      </c>
      <c r="C151" s="8">
        <v>18285</v>
      </c>
      <c r="D151" s="3" t="s">
        <v>6</v>
      </c>
      <c r="E151" s="3">
        <f>YEAR(C151)</f>
        <v>1950</v>
      </c>
      <c r="F151" s="3" t="str">
        <f t="shared" si="21"/>
        <v>K</v>
      </c>
      <c r="G151" s="3">
        <f t="shared" si="22"/>
        <v>25000</v>
      </c>
      <c r="H151" s="6">
        <f t="shared" si="23"/>
        <v>66</v>
      </c>
      <c r="I151" s="10">
        <f t="shared" si="24"/>
        <v>79</v>
      </c>
      <c r="M151">
        <f t="shared" si="25"/>
        <v>0</v>
      </c>
      <c r="N151">
        <f t="shared" si="26"/>
        <v>0</v>
      </c>
      <c r="O151">
        <f t="shared" si="27"/>
        <v>0</v>
      </c>
      <c r="P151">
        <f t="shared" si="28"/>
        <v>0</v>
      </c>
      <c r="Q151">
        <f t="shared" si="29"/>
        <v>1</v>
      </c>
      <c r="R151">
        <f t="shared" si="30"/>
        <v>0</v>
      </c>
    </row>
    <row r="152" spans="1:18" x14ac:dyDescent="0.25">
      <c r="A152" s="3" t="s">
        <v>226</v>
      </c>
      <c r="B152" s="3" t="s">
        <v>8</v>
      </c>
      <c r="C152" s="8">
        <v>33696</v>
      </c>
      <c r="D152" s="3" t="s">
        <v>12</v>
      </c>
      <c r="E152" s="3">
        <f>YEAR(C152)</f>
        <v>1992</v>
      </c>
      <c r="F152" s="3" t="str">
        <f t="shared" si="21"/>
        <v>M</v>
      </c>
      <c r="G152" s="3">
        <f t="shared" si="22"/>
        <v>30000</v>
      </c>
      <c r="H152" s="6">
        <f t="shared" si="23"/>
        <v>24</v>
      </c>
      <c r="I152" s="10">
        <f t="shared" si="24"/>
        <v>30</v>
      </c>
      <c r="M152">
        <f t="shared" si="25"/>
        <v>1</v>
      </c>
      <c r="N152">
        <f t="shared" si="26"/>
        <v>0</v>
      </c>
      <c r="O152">
        <f t="shared" si="27"/>
        <v>0</v>
      </c>
      <c r="P152">
        <f t="shared" si="28"/>
        <v>0</v>
      </c>
      <c r="Q152">
        <f t="shared" si="29"/>
        <v>0</v>
      </c>
      <c r="R152">
        <f t="shared" si="30"/>
        <v>0</v>
      </c>
    </row>
    <row r="153" spans="1:18" x14ac:dyDescent="0.25">
      <c r="A153" s="3" t="s">
        <v>227</v>
      </c>
      <c r="B153" s="3" t="s">
        <v>81</v>
      </c>
      <c r="C153" s="8">
        <v>25404</v>
      </c>
      <c r="D153" s="3" t="s">
        <v>12</v>
      </c>
      <c r="E153" s="3">
        <f>YEAR(C153)</f>
        <v>1969</v>
      </c>
      <c r="F153" s="3" t="str">
        <f t="shared" si="21"/>
        <v>K</v>
      </c>
      <c r="G153" s="3">
        <f t="shared" si="22"/>
        <v>25000</v>
      </c>
      <c r="H153" s="6">
        <f t="shared" si="23"/>
        <v>47</v>
      </c>
      <c r="I153" s="10">
        <f t="shared" si="24"/>
        <v>29.999999999999996</v>
      </c>
      <c r="M153">
        <f t="shared" si="25"/>
        <v>0</v>
      </c>
      <c r="N153">
        <f t="shared" si="26"/>
        <v>0</v>
      </c>
      <c r="O153">
        <f t="shared" si="27"/>
        <v>1</v>
      </c>
      <c r="P153">
        <f t="shared" si="28"/>
        <v>0</v>
      </c>
      <c r="Q153">
        <f t="shared" si="29"/>
        <v>0</v>
      </c>
      <c r="R153">
        <f t="shared" si="30"/>
        <v>0</v>
      </c>
    </row>
    <row r="154" spans="1:18" x14ac:dyDescent="0.25">
      <c r="A154" s="3" t="s">
        <v>26</v>
      </c>
      <c r="B154" s="3" t="s">
        <v>114</v>
      </c>
      <c r="C154" s="8">
        <v>21769</v>
      </c>
      <c r="D154" s="3" t="s">
        <v>6</v>
      </c>
      <c r="E154" s="3">
        <f>YEAR(C154)</f>
        <v>1959</v>
      </c>
      <c r="F154" s="3" t="str">
        <f t="shared" si="21"/>
        <v>M</v>
      </c>
      <c r="G154" s="3">
        <f t="shared" si="22"/>
        <v>30000</v>
      </c>
      <c r="H154" s="6">
        <f t="shared" si="23"/>
        <v>57</v>
      </c>
      <c r="I154" s="10">
        <f t="shared" si="24"/>
        <v>36</v>
      </c>
      <c r="M154">
        <f t="shared" si="25"/>
        <v>0</v>
      </c>
      <c r="N154">
        <f t="shared" si="26"/>
        <v>0</v>
      </c>
      <c r="O154">
        <f t="shared" si="27"/>
        <v>0</v>
      </c>
      <c r="P154">
        <f t="shared" si="28"/>
        <v>1</v>
      </c>
      <c r="Q154">
        <f t="shared" si="29"/>
        <v>0</v>
      </c>
      <c r="R154">
        <f t="shared" si="30"/>
        <v>0</v>
      </c>
    </row>
    <row r="155" spans="1:18" x14ac:dyDescent="0.25">
      <c r="A155" s="3" t="s">
        <v>228</v>
      </c>
      <c r="B155" s="3" t="s">
        <v>49</v>
      </c>
      <c r="C155" s="8">
        <v>26490</v>
      </c>
      <c r="D155" s="3" t="s">
        <v>6</v>
      </c>
      <c r="E155" s="3">
        <f>YEAR(C155)</f>
        <v>1972</v>
      </c>
      <c r="F155" s="3" t="str">
        <f t="shared" si="21"/>
        <v>M</v>
      </c>
      <c r="G155" s="3">
        <f t="shared" si="22"/>
        <v>30000</v>
      </c>
      <c r="H155" s="6">
        <f t="shared" si="23"/>
        <v>44</v>
      </c>
      <c r="I155" s="10">
        <f t="shared" si="24"/>
        <v>45</v>
      </c>
      <c r="M155">
        <f t="shared" si="25"/>
        <v>0</v>
      </c>
      <c r="N155">
        <f t="shared" si="26"/>
        <v>0</v>
      </c>
      <c r="O155">
        <f t="shared" si="27"/>
        <v>1</v>
      </c>
      <c r="P155">
        <f t="shared" si="28"/>
        <v>0</v>
      </c>
      <c r="Q155">
        <f t="shared" si="29"/>
        <v>0</v>
      </c>
      <c r="R155">
        <f t="shared" si="30"/>
        <v>0</v>
      </c>
    </row>
    <row r="156" spans="1:18" x14ac:dyDescent="0.25">
      <c r="A156" s="3" t="s">
        <v>229</v>
      </c>
      <c r="B156" s="3" t="s">
        <v>105</v>
      </c>
      <c r="C156" s="8">
        <v>28897</v>
      </c>
      <c r="D156" s="3" t="s">
        <v>9</v>
      </c>
      <c r="E156" s="3">
        <f>YEAR(C156)</f>
        <v>1979</v>
      </c>
      <c r="F156" s="3" t="str">
        <f t="shared" si="21"/>
        <v>K</v>
      </c>
      <c r="G156" s="3">
        <f t="shared" si="22"/>
        <v>25000</v>
      </c>
      <c r="H156" s="6">
        <f t="shared" si="23"/>
        <v>37</v>
      </c>
      <c r="I156" s="10">
        <f t="shared" si="24"/>
        <v>37.5</v>
      </c>
      <c r="M156">
        <f t="shared" si="25"/>
        <v>0</v>
      </c>
      <c r="N156">
        <f t="shared" si="26"/>
        <v>1</v>
      </c>
      <c r="O156">
        <f t="shared" si="27"/>
        <v>0</v>
      </c>
      <c r="P156">
        <f t="shared" si="28"/>
        <v>0</v>
      </c>
      <c r="Q156">
        <f t="shared" si="29"/>
        <v>0</v>
      </c>
      <c r="R156">
        <f t="shared" si="30"/>
        <v>0</v>
      </c>
    </row>
    <row r="157" spans="1:18" x14ac:dyDescent="0.25">
      <c r="A157" s="3" t="s">
        <v>230</v>
      </c>
      <c r="B157" s="3" t="s">
        <v>231</v>
      </c>
      <c r="C157" s="8">
        <v>33454</v>
      </c>
      <c r="D157" s="3" t="s">
        <v>12</v>
      </c>
      <c r="E157" s="3">
        <f>YEAR(C157)</f>
        <v>1991</v>
      </c>
      <c r="F157" s="3" t="str">
        <f t="shared" si="21"/>
        <v>K</v>
      </c>
      <c r="G157" s="3">
        <f t="shared" si="22"/>
        <v>25000</v>
      </c>
      <c r="H157" s="6">
        <f t="shared" si="23"/>
        <v>25</v>
      </c>
      <c r="I157" s="10">
        <f t="shared" si="24"/>
        <v>25</v>
      </c>
      <c r="M157">
        <f t="shared" si="25"/>
        <v>1</v>
      </c>
      <c r="N157">
        <f t="shared" si="26"/>
        <v>0</v>
      </c>
      <c r="O157">
        <f t="shared" si="27"/>
        <v>0</v>
      </c>
      <c r="P157">
        <f t="shared" si="28"/>
        <v>0</v>
      </c>
      <c r="Q157">
        <f t="shared" si="29"/>
        <v>0</v>
      </c>
      <c r="R157">
        <f t="shared" si="30"/>
        <v>0</v>
      </c>
    </row>
    <row r="158" spans="1:18" x14ac:dyDescent="0.25">
      <c r="A158" s="3" t="s">
        <v>232</v>
      </c>
      <c r="B158" s="3" t="s">
        <v>233</v>
      </c>
      <c r="C158" s="8">
        <v>24539</v>
      </c>
      <c r="D158" s="3" t="s">
        <v>12</v>
      </c>
      <c r="E158" s="3">
        <f>YEAR(C158)</f>
        <v>1967</v>
      </c>
      <c r="F158" s="3" t="str">
        <f t="shared" si="21"/>
        <v>M</v>
      </c>
      <c r="G158" s="3">
        <f t="shared" si="22"/>
        <v>30000</v>
      </c>
      <c r="H158" s="6">
        <f t="shared" si="23"/>
        <v>49</v>
      </c>
      <c r="I158" s="10">
        <f t="shared" si="24"/>
        <v>36</v>
      </c>
      <c r="M158">
        <f t="shared" si="25"/>
        <v>0</v>
      </c>
      <c r="N158">
        <f t="shared" si="26"/>
        <v>0</v>
      </c>
      <c r="O158">
        <f t="shared" si="27"/>
        <v>1</v>
      </c>
      <c r="P158">
        <f t="shared" si="28"/>
        <v>0</v>
      </c>
      <c r="Q158">
        <f t="shared" si="29"/>
        <v>0</v>
      </c>
      <c r="R158">
        <f t="shared" si="30"/>
        <v>0</v>
      </c>
    </row>
    <row r="159" spans="1:18" x14ac:dyDescent="0.25">
      <c r="A159" s="3" t="s">
        <v>234</v>
      </c>
      <c r="B159" s="3" t="s">
        <v>235</v>
      </c>
      <c r="C159" s="8">
        <v>27992</v>
      </c>
      <c r="D159" s="3" t="s">
        <v>6</v>
      </c>
      <c r="E159" s="3">
        <f>YEAR(C159)</f>
        <v>1976</v>
      </c>
      <c r="F159" s="3" t="str">
        <f t="shared" si="21"/>
        <v>K</v>
      </c>
      <c r="G159" s="3">
        <f t="shared" si="22"/>
        <v>25000</v>
      </c>
      <c r="H159" s="6">
        <f t="shared" si="23"/>
        <v>40</v>
      </c>
      <c r="I159" s="10">
        <f t="shared" si="24"/>
        <v>37.5</v>
      </c>
      <c r="M159">
        <f t="shared" si="25"/>
        <v>0</v>
      </c>
      <c r="N159">
        <f t="shared" si="26"/>
        <v>0</v>
      </c>
      <c r="O159">
        <f t="shared" si="27"/>
        <v>1</v>
      </c>
      <c r="P159">
        <f t="shared" si="28"/>
        <v>0</v>
      </c>
      <c r="Q159">
        <f t="shared" si="29"/>
        <v>0</v>
      </c>
      <c r="R159">
        <f t="shared" si="30"/>
        <v>0</v>
      </c>
    </row>
    <row r="160" spans="1:18" x14ac:dyDescent="0.25">
      <c r="A160" s="3" t="s">
        <v>147</v>
      </c>
      <c r="B160" s="3" t="s">
        <v>236</v>
      </c>
      <c r="C160" s="8">
        <v>26335</v>
      </c>
      <c r="D160" s="3" t="s">
        <v>40</v>
      </c>
      <c r="E160" s="3">
        <f>YEAR(C160)</f>
        <v>1972</v>
      </c>
      <c r="F160" s="3" t="str">
        <f t="shared" si="21"/>
        <v>K</v>
      </c>
      <c r="G160" s="3">
        <f t="shared" si="22"/>
        <v>25000</v>
      </c>
      <c r="H160" s="6">
        <f t="shared" si="23"/>
        <v>44</v>
      </c>
      <c r="I160" s="10">
        <f t="shared" si="24"/>
        <v>37.5</v>
      </c>
      <c r="M160">
        <f t="shared" si="25"/>
        <v>0</v>
      </c>
      <c r="N160">
        <f t="shared" si="26"/>
        <v>0</v>
      </c>
      <c r="O160">
        <f t="shared" si="27"/>
        <v>1</v>
      </c>
      <c r="P160">
        <f t="shared" si="28"/>
        <v>0</v>
      </c>
      <c r="Q160">
        <f t="shared" si="29"/>
        <v>0</v>
      </c>
      <c r="R160">
        <f t="shared" si="30"/>
        <v>0</v>
      </c>
    </row>
    <row r="161" spans="1:18" x14ac:dyDescent="0.25">
      <c r="A161" s="3" t="s">
        <v>237</v>
      </c>
      <c r="B161" s="3" t="s">
        <v>167</v>
      </c>
      <c r="C161" s="8">
        <v>31095</v>
      </c>
      <c r="D161" s="3" t="s">
        <v>12</v>
      </c>
      <c r="E161" s="3">
        <f>YEAR(C161)</f>
        <v>1985</v>
      </c>
      <c r="F161" s="3" t="str">
        <f t="shared" si="21"/>
        <v>M</v>
      </c>
      <c r="G161" s="3">
        <f t="shared" si="22"/>
        <v>30000</v>
      </c>
      <c r="H161" s="6">
        <f t="shared" si="23"/>
        <v>31</v>
      </c>
      <c r="I161" s="10">
        <f t="shared" si="24"/>
        <v>45</v>
      </c>
      <c r="M161">
        <f t="shared" si="25"/>
        <v>0</v>
      </c>
      <c r="N161">
        <f t="shared" si="26"/>
        <v>1</v>
      </c>
      <c r="O161">
        <f t="shared" si="27"/>
        <v>0</v>
      </c>
      <c r="P161">
        <f t="shared" si="28"/>
        <v>0</v>
      </c>
      <c r="Q161">
        <f t="shared" si="29"/>
        <v>0</v>
      </c>
      <c r="R161">
        <f t="shared" si="30"/>
        <v>0</v>
      </c>
    </row>
    <row r="162" spans="1:18" x14ac:dyDescent="0.25">
      <c r="A162" s="3" t="s">
        <v>238</v>
      </c>
      <c r="B162" s="3" t="s">
        <v>169</v>
      </c>
      <c r="C162" s="8">
        <v>26112</v>
      </c>
      <c r="D162" s="3" t="s">
        <v>40</v>
      </c>
      <c r="E162" s="3">
        <f>YEAR(C162)</f>
        <v>1971</v>
      </c>
      <c r="F162" s="3" t="str">
        <f t="shared" si="21"/>
        <v>M</v>
      </c>
      <c r="G162" s="3">
        <f t="shared" si="22"/>
        <v>30000</v>
      </c>
      <c r="H162" s="6">
        <f t="shared" si="23"/>
        <v>45</v>
      </c>
      <c r="I162" s="10">
        <f t="shared" si="24"/>
        <v>45</v>
      </c>
      <c r="M162">
        <f t="shared" si="25"/>
        <v>0</v>
      </c>
      <c r="N162">
        <f t="shared" si="26"/>
        <v>0</v>
      </c>
      <c r="O162">
        <f t="shared" si="27"/>
        <v>1</v>
      </c>
      <c r="P162">
        <f t="shared" si="28"/>
        <v>0</v>
      </c>
      <c r="Q162">
        <f t="shared" si="29"/>
        <v>0</v>
      </c>
      <c r="R162">
        <f t="shared" si="30"/>
        <v>0</v>
      </c>
    </row>
    <row r="163" spans="1:18" x14ac:dyDescent="0.25">
      <c r="A163" s="3" t="s">
        <v>239</v>
      </c>
      <c r="B163" s="3" t="s">
        <v>54</v>
      </c>
      <c r="C163" s="8">
        <v>23272</v>
      </c>
      <c r="D163" s="3" t="s">
        <v>6</v>
      </c>
      <c r="E163" s="3">
        <f>YEAR(C163)</f>
        <v>1963</v>
      </c>
      <c r="F163" s="3" t="str">
        <f t="shared" si="21"/>
        <v>K</v>
      </c>
      <c r="G163" s="3">
        <f t="shared" si="22"/>
        <v>25000</v>
      </c>
      <c r="H163" s="6">
        <f t="shared" si="23"/>
        <v>53</v>
      </c>
      <c r="I163" s="10">
        <f t="shared" si="24"/>
        <v>29.999999999999996</v>
      </c>
      <c r="M163">
        <f t="shared" si="25"/>
        <v>0</v>
      </c>
      <c r="N163">
        <f t="shared" si="26"/>
        <v>0</v>
      </c>
      <c r="O163">
        <f t="shared" si="27"/>
        <v>0</v>
      </c>
      <c r="P163">
        <f t="shared" si="28"/>
        <v>1</v>
      </c>
      <c r="Q163">
        <f t="shared" si="29"/>
        <v>0</v>
      </c>
      <c r="R163">
        <f t="shared" si="30"/>
        <v>0</v>
      </c>
    </row>
    <row r="164" spans="1:18" x14ac:dyDescent="0.25">
      <c r="A164" s="3" t="s">
        <v>240</v>
      </c>
      <c r="B164" s="3" t="s">
        <v>32</v>
      </c>
      <c r="C164" s="8">
        <v>32952</v>
      </c>
      <c r="D164" s="3" t="s">
        <v>40</v>
      </c>
      <c r="E164" s="3">
        <f>YEAR(C164)</f>
        <v>1990</v>
      </c>
      <c r="F164" s="3" t="str">
        <f t="shared" si="21"/>
        <v>M</v>
      </c>
      <c r="G164" s="3">
        <f t="shared" si="22"/>
        <v>30000</v>
      </c>
      <c r="H164" s="6">
        <f t="shared" si="23"/>
        <v>26</v>
      </c>
      <c r="I164" s="10">
        <f t="shared" si="24"/>
        <v>30</v>
      </c>
      <c r="M164">
        <f t="shared" si="25"/>
        <v>1</v>
      </c>
      <c r="N164">
        <f t="shared" si="26"/>
        <v>0</v>
      </c>
      <c r="O164">
        <f t="shared" si="27"/>
        <v>0</v>
      </c>
      <c r="P164">
        <f t="shared" si="28"/>
        <v>0</v>
      </c>
      <c r="Q164">
        <f t="shared" si="29"/>
        <v>0</v>
      </c>
      <c r="R164">
        <f t="shared" si="30"/>
        <v>0</v>
      </c>
    </row>
    <row r="165" spans="1:18" x14ac:dyDescent="0.25">
      <c r="A165" s="3" t="s">
        <v>241</v>
      </c>
      <c r="B165" s="3" t="s">
        <v>39</v>
      </c>
      <c r="C165" s="8">
        <v>19759</v>
      </c>
      <c r="D165" s="3" t="s">
        <v>9</v>
      </c>
      <c r="E165" s="3">
        <f>YEAR(C165)</f>
        <v>1954</v>
      </c>
      <c r="F165" s="3" t="str">
        <f t="shared" si="21"/>
        <v>K</v>
      </c>
      <c r="G165" s="3">
        <f t="shared" si="22"/>
        <v>25000</v>
      </c>
      <c r="H165" s="6">
        <f t="shared" si="23"/>
        <v>62</v>
      </c>
      <c r="I165" s="10">
        <f t="shared" si="24"/>
        <v>79</v>
      </c>
      <c r="M165">
        <f t="shared" si="25"/>
        <v>0</v>
      </c>
      <c r="N165">
        <f t="shared" si="26"/>
        <v>0</v>
      </c>
      <c r="O165">
        <f t="shared" si="27"/>
        <v>0</v>
      </c>
      <c r="P165">
        <f t="shared" si="28"/>
        <v>0</v>
      </c>
      <c r="Q165">
        <f t="shared" si="29"/>
        <v>1</v>
      </c>
      <c r="R165">
        <f t="shared" si="30"/>
        <v>0</v>
      </c>
    </row>
    <row r="166" spans="1:18" x14ac:dyDescent="0.25">
      <c r="A166" s="3" t="s">
        <v>242</v>
      </c>
      <c r="B166" s="3" t="s">
        <v>152</v>
      </c>
      <c r="C166" s="8">
        <v>27324</v>
      </c>
      <c r="D166" s="3" t="s">
        <v>9</v>
      </c>
      <c r="E166" s="3">
        <f>YEAR(C166)</f>
        <v>1974</v>
      </c>
      <c r="F166" s="3" t="str">
        <f t="shared" si="21"/>
        <v>M</v>
      </c>
      <c r="G166" s="3">
        <f t="shared" si="22"/>
        <v>30000</v>
      </c>
      <c r="H166" s="6">
        <f t="shared" si="23"/>
        <v>42</v>
      </c>
      <c r="I166" s="10">
        <f t="shared" si="24"/>
        <v>45</v>
      </c>
      <c r="M166">
        <f t="shared" si="25"/>
        <v>0</v>
      </c>
      <c r="N166">
        <f t="shared" si="26"/>
        <v>0</v>
      </c>
      <c r="O166">
        <f t="shared" si="27"/>
        <v>1</v>
      </c>
      <c r="P166">
        <f t="shared" si="28"/>
        <v>0</v>
      </c>
      <c r="Q166">
        <f t="shared" si="29"/>
        <v>0</v>
      </c>
      <c r="R166">
        <f t="shared" si="30"/>
        <v>0</v>
      </c>
    </row>
    <row r="167" spans="1:18" x14ac:dyDescent="0.25">
      <c r="A167" s="3" t="s">
        <v>243</v>
      </c>
      <c r="B167" s="3" t="s">
        <v>236</v>
      </c>
      <c r="C167" s="8">
        <v>21838</v>
      </c>
      <c r="D167" s="3" t="s">
        <v>6</v>
      </c>
      <c r="E167" s="3">
        <f>YEAR(C167)</f>
        <v>1959</v>
      </c>
      <c r="F167" s="3" t="str">
        <f t="shared" si="21"/>
        <v>K</v>
      </c>
      <c r="G167" s="3">
        <f t="shared" si="22"/>
        <v>25000</v>
      </c>
      <c r="H167" s="6">
        <f t="shared" si="23"/>
        <v>57</v>
      </c>
      <c r="I167" s="10">
        <f t="shared" si="24"/>
        <v>29.999999999999996</v>
      </c>
      <c r="M167">
        <f t="shared" si="25"/>
        <v>0</v>
      </c>
      <c r="N167">
        <f t="shared" si="26"/>
        <v>0</v>
      </c>
      <c r="O167">
        <f t="shared" si="27"/>
        <v>0</v>
      </c>
      <c r="P167">
        <f t="shared" si="28"/>
        <v>1</v>
      </c>
      <c r="Q167">
        <f t="shared" si="29"/>
        <v>0</v>
      </c>
      <c r="R167">
        <f t="shared" si="30"/>
        <v>0</v>
      </c>
    </row>
    <row r="168" spans="1:18" x14ac:dyDescent="0.25">
      <c r="A168" s="3" t="s">
        <v>244</v>
      </c>
      <c r="B168" s="3" t="s">
        <v>47</v>
      </c>
      <c r="C168" s="8">
        <v>21051</v>
      </c>
      <c r="D168" s="3" t="s">
        <v>40</v>
      </c>
      <c r="E168" s="3">
        <f>YEAR(C168)</f>
        <v>1957</v>
      </c>
      <c r="F168" s="3" t="str">
        <f t="shared" si="21"/>
        <v>K</v>
      </c>
      <c r="G168" s="3">
        <f t="shared" si="22"/>
        <v>25000</v>
      </c>
      <c r="H168" s="6">
        <f t="shared" si="23"/>
        <v>59</v>
      </c>
      <c r="I168" s="10">
        <f t="shared" si="24"/>
        <v>29.999999999999996</v>
      </c>
      <c r="M168">
        <f t="shared" si="25"/>
        <v>0</v>
      </c>
      <c r="N168">
        <f t="shared" si="26"/>
        <v>0</v>
      </c>
      <c r="O168">
        <f t="shared" si="27"/>
        <v>0</v>
      </c>
      <c r="P168">
        <f t="shared" si="28"/>
        <v>1</v>
      </c>
      <c r="Q168">
        <f t="shared" si="29"/>
        <v>0</v>
      </c>
      <c r="R168">
        <f t="shared" si="30"/>
        <v>0</v>
      </c>
    </row>
    <row r="169" spans="1:18" x14ac:dyDescent="0.25">
      <c r="A169" s="3" t="s">
        <v>245</v>
      </c>
      <c r="B169" s="3" t="s">
        <v>246</v>
      </c>
      <c r="C169" s="8">
        <v>31292</v>
      </c>
      <c r="D169" s="3" t="s">
        <v>40</v>
      </c>
      <c r="E169" s="3">
        <f>YEAR(C169)</f>
        <v>1985</v>
      </c>
      <c r="F169" s="3" t="str">
        <f t="shared" si="21"/>
        <v>M</v>
      </c>
      <c r="G169" s="3">
        <f t="shared" si="22"/>
        <v>30000</v>
      </c>
      <c r="H169" s="6">
        <f t="shared" si="23"/>
        <v>31</v>
      </c>
      <c r="I169" s="10">
        <f t="shared" si="24"/>
        <v>45</v>
      </c>
      <c r="M169">
        <f t="shared" si="25"/>
        <v>0</v>
      </c>
      <c r="N169">
        <f t="shared" si="26"/>
        <v>1</v>
      </c>
      <c r="O169">
        <f t="shared" si="27"/>
        <v>0</v>
      </c>
      <c r="P169">
        <f t="shared" si="28"/>
        <v>0</v>
      </c>
      <c r="Q169">
        <f t="shared" si="29"/>
        <v>0</v>
      </c>
      <c r="R169">
        <f t="shared" si="30"/>
        <v>0</v>
      </c>
    </row>
    <row r="170" spans="1:18" x14ac:dyDescent="0.25">
      <c r="A170" s="3" t="s">
        <v>247</v>
      </c>
      <c r="B170" s="3" t="s">
        <v>248</v>
      </c>
      <c r="C170" s="8">
        <v>17179</v>
      </c>
      <c r="D170" s="3" t="s">
        <v>12</v>
      </c>
      <c r="E170" s="3">
        <f>YEAR(C170)</f>
        <v>1947</v>
      </c>
      <c r="F170" s="3" t="str">
        <f t="shared" si="21"/>
        <v>K</v>
      </c>
      <c r="G170" s="3">
        <f t="shared" si="22"/>
        <v>25000</v>
      </c>
      <c r="H170" s="6">
        <f t="shared" si="23"/>
        <v>69</v>
      </c>
      <c r="I170" s="10">
        <f t="shared" si="24"/>
        <v>79</v>
      </c>
      <c r="M170">
        <f t="shared" si="25"/>
        <v>0</v>
      </c>
      <c r="N170">
        <f t="shared" si="26"/>
        <v>0</v>
      </c>
      <c r="O170">
        <f t="shared" si="27"/>
        <v>0</v>
      </c>
      <c r="P170">
        <f t="shared" si="28"/>
        <v>0</v>
      </c>
      <c r="Q170">
        <f t="shared" si="29"/>
        <v>1</v>
      </c>
      <c r="R170">
        <f t="shared" si="30"/>
        <v>0</v>
      </c>
    </row>
    <row r="171" spans="1:18" x14ac:dyDescent="0.25">
      <c r="A171" s="3" t="s">
        <v>249</v>
      </c>
      <c r="B171" s="3" t="s">
        <v>250</v>
      </c>
      <c r="C171" s="8">
        <v>32305</v>
      </c>
      <c r="D171" s="3" t="s">
        <v>6</v>
      </c>
      <c r="E171" s="3">
        <f>YEAR(C171)</f>
        <v>1988</v>
      </c>
      <c r="F171" s="3" t="str">
        <f t="shared" si="21"/>
        <v>M</v>
      </c>
      <c r="G171" s="3">
        <f t="shared" si="22"/>
        <v>30000</v>
      </c>
      <c r="H171" s="6">
        <f t="shared" si="23"/>
        <v>28</v>
      </c>
      <c r="I171" s="10">
        <f t="shared" si="24"/>
        <v>30</v>
      </c>
      <c r="M171">
        <f t="shared" si="25"/>
        <v>1</v>
      </c>
      <c r="N171">
        <f t="shared" si="26"/>
        <v>0</v>
      </c>
      <c r="O171">
        <f t="shared" si="27"/>
        <v>0</v>
      </c>
      <c r="P171">
        <f t="shared" si="28"/>
        <v>0</v>
      </c>
      <c r="Q171">
        <f t="shared" si="29"/>
        <v>0</v>
      </c>
      <c r="R171">
        <f t="shared" si="30"/>
        <v>0</v>
      </c>
    </row>
    <row r="172" spans="1:18" x14ac:dyDescent="0.25">
      <c r="A172" s="3" t="s">
        <v>251</v>
      </c>
      <c r="B172" s="3" t="s">
        <v>252</v>
      </c>
      <c r="C172" s="8">
        <v>32081</v>
      </c>
      <c r="D172" s="3" t="s">
        <v>12</v>
      </c>
      <c r="E172" s="3">
        <f>YEAR(C172)</f>
        <v>1987</v>
      </c>
      <c r="F172" s="3" t="str">
        <f t="shared" si="21"/>
        <v>M</v>
      </c>
      <c r="G172" s="3">
        <f t="shared" si="22"/>
        <v>30000</v>
      </c>
      <c r="H172" s="6">
        <f t="shared" si="23"/>
        <v>29</v>
      </c>
      <c r="I172" s="10">
        <f t="shared" si="24"/>
        <v>30</v>
      </c>
      <c r="M172">
        <f t="shared" si="25"/>
        <v>1</v>
      </c>
      <c r="N172">
        <f t="shared" si="26"/>
        <v>0</v>
      </c>
      <c r="O172">
        <f t="shared" si="27"/>
        <v>0</v>
      </c>
      <c r="P172">
        <f t="shared" si="28"/>
        <v>0</v>
      </c>
      <c r="Q172">
        <f t="shared" si="29"/>
        <v>0</v>
      </c>
      <c r="R172">
        <f t="shared" si="30"/>
        <v>0</v>
      </c>
    </row>
    <row r="173" spans="1:18" x14ac:dyDescent="0.25">
      <c r="A173" s="3" t="s">
        <v>253</v>
      </c>
      <c r="B173" s="3" t="s">
        <v>121</v>
      </c>
      <c r="C173" s="8">
        <v>31749</v>
      </c>
      <c r="D173" s="3" t="s">
        <v>6</v>
      </c>
      <c r="E173" s="3">
        <f>YEAR(C173)</f>
        <v>1986</v>
      </c>
      <c r="F173" s="3" t="str">
        <f t="shared" si="21"/>
        <v>K</v>
      </c>
      <c r="G173" s="3">
        <f t="shared" si="22"/>
        <v>25000</v>
      </c>
      <c r="H173" s="6">
        <f t="shared" si="23"/>
        <v>30</v>
      </c>
      <c r="I173" s="10">
        <f t="shared" si="24"/>
        <v>25</v>
      </c>
      <c r="M173">
        <f t="shared" si="25"/>
        <v>0</v>
      </c>
      <c r="N173">
        <f t="shared" si="26"/>
        <v>1</v>
      </c>
      <c r="O173">
        <f t="shared" si="27"/>
        <v>0</v>
      </c>
      <c r="P173">
        <f t="shared" si="28"/>
        <v>0</v>
      </c>
      <c r="Q173">
        <f t="shared" si="29"/>
        <v>0</v>
      </c>
      <c r="R173">
        <f t="shared" si="30"/>
        <v>0</v>
      </c>
    </row>
    <row r="174" spans="1:18" x14ac:dyDescent="0.25">
      <c r="A174" s="3" t="s">
        <v>254</v>
      </c>
      <c r="B174" s="3" t="s">
        <v>255</v>
      </c>
      <c r="C174" s="8">
        <v>18648</v>
      </c>
      <c r="D174" s="3" t="s">
        <v>40</v>
      </c>
      <c r="E174" s="3">
        <f>YEAR(C174)</f>
        <v>1951</v>
      </c>
      <c r="F174" s="3" t="str">
        <f t="shared" si="21"/>
        <v>M</v>
      </c>
      <c r="G174" s="3">
        <f t="shared" si="22"/>
        <v>30000</v>
      </c>
      <c r="H174" s="6">
        <f t="shared" si="23"/>
        <v>65</v>
      </c>
      <c r="I174" s="10">
        <f t="shared" si="24"/>
        <v>85</v>
      </c>
      <c r="M174">
        <f t="shared" si="25"/>
        <v>0</v>
      </c>
      <c r="N174">
        <f t="shared" si="26"/>
        <v>0</v>
      </c>
      <c r="O174">
        <f t="shared" si="27"/>
        <v>0</v>
      </c>
      <c r="P174">
        <f t="shared" si="28"/>
        <v>0</v>
      </c>
      <c r="Q174">
        <f t="shared" si="29"/>
        <v>1</v>
      </c>
      <c r="R174">
        <f t="shared" si="30"/>
        <v>0</v>
      </c>
    </row>
    <row r="175" spans="1:18" x14ac:dyDescent="0.25">
      <c r="A175" s="3" t="s">
        <v>256</v>
      </c>
      <c r="B175" s="3" t="s">
        <v>257</v>
      </c>
      <c r="C175" s="8">
        <v>16734</v>
      </c>
      <c r="D175" s="3" t="s">
        <v>6</v>
      </c>
      <c r="E175" s="3">
        <f>YEAR(C175)</f>
        <v>1945</v>
      </c>
      <c r="F175" s="3" t="str">
        <f t="shared" si="21"/>
        <v>M</v>
      </c>
      <c r="G175" s="3">
        <f t="shared" si="22"/>
        <v>30000</v>
      </c>
      <c r="H175" s="6">
        <f t="shared" si="23"/>
        <v>71</v>
      </c>
      <c r="I175" s="10">
        <f t="shared" si="24"/>
        <v>85</v>
      </c>
      <c r="M175">
        <f t="shared" si="25"/>
        <v>0</v>
      </c>
      <c r="N175">
        <f t="shared" si="26"/>
        <v>0</v>
      </c>
      <c r="O175">
        <f t="shared" si="27"/>
        <v>0</v>
      </c>
      <c r="P175">
        <f t="shared" si="28"/>
        <v>0</v>
      </c>
      <c r="Q175">
        <f t="shared" si="29"/>
        <v>0</v>
      </c>
      <c r="R175">
        <f t="shared" si="30"/>
        <v>1</v>
      </c>
    </row>
    <row r="176" spans="1:18" x14ac:dyDescent="0.25">
      <c r="A176" s="3" t="s">
        <v>258</v>
      </c>
      <c r="B176" s="3" t="s">
        <v>47</v>
      </c>
      <c r="C176" s="8">
        <v>25036</v>
      </c>
      <c r="D176" s="3" t="s">
        <v>12</v>
      </c>
      <c r="E176" s="3">
        <f>YEAR(C176)</f>
        <v>1968</v>
      </c>
      <c r="F176" s="3" t="str">
        <f t="shared" si="21"/>
        <v>K</v>
      </c>
      <c r="G176" s="3">
        <f t="shared" si="22"/>
        <v>25000</v>
      </c>
      <c r="H176" s="6">
        <f t="shared" si="23"/>
        <v>48</v>
      </c>
      <c r="I176" s="10">
        <f t="shared" si="24"/>
        <v>29.999999999999996</v>
      </c>
      <c r="M176">
        <f t="shared" si="25"/>
        <v>0</v>
      </c>
      <c r="N176">
        <f t="shared" si="26"/>
        <v>0</v>
      </c>
      <c r="O176">
        <f t="shared" si="27"/>
        <v>1</v>
      </c>
      <c r="P176">
        <f t="shared" si="28"/>
        <v>0</v>
      </c>
      <c r="Q176">
        <f t="shared" si="29"/>
        <v>0</v>
      </c>
      <c r="R176">
        <f t="shared" si="30"/>
        <v>0</v>
      </c>
    </row>
    <row r="177" spans="1:18" x14ac:dyDescent="0.25">
      <c r="A177" s="3" t="s">
        <v>259</v>
      </c>
      <c r="B177" s="3" t="s">
        <v>260</v>
      </c>
      <c r="C177" s="8">
        <v>17342</v>
      </c>
      <c r="D177" s="3" t="s">
        <v>6</v>
      </c>
      <c r="E177" s="3">
        <f>YEAR(C177)</f>
        <v>1947</v>
      </c>
      <c r="F177" s="3" t="str">
        <f t="shared" si="21"/>
        <v>M</v>
      </c>
      <c r="G177" s="3">
        <f t="shared" si="22"/>
        <v>30000</v>
      </c>
      <c r="H177" s="6">
        <f t="shared" si="23"/>
        <v>69</v>
      </c>
      <c r="I177" s="10">
        <f t="shared" si="24"/>
        <v>85</v>
      </c>
      <c r="M177">
        <f t="shared" si="25"/>
        <v>0</v>
      </c>
      <c r="N177">
        <f t="shared" si="26"/>
        <v>0</v>
      </c>
      <c r="O177">
        <f t="shared" si="27"/>
        <v>0</v>
      </c>
      <c r="P177">
        <f t="shared" si="28"/>
        <v>0</v>
      </c>
      <c r="Q177">
        <f t="shared" si="29"/>
        <v>1</v>
      </c>
      <c r="R177">
        <f t="shared" si="30"/>
        <v>0</v>
      </c>
    </row>
    <row r="178" spans="1:18" x14ac:dyDescent="0.25">
      <c r="A178" s="3" t="s">
        <v>206</v>
      </c>
      <c r="B178" s="3" t="s">
        <v>167</v>
      </c>
      <c r="C178" s="8">
        <v>23157</v>
      </c>
      <c r="D178" s="3" t="s">
        <v>9</v>
      </c>
      <c r="E178" s="3">
        <f>YEAR(C178)</f>
        <v>1963</v>
      </c>
      <c r="F178" s="3" t="str">
        <f t="shared" si="21"/>
        <v>M</v>
      </c>
      <c r="G178" s="3">
        <f t="shared" si="22"/>
        <v>30000</v>
      </c>
      <c r="H178" s="6">
        <f t="shared" si="23"/>
        <v>53</v>
      </c>
      <c r="I178" s="10">
        <f t="shared" si="24"/>
        <v>36</v>
      </c>
      <c r="M178">
        <f t="shared" si="25"/>
        <v>0</v>
      </c>
      <c r="N178">
        <f t="shared" si="26"/>
        <v>0</v>
      </c>
      <c r="O178">
        <f t="shared" si="27"/>
        <v>0</v>
      </c>
      <c r="P178">
        <f t="shared" si="28"/>
        <v>1</v>
      </c>
      <c r="Q178">
        <f t="shared" si="29"/>
        <v>0</v>
      </c>
      <c r="R178">
        <f t="shared" si="30"/>
        <v>0</v>
      </c>
    </row>
    <row r="179" spans="1:18" x14ac:dyDescent="0.25">
      <c r="A179" s="3" t="s">
        <v>261</v>
      </c>
      <c r="B179" s="3" t="s">
        <v>37</v>
      </c>
      <c r="C179" s="8">
        <v>17166</v>
      </c>
      <c r="D179" s="3" t="s">
        <v>12</v>
      </c>
      <c r="E179" s="3">
        <f>YEAR(C179)</f>
        <v>1946</v>
      </c>
      <c r="F179" s="3" t="str">
        <f t="shared" si="21"/>
        <v>K</v>
      </c>
      <c r="G179" s="3">
        <f t="shared" si="22"/>
        <v>25000</v>
      </c>
      <c r="H179" s="6">
        <f t="shared" si="23"/>
        <v>70</v>
      </c>
      <c r="I179" s="10">
        <f t="shared" si="24"/>
        <v>79</v>
      </c>
      <c r="M179">
        <f t="shared" si="25"/>
        <v>0</v>
      </c>
      <c r="N179">
        <f t="shared" si="26"/>
        <v>0</v>
      </c>
      <c r="O179">
        <f t="shared" si="27"/>
        <v>0</v>
      </c>
      <c r="P179">
        <f t="shared" si="28"/>
        <v>0</v>
      </c>
      <c r="Q179">
        <f t="shared" si="29"/>
        <v>0</v>
      </c>
      <c r="R179">
        <f t="shared" si="30"/>
        <v>1</v>
      </c>
    </row>
    <row r="180" spans="1:18" x14ac:dyDescent="0.25">
      <c r="A180" s="3" t="s">
        <v>262</v>
      </c>
      <c r="B180" s="3" t="s">
        <v>263</v>
      </c>
      <c r="C180" s="8">
        <v>24471</v>
      </c>
      <c r="D180" s="3" t="s">
        <v>12</v>
      </c>
      <c r="E180" s="3">
        <f>YEAR(C180)</f>
        <v>1966</v>
      </c>
      <c r="F180" s="3" t="str">
        <f t="shared" si="21"/>
        <v>K</v>
      </c>
      <c r="G180" s="3">
        <f t="shared" si="22"/>
        <v>25000</v>
      </c>
      <c r="H180" s="6">
        <f t="shared" si="23"/>
        <v>50</v>
      </c>
      <c r="I180" s="10">
        <f t="shared" si="24"/>
        <v>29.999999999999996</v>
      </c>
      <c r="M180">
        <f t="shared" si="25"/>
        <v>0</v>
      </c>
      <c r="N180">
        <f t="shared" si="26"/>
        <v>0</v>
      </c>
      <c r="O180">
        <f t="shared" si="27"/>
        <v>0</v>
      </c>
      <c r="P180">
        <f t="shared" si="28"/>
        <v>1</v>
      </c>
      <c r="Q180">
        <f t="shared" si="29"/>
        <v>0</v>
      </c>
      <c r="R180">
        <f t="shared" si="30"/>
        <v>0</v>
      </c>
    </row>
    <row r="181" spans="1:18" x14ac:dyDescent="0.25">
      <c r="A181" s="3" t="s">
        <v>264</v>
      </c>
      <c r="B181" s="3" t="s">
        <v>157</v>
      </c>
      <c r="C181" s="8">
        <v>34523</v>
      </c>
      <c r="D181" s="3" t="s">
        <v>6</v>
      </c>
      <c r="E181" s="3">
        <f>YEAR(C181)</f>
        <v>1994</v>
      </c>
      <c r="F181" s="3" t="str">
        <f t="shared" si="21"/>
        <v>K</v>
      </c>
      <c r="G181" s="3">
        <f t="shared" si="22"/>
        <v>25000</v>
      </c>
      <c r="H181" s="6">
        <f t="shared" si="23"/>
        <v>22</v>
      </c>
      <c r="I181" s="10">
        <f t="shared" si="24"/>
        <v>25</v>
      </c>
      <c r="M181">
        <f t="shared" si="25"/>
        <v>1</v>
      </c>
      <c r="N181">
        <f t="shared" si="26"/>
        <v>0</v>
      </c>
      <c r="O181">
        <f t="shared" si="27"/>
        <v>0</v>
      </c>
      <c r="P181">
        <f t="shared" si="28"/>
        <v>0</v>
      </c>
      <c r="Q181">
        <f t="shared" si="29"/>
        <v>0</v>
      </c>
      <c r="R181">
        <f t="shared" si="30"/>
        <v>0</v>
      </c>
    </row>
    <row r="182" spans="1:18" x14ac:dyDescent="0.25">
      <c r="A182" s="3" t="s">
        <v>265</v>
      </c>
      <c r="B182" s="3" t="s">
        <v>139</v>
      </c>
      <c r="C182" s="8">
        <v>18354</v>
      </c>
      <c r="D182" s="3" t="s">
        <v>6</v>
      </c>
      <c r="E182" s="3">
        <f>YEAR(C182)</f>
        <v>1950</v>
      </c>
      <c r="F182" s="3" t="str">
        <f t="shared" si="21"/>
        <v>M</v>
      </c>
      <c r="G182" s="3">
        <f t="shared" si="22"/>
        <v>30000</v>
      </c>
      <c r="H182" s="6">
        <f t="shared" si="23"/>
        <v>66</v>
      </c>
      <c r="I182" s="10">
        <f t="shared" si="24"/>
        <v>85</v>
      </c>
      <c r="M182">
        <f t="shared" si="25"/>
        <v>0</v>
      </c>
      <c r="N182">
        <f t="shared" si="26"/>
        <v>0</v>
      </c>
      <c r="O182">
        <f t="shared" si="27"/>
        <v>0</v>
      </c>
      <c r="P182">
        <f t="shared" si="28"/>
        <v>0</v>
      </c>
      <c r="Q182">
        <f t="shared" si="29"/>
        <v>1</v>
      </c>
      <c r="R182">
        <f t="shared" si="30"/>
        <v>0</v>
      </c>
    </row>
    <row r="183" spans="1:18" x14ac:dyDescent="0.25">
      <c r="A183" s="3" t="s">
        <v>266</v>
      </c>
      <c r="B183" s="3" t="s">
        <v>267</v>
      </c>
      <c r="C183" s="8">
        <v>34069</v>
      </c>
      <c r="D183" s="3" t="s">
        <v>12</v>
      </c>
      <c r="E183" s="3">
        <f>YEAR(C183)</f>
        <v>1993</v>
      </c>
      <c r="F183" s="3" t="str">
        <f t="shared" si="21"/>
        <v>M</v>
      </c>
      <c r="G183" s="3">
        <f t="shared" si="22"/>
        <v>30000</v>
      </c>
      <c r="H183" s="6">
        <f t="shared" si="23"/>
        <v>23</v>
      </c>
      <c r="I183" s="10">
        <f t="shared" si="24"/>
        <v>30</v>
      </c>
      <c r="M183">
        <f t="shared" si="25"/>
        <v>1</v>
      </c>
      <c r="N183">
        <f t="shared" si="26"/>
        <v>0</v>
      </c>
      <c r="O183">
        <f t="shared" si="27"/>
        <v>0</v>
      </c>
      <c r="P183">
        <f t="shared" si="28"/>
        <v>0</v>
      </c>
      <c r="Q183">
        <f t="shared" si="29"/>
        <v>0</v>
      </c>
      <c r="R183">
        <f t="shared" si="30"/>
        <v>0</v>
      </c>
    </row>
    <row r="184" spans="1:18" x14ac:dyDescent="0.25">
      <c r="A184" s="3" t="s">
        <v>268</v>
      </c>
      <c r="B184" s="3" t="s">
        <v>269</v>
      </c>
      <c r="C184" s="8">
        <v>17331</v>
      </c>
      <c r="D184" s="3" t="s">
        <v>12</v>
      </c>
      <c r="E184" s="3">
        <f>YEAR(C184)</f>
        <v>1947</v>
      </c>
      <c r="F184" s="3" t="str">
        <f t="shared" si="21"/>
        <v>K</v>
      </c>
      <c r="G184" s="3">
        <f t="shared" si="22"/>
        <v>25000</v>
      </c>
      <c r="H184" s="6">
        <f t="shared" si="23"/>
        <v>69</v>
      </c>
      <c r="I184" s="10">
        <f t="shared" si="24"/>
        <v>79</v>
      </c>
      <c r="M184">
        <f t="shared" si="25"/>
        <v>0</v>
      </c>
      <c r="N184">
        <f t="shared" si="26"/>
        <v>0</v>
      </c>
      <c r="O184">
        <f t="shared" si="27"/>
        <v>0</v>
      </c>
      <c r="P184">
        <f t="shared" si="28"/>
        <v>0</v>
      </c>
      <c r="Q184">
        <f t="shared" si="29"/>
        <v>1</v>
      </c>
      <c r="R184">
        <f t="shared" si="30"/>
        <v>0</v>
      </c>
    </row>
    <row r="185" spans="1:18" x14ac:dyDescent="0.25">
      <c r="A185" s="3" t="s">
        <v>270</v>
      </c>
      <c r="B185" s="3" t="s">
        <v>39</v>
      </c>
      <c r="C185" s="8">
        <v>33550</v>
      </c>
      <c r="D185" s="3" t="s">
        <v>40</v>
      </c>
      <c r="E185" s="3">
        <f>YEAR(C185)</f>
        <v>1991</v>
      </c>
      <c r="F185" s="3" t="str">
        <f t="shared" si="21"/>
        <v>K</v>
      </c>
      <c r="G185" s="3">
        <f t="shared" si="22"/>
        <v>25000</v>
      </c>
      <c r="H185" s="6">
        <f t="shared" si="23"/>
        <v>25</v>
      </c>
      <c r="I185" s="10">
        <f t="shared" si="24"/>
        <v>25</v>
      </c>
      <c r="M185">
        <f t="shared" si="25"/>
        <v>1</v>
      </c>
      <c r="N185">
        <f t="shared" si="26"/>
        <v>0</v>
      </c>
      <c r="O185">
        <f t="shared" si="27"/>
        <v>0</v>
      </c>
      <c r="P185">
        <f t="shared" si="28"/>
        <v>0</v>
      </c>
      <c r="Q185">
        <f t="shared" si="29"/>
        <v>0</v>
      </c>
      <c r="R185">
        <f t="shared" si="30"/>
        <v>0</v>
      </c>
    </row>
    <row r="186" spans="1:18" x14ac:dyDescent="0.25">
      <c r="A186" s="3" t="s">
        <v>271</v>
      </c>
      <c r="B186" s="3" t="s">
        <v>255</v>
      </c>
      <c r="C186" s="8">
        <v>24426</v>
      </c>
      <c r="D186" s="3" t="s">
        <v>6</v>
      </c>
      <c r="E186" s="3">
        <f>YEAR(C186)</f>
        <v>1966</v>
      </c>
      <c r="F186" s="3" t="str">
        <f t="shared" si="21"/>
        <v>M</v>
      </c>
      <c r="G186" s="3">
        <f t="shared" si="22"/>
        <v>30000</v>
      </c>
      <c r="H186" s="6">
        <f t="shared" si="23"/>
        <v>50</v>
      </c>
      <c r="I186" s="10">
        <f t="shared" si="24"/>
        <v>36</v>
      </c>
      <c r="M186">
        <f t="shared" si="25"/>
        <v>0</v>
      </c>
      <c r="N186">
        <f t="shared" si="26"/>
        <v>0</v>
      </c>
      <c r="O186">
        <f t="shared" si="27"/>
        <v>0</v>
      </c>
      <c r="P186">
        <f t="shared" si="28"/>
        <v>1</v>
      </c>
      <c r="Q186">
        <f t="shared" si="29"/>
        <v>0</v>
      </c>
      <c r="R186">
        <f t="shared" si="30"/>
        <v>0</v>
      </c>
    </row>
    <row r="187" spans="1:18" x14ac:dyDescent="0.25">
      <c r="A187" s="3" t="s">
        <v>272</v>
      </c>
      <c r="B187" s="3" t="s">
        <v>273</v>
      </c>
      <c r="C187" s="8">
        <v>19307</v>
      </c>
      <c r="D187" s="3" t="s">
        <v>40</v>
      </c>
      <c r="E187" s="3">
        <f>YEAR(C187)</f>
        <v>1952</v>
      </c>
      <c r="F187" s="3" t="str">
        <f t="shared" si="21"/>
        <v>M</v>
      </c>
      <c r="G187" s="3">
        <f t="shared" si="22"/>
        <v>30000</v>
      </c>
      <c r="H187" s="6">
        <f t="shared" si="23"/>
        <v>64</v>
      </c>
      <c r="I187" s="10">
        <f t="shared" si="24"/>
        <v>85</v>
      </c>
      <c r="M187">
        <f t="shared" si="25"/>
        <v>0</v>
      </c>
      <c r="N187">
        <f t="shared" si="26"/>
        <v>0</v>
      </c>
      <c r="O187">
        <f t="shared" si="27"/>
        <v>0</v>
      </c>
      <c r="P187">
        <f t="shared" si="28"/>
        <v>0</v>
      </c>
      <c r="Q187">
        <f t="shared" si="29"/>
        <v>1</v>
      </c>
      <c r="R187">
        <f t="shared" si="30"/>
        <v>0</v>
      </c>
    </row>
    <row r="188" spans="1:18" x14ac:dyDescent="0.25">
      <c r="A188" s="3" t="s">
        <v>274</v>
      </c>
      <c r="B188" s="3" t="s">
        <v>121</v>
      </c>
      <c r="C188" s="8">
        <v>26626</v>
      </c>
      <c r="D188" s="3" t="s">
        <v>12</v>
      </c>
      <c r="E188" s="3">
        <f>YEAR(C188)</f>
        <v>1972</v>
      </c>
      <c r="F188" s="3" t="str">
        <f t="shared" si="21"/>
        <v>K</v>
      </c>
      <c r="G188" s="3">
        <f t="shared" si="22"/>
        <v>25000</v>
      </c>
      <c r="H188" s="6">
        <f t="shared" si="23"/>
        <v>44</v>
      </c>
      <c r="I188" s="10">
        <f t="shared" si="24"/>
        <v>37.5</v>
      </c>
      <c r="M188">
        <f t="shared" si="25"/>
        <v>0</v>
      </c>
      <c r="N188">
        <f t="shared" si="26"/>
        <v>0</v>
      </c>
      <c r="O188">
        <f t="shared" si="27"/>
        <v>1</v>
      </c>
      <c r="P188">
        <f t="shared" si="28"/>
        <v>0</v>
      </c>
      <c r="Q188">
        <f t="shared" si="29"/>
        <v>0</v>
      </c>
      <c r="R188">
        <f t="shared" si="30"/>
        <v>0</v>
      </c>
    </row>
    <row r="189" spans="1:18" x14ac:dyDescent="0.25">
      <c r="A189" s="3" t="s">
        <v>275</v>
      </c>
      <c r="B189" s="3" t="s">
        <v>169</v>
      </c>
      <c r="C189" s="8">
        <v>21897</v>
      </c>
      <c r="D189" s="3" t="s">
        <v>12</v>
      </c>
      <c r="E189" s="3">
        <f>YEAR(C189)</f>
        <v>1959</v>
      </c>
      <c r="F189" s="3" t="str">
        <f t="shared" si="21"/>
        <v>M</v>
      </c>
      <c r="G189" s="3">
        <f t="shared" si="22"/>
        <v>30000</v>
      </c>
      <c r="H189" s="6">
        <f t="shared" si="23"/>
        <v>57</v>
      </c>
      <c r="I189" s="10">
        <f t="shared" si="24"/>
        <v>36</v>
      </c>
      <c r="M189">
        <f t="shared" si="25"/>
        <v>0</v>
      </c>
      <c r="N189">
        <f t="shared" si="26"/>
        <v>0</v>
      </c>
      <c r="O189">
        <f t="shared" si="27"/>
        <v>0</v>
      </c>
      <c r="P189">
        <f t="shared" si="28"/>
        <v>1</v>
      </c>
      <c r="Q189">
        <f t="shared" si="29"/>
        <v>0</v>
      </c>
      <c r="R189">
        <f t="shared" si="30"/>
        <v>0</v>
      </c>
    </row>
    <row r="190" spans="1:18" x14ac:dyDescent="0.25">
      <c r="A190" s="3" t="s">
        <v>276</v>
      </c>
      <c r="B190" s="3" t="s">
        <v>52</v>
      </c>
      <c r="C190" s="8">
        <v>34865</v>
      </c>
      <c r="D190" s="3" t="s">
        <v>12</v>
      </c>
      <c r="E190" s="3">
        <f>YEAR(C190)</f>
        <v>1995</v>
      </c>
      <c r="F190" s="3" t="str">
        <f t="shared" si="21"/>
        <v>K</v>
      </c>
      <c r="G190" s="3">
        <f t="shared" si="22"/>
        <v>25000</v>
      </c>
      <c r="H190" s="6">
        <f t="shared" si="23"/>
        <v>21</v>
      </c>
      <c r="I190" s="10">
        <f t="shared" si="24"/>
        <v>25</v>
      </c>
      <c r="M190">
        <f t="shared" si="25"/>
        <v>1</v>
      </c>
      <c r="N190">
        <f t="shared" si="26"/>
        <v>0</v>
      </c>
      <c r="O190">
        <f t="shared" si="27"/>
        <v>0</v>
      </c>
      <c r="P190">
        <f t="shared" si="28"/>
        <v>0</v>
      </c>
      <c r="Q190">
        <f t="shared" si="29"/>
        <v>0</v>
      </c>
      <c r="R190">
        <f t="shared" si="30"/>
        <v>0</v>
      </c>
    </row>
    <row r="191" spans="1:18" x14ac:dyDescent="0.25">
      <c r="A191" s="3" t="s">
        <v>163</v>
      </c>
      <c r="B191" s="3" t="s">
        <v>277</v>
      </c>
      <c r="C191" s="8">
        <v>19712</v>
      </c>
      <c r="D191" s="3" t="s">
        <v>12</v>
      </c>
      <c r="E191" s="3">
        <f>YEAR(C191)</f>
        <v>1953</v>
      </c>
      <c r="F191" s="3" t="str">
        <f t="shared" si="21"/>
        <v>K</v>
      </c>
      <c r="G191" s="3">
        <f t="shared" si="22"/>
        <v>25000</v>
      </c>
      <c r="H191" s="6">
        <f t="shared" si="23"/>
        <v>63</v>
      </c>
      <c r="I191" s="10">
        <f t="shared" si="24"/>
        <v>79</v>
      </c>
      <c r="M191">
        <f t="shared" si="25"/>
        <v>0</v>
      </c>
      <c r="N191">
        <f t="shared" si="26"/>
        <v>0</v>
      </c>
      <c r="O191">
        <f t="shared" si="27"/>
        <v>0</v>
      </c>
      <c r="P191">
        <f t="shared" si="28"/>
        <v>0</v>
      </c>
      <c r="Q191">
        <f t="shared" si="29"/>
        <v>1</v>
      </c>
      <c r="R191">
        <f t="shared" si="30"/>
        <v>0</v>
      </c>
    </row>
    <row r="192" spans="1:18" x14ac:dyDescent="0.25">
      <c r="A192" s="3" t="s">
        <v>278</v>
      </c>
      <c r="B192" s="3" t="s">
        <v>52</v>
      </c>
      <c r="C192" s="8">
        <v>27893</v>
      </c>
      <c r="D192" s="3" t="s">
        <v>6</v>
      </c>
      <c r="E192" s="3">
        <f>YEAR(C192)</f>
        <v>1976</v>
      </c>
      <c r="F192" s="3" t="str">
        <f t="shared" si="21"/>
        <v>K</v>
      </c>
      <c r="G192" s="3">
        <f t="shared" si="22"/>
        <v>25000</v>
      </c>
      <c r="H192" s="6">
        <f t="shared" si="23"/>
        <v>40</v>
      </c>
      <c r="I192" s="10">
        <f t="shared" si="24"/>
        <v>37.5</v>
      </c>
      <c r="M192">
        <f t="shared" si="25"/>
        <v>0</v>
      </c>
      <c r="N192">
        <f t="shared" si="26"/>
        <v>0</v>
      </c>
      <c r="O192">
        <f t="shared" si="27"/>
        <v>1</v>
      </c>
      <c r="P192">
        <f t="shared" si="28"/>
        <v>0</v>
      </c>
      <c r="Q192">
        <f t="shared" si="29"/>
        <v>0</v>
      </c>
      <c r="R192">
        <f t="shared" si="30"/>
        <v>0</v>
      </c>
    </row>
    <row r="193" spans="1:18" x14ac:dyDescent="0.25">
      <c r="A193" s="3" t="s">
        <v>279</v>
      </c>
      <c r="B193" s="3" t="s">
        <v>280</v>
      </c>
      <c r="C193" s="8">
        <v>28226</v>
      </c>
      <c r="D193" s="3" t="s">
        <v>12</v>
      </c>
      <c r="E193" s="3">
        <f>YEAR(C193)</f>
        <v>1977</v>
      </c>
      <c r="F193" s="3" t="str">
        <f t="shared" si="21"/>
        <v>K</v>
      </c>
      <c r="G193" s="3">
        <f t="shared" si="22"/>
        <v>25000</v>
      </c>
      <c r="H193" s="6">
        <f t="shared" si="23"/>
        <v>39</v>
      </c>
      <c r="I193" s="10">
        <f t="shared" si="24"/>
        <v>37.5</v>
      </c>
      <c r="M193">
        <f t="shared" si="25"/>
        <v>0</v>
      </c>
      <c r="N193">
        <f t="shared" si="26"/>
        <v>1</v>
      </c>
      <c r="O193">
        <f t="shared" si="27"/>
        <v>0</v>
      </c>
      <c r="P193">
        <f t="shared" si="28"/>
        <v>0</v>
      </c>
      <c r="Q193">
        <f t="shared" si="29"/>
        <v>0</v>
      </c>
      <c r="R193">
        <f t="shared" si="30"/>
        <v>0</v>
      </c>
    </row>
    <row r="194" spans="1:18" x14ac:dyDescent="0.25">
      <c r="A194" s="3" t="s">
        <v>281</v>
      </c>
      <c r="B194" s="3" t="s">
        <v>77</v>
      </c>
      <c r="C194" s="8">
        <v>29954</v>
      </c>
      <c r="D194" s="3" t="s">
        <v>9</v>
      </c>
      <c r="E194" s="3">
        <f>YEAR(C194)</f>
        <v>1982</v>
      </c>
      <c r="F194" s="3" t="str">
        <f t="shared" si="21"/>
        <v>M</v>
      </c>
      <c r="G194" s="3">
        <f t="shared" si="22"/>
        <v>30000</v>
      </c>
      <c r="H194" s="6">
        <f t="shared" si="23"/>
        <v>34</v>
      </c>
      <c r="I194" s="10">
        <f t="shared" si="24"/>
        <v>45</v>
      </c>
      <c r="M194">
        <f t="shared" si="25"/>
        <v>0</v>
      </c>
      <c r="N194">
        <f t="shared" si="26"/>
        <v>1</v>
      </c>
      <c r="O194">
        <f t="shared" si="27"/>
        <v>0</v>
      </c>
      <c r="P194">
        <f t="shared" si="28"/>
        <v>0</v>
      </c>
      <c r="Q194">
        <f t="shared" si="29"/>
        <v>0</v>
      </c>
      <c r="R194">
        <f t="shared" si="30"/>
        <v>0</v>
      </c>
    </row>
    <row r="195" spans="1:18" x14ac:dyDescent="0.25">
      <c r="A195" s="3" t="s">
        <v>282</v>
      </c>
      <c r="B195" s="3" t="s">
        <v>179</v>
      </c>
      <c r="C195" s="8">
        <v>23111</v>
      </c>
      <c r="D195" s="3" t="s">
        <v>12</v>
      </c>
      <c r="E195" s="3">
        <f>YEAR(C195)</f>
        <v>1963</v>
      </c>
      <c r="F195" s="3" t="str">
        <f t="shared" ref="F195:F258" si="31">IF(RIGHT(B195,1)="a","K","M")</f>
        <v>M</v>
      </c>
      <c r="G195" s="3">
        <f t="shared" ref="G195:G258" si="32">IF(F195="K",25000,30000)</f>
        <v>30000</v>
      </c>
      <c r="H195" s="6">
        <f t="shared" ref="H195:H258" si="33">2016-E195</f>
        <v>53</v>
      </c>
      <c r="I195" s="10">
        <f t="shared" ref="I195:I258" si="34">IF(H195&lt;=30,G195*0.1%,IF(H195&lt;=45,G195*0.15%,IF(H195&gt;60,G195*0.12%+49,G195*0.12%)))</f>
        <v>36</v>
      </c>
      <c r="M195">
        <f t="shared" ref="M195:M258" si="35">IF(AND(H195&gt;=20,H195&lt;=29),1,0)</f>
        <v>0</v>
      </c>
      <c r="N195">
        <f t="shared" ref="N195:N258" si="36">IF(AND(H195&gt;=30,H195&lt;=39),1,0)</f>
        <v>0</v>
      </c>
      <c r="O195">
        <f t="shared" ref="O195:O258" si="37">IF(AND(H195&gt;=40,H195&lt;=49),1,0)</f>
        <v>0</v>
      </c>
      <c r="P195">
        <f t="shared" ref="P195:P258" si="38">IF(AND(H195&gt;=50,H195&lt;=59),1,0)</f>
        <v>1</v>
      </c>
      <c r="Q195">
        <f t="shared" ref="Q195:Q258" si="39">IF(AND(H195&gt;=60,H195&lt;=69),1,0)</f>
        <v>0</v>
      </c>
      <c r="R195">
        <f t="shared" ref="R195:R258" si="40">IF(AND(H195&gt;=70,H195&lt;=79),1,0)</f>
        <v>0</v>
      </c>
    </row>
    <row r="196" spans="1:18" x14ac:dyDescent="0.25">
      <c r="A196" s="3" t="s">
        <v>283</v>
      </c>
      <c r="B196" s="3" t="s">
        <v>39</v>
      </c>
      <c r="C196" s="8">
        <v>24808</v>
      </c>
      <c r="D196" s="3" t="s">
        <v>12</v>
      </c>
      <c r="E196" s="3">
        <f>YEAR(C196)</f>
        <v>1967</v>
      </c>
      <c r="F196" s="3" t="str">
        <f t="shared" si="31"/>
        <v>K</v>
      </c>
      <c r="G196" s="3">
        <f t="shared" si="32"/>
        <v>25000</v>
      </c>
      <c r="H196" s="6">
        <f t="shared" si="33"/>
        <v>49</v>
      </c>
      <c r="I196" s="10">
        <f t="shared" si="34"/>
        <v>29.999999999999996</v>
      </c>
      <c r="M196">
        <f t="shared" si="35"/>
        <v>0</v>
      </c>
      <c r="N196">
        <f t="shared" si="36"/>
        <v>0</v>
      </c>
      <c r="O196">
        <f t="shared" si="37"/>
        <v>1</v>
      </c>
      <c r="P196">
        <f t="shared" si="38"/>
        <v>0</v>
      </c>
      <c r="Q196">
        <f t="shared" si="39"/>
        <v>0</v>
      </c>
      <c r="R196">
        <f t="shared" si="40"/>
        <v>0</v>
      </c>
    </row>
    <row r="197" spans="1:18" x14ac:dyDescent="0.25">
      <c r="A197" s="3" t="s">
        <v>284</v>
      </c>
      <c r="B197" s="3" t="s">
        <v>16</v>
      </c>
      <c r="C197" s="8">
        <v>17601</v>
      </c>
      <c r="D197" s="3" t="s">
        <v>40</v>
      </c>
      <c r="E197" s="3">
        <f>YEAR(C197)</f>
        <v>1948</v>
      </c>
      <c r="F197" s="3" t="str">
        <f t="shared" si="31"/>
        <v>K</v>
      </c>
      <c r="G197" s="3">
        <f t="shared" si="32"/>
        <v>25000</v>
      </c>
      <c r="H197" s="6">
        <f t="shared" si="33"/>
        <v>68</v>
      </c>
      <c r="I197" s="10">
        <f t="shared" si="34"/>
        <v>79</v>
      </c>
      <c r="M197">
        <f t="shared" si="35"/>
        <v>0</v>
      </c>
      <c r="N197">
        <f t="shared" si="36"/>
        <v>0</v>
      </c>
      <c r="O197">
        <f t="shared" si="37"/>
        <v>0</v>
      </c>
      <c r="P197">
        <f t="shared" si="38"/>
        <v>0</v>
      </c>
      <c r="Q197">
        <f t="shared" si="39"/>
        <v>1</v>
      </c>
      <c r="R197">
        <f t="shared" si="40"/>
        <v>0</v>
      </c>
    </row>
    <row r="198" spans="1:18" x14ac:dyDescent="0.25">
      <c r="A198" s="3" t="s">
        <v>285</v>
      </c>
      <c r="B198" s="3" t="s">
        <v>179</v>
      </c>
      <c r="C198" s="8">
        <v>21199</v>
      </c>
      <c r="D198" s="3" t="s">
        <v>9</v>
      </c>
      <c r="E198" s="3">
        <f>YEAR(C198)</f>
        <v>1958</v>
      </c>
      <c r="F198" s="3" t="str">
        <f t="shared" si="31"/>
        <v>M</v>
      </c>
      <c r="G198" s="3">
        <f t="shared" si="32"/>
        <v>30000</v>
      </c>
      <c r="H198" s="6">
        <f t="shared" si="33"/>
        <v>58</v>
      </c>
      <c r="I198" s="10">
        <f t="shared" si="34"/>
        <v>36</v>
      </c>
      <c r="M198">
        <f t="shared" si="35"/>
        <v>0</v>
      </c>
      <c r="N198">
        <f t="shared" si="36"/>
        <v>0</v>
      </c>
      <c r="O198">
        <f t="shared" si="37"/>
        <v>0</v>
      </c>
      <c r="P198">
        <f t="shared" si="38"/>
        <v>1</v>
      </c>
      <c r="Q198">
        <f t="shared" si="39"/>
        <v>0</v>
      </c>
      <c r="R198">
        <f t="shared" si="40"/>
        <v>0</v>
      </c>
    </row>
    <row r="199" spans="1:18" x14ac:dyDescent="0.25">
      <c r="A199" s="3" t="s">
        <v>286</v>
      </c>
      <c r="B199" s="3" t="s">
        <v>20</v>
      </c>
      <c r="C199" s="8">
        <v>29879</v>
      </c>
      <c r="D199" s="3" t="s">
        <v>12</v>
      </c>
      <c r="E199" s="3">
        <f>YEAR(C199)</f>
        <v>1981</v>
      </c>
      <c r="F199" s="3" t="str">
        <f t="shared" si="31"/>
        <v>K</v>
      </c>
      <c r="G199" s="3">
        <f t="shared" si="32"/>
        <v>25000</v>
      </c>
      <c r="H199" s="6">
        <f t="shared" si="33"/>
        <v>35</v>
      </c>
      <c r="I199" s="10">
        <f t="shared" si="34"/>
        <v>37.5</v>
      </c>
      <c r="M199">
        <f t="shared" si="35"/>
        <v>0</v>
      </c>
      <c r="N199">
        <f t="shared" si="36"/>
        <v>1</v>
      </c>
      <c r="O199">
        <f t="shared" si="37"/>
        <v>0</v>
      </c>
      <c r="P199">
        <f t="shared" si="38"/>
        <v>0</v>
      </c>
      <c r="Q199">
        <f t="shared" si="39"/>
        <v>0</v>
      </c>
      <c r="R199">
        <f t="shared" si="40"/>
        <v>0</v>
      </c>
    </row>
    <row r="200" spans="1:18" x14ac:dyDescent="0.25">
      <c r="A200" s="3" t="s">
        <v>287</v>
      </c>
      <c r="B200" s="3" t="s">
        <v>81</v>
      </c>
      <c r="C200" s="8">
        <v>19659</v>
      </c>
      <c r="D200" s="3" t="s">
        <v>6</v>
      </c>
      <c r="E200" s="3">
        <f>YEAR(C200)</f>
        <v>1953</v>
      </c>
      <c r="F200" s="3" t="str">
        <f t="shared" si="31"/>
        <v>K</v>
      </c>
      <c r="G200" s="3">
        <f t="shared" si="32"/>
        <v>25000</v>
      </c>
      <c r="H200" s="6">
        <f t="shared" si="33"/>
        <v>63</v>
      </c>
      <c r="I200" s="10">
        <f t="shared" si="34"/>
        <v>79</v>
      </c>
      <c r="M200">
        <f t="shared" si="35"/>
        <v>0</v>
      </c>
      <c r="N200">
        <f t="shared" si="36"/>
        <v>0</v>
      </c>
      <c r="O200">
        <f t="shared" si="37"/>
        <v>0</v>
      </c>
      <c r="P200">
        <f t="shared" si="38"/>
        <v>0</v>
      </c>
      <c r="Q200">
        <f t="shared" si="39"/>
        <v>1</v>
      </c>
      <c r="R200">
        <f t="shared" si="40"/>
        <v>0</v>
      </c>
    </row>
    <row r="201" spans="1:18" x14ac:dyDescent="0.25">
      <c r="A201" s="3" t="s">
        <v>288</v>
      </c>
      <c r="B201" s="3" t="s">
        <v>8</v>
      </c>
      <c r="C201" s="8">
        <v>22514</v>
      </c>
      <c r="D201" s="3" t="s">
        <v>12</v>
      </c>
      <c r="E201" s="3">
        <f>YEAR(C201)</f>
        <v>1961</v>
      </c>
      <c r="F201" s="3" t="str">
        <f t="shared" si="31"/>
        <v>M</v>
      </c>
      <c r="G201" s="3">
        <f t="shared" si="32"/>
        <v>30000</v>
      </c>
      <c r="H201" s="6">
        <f t="shared" si="33"/>
        <v>55</v>
      </c>
      <c r="I201" s="10">
        <f t="shared" si="34"/>
        <v>36</v>
      </c>
      <c r="M201">
        <f t="shared" si="35"/>
        <v>0</v>
      </c>
      <c r="N201">
        <f t="shared" si="36"/>
        <v>0</v>
      </c>
      <c r="O201">
        <f t="shared" si="37"/>
        <v>0</v>
      </c>
      <c r="P201">
        <f t="shared" si="38"/>
        <v>1</v>
      </c>
      <c r="Q201">
        <f t="shared" si="39"/>
        <v>0</v>
      </c>
      <c r="R201">
        <f t="shared" si="40"/>
        <v>0</v>
      </c>
    </row>
    <row r="202" spans="1:18" x14ac:dyDescent="0.25">
      <c r="A202" s="3" t="s">
        <v>289</v>
      </c>
      <c r="B202" s="3" t="s">
        <v>121</v>
      </c>
      <c r="C202" s="8">
        <v>25332</v>
      </c>
      <c r="D202" s="3" t="s">
        <v>12</v>
      </c>
      <c r="E202" s="3">
        <f>YEAR(C202)</f>
        <v>1969</v>
      </c>
      <c r="F202" s="3" t="str">
        <f t="shared" si="31"/>
        <v>K</v>
      </c>
      <c r="G202" s="3">
        <f t="shared" si="32"/>
        <v>25000</v>
      </c>
      <c r="H202" s="6">
        <f t="shared" si="33"/>
        <v>47</v>
      </c>
      <c r="I202" s="10">
        <f t="shared" si="34"/>
        <v>29.999999999999996</v>
      </c>
      <c r="M202">
        <f t="shared" si="35"/>
        <v>0</v>
      </c>
      <c r="N202">
        <f t="shared" si="36"/>
        <v>0</v>
      </c>
      <c r="O202">
        <f t="shared" si="37"/>
        <v>1</v>
      </c>
      <c r="P202">
        <f t="shared" si="38"/>
        <v>0</v>
      </c>
      <c r="Q202">
        <f t="shared" si="39"/>
        <v>0</v>
      </c>
      <c r="R202">
        <f t="shared" si="40"/>
        <v>0</v>
      </c>
    </row>
    <row r="203" spans="1:18" x14ac:dyDescent="0.25">
      <c r="A203" s="3" t="s">
        <v>290</v>
      </c>
      <c r="B203" s="3" t="s">
        <v>255</v>
      </c>
      <c r="C203" s="8">
        <v>20181</v>
      </c>
      <c r="D203" s="3" t="s">
        <v>40</v>
      </c>
      <c r="E203" s="3">
        <f>YEAR(C203)</f>
        <v>1955</v>
      </c>
      <c r="F203" s="3" t="str">
        <f t="shared" si="31"/>
        <v>M</v>
      </c>
      <c r="G203" s="3">
        <f t="shared" si="32"/>
        <v>30000</v>
      </c>
      <c r="H203" s="6">
        <f t="shared" si="33"/>
        <v>61</v>
      </c>
      <c r="I203" s="10">
        <f t="shared" si="34"/>
        <v>85</v>
      </c>
      <c r="M203">
        <f t="shared" si="35"/>
        <v>0</v>
      </c>
      <c r="N203">
        <f t="shared" si="36"/>
        <v>0</v>
      </c>
      <c r="O203">
        <f t="shared" si="37"/>
        <v>0</v>
      </c>
      <c r="P203">
        <f t="shared" si="38"/>
        <v>0</v>
      </c>
      <c r="Q203">
        <f t="shared" si="39"/>
        <v>1</v>
      </c>
      <c r="R203">
        <f t="shared" si="40"/>
        <v>0</v>
      </c>
    </row>
    <row r="204" spans="1:18" x14ac:dyDescent="0.25">
      <c r="A204" s="3" t="s">
        <v>291</v>
      </c>
      <c r="B204" s="3" t="s">
        <v>141</v>
      </c>
      <c r="C204" s="8">
        <v>19141</v>
      </c>
      <c r="D204" s="3" t="s">
        <v>12</v>
      </c>
      <c r="E204" s="3">
        <f>YEAR(C204)</f>
        <v>1952</v>
      </c>
      <c r="F204" s="3" t="str">
        <f t="shared" si="31"/>
        <v>M</v>
      </c>
      <c r="G204" s="3">
        <f t="shared" si="32"/>
        <v>30000</v>
      </c>
      <c r="H204" s="6">
        <f t="shared" si="33"/>
        <v>64</v>
      </c>
      <c r="I204" s="10">
        <f t="shared" si="34"/>
        <v>85</v>
      </c>
      <c r="M204">
        <f t="shared" si="35"/>
        <v>0</v>
      </c>
      <c r="N204">
        <f t="shared" si="36"/>
        <v>0</v>
      </c>
      <c r="O204">
        <f t="shared" si="37"/>
        <v>0</v>
      </c>
      <c r="P204">
        <f t="shared" si="38"/>
        <v>0</v>
      </c>
      <c r="Q204">
        <f t="shared" si="39"/>
        <v>1</v>
      </c>
      <c r="R204">
        <f t="shared" si="40"/>
        <v>0</v>
      </c>
    </row>
    <row r="205" spans="1:18" x14ac:dyDescent="0.25">
      <c r="A205" s="3" t="s">
        <v>292</v>
      </c>
      <c r="B205" s="3" t="s">
        <v>293</v>
      </c>
      <c r="C205" s="8">
        <v>18147</v>
      </c>
      <c r="D205" s="3" t="s">
        <v>12</v>
      </c>
      <c r="E205" s="3">
        <f>YEAR(C205)</f>
        <v>1949</v>
      </c>
      <c r="F205" s="3" t="str">
        <f t="shared" si="31"/>
        <v>K</v>
      </c>
      <c r="G205" s="3">
        <f t="shared" si="32"/>
        <v>25000</v>
      </c>
      <c r="H205" s="6">
        <f t="shared" si="33"/>
        <v>67</v>
      </c>
      <c r="I205" s="10">
        <f t="shared" si="34"/>
        <v>79</v>
      </c>
      <c r="M205">
        <f t="shared" si="35"/>
        <v>0</v>
      </c>
      <c r="N205">
        <f t="shared" si="36"/>
        <v>0</v>
      </c>
      <c r="O205">
        <f t="shared" si="37"/>
        <v>0</v>
      </c>
      <c r="P205">
        <f t="shared" si="38"/>
        <v>0</v>
      </c>
      <c r="Q205">
        <f t="shared" si="39"/>
        <v>1</v>
      </c>
      <c r="R205">
        <f t="shared" si="40"/>
        <v>0</v>
      </c>
    </row>
    <row r="206" spans="1:18" x14ac:dyDescent="0.25">
      <c r="A206" s="3" t="s">
        <v>294</v>
      </c>
      <c r="B206" s="3" t="s">
        <v>52</v>
      </c>
      <c r="C206" s="8">
        <v>26146</v>
      </c>
      <c r="D206" s="3" t="s">
        <v>6</v>
      </c>
      <c r="E206" s="3">
        <f>YEAR(C206)</f>
        <v>1971</v>
      </c>
      <c r="F206" s="3" t="str">
        <f t="shared" si="31"/>
        <v>K</v>
      </c>
      <c r="G206" s="3">
        <f t="shared" si="32"/>
        <v>25000</v>
      </c>
      <c r="H206" s="6">
        <f t="shared" si="33"/>
        <v>45</v>
      </c>
      <c r="I206" s="10">
        <f t="shared" si="34"/>
        <v>37.5</v>
      </c>
      <c r="M206">
        <f t="shared" si="35"/>
        <v>0</v>
      </c>
      <c r="N206">
        <f t="shared" si="36"/>
        <v>0</v>
      </c>
      <c r="O206">
        <f t="shared" si="37"/>
        <v>1</v>
      </c>
      <c r="P206">
        <f t="shared" si="38"/>
        <v>0</v>
      </c>
      <c r="Q206">
        <f t="shared" si="39"/>
        <v>0</v>
      </c>
      <c r="R206">
        <f t="shared" si="40"/>
        <v>0</v>
      </c>
    </row>
    <row r="207" spans="1:18" x14ac:dyDescent="0.25">
      <c r="A207" s="3" t="s">
        <v>295</v>
      </c>
      <c r="B207" s="3" t="s">
        <v>139</v>
      </c>
      <c r="C207" s="8">
        <v>30798</v>
      </c>
      <c r="D207" s="3" t="s">
        <v>40</v>
      </c>
      <c r="E207" s="3">
        <f>YEAR(C207)</f>
        <v>1984</v>
      </c>
      <c r="F207" s="3" t="str">
        <f t="shared" si="31"/>
        <v>M</v>
      </c>
      <c r="G207" s="3">
        <f t="shared" si="32"/>
        <v>30000</v>
      </c>
      <c r="H207" s="6">
        <f t="shared" si="33"/>
        <v>32</v>
      </c>
      <c r="I207" s="10">
        <f t="shared" si="34"/>
        <v>45</v>
      </c>
      <c r="M207">
        <f t="shared" si="35"/>
        <v>0</v>
      </c>
      <c r="N207">
        <f t="shared" si="36"/>
        <v>1</v>
      </c>
      <c r="O207">
        <f t="shared" si="37"/>
        <v>0</v>
      </c>
      <c r="P207">
        <f t="shared" si="38"/>
        <v>0</v>
      </c>
      <c r="Q207">
        <f t="shared" si="39"/>
        <v>0</v>
      </c>
      <c r="R207">
        <f t="shared" si="40"/>
        <v>0</v>
      </c>
    </row>
    <row r="208" spans="1:18" x14ac:dyDescent="0.25">
      <c r="A208" s="3" t="s">
        <v>296</v>
      </c>
      <c r="B208" s="3" t="s">
        <v>297</v>
      </c>
      <c r="C208" s="8">
        <v>24623</v>
      </c>
      <c r="D208" s="3" t="s">
        <v>12</v>
      </c>
      <c r="E208" s="3">
        <f>YEAR(C208)</f>
        <v>1967</v>
      </c>
      <c r="F208" s="3" t="str">
        <f t="shared" si="31"/>
        <v>K</v>
      </c>
      <c r="G208" s="3">
        <f t="shared" si="32"/>
        <v>25000</v>
      </c>
      <c r="H208" s="6">
        <f t="shared" si="33"/>
        <v>49</v>
      </c>
      <c r="I208" s="10">
        <f t="shared" si="34"/>
        <v>29.999999999999996</v>
      </c>
      <c r="M208">
        <f t="shared" si="35"/>
        <v>0</v>
      </c>
      <c r="N208">
        <f t="shared" si="36"/>
        <v>0</v>
      </c>
      <c r="O208">
        <f t="shared" si="37"/>
        <v>1</v>
      </c>
      <c r="P208">
        <f t="shared" si="38"/>
        <v>0</v>
      </c>
      <c r="Q208">
        <f t="shared" si="39"/>
        <v>0</v>
      </c>
      <c r="R208">
        <f t="shared" si="40"/>
        <v>0</v>
      </c>
    </row>
    <row r="209" spans="1:18" x14ac:dyDescent="0.25">
      <c r="A209" s="3" t="s">
        <v>298</v>
      </c>
      <c r="B209" s="3" t="s">
        <v>18</v>
      </c>
      <c r="C209" s="8">
        <v>31818</v>
      </c>
      <c r="D209" s="3" t="s">
        <v>6</v>
      </c>
      <c r="E209" s="3">
        <f>YEAR(C209)</f>
        <v>1987</v>
      </c>
      <c r="F209" s="3" t="str">
        <f t="shared" si="31"/>
        <v>M</v>
      </c>
      <c r="G209" s="3">
        <f t="shared" si="32"/>
        <v>30000</v>
      </c>
      <c r="H209" s="6">
        <f t="shared" si="33"/>
        <v>29</v>
      </c>
      <c r="I209" s="10">
        <f t="shared" si="34"/>
        <v>30</v>
      </c>
      <c r="M209">
        <f t="shared" si="35"/>
        <v>1</v>
      </c>
      <c r="N209">
        <f t="shared" si="36"/>
        <v>0</v>
      </c>
      <c r="O209">
        <f t="shared" si="37"/>
        <v>0</v>
      </c>
      <c r="P209">
        <f t="shared" si="38"/>
        <v>0</v>
      </c>
      <c r="Q209">
        <f t="shared" si="39"/>
        <v>0</v>
      </c>
      <c r="R209">
        <f t="shared" si="40"/>
        <v>0</v>
      </c>
    </row>
    <row r="210" spans="1:18" x14ac:dyDescent="0.25">
      <c r="A210" s="3" t="s">
        <v>299</v>
      </c>
      <c r="B210" s="3" t="s">
        <v>300</v>
      </c>
      <c r="C210" s="8">
        <v>34201</v>
      </c>
      <c r="D210" s="3" t="s">
        <v>12</v>
      </c>
      <c r="E210" s="3">
        <f>YEAR(C210)</f>
        <v>1993</v>
      </c>
      <c r="F210" s="3" t="str">
        <f t="shared" si="31"/>
        <v>K</v>
      </c>
      <c r="G210" s="3">
        <f t="shared" si="32"/>
        <v>25000</v>
      </c>
      <c r="H210" s="6">
        <f t="shared" si="33"/>
        <v>23</v>
      </c>
      <c r="I210" s="10">
        <f t="shared" si="34"/>
        <v>25</v>
      </c>
      <c r="M210">
        <f t="shared" si="35"/>
        <v>1</v>
      </c>
      <c r="N210">
        <f t="shared" si="36"/>
        <v>0</v>
      </c>
      <c r="O210">
        <f t="shared" si="37"/>
        <v>0</v>
      </c>
      <c r="P210">
        <f t="shared" si="38"/>
        <v>0</v>
      </c>
      <c r="Q210">
        <f t="shared" si="39"/>
        <v>0</v>
      </c>
      <c r="R210">
        <f t="shared" si="40"/>
        <v>0</v>
      </c>
    </row>
    <row r="211" spans="1:18" x14ac:dyDescent="0.25">
      <c r="A211" s="3" t="s">
        <v>301</v>
      </c>
      <c r="B211" s="3" t="s">
        <v>8</v>
      </c>
      <c r="C211" s="8">
        <v>27079</v>
      </c>
      <c r="D211" s="3" t="s">
        <v>9</v>
      </c>
      <c r="E211" s="3">
        <f>YEAR(C211)</f>
        <v>1974</v>
      </c>
      <c r="F211" s="3" t="str">
        <f t="shared" si="31"/>
        <v>M</v>
      </c>
      <c r="G211" s="3">
        <f t="shared" si="32"/>
        <v>30000</v>
      </c>
      <c r="H211" s="6">
        <f t="shared" si="33"/>
        <v>42</v>
      </c>
      <c r="I211" s="10">
        <f t="shared" si="34"/>
        <v>45</v>
      </c>
      <c r="M211">
        <f t="shared" si="35"/>
        <v>0</v>
      </c>
      <c r="N211">
        <f t="shared" si="36"/>
        <v>0</v>
      </c>
      <c r="O211">
        <f t="shared" si="37"/>
        <v>1</v>
      </c>
      <c r="P211">
        <f t="shared" si="38"/>
        <v>0</v>
      </c>
      <c r="Q211">
        <f t="shared" si="39"/>
        <v>0</v>
      </c>
      <c r="R211">
        <f t="shared" si="40"/>
        <v>0</v>
      </c>
    </row>
    <row r="212" spans="1:18" x14ac:dyDescent="0.25">
      <c r="A212" s="3" t="s">
        <v>302</v>
      </c>
      <c r="B212" s="3" t="s">
        <v>303</v>
      </c>
      <c r="C212" s="8">
        <v>18053</v>
      </c>
      <c r="D212" s="3" t="s">
        <v>9</v>
      </c>
      <c r="E212" s="3">
        <f>YEAR(C212)</f>
        <v>1949</v>
      </c>
      <c r="F212" s="3" t="str">
        <f t="shared" si="31"/>
        <v>M</v>
      </c>
      <c r="G212" s="3">
        <f t="shared" si="32"/>
        <v>30000</v>
      </c>
      <c r="H212" s="6">
        <f t="shared" si="33"/>
        <v>67</v>
      </c>
      <c r="I212" s="10">
        <f t="shared" si="34"/>
        <v>85</v>
      </c>
      <c r="M212">
        <f t="shared" si="35"/>
        <v>0</v>
      </c>
      <c r="N212">
        <f t="shared" si="36"/>
        <v>0</v>
      </c>
      <c r="O212">
        <f t="shared" si="37"/>
        <v>0</v>
      </c>
      <c r="P212">
        <f t="shared" si="38"/>
        <v>0</v>
      </c>
      <c r="Q212">
        <f t="shared" si="39"/>
        <v>1</v>
      </c>
      <c r="R212">
        <f t="shared" si="40"/>
        <v>0</v>
      </c>
    </row>
    <row r="213" spans="1:18" x14ac:dyDescent="0.25">
      <c r="A213" s="3" t="s">
        <v>304</v>
      </c>
      <c r="B213" s="3" t="s">
        <v>49</v>
      </c>
      <c r="C213" s="8">
        <v>27059</v>
      </c>
      <c r="D213" s="3" t="s">
        <v>12</v>
      </c>
      <c r="E213" s="3">
        <f>YEAR(C213)</f>
        <v>1974</v>
      </c>
      <c r="F213" s="3" t="str">
        <f t="shared" si="31"/>
        <v>M</v>
      </c>
      <c r="G213" s="3">
        <f t="shared" si="32"/>
        <v>30000</v>
      </c>
      <c r="H213" s="6">
        <f t="shared" si="33"/>
        <v>42</v>
      </c>
      <c r="I213" s="10">
        <f t="shared" si="34"/>
        <v>45</v>
      </c>
      <c r="M213">
        <f t="shared" si="35"/>
        <v>0</v>
      </c>
      <c r="N213">
        <f t="shared" si="36"/>
        <v>0</v>
      </c>
      <c r="O213">
        <f t="shared" si="37"/>
        <v>1</v>
      </c>
      <c r="P213">
        <f t="shared" si="38"/>
        <v>0</v>
      </c>
      <c r="Q213">
        <f t="shared" si="39"/>
        <v>0</v>
      </c>
      <c r="R213">
        <f t="shared" si="40"/>
        <v>0</v>
      </c>
    </row>
    <row r="214" spans="1:18" x14ac:dyDescent="0.25">
      <c r="A214" s="3" t="s">
        <v>305</v>
      </c>
      <c r="B214" s="3" t="s">
        <v>246</v>
      </c>
      <c r="C214" s="8">
        <v>31039</v>
      </c>
      <c r="D214" s="3" t="s">
        <v>6</v>
      </c>
      <c r="E214" s="3">
        <f>YEAR(C214)</f>
        <v>1984</v>
      </c>
      <c r="F214" s="3" t="str">
        <f t="shared" si="31"/>
        <v>M</v>
      </c>
      <c r="G214" s="3">
        <f t="shared" si="32"/>
        <v>30000</v>
      </c>
      <c r="H214" s="6">
        <f t="shared" si="33"/>
        <v>32</v>
      </c>
      <c r="I214" s="10">
        <f t="shared" si="34"/>
        <v>45</v>
      </c>
      <c r="M214">
        <f t="shared" si="35"/>
        <v>0</v>
      </c>
      <c r="N214">
        <f t="shared" si="36"/>
        <v>1</v>
      </c>
      <c r="O214">
        <f t="shared" si="37"/>
        <v>0</v>
      </c>
      <c r="P214">
        <f t="shared" si="38"/>
        <v>0</v>
      </c>
      <c r="Q214">
        <f t="shared" si="39"/>
        <v>0</v>
      </c>
      <c r="R214">
        <f t="shared" si="40"/>
        <v>0</v>
      </c>
    </row>
    <row r="215" spans="1:18" x14ac:dyDescent="0.25">
      <c r="A215" s="3" t="s">
        <v>306</v>
      </c>
      <c r="B215" s="3" t="s">
        <v>307</v>
      </c>
      <c r="C215" s="8">
        <v>34893</v>
      </c>
      <c r="D215" s="3" t="s">
        <v>12</v>
      </c>
      <c r="E215" s="3">
        <f>YEAR(C215)</f>
        <v>1995</v>
      </c>
      <c r="F215" s="3" t="str">
        <f t="shared" si="31"/>
        <v>M</v>
      </c>
      <c r="G215" s="3">
        <f t="shared" si="32"/>
        <v>30000</v>
      </c>
      <c r="H215" s="6">
        <f t="shared" si="33"/>
        <v>21</v>
      </c>
      <c r="I215" s="10">
        <f t="shared" si="34"/>
        <v>30</v>
      </c>
      <c r="M215">
        <f t="shared" si="35"/>
        <v>1</v>
      </c>
      <c r="N215">
        <f t="shared" si="36"/>
        <v>0</v>
      </c>
      <c r="O215">
        <f t="shared" si="37"/>
        <v>0</v>
      </c>
      <c r="P215">
        <f t="shared" si="38"/>
        <v>0</v>
      </c>
      <c r="Q215">
        <f t="shared" si="39"/>
        <v>0</v>
      </c>
      <c r="R215">
        <f t="shared" si="40"/>
        <v>0</v>
      </c>
    </row>
    <row r="216" spans="1:18" x14ac:dyDescent="0.25">
      <c r="A216" s="3" t="s">
        <v>308</v>
      </c>
      <c r="B216" s="3" t="s">
        <v>307</v>
      </c>
      <c r="C216" s="8">
        <v>22101</v>
      </c>
      <c r="D216" s="3" t="s">
        <v>6</v>
      </c>
      <c r="E216" s="3">
        <f>YEAR(C216)</f>
        <v>1960</v>
      </c>
      <c r="F216" s="3" t="str">
        <f t="shared" si="31"/>
        <v>M</v>
      </c>
      <c r="G216" s="3">
        <f t="shared" si="32"/>
        <v>30000</v>
      </c>
      <c r="H216" s="6">
        <f t="shared" si="33"/>
        <v>56</v>
      </c>
      <c r="I216" s="10">
        <f t="shared" si="34"/>
        <v>36</v>
      </c>
      <c r="M216">
        <f t="shared" si="35"/>
        <v>0</v>
      </c>
      <c r="N216">
        <f t="shared" si="36"/>
        <v>0</v>
      </c>
      <c r="O216">
        <f t="shared" si="37"/>
        <v>0</v>
      </c>
      <c r="P216">
        <f t="shared" si="38"/>
        <v>1</v>
      </c>
      <c r="Q216">
        <f t="shared" si="39"/>
        <v>0</v>
      </c>
      <c r="R216">
        <f t="shared" si="40"/>
        <v>0</v>
      </c>
    </row>
    <row r="217" spans="1:18" x14ac:dyDescent="0.25">
      <c r="A217" s="3" t="s">
        <v>309</v>
      </c>
      <c r="B217" s="3" t="s">
        <v>177</v>
      </c>
      <c r="C217" s="8">
        <v>16267</v>
      </c>
      <c r="D217" s="3" t="s">
        <v>12</v>
      </c>
      <c r="E217" s="3">
        <f>YEAR(C217)</f>
        <v>1944</v>
      </c>
      <c r="F217" s="3" t="str">
        <f t="shared" si="31"/>
        <v>K</v>
      </c>
      <c r="G217" s="3">
        <f t="shared" si="32"/>
        <v>25000</v>
      </c>
      <c r="H217" s="6">
        <f t="shared" si="33"/>
        <v>72</v>
      </c>
      <c r="I217" s="10">
        <f t="shared" si="34"/>
        <v>79</v>
      </c>
      <c r="M217">
        <f t="shared" si="35"/>
        <v>0</v>
      </c>
      <c r="N217">
        <f t="shared" si="36"/>
        <v>0</v>
      </c>
      <c r="O217">
        <f t="shared" si="37"/>
        <v>0</v>
      </c>
      <c r="P217">
        <f t="shared" si="38"/>
        <v>0</v>
      </c>
      <c r="Q217">
        <f t="shared" si="39"/>
        <v>0</v>
      </c>
      <c r="R217">
        <f t="shared" si="40"/>
        <v>1</v>
      </c>
    </row>
    <row r="218" spans="1:18" x14ac:dyDescent="0.25">
      <c r="A218" s="3" t="s">
        <v>310</v>
      </c>
      <c r="B218" s="3" t="s">
        <v>45</v>
      </c>
      <c r="C218" s="8">
        <v>32103</v>
      </c>
      <c r="D218" s="3" t="s">
        <v>12</v>
      </c>
      <c r="E218" s="3">
        <f>YEAR(C218)</f>
        <v>1987</v>
      </c>
      <c r="F218" s="3" t="str">
        <f t="shared" si="31"/>
        <v>K</v>
      </c>
      <c r="G218" s="3">
        <f t="shared" si="32"/>
        <v>25000</v>
      </c>
      <c r="H218" s="6">
        <f t="shared" si="33"/>
        <v>29</v>
      </c>
      <c r="I218" s="10">
        <f t="shared" si="34"/>
        <v>25</v>
      </c>
      <c r="M218">
        <f t="shared" si="35"/>
        <v>1</v>
      </c>
      <c r="N218">
        <f t="shared" si="36"/>
        <v>0</v>
      </c>
      <c r="O218">
        <f t="shared" si="37"/>
        <v>0</v>
      </c>
      <c r="P218">
        <f t="shared" si="38"/>
        <v>0</v>
      </c>
      <c r="Q218">
        <f t="shared" si="39"/>
        <v>0</v>
      </c>
      <c r="R218">
        <f t="shared" si="40"/>
        <v>0</v>
      </c>
    </row>
    <row r="219" spans="1:18" x14ac:dyDescent="0.25">
      <c r="A219" s="3" t="s">
        <v>311</v>
      </c>
      <c r="B219" s="3" t="s">
        <v>248</v>
      </c>
      <c r="C219" s="8">
        <v>25996</v>
      </c>
      <c r="D219" s="3" t="s">
        <v>9</v>
      </c>
      <c r="E219" s="3">
        <f>YEAR(C219)</f>
        <v>1971</v>
      </c>
      <c r="F219" s="3" t="str">
        <f t="shared" si="31"/>
        <v>K</v>
      </c>
      <c r="G219" s="3">
        <f t="shared" si="32"/>
        <v>25000</v>
      </c>
      <c r="H219" s="6">
        <f t="shared" si="33"/>
        <v>45</v>
      </c>
      <c r="I219" s="10">
        <f t="shared" si="34"/>
        <v>37.5</v>
      </c>
      <c r="M219">
        <f t="shared" si="35"/>
        <v>0</v>
      </c>
      <c r="N219">
        <f t="shared" si="36"/>
        <v>0</v>
      </c>
      <c r="O219">
        <f t="shared" si="37"/>
        <v>1</v>
      </c>
      <c r="P219">
        <f t="shared" si="38"/>
        <v>0</v>
      </c>
      <c r="Q219">
        <f t="shared" si="39"/>
        <v>0</v>
      </c>
      <c r="R219">
        <f t="shared" si="40"/>
        <v>0</v>
      </c>
    </row>
    <row r="220" spans="1:18" x14ac:dyDescent="0.25">
      <c r="A220" s="3" t="s">
        <v>312</v>
      </c>
      <c r="B220" s="3" t="s">
        <v>134</v>
      </c>
      <c r="C220" s="8">
        <v>33040</v>
      </c>
      <c r="D220" s="3" t="s">
        <v>12</v>
      </c>
      <c r="E220" s="3">
        <f>YEAR(C220)</f>
        <v>1990</v>
      </c>
      <c r="F220" s="3" t="str">
        <f t="shared" si="31"/>
        <v>K</v>
      </c>
      <c r="G220" s="3">
        <f t="shared" si="32"/>
        <v>25000</v>
      </c>
      <c r="H220" s="6">
        <f t="shared" si="33"/>
        <v>26</v>
      </c>
      <c r="I220" s="10">
        <f t="shared" si="34"/>
        <v>25</v>
      </c>
      <c r="M220">
        <f t="shared" si="35"/>
        <v>1</v>
      </c>
      <c r="N220">
        <f t="shared" si="36"/>
        <v>0</v>
      </c>
      <c r="O220">
        <f t="shared" si="37"/>
        <v>0</v>
      </c>
      <c r="P220">
        <f t="shared" si="38"/>
        <v>0</v>
      </c>
      <c r="Q220">
        <f t="shared" si="39"/>
        <v>0</v>
      </c>
      <c r="R220">
        <f t="shared" si="40"/>
        <v>0</v>
      </c>
    </row>
    <row r="221" spans="1:18" x14ac:dyDescent="0.25">
      <c r="A221" s="3" t="s">
        <v>313</v>
      </c>
      <c r="B221" s="3" t="s">
        <v>20</v>
      </c>
      <c r="C221" s="8">
        <v>30671</v>
      </c>
      <c r="D221" s="3" t="s">
        <v>9</v>
      </c>
      <c r="E221" s="3">
        <f>YEAR(C221)</f>
        <v>1983</v>
      </c>
      <c r="F221" s="3" t="str">
        <f t="shared" si="31"/>
        <v>K</v>
      </c>
      <c r="G221" s="3">
        <f t="shared" si="32"/>
        <v>25000</v>
      </c>
      <c r="H221" s="6">
        <f t="shared" si="33"/>
        <v>33</v>
      </c>
      <c r="I221" s="10">
        <f t="shared" si="34"/>
        <v>37.5</v>
      </c>
      <c r="M221">
        <f t="shared" si="35"/>
        <v>0</v>
      </c>
      <c r="N221">
        <f t="shared" si="36"/>
        <v>1</v>
      </c>
      <c r="O221">
        <f t="shared" si="37"/>
        <v>0</v>
      </c>
      <c r="P221">
        <f t="shared" si="38"/>
        <v>0</v>
      </c>
      <c r="Q221">
        <f t="shared" si="39"/>
        <v>0</v>
      </c>
      <c r="R221">
        <f t="shared" si="40"/>
        <v>0</v>
      </c>
    </row>
    <row r="222" spans="1:18" x14ac:dyDescent="0.25">
      <c r="A222" s="3" t="s">
        <v>314</v>
      </c>
      <c r="B222" s="3" t="s">
        <v>37</v>
      </c>
      <c r="C222" s="8">
        <v>25243</v>
      </c>
      <c r="D222" s="3" t="s">
        <v>12</v>
      </c>
      <c r="E222" s="3">
        <f>YEAR(C222)</f>
        <v>1969</v>
      </c>
      <c r="F222" s="3" t="str">
        <f t="shared" si="31"/>
        <v>K</v>
      </c>
      <c r="G222" s="3">
        <f t="shared" si="32"/>
        <v>25000</v>
      </c>
      <c r="H222" s="6">
        <f t="shared" si="33"/>
        <v>47</v>
      </c>
      <c r="I222" s="10">
        <f t="shared" si="34"/>
        <v>29.999999999999996</v>
      </c>
      <c r="M222">
        <f t="shared" si="35"/>
        <v>0</v>
      </c>
      <c r="N222">
        <f t="shared" si="36"/>
        <v>0</v>
      </c>
      <c r="O222">
        <f t="shared" si="37"/>
        <v>1</v>
      </c>
      <c r="P222">
        <f t="shared" si="38"/>
        <v>0</v>
      </c>
      <c r="Q222">
        <f t="shared" si="39"/>
        <v>0</v>
      </c>
      <c r="R222">
        <f t="shared" si="40"/>
        <v>0</v>
      </c>
    </row>
    <row r="223" spans="1:18" x14ac:dyDescent="0.25">
      <c r="A223" s="3" t="s">
        <v>315</v>
      </c>
      <c r="B223" s="3" t="s">
        <v>20</v>
      </c>
      <c r="C223" s="8">
        <v>27639</v>
      </c>
      <c r="D223" s="3" t="s">
        <v>12</v>
      </c>
      <c r="E223" s="3">
        <f>YEAR(C223)</f>
        <v>1975</v>
      </c>
      <c r="F223" s="3" t="str">
        <f t="shared" si="31"/>
        <v>K</v>
      </c>
      <c r="G223" s="3">
        <f t="shared" si="32"/>
        <v>25000</v>
      </c>
      <c r="H223" s="6">
        <f t="shared" si="33"/>
        <v>41</v>
      </c>
      <c r="I223" s="10">
        <f t="shared" si="34"/>
        <v>37.5</v>
      </c>
      <c r="M223">
        <f t="shared" si="35"/>
        <v>0</v>
      </c>
      <c r="N223">
        <f t="shared" si="36"/>
        <v>0</v>
      </c>
      <c r="O223">
        <f t="shared" si="37"/>
        <v>1</v>
      </c>
      <c r="P223">
        <f t="shared" si="38"/>
        <v>0</v>
      </c>
      <c r="Q223">
        <f t="shared" si="39"/>
        <v>0</v>
      </c>
      <c r="R223">
        <f t="shared" si="40"/>
        <v>0</v>
      </c>
    </row>
    <row r="224" spans="1:18" x14ac:dyDescent="0.25">
      <c r="A224" s="3" t="s">
        <v>316</v>
      </c>
      <c r="B224" s="3" t="s">
        <v>169</v>
      </c>
      <c r="C224" s="8">
        <v>25644</v>
      </c>
      <c r="D224" s="3" t="s">
        <v>12</v>
      </c>
      <c r="E224" s="3">
        <f>YEAR(C224)</f>
        <v>1970</v>
      </c>
      <c r="F224" s="3" t="str">
        <f t="shared" si="31"/>
        <v>M</v>
      </c>
      <c r="G224" s="3">
        <f t="shared" si="32"/>
        <v>30000</v>
      </c>
      <c r="H224" s="6">
        <f t="shared" si="33"/>
        <v>46</v>
      </c>
      <c r="I224" s="10">
        <f t="shared" si="34"/>
        <v>36</v>
      </c>
      <c r="M224">
        <f t="shared" si="35"/>
        <v>0</v>
      </c>
      <c r="N224">
        <f t="shared" si="36"/>
        <v>0</v>
      </c>
      <c r="O224">
        <f t="shared" si="37"/>
        <v>1</v>
      </c>
      <c r="P224">
        <f t="shared" si="38"/>
        <v>0</v>
      </c>
      <c r="Q224">
        <f t="shared" si="39"/>
        <v>0</v>
      </c>
      <c r="R224">
        <f t="shared" si="40"/>
        <v>0</v>
      </c>
    </row>
    <row r="225" spans="1:18" x14ac:dyDescent="0.25">
      <c r="A225" s="3" t="s">
        <v>317</v>
      </c>
      <c r="B225" s="3" t="s">
        <v>318</v>
      </c>
      <c r="C225" s="8">
        <v>27683</v>
      </c>
      <c r="D225" s="3" t="s">
        <v>6</v>
      </c>
      <c r="E225" s="3">
        <f>YEAR(C225)</f>
        <v>1975</v>
      </c>
      <c r="F225" s="3" t="str">
        <f t="shared" si="31"/>
        <v>K</v>
      </c>
      <c r="G225" s="3">
        <f t="shared" si="32"/>
        <v>25000</v>
      </c>
      <c r="H225" s="6">
        <f t="shared" si="33"/>
        <v>41</v>
      </c>
      <c r="I225" s="10">
        <f t="shared" si="34"/>
        <v>37.5</v>
      </c>
      <c r="M225">
        <f t="shared" si="35"/>
        <v>0</v>
      </c>
      <c r="N225">
        <f t="shared" si="36"/>
        <v>0</v>
      </c>
      <c r="O225">
        <f t="shared" si="37"/>
        <v>1</v>
      </c>
      <c r="P225">
        <f t="shared" si="38"/>
        <v>0</v>
      </c>
      <c r="Q225">
        <f t="shared" si="39"/>
        <v>0</v>
      </c>
      <c r="R225">
        <f t="shared" si="40"/>
        <v>0</v>
      </c>
    </row>
    <row r="226" spans="1:18" x14ac:dyDescent="0.25">
      <c r="A226" s="3" t="s">
        <v>174</v>
      </c>
      <c r="B226" s="3" t="s">
        <v>319</v>
      </c>
      <c r="C226" s="8">
        <v>32765</v>
      </c>
      <c r="D226" s="3" t="s">
        <v>9</v>
      </c>
      <c r="E226" s="3">
        <f>YEAR(C226)</f>
        <v>1989</v>
      </c>
      <c r="F226" s="3" t="str">
        <f t="shared" si="31"/>
        <v>K</v>
      </c>
      <c r="G226" s="3">
        <f t="shared" si="32"/>
        <v>25000</v>
      </c>
      <c r="H226" s="6">
        <f t="shared" si="33"/>
        <v>27</v>
      </c>
      <c r="I226" s="10">
        <f t="shared" si="34"/>
        <v>25</v>
      </c>
      <c r="M226">
        <f t="shared" si="35"/>
        <v>1</v>
      </c>
      <c r="N226">
        <f t="shared" si="36"/>
        <v>0</v>
      </c>
      <c r="O226">
        <f t="shared" si="37"/>
        <v>0</v>
      </c>
      <c r="P226">
        <f t="shared" si="38"/>
        <v>0</v>
      </c>
      <c r="Q226">
        <f t="shared" si="39"/>
        <v>0</v>
      </c>
      <c r="R226">
        <f t="shared" si="40"/>
        <v>0</v>
      </c>
    </row>
    <row r="227" spans="1:18" x14ac:dyDescent="0.25">
      <c r="A227" s="3" t="s">
        <v>243</v>
      </c>
      <c r="B227" s="3" t="s">
        <v>121</v>
      </c>
      <c r="C227" s="8">
        <v>26380</v>
      </c>
      <c r="D227" s="3" t="s">
        <v>9</v>
      </c>
      <c r="E227" s="3">
        <f>YEAR(C227)</f>
        <v>1972</v>
      </c>
      <c r="F227" s="3" t="str">
        <f t="shared" si="31"/>
        <v>K</v>
      </c>
      <c r="G227" s="3">
        <f t="shared" si="32"/>
        <v>25000</v>
      </c>
      <c r="H227" s="6">
        <f t="shared" si="33"/>
        <v>44</v>
      </c>
      <c r="I227" s="10">
        <f t="shared" si="34"/>
        <v>37.5</v>
      </c>
      <c r="M227">
        <f t="shared" si="35"/>
        <v>0</v>
      </c>
      <c r="N227">
        <f t="shared" si="36"/>
        <v>0</v>
      </c>
      <c r="O227">
        <f t="shared" si="37"/>
        <v>1</v>
      </c>
      <c r="P227">
        <f t="shared" si="38"/>
        <v>0</v>
      </c>
      <c r="Q227">
        <f t="shared" si="39"/>
        <v>0</v>
      </c>
      <c r="R227">
        <f t="shared" si="40"/>
        <v>0</v>
      </c>
    </row>
    <row r="228" spans="1:18" x14ac:dyDescent="0.25">
      <c r="A228" s="3" t="s">
        <v>320</v>
      </c>
      <c r="B228" s="3" t="s">
        <v>81</v>
      </c>
      <c r="C228" s="8">
        <v>21508</v>
      </c>
      <c r="D228" s="3" t="s">
        <v>6</v>
      </c>
      <c r="E228" s="3">
        <f>YEAR(C228)</f>
        <v>1958</v>
      </c>
      <c r="F228" s="3" t="str">
        <f t="shared" si="31"/>
        <v>K</v>
      </c>
      <c r="G228" s="3">
        <f t="shared" si="32"/>
        <v>25000</v>
      </c>
      <c r="H228" s="6">
        <f t="shared" si="33"/>
        <v>58</v>
      </c>
      <c r="I228" s="10">
        <f t="shared" si="34"/>
        <v>29.999999999999996</v>
      </c>
      <c r="M228">
        <f t="shared" si="35"/>
        <v>0</v>
      </c>
      <c r="N228">
        <f t="shared" si="36"/>
        <v>0</v>
      </c>
      <c r="O228">
        <f t="shared" si="37"/>
        <v>0</v>
      </c>
      <c r="P228">
        <f t="shared" si="38"/>
        <v>1</v>
      </c>
      <c r="Q228">
        <f t="shared" si="39"/>
        <v>0</v>
      </c>
      <c r="R228">
        <f t="shared" si="40"/>
        <v>0</v>
      </c>
    </row>
    <row r="229" spans="1:18" x14ac:dyDescent="0.25">
      <c r="A229" s="3" t="s">
        <v>321</v>
      </c>
      <c r="B229" s="3" t="s">
        <v>11</v>
      </c>
      <c r="C229" s="8">
        <v>32790</v>
      </c>
      <c r="D229" s="3" t="s">
        <v>6</v>
      </c>
      <c r="E229" s="3">
        <f>YEAR(C229)</f>
        <v>1989</v>
      </c>
      <c r="F229" s="3" t="str">
        <f t="shared" si="31"/>
        <v>K</v>
      </c>
      <c r="G229" s="3">
        <f t="shared" si="32"/>
        <v>25000</v>
      </c>
      <c r="H229" s="6">
        <f t="shared" si="33"/>
        <v>27</v>
      </c>
      <c r="I229" s="10">
        <f t="shared" si="34"/>
        <v>25</v>
      </c>
      <c r="M229">
        <f t="shared" si="35"/>
        <v>1</v>
      </c>
      <c r="N229">
        <f t="shared" si="36"/>
        <v>0</v>
      </c>
      <c r="O229">
        <f t="shared" si="37"/>
        <v>0</v>
      </c>
      <c r="P229">
        <f t="shared" si="38"/>
        <v>0</v>
      </c>
      <c r="Q229">
        <f t="shared" si="39"/>
        <v>0</v>
      </c>
      <c r="R229">
        <f t="shared" si="40"/>
        <v>0</v>
      </c>
    </row>
    <row r="230" spans="1:18" x14ac:dyDescent="0.25">
      <c r="A230" s="3" t="s">
        <v>164</v>
      </c>
      <c r="B230" s="3" t="s">
        <v>322</v>
      </c>
      <c r="C230" s="8">
        <v>24303</v>
      </c>
      <c r="D230" s="3" t="s">
        <v>6</v>
      </c>
      <c r="E230" s="3">
        <f>YEAR(C230)</f>
        <v>1966</v>
      </c>
      <c r="F230" s="3" t="str">
        <f t="shared" si="31"/>
        <v>K</v>
      </c>
      <c r="G230" s="3">
        <f t="shared" si="32"/>
        <v>25000</v>
      </c>
      <c r="H230" s="6">
        <f t="shared" si="33"/>
        <v>50</v>
      </c>
      <c r="I230" s="10">
        <f t="shared" si="34"/>
        <v>29.999999999999996</v>
      </c>
      <c r="M230">
        <f t="shared" si="35"/>
        <v>0</v>
      </c>
      <c r="N230">
        <f t="shared" si="36"/>
        <v>0</v>
      </c>
      <c r="O230">
        <f t="shared" si="37"/>
        <v>0</v>
      </c>
      <c r="P230">
        <f t="shared" si="38"/>
        <v>1</v>
      </c>
      <c r="Q230">
        <f t="shared" si="39"/>
        <v>0</v>
      </c>
      <c r="R230">
        <f t="shared" si="40"/>
        <v>0</v>
      </c>
    </row>
    <row r="231" spans="1:18" x14ac:dyDescent="0.25">
      <c r="A231" s="3" t="s">
        <v>323</v>
      </c>
      <c r="B231" s="3" t="s">
        <v>300</v>
      </c>
      <c r="C231" s="8">
        <v>30747</v>
      </c>
      <c r="D231" s="3" t="s">
        <v>9</v>
      </c>
      <c r="E231" s="3">
        <f>YEAR(C231)</f>
        <v>1984</v>
      </c>
      <c r="F231" s="3" t="str">
        <f t="shared" si="31"/>
        <v>K</v>
      </c>
      <c r="G231" s="3">
        <f t="shared" si="32"/>
        <v>25000</v>
      </c>
      <c r="H231" s="6">
        <f t="shared" si="33"/>
        <v>32</v>
      </c>
      <c r="I231" s="10">
        <f t="shared" si="34"/>
        <v>37.5</v>
      </c>
      <c r="M231">
        <f t="shared" si="35"/>
        <v>0</v>
      </c>
      <c r="N231">
        <f t="shared" si="36"/>
        <v>1</v>
      </c>
      <c r="O231">
        <f t="shared" si="37"/>
        <v>0</v>
      </c>
      <c r="P231">
        <f t="shared" si="38"/>
        <v>0</v>
      </c>
      <c r="Q231">
        <f t="shared" si="39"/>
        <v>0</v>
      </c>
      <c r="R231">
        <f t="shared" si="40"/>
        <v>0</v>
      </c>
    </row>
    <row r="232" spans="1:18" x14ac:dyDescent="0.25">
      <c r="A232" s="3" t="s">
        <v>324</v>
      </c>
      <c r="B232" s="3" t="s">
        <v>49</v>
      </c>
      <c r="C232" s="8">
        <v>19853</v>
      </c>
      <c r="D232" s="3" t="s">
        <v>12</v>
      </c>
      <c r="E232" s="3">
        <f>YEAR(C232)</f>
        <v>1954</v>
      </c>
      <c r="F232" s="3" t="str">
        <f t="shared" si="31"/>
        <v>M</v>
      </c>
      <c r="G232" s="3">
        <f t="shared" si="32"/>
        <v>30000</v>
      </c>
      <c r="H232" s="6">
        <f t="shared" si="33"/>
        <v>62</v>
      </c>
      <c r="I232" s="10">
        <f t="shared" si="34"/>
        <v>85</v>
      </c>
      <c r="M232">
        <f t="shared" si="35"/>
        <v>0</v>
      </c>
      <c r="N232">
        <f t="shared" si="36"/>
        <v>0</v>
      </c>
      <c r="O232">
        <f t="shared" si="37"/>
        <v>0</v>
      </c>
      <c r="P232">
        <f t="shared" si="38"/>
        <v>0</v>
      </c>
      <c r="Q232">
        <f t="shared" si="39"/>
        <v>1</v>
      </c>
      <c r="R232">
        <f t="shared" si="40"/>
        <v>0</v>
      </c>
    </row>
    <row r="233" spans="1:18" x14ac:dyDescent="0.25">
      <c r="A233" s="3" t="s">
        <v>325</v>
      </c>
      <c r="B233" s="3" t="s">
        <v>20</v>
      </c>
      <c r="C233" s="8">
        <v>32147</v>
      </c>
      <c r="D233" s="3" t="s">
        <v>12</v>
      </c>
      <c r="E233" s="3">
        <f>YEAR(C233)</f>
        <v>1988</v>
      </c>
      <c r="F233" s="3" t="str">
        <f t="shared" si="31"/>
        <v>K</v>
      </c>
      <c r="G233" s="3">
        <f t="shared" si="32"/>
        <v>25000</v>
      </c>
      <c r="H233" s="6">
        <f t="shared" si="33"/>
        <v>28</v>
      </c>
      <c r="I233" s="10">
        <f t="shared" si="34"/>
        <v>25</v>
      </c>
      <c r="M233">
        <f t="shared" si="35"/>
        <v>1</v>
      </c>
      <c r="N233">
        <f t="shared" si="36"/>
        <v>0</v>
      </c>
      <c r="O233">
        <f t="shared" si="37"/>
        <v>0</v>
      </c>
      <c r="P233">
        <f t="shared" si="38"/>
        <v>0</v>
      </c>
      <c r="Q233">
        <f t="shared" si="39"/>
        <v>0</v>
      </c>
      <c r="R233">
        <f t="shared" si="40"/>
        <v>0</v>
      </c>
    </row>
    <row r="234" spans="1:18" x14ac:dyDescent="0.25">
      <c r="A234" s="3" t="s">
        <v>326</v>
      </c>
      <c r="B234" s="3" t="s">
        <v>327</v>
      </c>
      <c r="C234" s="8">
        <v>17904</v>
      </c>
      <c r="D234" s="3" t="s">
        <v>12</v>
      </c>
      <c r="E234" s="3">
        <f>YEAR(C234)</f>
        <v>1949</v>
      </c>
      <c r="F234" s="3" t="str">
        <f t="shared" si="31"/>
        <v>M</v>
      </c>
      <c r="G234" s="3">
        <f t="shared" si="32"/>
        <v>30000</v>
      </c>
      <c r="H234" s="6">
        <f t="shared" si="33"/>
        <v>67</v>
      </c>
      <c r="I234" s="10">
        <f t="shared" si="34"/>
        <v>85</v>
      </c>
      <c r="M234">
        <f t="shared" si="35"/>
        <v>0</v>
      </c>
      <c r="N234">
        <f t="shared" si="36"/>
        <v>0</v>
      </c>
      <c r="O234">
        <f t="shared" si="37"/>
        <v>0</v>
      </c>
      <c r="P234">
        <f t="shared" si="38"/>
        <v>0</v>
      </c>
      <c r="Q234">
        <f t="shared" si="39"/>
        <v>1</v>
      </c>
      <c r="R234">
        <f t="shared" si="40"/>
        <v>0</v>
      </c>
    </row>
    <row r="235" spans="1:18" x14ac:dyDescent="0.25">
      <c r="A235" s="3" t="s">
        <v>328</v>
      </c>
      <c r="B235" s="3" t="s">
        <v>157</v>
      </c>
      <c r="C235" s="8">
        <v>20057</v>
      </c>
      <c r="D235" s="3" t="s">
        <v>12</v>
      </c>
      <c r="E235" s="3">
        <f>YEAR(C235)</f>
        <v>1954</v>
      </c>
      <c r="F235" s="3" t="str">
        <f t="shared" si="31"/>
        <v>K</v>
      </c>
      <c r="G235" s="3">
        <f t="shared" si="32"/>
        <v>25000</v>
      </c>
      <c r="H235" s="6">
        <f t="shared" si="33"/>
        <v>62</v>
      </c>
      <c r="I235" s="10">
        <f t="shared" si="34"/>
        <v>79</v>
      </c>
      <c r="M235">
        <f t="shared" si="35"/>
        <v>0</v>
      </c>
      <c r="N235">
        <f t="shared" si="36"/>
        <v>0</v>
      </c>
      <c r="O235">
        <f t="shared" si="37"/>
        <v>0</v>
      </c>
      <c r="P235">
        <f t="shared" si="38"/>
        <v>0</v>
      </c>
      <c r="Q235">
        <f t="shared" si="39"/>
        <v>1</v>
      </c>
      <c r="R235">
        <f t="shared" si="40"/>
        <v>0</v>
      </c>
    </row>
    <row r="236" spans="1:18" x14ac:dyDescent="0.25">
      <c r="A236" s="3" t="s">
        <v>329</v>
      </c>
      <c r="B236" s="3" t="s">
        <v>146</v>
      </c>
      <c r="C236" s="8">
        <v>30863</v>
      </c>
      <c r="D236" s="3" t="s">
        <v>9</v>
      </c>
      <c r="E236" s="3">
        <f>YEAR(C236)</f>
        <v>1984</v>
      </c>
      <c r="F236" s="3" t="str">
        <f t="shared" si="31"/>
        <v>M</v>
      </c>
      <c r="G236" s="3">
        <f t="shared" si="32"/>
        <v>30000</v>
      </c>
      <c r="H236" s="6">
        <f t="shared" si="33"/>
        <v>32</v>
      </c>
      <c r="I236" s="10">
        <f t="shared" si="34"/>
        <v>45</v>
      </c>
      <c r="M236">
        <f t="shared" si="35"/>
        <v>0</v>
      </c>
      <c r="N236">
        <f t="shared" si="36"/>
        <v>1</v>
      </c>
      <c r="O236">
        <f t="shared" si="37"/>
        <v>0</v>
      </c>
      <c r="P236">
        <f t="shared" si="38"/>
        <v>0</v>
      </c>
      <c r="Q236">
        <f t="shared" si="39"/>
        <v>0</v>
      </c>
      <c r="R236">
        <f t="shared" si="40"/>
        <v>0</v>
      </c>
    </row>
    <row r="237" spans="1:18" x14ac:dyDescent="0.25">
      <c r="A237" s="3" t="s">
        <v>330</v>
      </c>
      <c r="B237" s="3" t="s">
        <v>139</v>
      </c>
      <c r="C237" s="8">
        <v>22435</v>
      </c>
      <c r="D237" s="3" t="s">
        <v>6</v>
      </c>
      <c r="E237" s="3">
        <f>YEAR(C237)</f>
        <v>1961</v>
      </c>
      <c r="F237" s="3" t="str">
        <f t="shared" si="31"/>
        <v>M</v>
      </c>
      <c r="G237" s="3">
        <f t="shared" si="32"/>
        <v>30000</v>
      </c>
      <c r="H237" s="6">
        <f t="shared" si="33"/>
        <v>55</v>
      </c>
      <c r="I237" s="10">
        <f t="shared" si="34"/>
        <v>36</v>
      </c>
      <c r="M237">
        <f t="shared" si="35"/>
        <v>0</v>
      </c>
      <c r="N237">
        <f t="shared" si="36"/>
        <v>0</v>
      </c>
      <c r="O237">
        <f t="shared" si="37"/>
        <v>0</v>
      </c>
      <c r="P237">
        <f t="shared" si="38"/>
        <v>1</v>
      </c>
      <c r="Q237">
        <f t="shared" si="39"/>
        <v>0</v>
      </c>
      <c r="R237">
        <f t="shared" si="40"/>
        <v>0</v>
      </c>
    </row>
    <row r="238" spans="1:18" x14ac:dyDescent="0.25">
      <c r="A238" s="3" t="s">
        <v>130</v>
      </c>
      <c r="B238" s="3" t="s">
        <v>84</v>
      </c>
      <c r="C238" s="8">
        <v>17048</v>
      </c>
      <c r="D238" s="3" t="s">
        <v>12</v>
      </c>
      <c r="E238" s="3">
        <f>YEAR(C238)</f>
        <v>1946</v>
      </c>
      <c r="F238" s="3" t="str">
        <f t="shared" si="31"/>
        <v>K</v>
      </c>
      <c r="G238" s="3">
        <f t="shared" si="32"/>
        <v>25000</v>
      </c>
      <c r="H238" s="6">
        <f t="shared" si="33"/>
        <v>70</v>
      </c>
      <c r="I238" s="10">
        <f t="shared" si="34"/>
        <v>79</v>
      </c>
      <c r="M238">
        <f t="shared" si="35"/>
        <v>0</v>
      </c>
      <c r="N238">
        <f t="shared" si="36"/>
        <v>0</v>
      </c>
      <c r="O238">
        <f t="shared" si="37"/>
        <v>0</v>
      </c>
      <c r="P238">
        <f t="shared" si="38"/>
        <v>0</v>
      </c>
      <c r="Q238">
        <f t="shared" si="39"/>
        <v>0</v>
      </c>
      <c r="R238">
        <f t="shared" si="40"/>
        <v>1</v>
      </c>
    </row>
    <row r="239" spans="1:18" x14ac:dyDescent="0.25">
      <c r="A239" s="3" t="s">
        <v>331</v>
      </c>
      <c r="B239" s="3" t="s">
        <v>332</v>
      </c>
      <c r="C239" s="8">
        <v>24732</v>
      </c>
      <c r="D239" s="3" t="s">
        <v>6</v>
      </c>
      <c r="E239" s="3">
        <f>YEAR(C239)</f>
        <v>1967</v>
      </c>
      <c r="F239" s="3" t="str">
        <f t="shared" si="31"/>
        <v>M</v>
      </c>
      <c r="G239" s="3">
        <f t="shared" si="32"/>
        <v>30000</v>
      </c>
      <c r="H239" s="6">
        <f t="shared" si="33"/>
        <v>49</v>
      </c>
      <c r="I239" s="10">
        <f t="shared" si="34"/>
        <v>36</v>
      </c>
      <c r="M239">
        <f t="shared" si="35"/>
        <v>0</v>
      </c>
      <c r="N239">
        <f t="shared" si="36"/>
        <v>0</v>
      </c>
      <c r="O239">
        <f t="shared" si="37"/>
        <v>1</v>
      </c>
      <c r="P239">
        <f t="shared" si="38"/>
        <v>0</v>
      </c>
      <c r="Q239">
        <f t="shared" si="39"/>
        <v>0</v>
      </c>
      <c r="R239">
        <f t="shared" si="40"/>
        <v>0</v>
      </c>
    </row>
    <row r="240" spans="1:18" x14ac:dyDescent="0.25">
      <c r="A240" s="3" t="s">
        <v>333</v>
      </c>
      <c r="B240" s="3" t="s">
        <v>11</v>
      </c>
      <c r="C240" s="8">
        <v>18589</v>
      </c>
      <c r="D240" s="3" t="s">
        <v>6</v>
      </c>
      <c r="E240" s="3">
        <f>YEAR(C240)</f>
        <v>1950</v>
      </c>
      <c r="F240" s="3" t="str">
        <f t="shared" si="31"/>
        <v>K</v>
      </c>
      <c r="G240" s="3">
        <f t="shared" si="32"/>
        <v>25000</v>
      </c>
      <c r="H240" s="6">
        <f t="shared" si="33"/>
        <v>66</v>
      </c>
      <c r="I240" s="10">
        <f t="shared" si="34"/>
        <v>79</v>
      </c>
      <c r="M240">
        <f t="shared" si="35"/>
        <v>0</v>
      </c>
      <c r="N240">
        <f t="shared" si="36"/>
        <v>0</v>
      </c>
      <c r="O240">
        <f t="shared" si="37"/>
        <v>0</v>
      </c>
      <c r="P240">
        <f t="shared" si="38"/>
        <v>0</v>
      </c>
      <c r="Q240">
        <f t="shared" si="39"/>
        <v>1</v>
      </c>
      <c r="R240">
        <f t="shared" si="40"/>
        <v>0</v>
      </c>
    </row>
    <row r="241" spans="1:18" x14ac:dyDescent="0.25">
      <c r="A241" s="3" t="s">
        <v>334</v>
      </c>
      <c r="B241" s="3" t="s">
        <v>49</v>
      </c>
      <c r="C241" s="8">
        <v>20727</v>
      </c>
      <c r="D241" s="3" t="s">
        <v>12</v>
      </c>
      <c r="E241" s="3">
        <f>YEAR(C241)</f>
        <v>1956</v>
      </c>
      <c r="F241" s="3" t="str">
        <f t="shared" si="31"/>
        <v>M</v>
      </c>
      <c r="G241" s="3">
        <f t="shared" si="32"/>
        <v>30000</v>
      </c>
      <c r="H241" s="6">
        <f t="shared" si="33"/>
        <v>60</v>
      </c>
      <c r="I241" s="10">
        <f t="shared" si="34"/>
        <v>36</v>
      </c>
      <c r="M241">
        <f t="shared" si="35"/>
        <v>0</v>
      </c>
      <c r="N241">
        <f t="shared" si="36"/>
        <v>0</v>
      </c>
      <c r="O241">
        <f t="shared" si="37"/>
        <v>0</v>
      </c>
      <c r="P241">
        <f t="shared" si="38"/>
        <v>0</v>
      </c>
      <c r="Q241">
        <f t="shared" si="39"/>
        <v>1</v>
      </c>
      <c r="R241">
        <f t="shared" si="40"/>
        <v>0</v>
      </c>
    </row>
    <row r="242" spans="1:18" x14ac:dyDescent="0.25">
      <c r="A242" s="3" t="s">
        <v>335</v>
      </c>
      <c r="B242" s="3" t="s">
        <v>114</v>
      </c>
      <c r="C242" s="8">
        <v>23401</v>
      </c>
      <c r="D242" s="3" t="s">
        <v>6</v>
      </c>
      <c r="E242" s="3">
        <f>YEAR(C242)</f>
        <v>1964</v>
      </c>
      <c r="F242" s="3" t="str">
        <f t="shared" si="31"/>
        <v>M</v>
      </c>
      <c r="G242" s="3">
        <f t="shared" si="32"/>
        <v>30000</v>
      </c>
      <c r="H242" s="6">
        <f t="shared" si="33"/>
        <v>52</v>
      </c>
      <c r="I242" s="10">
        <f t="shared" si="34"/>
        <v>36</v>
      </c>
      <c r="M242">
        <f t="shared" si="35"/>
        <v>0</v>
      </c>
      <c r="N242">
        <f t="shared" si="36"/>
        <v>0</v>
      </c>
      <c r="O242">
        <f t="shared" si="37"/>
        <v>0</v>
      </c>
      <c r="P242">
        <f t="shared" si="38"/>
        <v>1</v>
      </c>
      <c r="Q242">
        <f t="shared" si="39"/>
        <v>0</v>
      </c>
      <c r="R242">
        <f t="shared" si="40"/>
        <v>0</v>
      </c>
    </row>
    <row r="243" spans="1:18" x14ac:dyDescent="0.25">
      <c r="A243" s="3" t="s">
        <v>336</v>
      </c>
      <c r="B243" s="3" t="s">
        <v>337</v>
      </c>
      <c r="C243" s="8">
        <v>17084</v>
      </c>
      <c r="D243" s="3" t="s">
        <v>6</v>
      </c>
      <c r="E243" s="3">
        <f>YEAR(C243)</f>
        <v>1946</v>
      </c>
      <c r="F243" s="3" t="str">
        <f t="shared" si="31"/>
        <v>K</v>
      </c>
      <c r="G243" s="3">
        <f t="shared" si="32"/>
        <v>25000</v>
      </c>
      <c r="H243" s="6">
        <f t="shared" si="33"/>
        <v>70</v>
      </c>
      <c r="I243" s="10">
        <f t="shared" si="34"/>
        <v>79</v>
      </c>
      <c r="M243">
        <f t="shared" si="35"/>
        <v>0</v>
      </c>
      <c r="N243">
        <f t="shared" si="36"/>
        <v>0</v>
      </c>
      <c r="O243">
        <f t="shared" si="37"/>
        <v>0</v>
      </c>
      <c r="P243">
        <f t="shared" si="38"/>
        <v>0</v>
      </c>
      <c r="Q243">
        <f t="shared" si="39"/>
        <v>0</v>
      </c>
      <c r="R243">
        <f t="shared" si="40"/>
        <v>1</v>
      </c>
    </row>
    <row r="244" spans="1:18" x14ac:dyDescent="0.25">
      <c r="A244" s="3" t="s">
        <v>338</v>
      </c>
      <c r="B244" s="3" t="s">
        <v>8</v>
      </c>
      <c r="C244" s="8">
        <v>30481</v>
      </c>
      <c r="D244" s="3" t="s">
        <v>12</v>
      </c>
      <c r="E244" s="3">
        <f>YEAR(C244)</f>
        <v>1983</v>
      </c>
      <c r="F244" s="3" t="str">
        <f t="shared" si="31"/>
        <v>M</v>
      </c>
      <c r="G244" s="3">
        <f t="shared" si="32"/>
        <v>30000</v>
      </c>
      <c r="H244" s="6">
        <f t="shared" si="33"/>
        <v>33</v>
      </c>
      <c r="I244" s="10">
        <f t="shared" si="34"/>
        <v>45</v>
      </c>
      <c r="M244">
        <f t="shared" si="35"/>
        <v>0</v>
      </c>
      <c r="N244">
        <f t="shared" si="36"/>
        <v>1</v>
      </c>
      <c r="O244">
        <f t="shared" si="37"/>
        <v>0</v>
      </c>
      <c r="P244">
        <f t="shared" si="38"/>
        <v>0</v>
      </c>
      <c r="Q244">
        <f t="shared" si="39"/>
        <v>0</v>
      </c>
      <c r="R244">
        <f t="shared" si="40"/>
        <v>0</v>
      </c>
    </row>
    <row r="245" spans="1:18" x14ac:dyDescent="0.25">
      <c r="A245" s="3" t="s">
        <v>339</v>
      </c>
      <c r="B245" s="3" t="s">
        <v>20</v>
      </c>
      <c r="C245" s="8">
        <v>20651</v>
      </c>
      <c r="D245" s="3" t="s">
        <v>12</v>
      </c>
      <c r="E245" s="3">
        <f>YEAR(C245)</f>
        <v>1956</v>
      </c>
      <c r="F245" s="3" t="str">
        <f t="shared" si="31"/>
        <v>K</v>
      </c>
      <c r="G245" s="3">
        <f t="shared" si="32"/>
        <v>25000</v>
      </c>
      <c r="H245" s="6">
        <f t="shared" si="33"/>
        <v>60</v>
      </c>
      <c r="I245" s="10">
        <f t="shared" si="34"/>
        <v>29.999999999999996</v>
      </c>
      <c r="M245">
        <f t="shared" si="35"/>
        <v>0</v>
      </c>
      <c r="N245">
        <f t="shared" si="36"/>
        <v>0</v>
      </c>
      <c r="O245">
        <f t="shared" si="37"/>
        <v>0</v>
      </c>
      <c r="P245">
        <f t="shared" si="38"/>
        <v>0</v>
      </c>
      <c r="Q245">
        <f t="shared" si="39"/>
        <v>1</v>
      </c>
      <c r="R245">
        <f t="shared" si="40"/>
        <v>0</v>
      </c>
    </row>
    <row r="246" spans="1:18" x14ac:dyDescent="0.25">
      <c r="A246" s="3" t="s">
        <v>340</v>
      </c>
      <c r="B246" s="3" t="s">
        <v>185</v>
      </c>
      <c r="C246" s="8">
        <v>32580</v>
      </c>
      <c r="D246" s="3" t="s">
        <v>12</v>
      </c>
      <c r="E246" s="3">
        <f>YEAR(C246)</f>
        <v>1989</v>
      </c>
      <c r="F246" s="3" t="str">
        <f t="shared" si="31"/>
        <v>K</v>
      </c>
      <c r="G246" s="3">
        <f t="shared" si="32"/>
        <v>25000</v>
      </c>
      <c r="H246" s="6">
        <f t="shared" si="33"/>
        <v>27</v>
      </c>
      <c r="I246" s="10">
        <f t="shared" si="34"/>
        <v>25</v>
      </c>
      <c r="M246">
        <f t="shared" si="35"/>
        <v>1</v>
      </c>
      <c r="N246">
        <f t="shared" si="36"/>
        <v>0</v>
      </c>
      <c r="O246">
        <f t="shared" si="37"/>
        <v>0</v>
      </c>
      <c r="P246">
        <f t="shared" si="38"/>
        <v>0</v>
      </c>
      <c r="Q246">
        <f t="shared" si="39"/>
        <v>0</v>
      </c>
      <c r="R246">
        <f t="shared" si="40"/>
        <v>0</v>
      </c>
    </row>
    <row r="247" spans="1:18" x14ac:dyDescent="0.25">
      <c r="A247" s="3" t="s">
        <v>341</v>
      </c>
      <c r="B247" s="3" t="s">
        <v>139</v>
      </c>
      <c r="C247" s="8">
        <v>18233</v>
      </c>
      <c r="D247" s="3" t="s">
        <v>12</v>
      </c>
      <c r="E247" s="3">
        <f>YEAR(C247)</f>
        <v>1949</v>
      </c>
      <c r="F247" s="3" t="str">
        <f t="shared" si="31"/>
        <v>M</v>
      </c>
      <c r="G247" s="3">
        <f t="shared" si="32"/>
        <v>30000</v>
      </c>
      <c r="H247" s="6">
        <f t="shared" si="33"/>
        <v>67</v>
      </c>
      <c r="I247" s="10">
        <f t="shared" si="34"/>
        <v>85</v>
      </c>
      <c r="M247">
        <f t="shared" si="35"/>
        <v>0</v>
      </c>
      <c r="N247">
        <f t="shared" si="36"/>
        <v>0</v>
      </c>
      <c r="O247">
        <f t="shared" si="37"/>
        <v>0</v>
      </c>
      <c r="P247">
        <f t="shared" si="38"/>
        <v>0</v>
      </c>
      <c r="Q247">
        <f t="shared" si="39"/>
        <v>1</v>
      </c>
      <c r="R247">
        <f t="shared" si="40"/>
        <v>0</v>
      </c>
    </row>
    <row r="248" spans="1:18" x14ac:dyDescent="0.25">
      <c r="A248" s="3" t="s">
        <v>342</v>
      </c>
      <c r="B248" s="3" t="s">
        <v>177</v>
      </c>
      <c r="C248" s="8">
        <v>24225</v>
      </c>
      <c r="D248" s="3" t="s">
        <v>6</v>
      </c>
      <c r="E248" s="3">
        <f>YEAR(C248)</f>
        <v>1966</v>
      </c>
      <c r="F248" s="3" t="str">
        <f t="shared" si="31"/>
        <v>K</v>
      </c>
      <c r="G248" s="3">
        <f t="shared" si="32"/>
        <v>25000</v>
      </c>
      <c r="H248" s="6">
        <f t="shared" si="33"/>
        <v>50</v>
      </c>
      <c r="I248" s="10">
        <f t="shared" si="34"/>
        <v>29.999999999999996</v>
      </c>
      <c r="M248">
        <f t="shared" si="35"/>
        <v>0</v>
      </c>
      <c r="N248">
        <f t="shared" si="36"/>
        <v>0</v>
      </c>
      <c r="O248">
        <f t="shared" si="37"/>
        <v>0</v>
      </c>
      <c r="P248">
        <f t="shared" si="38"/>
        <v>1</v>
      </c>
      <c r="Q248">
        <f t="shared" si="39"/>
        <v>0</v>
      </c>
      <c r="R248">
        <f t="shared" si="40"/>
        <v>0</v>
      </c>
    </row>
    <row r="249" spans="1:18" x14ac:dyDescent="0.25">
      <c r="A249" s="3" t="s">
        <v>343</v>
      </c>
      <c r="B249" s="3" t="s">
        <v>45</v>
      </c>
      <c r="C249" s="8">
        <v>27299</v>
      </c>
      <c r="D249" s="3" t="s">
        <v>6</v>
      </c>
      <c r="E249" s="3">
        <f>YEAR(C249)</f>
        <v>1974</v>
      </c>
      <c r="F249" s="3" t="str">
        <f t="shared" si="31"/>
        <v>K</v>
      </c>
      <c r="G249" s="3">
        <f t="shared" si="32"/>
        <v>25000</v>
      </c>
      <c r="H249" s="6">
        <f t="shared" si="33"/>
        <v>42</v>
      </c>
      <c r="I249" s="10">
        <f t="shared" si="34"/>
        <v>37.5</v>
      </c>
      <c r="M249">
        <f t="shared" si="35"/>
        <v>0</v>
      </c>
      <c r="N249">
        <f t="shared" si="36"/>
        <v>0</v>
      </c>
      <c r="O249">
        <f t="shared" si="37"/>
        <v>1</v>
      </c>
      <c r="P249">
        <f t="shared" si="38"/>
        <v>0</v>
      </c>
      <c r="Q249">
        <f t="shared" si="39"/>
        <v>0</v>
      </c>
      <c r="R249">
        <f t="shared" si="40"/>
        <v>0</v>
      </c>
    </row>
    <row r="250" spans="1:18" x14ac:dyDescent="0.25">
      <c r="A250" s="3" t="s">
        <v>344</v>
      </c>
      <c r="B250" s="3" t="s">
        <v>345</v>
      </c>
      <c r="C250" s="8">
        <v>18398</v>
      </c>
      <c r="D250" s="3" t="s">
        <v>12</v>
      </c>
      <c r="E250" s="3">
        <f>YEAR(C250)</f>
        <v>1950</v>
      </c>
      <c r="F250" s="3" t="str">
        <f t="shared" si="31"/>
        <v>K</v>
      </c>
      <c r="G250" s="3">
        <f t="shared" si="32"/>
        <v>25000</v>
      </c>
      <c r="H250" s="6">
        <f t="shared" si="33"/>
        <v>66</v>
      </c>
      <c r="I250" s="10">
        <f t="shared" si="34"/>
        <v>79</v>
      </c>
      <c r="M250">
        <f t="shared" si="35"/>
        <v>0</v>
      </c>
      <c r="N250">
        <f t="shared" si="36"/>
        <v>0</v>
      </c>
      <c r="O250">
        <f t="shared" si="37"/>
        <v>0</v>
      </c>
      <c r="P250">
        <f t="shared" si="38"/>
        <v>0</v>
      </c>
      <c r="Q250">
        <f t="shared" si="39"/>
        <v>1</v>
      </c>
      <c r="R250">
        <f t="shared" si="40"/>
        <v>0</v>
      </c>
    </row>
    <row r="251" spans="1:18" x14ac:dyDescent="0.25">
      <c r="A251" s="3" t="s">
        <v>329</v>
      </c>
      <c r="B251" s="3" t="s">
        <v>194</v>
      </c>
      <c r="C251" s="8">
        <v>34400</v>
      </c>
      <c r="D251" s="3" t="s">
        <v>12</v>
      </c>
      <c r="E251" s="3">
        <f>YEAR(C251)</f>
        <v>1994</v>
      </c>
      <c r="F251" s="3" t="str">
        <f t="shared" si="31"/>
        <v>K</v>
      </c>
      <c r="G251" s="3">
        <f t="shared" si="32"/>
        <v>25000</v>
      </c>
      <c r="H251" s="6">
        <f t="shared" si="33"/>
        <v>22</v>
      </c>
      <c r="I251" s="10">
        <f t="shared" si="34"/>
        <v>25</v>
      </c>
      <c r="M251">
        <f t="shared" si="35"/>
        <v>1</v>
      </c>
      <c r="N251">
        <f t="shared" si="36"/>
        <v>0</v>
      </c>
      <c r="O251">
        <f t="shared" si="37"/>
        <v>0</v>
      </c>
      <c r="P251">
        <f t="shared" si="38"/>
        <v>0</v>
      </c>
      <c r="Q251">
        <f t="shared" si="39"/>
        <v>0</v>
      </c>
      <c r="R251">
        <f t="shared" si="40"/>
        <v>0</v>
      </c>
    </row>
    <row r="252" spans="1:18" x14ac:dyDescent="0.25">
      <c r="A252" s="3" t="s">
        <v>51</v>
      </c>
      <c r="B252" s="3" t="s">
        <v>346</v>
      </c>
      <c r="C252" s="8">
        <v>21513</v>
      </c>
      <c r="D252" s="3" t="s">
        <v>12</v>
      </c>
      <c r="E252" s="3">
        <f>YEAR(C252)</f>
        <v>1958</v>
      </c>
      <c r="F252" s="3" t="str">
        <f t="shared" si="31"/>
        <v>K</v>
      </c>
      <c r="G252" s="3">
        <f t="shared" si="32"/>
        <v>25000</v>
      </c>
      <c r="H252" s="6">
        <f t="shared" si="33"/>
        <v>58</v>
      </c>
      <c r="I252" s="10">
        <f t="shared" si="34"/>
        <v>29.999999999999996</v>
      </c>
      <c r="M252">
        <f t="shared" si="35"/>
        <v>0</v>
      </c>
      <c r="N252">
        <f t="shared" si="36"/>
        <v>0</v>
      </c>
      <c r="O252">
        <f t="shared" si="37"/>
        <v>0</v>
      </c>
      <c r="P252">
        <f t="shared" si="38"/>
        <v>1</v>
      </c>
      <c r="Q252">
        <f t="shared" si="39"/>
        <v>0</v>
      </c>
      <c r="R252">
        <f t="shared" si="40"/>
        <v>0</v>
      </c>
    </row>
    <row r="253" spans="1:18" x14ac:dyDescent="0.25">
      <c r="A253" s="3" t="s">
        <v>347</v>
      </c>
      <c r="B253" s="3" t="s">
        <v>236</v>
      </c>
      <c r="C253" s="8">
        <v>31749</v>
      </c>
      <c r="D253" s="3" t="s">
        <v>6</v>
      </c>
      <c r="E253" s="3">
        <f>YEAR(C253)</f>
        <v>1986</v>
      </c>
      <c r="F253" s="3" t="str">
        <f t="shared" si="31"/>
        <v>K</v>
      </c>
      <c r="G253" s="3">
        <f t="shared" si="32"/>
        <v>25000</v>
      </c>
      <c r="H253" s="6">
        <f t="shared" si="33"/>
        <v>30</v>
      </c>
      <c r="I253" s="10">
        <f t="shared" si="34"/>
        <v>25</v>
      </c>
      <c r="M253">
        <f t="shared" si="35"/>
        <v>0</v>
      </c>
      <c r="N253">
        <f t="shared" si="36"/>
        <v>1</v>
      </c>
      <c r="O253">
        <f t="shared" si="37"/>
        <v>0</v>
      </c>
      <c r="P253">
        <f t="shared" si="38"/>
        <v>0</v>
      </c>
      <c r="Q253">
        <f t="shared" si="39"/>
        <v>0</v>
      </c>
      <c r="R253">
        <f t="shared" si="40"/>
        <v>0</v>
      </c>
    </row>
    <row r="254" spans="1:18" x14ac:dyDescent="0.25">
      <c r="A254" s="3" t="s">
        <v>348</v>
      </c>
      <c r="B254" s="3" t="s">
        <v>5</v>
      </c>
      <c r="C254" s="8">
        <v>34235</v>
      </c>
      <c r="D254" s="3" t="s">
        <v>6</v>
      </c>
      <c r="E254" s="3">
        <f>YEAR(C254)</f>
        <v>1993</v>
      </c>
      <c r="F254" s="3" t="str">
        <f t="shared" si="31"/>
        <v>K</v>
      </c>
      <c r="G254" s="3">
        <f t="shared" si="32"/>
        <v>25000</v>
      </c>
      <c r="H254" s="6">
        <f t="shared" si="33"/>
        <v>23</v>
      </c>
      <c r="I254" s="10">
        <f t="shared" si="34"/>
        <v>25</v>
      </c>
      <c r="M254">
        <f t="shared" si="35"/>
        <v>1</v>
      </c>
      <c r="N254">
        <f t="shared" si="36"/>
        <v>0</v>
      </c>
      <c r="O254">
        <f t="shared" si="37"/>
        <v>0</v>
      </c>
      <c r="P254">
        <f t="shared" si="38"/>
        <v>0</v>
      </c>
      <c r="Q254">
        <f t="shared" si="39"/>
        <v>0</v>
      </c>
      <c r="R254">
        <f t="shared" si="40"/>
        <v>0</v>
      </c>
    </row>
    <row r="255" spans="1:18" x14ac:dyDescent="0.25">
      <c r="A255" s="3" t="s">
        <v>349</v>
      </c>
      <c r="B255" s="3" t="s">
        <v>131</v>
      </c>
      <c r="C255" s="8">
        <v>19183</v>
      </c>
      <c r="D255" s="3" t="s">
        <v>9</v>
      </c>
      <c r="E255" s="3">
        <f>YEAR(C255)</f>
        <v>1952</v>
      </c>
      <c r="F255" s="3" t="str">
        <f t="shared" si="31"/>
        <v>K</v>
      </c>
      <c r="G255" s="3">
        <f t="shared" si="32"/>
        <v>25000</v>
      </c>
      <c r="H255" s="6">
        <f t="shared" si="33"/>
        <v>64</v>
      </c>
      <c r="I255" s="10">
        <f t="shared" si="34"/>
        <v>79</v>
      </c>
      <c r="M255">
        <f t="shared" si="35"/>
        <v>0</v>
      </c>
      <c r="N255">
        <f t="shared" si="36"/>
        <v>0</v>
      </c>
      <c r="O255">
        <f t="shared" si="37"/>
        <v>0</v>
      </c>
      <c r="P255">
        <f t="shared" si="38"/>
        <v>0</v>
      </c>
      <c r="Q255">
        <f t="shared" si="39"/>
        <v>1</v>
      </c>
      <c r="R255">
        <f t="shared" si="40"/>
        <v>0</v>
      </c>
    </row>
    <row r="256" spans="1:18" x14ac:dyDescent="0.25">
      <c r="A256" s="3" t="s">
        <v>350</v>
      </c>
      <c r="B256" s="3" t="s">
        <v>8</v>
      </c>
      <c r="C256" s="8">
        <v>27424</v>
      </c>
      <c r="D256" s="3" t="s">
        <v>12</v>
      </c>
      <c r="E256" s="3">
        <f>YEAR(C256)</f>
        <v>1975</v>
      </c>
      <c r="F256" s="3" t="str">
        <f t="shared" si="31"/>
        <v>M</v>
      </c>
      <c r="G256" s="3">
        <f t="shared" si="32"/>
        <v>30000</v>
      </c>
      <c r="H256" s="6">
        <f t="shared" si="33"/>
        <v>41</v>
      </c>
      <c r="I256" s="10">
        <f t="shared" si="34"/>
        <v>45</v>
      </c>
      <c r="M256">
        <f t="shared" si="35"/>
        <v>0</v>
      </c>
      <c r="N256">
        <f t="shared" si="36"/>
        <v>0</v>
      </c>
      <c r="O256">
        <f t="shared" si="37"/>
        <v>1</v>
      </c>
      <c r="P256">
        <f t="shared" si="38"/>
        <v>0</v>
      </c>
      <c r="Q256">
        <f t="shared" si="39"/>
        <v>0</v>
      </c>
      <c r="R256">
        <f t="shared" si="40"/>
        <v>0</v>
      </c>
    </row>
    <row r="257" spans="1:18" x14ac:dyDescent="0.25">
      <c r="A257" s="3" t="s">
        <v>351</v>
      </c>
      <c r="B257" s="3" t="s">
        <v>152</v>
      </c>
      <c r="C257" s="8">
        <v>23665</v>
      </c>
      <c r="D257" s="3" t="s">
        <v>12</v>
      </c>
      <c r="E257" s="3">
        <f>YEAR(C257)</f>
        <v>1964</v>
      </c>
      <c r="F257" s="3" t="str">
        <f t="shared" si="31"/>
        <v>M</v>
      </c>
      <c r="G257" s="3">
        <f t="shared" si="32"/>
        <v>30000</v>
      </c>
      <c r="H257" s="6">
        <f t="shared" si="33"/>
        <v>52</v>
      </c>
      <c r="I257" s="10">
        <f t="shared" si="34"/>
        <v>36</v>
      </c>
      <c r="M257">
        <f t="shared" si="35"/>
        <v>0</v>
      </c>
      <c r="N257">
        <f t="shared" si="36"/>
        <v>0</v>
      </c>
      <c r="O257">
        <f t="shared" si="37"/>
        <v>0</v>
      </c>
      <c r="P257">
        <f t="shared" si="38"/>
        <v>1</v>
      </c>
      <c r="Q257">
        <f t="shared" si="39"/>
        <v>0</v>
      </c>
      <c r="R257">
        <f t="shared" si="40"/>
        <v>0</v>
      </c>
    </row>
    <row r="258" spans="1:18" x14ac:dyDescent="0.25">
      <c r="A258" s="3" t="s">
        <v>352</v>
      </c>
      <c r="B258" s="3" t="s">
        <v>11</v>
      </c>
      <c r="C258" s="8">
        <v>17649</v>
      </c>
      <c r="D258" s="3" t="s">
        <v>6</v>
      </c>
      <c r="E258" s="3">
        <f>YEAR(C258)</f>
        <v>1948</v>
      </c>
      <c r="F258" s="3" t="str">
        <f t="shared" si="31"/>
        <v>K</v>
      </c>
      <c r="G258" s="3">
        <f t="shared" si="32"/>
        <v>25000</v>
      </c>
      <c r="H258" s="6">
        <f t="shared" si="33"/>
        <v>68</v>
      </c>
      <c r="I258" s="10">
        <f t="shared" si="34"/>
        <v>79</v>
      </c>
      <c r="M258">
        <f t="shared" si="35"/>
        <v>0</v>
      </c>
      <c r="N258">
        <f t="shared" si="36"/>
        <v>0</v>
      </c>
      <c r="O258">
        <f t="shared" si="37"/>
        <v>0</v>
      </c>
      <c r="P258">
        <f t="shared" si="38"/>
        <v>0</v>
      </c>
      <c r="Q258">
        <f t="shared" si="39"/>
        <v>1</v>
      </c>
      <c r="R258">
        <f t="shared" si="40"/>
        <v>0</v>
      </c>
    </row>
    <row r="259" spans="1:18" x14ac:dyDescent="0.25">
      <c r="A259" s="3" t="s">
        <v>353</v>
      </c>
      <c r="B259" s="3" t="s">
        <v>354</v>
      </c>
      <c r="C259" s="8">
        <v>25530</v>
      </c>
      <c r="D259" s="3" t="s">
        <v>6</v>
      </c>
      <c r="E259" s="3">
        <f>YEAR(C259)</f>
        <v>1969</v>
      </c>
      <c r="F259" s="3" t="str">
        <f t="shared" ref="F259:F322" si="41">IF(RIGHT(B259,1)="a","K","M")</f>
        <v>K</v>
      </c>
      <c r="G259" s="3">
        <f t="shared" ref="G259:G322" si="42">IF(F259="K",25000,30000)</f>
        <v>25000</v>
      </c>
      <c r="H259" s="6">
        <f t="shared" ref="H259:H322" si="43">2016-E259</f>
        <v>47</v>
      </c>
      <c r="I259" s="10">
        <f t="shared" ref="I259:I322" si="44">IF(H259&lt;=30,G259*0.1%,IF(H259&lt;=45,G259*0.15%,IF(H259&gt;60,G259*0.12%+49,G259*0.12%)))</f>
        <v>29.999999999999996</v>
      </c>
      <c r="M259">
        <f t="shared" ref="M259:M322" si="45">IF(AND(H259&gt;=20,H259&lt;=29),1,0)</f>
        <v>0</v>
      </c>
      <c r="N259">
        <f t="shared" ref="N259:N322" si="46">IF(AND(H259&gt;=30,H259&lt;=39),1,0)</f>
        <v>0</v>
      </c>
      <c r="O259">
        <f t="shared" ref="O259:O322" si="47">IF(AND(H259&gt;=40,H259&lt;=49),1,0)</f>
        <v>1</v>
      </c>
      <c r="P259">
        <f t="shared" ref="P259:P322" si="48">IF(AND(H259&gt;=50,H259&lt;=59),1,0)</f>
        <v>0</v>
      </c>
      <c r="Q259">
        <f t="shared" ref="Q259:Q322" si="49">IF(AND(H259&gt;=60,H259&lt;=69),1,0)</f>
        <v>0</v>
      </c>
      <c r="R259">
        <f t="shared" ref="R259:R322" si="50">IF(AND(H259&gt;=70,H259&lt;=79),1,0)</f>
        <v>0</v>
      </c>
    </row>
    <row r="260" spans="1:18" x14ac:dyDescent="0.25">
      <c r="A260" s="3" t="s">
        <v>355</v>
      </c>
      <c r="B260" s="3" t="s">
        <v>356</v>
      </c>
      <c r="C260" s="8">
        <v>34758</v>
      </c>
      <c r="D260" s="3" t="s">
        <v>9</v>
      </c>
      <c r="E260" s="3">
        <f>YEAR(C260)</f>
        <v>1995</v>
      </c>
      <c r="F260" s="3" t="str">
        <f t="shared" si="41"/>
        <v>K</v>
      </c>
      <c r="G260" s="3">
        <f t="shared" si="42"/>
        <v>25000</v>
      </c>
      <c r="H260" s="6">
        <f t="shared" si="43"/>
        <v>21</v>
      </c>
      <c r="I260" s="10">
        <f t="shared" si="44"/>
        <v>25</v>
      </c>
      <c r="M260">
        <f t="shared" si="45"/>
        <v>1</v>
      </c>
      <c r="N260">
        <f t="shared" si="46"/>
        <v>0</v>
      </c>
      <c r="O260">
        <f t="shared" si="47"/>
        <v>0</v>
      </c>
      <c r="P260">
        <f t="shared" si="48"/>
        <v>0</v>
      </c>
      <c r="Q260">
        <f t="shared" si="49"/>
        <v>0</v>
      </c>
      <c r="R260">
        <f t="shared" si="50"/>
        <v>0</v>
      </c>
    </row>
    <row r="261" spans="1:18" x14ac:dyDescent="0.25">
      <c r="A261" s="3" t="s">
        <v>19</v>
      </c>
      <c r="B261" s="3" t="s">
        <v>357</v>
      </c>
      <c r="C261" s="8">
        <v>17531</v>
      </c>
      <c r="D261" s="3" t="s">
        <v>12</v>
      </c>
      <c r="E261" s="3">
        <f>YEAR(C261)</f>
        <v>1947</v>
      </c>
      <c r="F261" s="3" t="str">
        <f t="shared" si="41"/>
        <v>M</v>
      </c>
      <c r="G261" s="3">
        <f t="shared" si="42"/>
        <v>30000</v>
      </c>
      <c r="H261" s="6">
        <f t="shared" si="43"/>
        <v>69</v>
      </c>
      <c r="I261" s="10">
        <f t="shared" si="44"/>
        <v>85</v>
      </c>
      <c r="M261">
        <f t="shared" si="45"/>
        <v>0</v>
      </c>
      <c r="N261">
        <f t="shared" si="46"/>
        <v>0</v>
      </c>
      <c r="O261">
        <f t="shared" si="47"/>
        <v>0</v>
      </c>
      <c r="P261">
        <f t="shared" si="48"/>
        <v>0</v>
      </c>
      <c r="Q261">
        <f t="shared" si="49"/>
        <v>1</v>
      </c>
      <c r="R261">
        <f t="shared" si="50"/>
        <v>0</v>
      </c>
    </row>
    <row r="262" spans="1:18" x14ac:dyDescent="0.25">
      <c r="A262" s="3" t="s">
        <v>358</v>
      </c>
      <c r="B262" s="3" t="s">
        <v>8</v>
      </c>
      <c r="C262" s="8">
        <v>32482</v>
      </c>
      <c r="D262" s="3" t="s">
        <v>6</v>
      </c>
      <c r="E262" s="3">
        <f>YEAR(C262)</f>
        <v>1988</v>
      </c>
      <c r="F262" s="3" t="str">
        <f t="shared" si="41"/>
        <v>M</v>
      </c>
      <c r="G262" s="3">
        <f t="shared" si="42"/>
        <v>30000</v>
      </c>
      <c r="H262" s="6">
        <f t="shared" si="43"/>
        <v>28</v>
      </c>
      <c r="I262" s="10">
        <f t="shared" si="44"/>
        <v>30</v>
      </c>
      <c r="M262">
        <f t="shared" si="45"/>
        <v>1</v>
      </c>
      <c r="N262">
        <f t="shared" si="46"/>
        <v>0</v>
      </c>
      <c r="O262">
        <f t="shared" si="47"/>
        <v>0</v>
      </c>
      <c r="P262">
        <f t="shared" si="48"/>
        <v>0</v>
      </c>
      <c r="Q262">
        <f t="shared" si="49"/>
        <v>0</v>
      </c>
      <c r="R262">
        <f t="shared" si="50"/>
        <v>0</v>
      </c>
    </row>
    <row r="263" spans="1:18" x14ac:dyDescent="0.25">
      <c r="A263" s="3" t="s">
        <v>359</v>
      </c>
      <c r="B263" s="3" t="s">
        <v>246</v>
      </c>
      <c r="C263" s="8">
        <v>34533</v>
      </c>
      <c r="D263" s="3" t="s">
        <v>12</v>
      </c>
      <c r="E263" s="3">
        <f>YEAR(C263)</f>
        <v>1994</v>
      </c>
      <c r="F263" s="3" t="str">
        <f t="shared" si="41"/>
        <v>M</v>
      </c>
      <c r="G263" s="3">
        <f t="shared" si="42"/>
        <v>30000</v>
      </c>
      <c r="H263" s="6">
        <f t="shared" si="43"/>
        <v>22</v>
      </c>
      <c r="I263" s="10">
        <f t="shared" si="44"/>
        <v>30</v>
      </c>
      <c r="M263">
        <f t="shared" si="45"/>
        <v>1</v>
      </c>
      <c r="N263">
        <f t="shared" si="46"/>
        <v>0</v>
      </c>
      <c r="O263">
        <f t="shared" si="47"/>
        <v>0</v>
      </c>
      <c r="P263">
        <f t="shared" si="48"/>
        <v>0</v>
      </c>
      <c r="Q263">
        <f t="shared" si="49"/>
        <v>0</v>
      </c>
      <c r="R263">
        <f t="shared" si="50"/>
        <v>0</v>
      </c>
    </row>
    <row r="264" spans="1:18" x14ac:dyDescent="0.25">
      <c r="A264" s="3" t="s">
        <v>308</v>
      </c>
      <c r="B264" s="3" t="s">
        <v>79</v>
      </c>
      <c r="C264" s="8">
        <v>28491</v>
      </c>
      <c r="D264" s="3" t="s">
        <v>12</v>
      </c>
      <c r="E264" s="3">
        <f>YEAR(C264)</f>
        <v>1978</v>
      </c>
      <c r="F264" s="3" t="str">
        <f t="shared" si="41"/>
        <v>K</v>
      </c>
      <c r="G264" s="3">
        <f t="shared" si="42"/>
        <v>25000</v>
      </c>
      <c r="H264" s="6">
        <f t="shared" si="43"/>
        <v>38</v>
      </c>
      <c r="I264" s="10">
        <f t="shared" si="44"/>
        <v>37.5</v>
      </c>
      <c r="M264">
        <f t="shared" si="45"/>
        <v>0</v>
      </c>
      <c r="N264">
        <f t="shared" si="46"/>
        <v>1</v>
      </c>
      <c r="O264">
        <f t="shared" si="47"/>
        <v>0</v>
      </c>
      <c r="P264">
        <f t="shared" si="48"/>
        <v>0</v>
      </c>
      <c r="Q264">
        <f t="shared" si="49"/>
        <v>0</v>
      </c>
      <c r="R264">
        <f t="shared" si="50"/>
        <v>0</v>
      </c>
    </row>
    <row r="265" spans="1:18" x14ac:dyDescent="0.25">
      <c r="A265" s="3" t="s">
        <v>360</v>
      </c>
      <c r="B265" s="3" t="s">
        <v>361</v>
      </c>
      <c r="C265" s="8">
        <v>32689</v>
      </c>
      <c r="D265" s="3" t="s">
        <v>9</v>
      </c>
      <c r="E265" s="3">
        <f>YEAR(C265)</f>
        <v>1989</v>
      </c>
      <c r="F265" s="3" t="str">
        <f t="shared" si="41"/>
        <v>K</v>
      </c>
      <c r="G265" s="3">
        <f t="shared" si="42"/>
        <v>25000</v>
      </c>
      <c r="H265" s="6">
        <f t="shared" si="43"/>
        <v>27</v>
      </c>
      <c r="I265" s="10">
        <f t="shared" si="44"/>
        <v>25</v>
      </c>
      <c r="M265">
        <f t="shared" si="45"/>
        <v>1</v>
      </c>
      <c r="N265">
        <f t="shared" si="46"/>
        <v>0</v>
      </c>
      <c r="O265">
        <f t="shared" si="47"/>
        <v>0</v>
      </c>
      <c r="P265">
        <f t="shared" si="48"/>
        <v>0</v>
      </c>
      <c r="Q265">
        <f t="shared" si="49"/>
        <v>0</v>
      </c>
      <c r="R265">
        <f t="shared" si="50"/>
        <v>0</v>
      </c>
    </row>
    <row r="266" spans="1:18" x14ac:dyDescent="0.25">
      <c r="A266" s="3" t="s">
        <v>162</v>
      </c>
      <c r="B266" s="3" t="s">
        <v>362</v>
      </c>
      <c r="C266" s="8">
        <v>27112</v>
      </c>
      <c r="D266" s="3" t="s">
        <v>6</v>
      </c>
      <c r="E266" s="3">
        <f>YEAR(C266)</f>
        <v>1974</v>
      </c>
      <c r="F266" s="3" t="str">
        <f t="shared" si="41"/>
        <v>K</v>
      </c>
      <c r="G266" s="3">
        <f t="shared" si="42"/>
        <v>25000</v>
      </c>
      <c r="H266" s="6">
        <f t="shared" si="43"/>
        <v>42</v>
      </c>
      <c r="I266" s="10">
        <f t="shared" si="44"/>
        <v>37.5</v>
      </c>
      <c r="M266">
        <f t="shared" si="45"/>
        <v>0</v>
      </c>
      <c r="N266">
        <f t="shared" si="46"/>
        <v>0</v>
      </c>
      <c r="O266">
        <f t="shared" si="47"/>
        <v>1</v>
      </c>
      <c r="P266">
        <f t="shared" si="48"/>
        <v>0</v>
      </c>
      <c r="Q266">
        <f t="shared" si="49"/>
        <v>0</v>
      </c>
      <c r="R266">
        <f t="shared" si="50"/>
        <v>0</v>
      </c>
    </row>
    <row r="267" spans="1:18" x14ac:dyDescent="0.25">
      <c r="A267" s="3" t="s">
        <v>363</v>
      </c>
      <c r="B267" s="3" t="s">
        <v>16</v>
      </c>
      <c r="C267" s="8">
        <v>29259</v>
      </c>
      <c r="D267" s="3" t="s">
        <v>12</v>
      </c>
      <c r="E267" s="3">
        <f>YEAR(C267)</f>
        <v>1980</v>
      </c>
      <c r="F267" s="3" t="str">
        <f t="shared" si="41"/>
        <v>K</v>
      </c>
      <c r="G267" s="3">
        <f t="shared" si="42"/>
        <v>25000</v>
      </c>
      <c r="H267" s="6">
        <f t="shared" si="43"/>
        <v>36</v>
      </c>
      <c r="I267" s="10">
        <f t="shared" si="44"/>
        <v>37.5</v>
      </c>
      <c r="M267">
        <f t="shared" si="45"/>
        <v>0</v>
      </c>
      <c r="N267">
        <f t="shared" si="46"/>
        <v>1</v>
      </c>
      <c r="O267">
        <f t="shared" si="47"/>
        <v>0</v>
      </c>
      <c r="P267">
        <f t="shared" si="48"/>
        <v>0</v>
      </c>
      <c r="Q267">
        <f t="shared" si="49"/>
        <v>0</v>
      </c>
      <c r="R267">
        <f t="shared" si="50"/>
        <v>0</v>
      </c>
    </row>
    <row r="268" spans="1:18" x14ac:dyDescent="0.25">
      <c r="A268" s="3" t="s">
        <v>83</v>
      </c>
      <c r="B268" s="3" t="s">
        <v>123</v>
      </c>
      <c r="C268" s="8">
        <v>18437</v>
      </c>
      <c r="D268" s="3" t="s">
        <v>6</v>
      </c>
      <c r="E268" s="3">
        <f>YEAR(C268)</f>
        <v>1950</v>
      </c>
      <c r="F268" s="3" t="str">
        <f t="shared" si="41"/>
        <v>K</v>
      </c>
      <c r="G268" s="3">
        <f t="shared" si="42"/>
        <v>25000</v>
      </c>
      <c r="H268" s="6">
        <f t="shared" si="43"/>
        <v>66</v>
      </c>
      <c r="I268" s="10">
        <f t="shared" si="44"/>
        <v>79</v>
      </c>
      <c r="M268">
        <f t="shared" si="45"/>
        <v>0</v>
      </c>
      <c r="N268">
        <f t="shared" si="46"/>
        <v>0</v>
      </c>
      <c r="O268">
        <f t="shared" si="47"/>
        <v>0</v>
      </c>
      <c r="P268">
        <f t="shared" si="48"/>
        <v>0</v>
      </c>
      <c r="Q268">
        <f t="shared" si="49"/>
        <v>1</v>
      </c>
      <c r="R268">
        <f t="shared" si="50"/>
        <v>0</v>
      </c>
    </row>
    <row r="269" spans="1:18" x14ac:dyDescent="0.25">
      <c r="A269" s="3" t="s">
        <v>364</v>
      </c>
      <c r="B269" s="3" t="s">
        <v>194</v>
      </c>
      <c r="C269" s="8">
        <v>34406</v>
      </c>
      <c r="D269" s="3" t="s">
        <v>12</v>
      </c>
      <c r="E269" s="3">
        <f>YEAR(C269)</f>
        <v>1994</v>
      </c>
      <c r="F269" s="3" t="str">
        <f t="shared" si="41"/>
        <v>K</v>
      </c>
      <c r="G269" s="3">
        <f t="shared" si="42"/>
        <v>25000</v>
      </c>
      <c r="H269" s="6">
        <f t="shared" si="43"/>
        <v>22</v>
      </c>
      <c r="I269" s="10">
        <f t="shared" si="44"/>
        <v>25</v>
      </c>
      <c r="M269">
        <f t="shared" si="45"/>
        <v>1</v>
      </c>
      <c r="N269">
        <f t="shared" si="46"/>
        <v>0</v>
      </c>
      <c r="O269">
        <f t="shared" si="47"/>
        <v>0</v>
      </c>
      <c r="P269">
        <f t="shared" si="48"/>
        <v>0</v>
      </c>
      <c r="Q269">
        <f t="shared" si="49"/>
        <v>0</v>
      </c>
      <c r="R269">
        <f t="shared" si="50"/>
        <v>0</v>
      </c>
    </row>
    <row r="270" spans="1:18" x14ac:dyDescent="0.25">
      <c r="A270" s="3" t="s">
        <v>365</v>
      </c>
      <c r="B270" s="3" t="s">
        <v>366</v>
      </c>
      <c r="C270" s="8">
        <v>26689</v>
      </c>
      <c r="D270" s="3" t="s">
        <v>12</v>
      </c>
      <c r="E270" s="3">
        <f>YEAR(C270)</f>
        <v>1973</v>
      </c>
      <c r="F270" s="3" t="str">
        <f t="shared" si="41"/>
        <v>M</v>
      </c>
      <c r="G270" s="3">
        <f t="shared" si="42"/>
        <v>30000</v>
      </c>
      <c r="H270" s="6">
        <f t="shared" si="43"/>
        <v>43</v>
      </c>
      <c r="I270" s="10">
        <f t="shared" si="44"/>
        <v>45</v>
      </c>
      <c r="M270">
        <f t="shared" si="45"/>
        <v>0</v>
      </c>
      <c r="N270">
        <f t="shared" si="46"/>
        <v>0</v>
      </c>
      <c r="O270">
        <f t="shared" si="47"/>
        <v>1</v>
      </c>
      <c r="P270">
        <f t="shared" si="48"/>
        <v>0</v>
      </c>
      <c r="Q270">
        <f t="shared" si="49"/>
        <v>0</v>
      </c>
      <c r="R270">
        <f t="shared" si="50"/>
        <v>0</v>
      </c>
    </row>
    <row r="271" spans="1:18" x14ac:dyDescent="0.25">
      <c r="A271" s="3" t="s">
        <v>174</v>
      </c>
      <c r="B271" s="3" t="s">
        <v>52</v>
      </c>
      <c r="C271" s="8">
        <v>24391</v>
      </c>
      <c r="D271" s="3" t="s">
        <v>6</v>
      </c>
      <c r="E271" s="3">
        <f>YEAR(C271)</f>
        <v>1966</v>
      </c>
      <c r="F271" s="3" t="str">
        <f t="shared" si="41"/>
        <v>K</v>
      </c>
      <c r="G271" s="3">
        <f t="shared" si="42"/>
        <v>25000</v>
      </c>
      <c r="H271" s="6">
        <f t="shared" si="43"/>
        <v>50</v>
      </c>
      <c r="I271" s="10">
        <f t="shared" si="44"/>
        <v>29.999999999999996</v>
      </c>
      <c r="M271">
        <f t="shared" si="45"/>
        <v>0</v>
      </c>
      <c r="N271">
        <f t="shared" si="46"/>
        <v>0</v>
      </c>
      <c r="O271">
        <f t="shared" si="47"/>
        <v>0</v>
      </c>
      <c r="P271">
        <f t="shared" si="48"/>
        <v>1</v>
      </c>
      <c r="Q271">
        <f t="shared" si="49"/>
        <v>0</v>
      </c>
      <c r="R271">
        <f t="shared" si="50"/>
        <v>0</v>
      </c>
    </row>
    <row r="272" spans="1:18" x14ac:dyDescent="0.25">
      <c r="A272" s="3" t="s">
        <v>367</v>
      </c>
      <c r="B272" s="3" t="s">
        <v>368</v>
      </c>
      <c r="C272" s="8">
        <v>22010</v>
      </c>
      <c r="D272" s="3" t="s">
        <v>12</v>
      </c>
      <c r="E272" s="3">
        <f>YEAR(C272)</f>
        <v>1960</v>
      </c>
      <c r="F272" s="3" t="str">
        <f t="shared" si="41"/>
        <v>K</v>
      </c>
      <c r="G272" s="3">
        <f t="shared" si="42"/>
        <v>25000</v>
      </c>
      <c r="H272" s="6">
        <f t="shared" si="43"/>
        <v>56</v>
      </c>
      <c r="I272" s="10">
        <f t="shared" si="44"/>
        <v>29.999999999999996</v>
      </c>
      <c r="M272">
        <f t="shared" si="45"/>
        <v>0</v>
      </c>
      <c r="N272">
        <f t="shared" si="46"/>
        <v>0</v>
      </c>
      <c r="O272">
        <f t="shared" si="47"/>
        <v>0</v>
      </c>
      <c r="P272">
        <f t="shared" si="48"/>
        <v>1</v>
      </c>
      <c r="Q272">
        <f t="shared" si="49"/>
        <v>0</v>
      </c>
      <c r="R272">
        <f t="shared" si="50"/>
        <v>0</v>
      </c>
    </row>
    <row r="273" spans="1:18" x14ac:dyDescent="0.25">
      <c r="A273" s="3" t="s">
        <v>369</v>
      </c>
      <c r="B273" s="3" t="s">
        <v>332</v>
      </c>
      <c r="C273" s="8">
        <v>17207</v>
      </c>
      <c r="D273" s="3" t="s">
        <v>9</v>
      </c>
      <c r="E273" s="3">
        <f>YEAR(C273)</f>
        <v>1947</v>
      </c>
      <c r="F273" s="3" t="str">
        <f t="shared" si="41"/>
        <v>M</v>
      </c>
      <c r="G273" s="3">
        <f t="shared" si="42"/>
        <v>30000</v>
      </c>
      <c r="H273" s="6">
        <f t="shared" si="43"/>
        <v>69</v>
      </c>
      <c r="I273" s="10">
        <f t="shared" si="44"/>
        <v>85</v>
      </c>
      <c r="M273">
        <f t="shared" si="45"/>
        <v>0</v>
      </c>
      <c r="N273">
        <f t="shared" si="46"/>
        <v>0</v>
      </c>
      <c r="O273">
        <f t="shared" si="47"/>
        <v>0</v>
      </c>
      <c r="P273">
        <f t="shared" si="48"/>
        <v>0</v>
      </c>
      <c r="Q273">
        <f t="shared" si="49"/>
        <v>1</v>
      </c>
      <c r="R273">
        <f t="shared" si="50"/>
        <v>0</v>
      </c>
    </row>
    <row r="274" spans="1:18" x14ac:dyDescent="0.25">
      <c r="A274" s="3" t="s">
        <v>370</v>
      </c>
      <c r="B274" s="3" t="s">
        <v>160</v>
      </c>
      <c r="C274" s="8">
        <v>22547</v>
      </c>
      <c r="D274" s="3" t="s">
        <v>6</v>
      </c>
      <c r="E274" s="3">
        <f>YEAR(C274)</f>
        <v>1961</v>
      </c>
      <c r="F274" s="3" t="str">
        <f t="shared" si="41"/>
        <v>M</v>
      </c>
      <c r="G274" s="3">
        <f t="shared" si="42"/>
        <v>30000</v>
      </c>
      <c r="H274" s="6">
        <f t="shared" si="43"/>
        <v>55</v>
      </c>
      <c r="I274" s="10">
        <f t="shared" si="44"/>
        <v>36</v>
      </c>
      <c r="M274">
        <f t="shared" si="45"/>
        <v>0</v>
      </c>
      <c r="N274">
        <f t="shared" si="46"/>
        <v>0</v>
      </c>
      <c r="O274">
        <f t="shared" si="47"/>
        <v>0</v>
      </c>
      <c r="P274">
        <f t="shared" si="48"/>
        <v>1</v>
      </c>
      <c r="Q274">
        <f t="shared" si="49"/>
        <v>0</v>
      </c>
      <c r="R274">
        <f t="shared" si="50"/>
        <v>0</v>
      </c>
    </row>
    <row r="275" spans="1:18" x14ac:dyDescent="0.25">
      <c r="A275" s="3" t="s">
        <v>371</v>
      </c>
      <c r="B275" s="3" t="s">
        <v>372</v>
      </c>
      <c r="C275" s="8">
        <v>20722</v>
      </c>
      <c r="D275" s="3" t="s">
        <v>12</v>
      </c>
      <c r="E275" s="3">
        <f>YEAR(C275)</f>
        <v>1956</v>
      </c>
      <c r="F275" s="3" t="str">
        <f t="shared" si="41"/>
        <v>K</v>
      </c>
      <c r="G275" s="3">
        <f t="shared" si="42"/>
        <v>25000</v>
      </c>
      <c r="H275" s="6">
        <f t="shared" si="43"/>
        <v>60</v>
      </c>
      <c r="I275" s="10">
        <f t="shared" si="44"/>
        <v>29.999999999999996</v>
      </c>
      <c r="M275">
        <f t="shared" si="45"/>
        <v>0</v>
      </c>
      <c r="N275">
        <f t="shared" si="46"/>
        <v>0</v>
      </c>
      <c r="O275">
        <f t="shared" si="47"/>
        <v>0</v>
      </c>
      <c r="P275">
        <f t="shared" si="48"/>
        <v>0</v>
      </c>
      <c r="Q275">
        <f t="shared" si="49"/>
        <v>1</v>
      </c>
      <c r="R275">
        <f t="shared" si="50"/>
        <v>0</v>
      </c>
    </row>
    <row r="276" spans="1:18" x14ac:dyDescent="0.25">
      <c r="A276" s="3" t="s">
        <v>373</v>
      </c>
      <c r="B276" s="3" t="s">
        <v>29</v>
      </c>
      <c r="C276" s="8">
        <v>24900</v>
      </c>
      <c r="D276" s="3" t="s">
        <v>12</v>
      </c>
      <c r="E276" s="3">
        <f>YEAR(C276)</f>
        <v>1968</v>
      </c>
      <c r="F276" s="3" t="str">
        <f t="shared" si="41"/>
        <v>M</v>
      </c>
      <c r="G276" s="3">
        <f t="shared" si="42"/>
        <v>30000</v>
      </c>
      <c r="H276" s="6">
        <f t="shared" si="43"/>
        <v>48</v>
      </c>
      <c r="I276" s="10">
        <f t="shared" si="44"/>
        <v>36</v>
      </c>
      <c r="M276">
        <f t="shared" si="45"/>
        <v>0</v>
      </c>
      <c r="N276">
        <f t="shared" si="46"/>
        <v>0</v>
      </c>
      <c r="O276">
        <f t="shared" si="47"/>
        <v>1</v>
      </c>
      <c r="P276">
        <f t="shared" si="48"/>
        <v>0</v>
      </c>
      <c r="Q276">
        <f t="shared" si="49"/>
        <v>0</v>
      </c>
      <c r="R276">
        <f t="shared" si="50"/>
        <v>0</v>
      </c>
    </row>
    <row r="277" spans="1:18" x14ac:dyDescent="0.25">
      <c r="A277" s="3" t="s">
        <v>374</v>
      </c>
      <c r="B277" s="3" t="s">
        <v>37</v>
      </c>
      <c r="C277" s="8">
        <v>20808</v>
      </c>
      <c r="D277" s="3" t="s">
        <v>12</v>
      </c>
      <c r="E277" s="3">
        <f>YEAR(C277)</f>
        <v>1956</v>
      </c>
      <c r="F277" s="3" t="str">
        <f t="shared" si="41"/>
        <v>K</v>
      </c>
      <c r="G277" s="3">
        <f t="shared" si="42"/>
        <v>25000</v>
      </c>
      <c r="H277" s="6">
        <f t="shared" si="43"/>
        <v>60</v>
      </c>
      <c r="I277" s="10">
        <f t="shared" si="44"/>
        <v>29.999999999999996</v>
      </c>
      <c r="M277">
        <f t="shared" si="45"/>
        <v>0</v>
      </c>
      <c r="N277">
        <f t="shared" si="46"/>
        <v>0</v>
      </c>
      <c r="O277">
        <f t="shared" si="47"/>
        <v>0</v>
      </c>
      <c r="P277">
        <f t="shared" si="48"/>
        <v>0</v>
      </c>
      <c r="Q277">
        <f t="shared" si="49"/>
        <v>1</v>
      </c>
      <c r="R277">
        <f t="shared" si="50"/>
        <v>0</v>
      </c>
    </row>
    <row r="278" spans="1:18" x14ac:dyDescent="0.25">
      <c r="A278" s="3" t="s">
        <v>375</v>
      </c>
      <c r="B278" s="3" t="s">
        <v>131</v>
      </c>
      <c r="C278" s="8">
        <v>30235</v>
      </c>
      <c r="D278" s="3" t="s">
        <v>12</v>
      </c>
      <c r="E278" s="3">
        <f>YEAR(C278)</f>
        <v>1982</v>
      </c>
      <c r="F278" s="3" t="str">
        <f t="shared" si="41"/>
        <v>K</v>
      </c>
      <c r="G278" s="3">
        <f t="shared" si="42"/>
        <v>25000</v>
      </c>
      <c r="H278" s="6">
        <f t="shared" si="43"/>
        <v>34</v>
      </c>
      <c r="I278" s="10">
        <f t="shared" si="44"/>
        <v>37.5</v>
      </c>
      <c r="M278">
        <f t="shared" si="45"/>
        <v>0</v>
      </c>
      <c r="N278">
        <f t="shared" si="46"/>
        <v>1</v>
      </c>
      <c r="O278">
        <f t="shared" si="47"/>
        <v>0</v>
      </c>
      <c r="P278">
        <f t="shared" si="48"/>
        <v>0</v>
      </c>
      <c r="Q278">
        <f t="shared" si="49"/>
        <v>0</v>
      </c>
      <c r="R278">
        <f t="shared" si="50"/>
        <v>0</v>
      </c>
    </row>
    <row r="279" spans="1:18" x14ac:dyDescent="0.25">
      <c r="A279" s="3" t="s">
        <v>376</v>
      </c>
      <c r="B279" s="3" t="s">
        <v>257</v>
      </c>
      <c r="C279" s="8">
        <v>21221</v>
      </c>
      <c r="D279" s="3" t="s">
        <v>9</v>
      </c>
      <c r="E279" s="3">
        <f>YEAR(C279)</f>
        <v>1958</v>
      </c>
      <c r="F279" s="3" t="str">
        <f t="shared" si="41"/>
        <v>M</v>
      </c>
      <c r="G279" s="3">
        <f t="shared" si="42"/>
        <v>30000</v>
      </c>
      <c r="H279" s="6">
        <f t="shared" si="43"/>
        <v>58</v>
      </c>
      <c r="I279" s="10">
        <f t="shared" si="44"/>
        <v>36</v>
      </c>
      <c r="M279">
        <f t="shared" si="45"/>
        <v>0</v>
      </c>
      <c r="N279">
        <f t="shared" si="46"/>
        <v>0</v>
      </c>
      <c r="O279">
        <f t="shared" si="47"/>
        <v>0</v>
      </c>
      <c r="P279">
        <f t="shared" si="48"/>
        <v>1</v>
      </c>
      <c r="Q279">
        <f t="shared" si="49"/>
        <v>0</v>
      </c>
      <c r="R279">
        <f t="shared" si="50"/>
        <v>0</v>
      </c>
    </row>
    <row r="280" spans="1:18" x14ac:dyDescent="0.25">
      <c r="A280" s="3" t="s">
        <v>377</v>
      </c>
      <c r="B280" s="3" t="s">
        <v>45</v>
      </c>
      <c r="C280" s="8">
        <v>20193</v>
      </c>
      <c r="D280" s="3" t="s">
        <v>6</v>
      </c>
      <c r="E280" s="3">
        <f>YEAR(C280)</f>
        <v>1955</v>
      </c>
      <c r="F280" s="3" t="str">
        <f t="shared" si="41"/>
        <v>K</v>
      </c>
      <c r="G280" s="3">
        <f t="shared" si="42"/>
        <v>25000</v>
      </c>
      <c r="H280" s="6">
        <f t="shared" si="43"/>
        <v>61</v>
      </c>
      <c r="I280" s="10">
        <f t="shared" si="44"/>
        <v>79</v>
      </c>
      <c r="M280">
        <f t="shared" si="45"/>
        <v>0</v>
      </c>
      <c r="N280">
        <f t="shared" si="46"/>
        <v>0</v>
      </c>
      <c r="O280">
        <f t="shared" si="47"/>
        <v>0</v>
      </c>
      <c r="P280">
        <f t="shared" si="48"/>
        <v>0</v>
      </c>
      <c r="Q280">
        <f t="shared" si="49"/>
        <v>1</v>
      </c>
      <c r="R280">
        <f t="shared" si="50"/>
        <v>0</v>
      </c>
    </row>
    <row r="281" spans="1:18" x14ac:dyDescent="0.25">
      <c r="A281" s="3" t="s">
        <v>378</v>
      </c>
      <c r="B281" s="3" t="s">
        <v>141</v>
      </c>
      <c r="C281" s="8">
        <v>17137</v>
      </c>
      <c r="D281" s="3" t="s">
        <v>6</v>
      </c>
      <c r="E281" s="3">
        <f>YEAR(C281)</f>
        <v>1946</v>
      </c>
      <c r="F281" s="3" t="str">
        <f t="shared" si="41"/>
        <v>M</v>
      </c>
      <c r="G281" s="3">
        <f t="shared" si="42"/>
        <v>30000</v>
      </c>
      <c r="H281" s="6">
        <f t="shared" si="43"/>
        <v>70</v>
      </c>
      <c r="I281" s="10">
        <f t="shared" si="44"/>
        <v>85</v>
      </c>
      <c r="M281">
        <f t="shared" si="45"/>
        <v>0</v>
      </c>
      <c r="N281">
        <f t="shared" si="46"/>
        <v>0</v>
      </c>
      <c r="O281">
        <f t="shared" si="47"/>
        <v>0</v>
      </c>
      <c r="P281">
        <f t="shared" si="48"/>
        <v>0</v>
      </c>
      <c r="Q281">
        <f t="shared" si="49"/>
        <v>0</v>
      </c>
      <c r="R281">
        <f t="shared" si="50"/>
        <v>1</v>
      </c>
    </row>
    <row r="282" spans="1:18" x14ac:dyDescent="0.25">
      <c r="A282" s="3" t="s">
        <v>379</v>
      </c>
      <c r="B282" s="3" t="s">
        <v>49</v>
      </c>
      <c r="C282" s="8">
        <v>32802</v>
      </c>
      <c r="D282" s="3" t="s">
        <v>6</v>
      </c>
      <c r="E282" s="3">
        <f>YEAR(C282)</f>
        <v>1989</v>
      </c>
      <c r="F282" s="3" t="str">
        <f t="shared" si="41"/>
        <v>M</v>
      </c>
      <c r="G282" s="3">
        <f t="shared" si="42"/>
        <v>30000</v>
      </c>
      <c r="H282" s="6">
        <f t="shared" si="43"/>
        <v>27</v>
      </c>
      <c r="I282" s="10">
        <f t="shared" si="44"/>
        <v>30</v>
      </c>
      <c r="M282">
        <f t="shared" si="45"/>
        <v>1</v>
      </c>
      <c r="N282">
        <f t="shared" si="46"/>
        <v>0</v>
      </c>
      <c r="O282">
        <f t="shared" si="47"/>
        <v>0</v>
      </c>
      <c r="P282">
        <f t="shared" si="48"/>
        <v>0</v>
      </c>
      <c r="Q282">
        <f t="shared" si="49"/>
        <v>0</v>
      </c>
      <c r="R282">
        <f t="shared" si="50"/>
        <v>0</v>
      </c>
    </row>
    <row r="283" spans="1:18" x14ac:dyDescent="0.25">
      <c r="A283" s="3" t="s">
        <v>240</v>
      </c>
      <c r="B283" s="3" t="s">
        <v>20</v>
      </c>
      <c r="C283" s="8">
        <v>25839</v>
      </c>
      <c r="D283" s="3" t="s">
        <v>12</v>
      </c>
      <c r="E283" s="3">
        <f>YEAR(C283)</f>
        <v>1970</v>
      </c>
      <c r="F283" s="3" t="str">
        <f t="shared" si="41"/>
        <v>K</v>
      </c>
      <c r="G283" s="3">
        <f t="shared" si="42"/>
        <v>25000</v>
      </c>
      <c r="H283" s="6">
        <f t="shared" si="43"/>
        <v>46</v>
      </c>
      <c r="I283" s="10">
        <f t="shared" si="44"/>
        <v>29.999999999999996</v>
      </c>
      <c r="M283">
        <f t="shared" si="45"/>
        <v>0</v>
      </c>
      <c r="N283">
        <f t="shared" si="46"/>
        <v>0</v>
      </c>
      <c r="O283">
        <f t="shared" si="47"/>
        <v>1</v>
      </c>
      <c r="P283">
        <f t="shared" si="48"/>
        <v>0</v>
      </c>
      <c r="Q283">
        <f t="shared" si="49"/>
        <v>0</v>
      </c>
      <c r="R283">
        <f t="shared" si="50"/>
        <v>0</v>
      </c>
    </row>
    <row r="284" spans="1:18" x14ac:dyDescent="0.25">
      <c r="A284" s="3" t="s">
        <v>275</v>
      </c>
      <c r="B284" s="3" t="s">
        <v>380</v>
      </c>
      <c r="C284" s="8">
        <v>32028</v>
      </c>
      <c r="D284" s="3" t="s">
        <v>12</v>
      </c>
      <c r="E284" s="3">
        <f>YEAR(C284)</f>
        <v>1987</v>
      </c>
      <c r="F284" s="3" t="str">
        <f t="shared" si="41"/>
        <v>M</v>
      </c>
      <c r="G284" s="3">
        <f t="shared" si="42"/>
        <v>30000</v>
      </c>
      <c r="H284" s="6">
        <f t="shared" si="43"/>
        <v>29</v>
      </c>
      <c r="I284" s="10">
        <f t="shared" si="44"/>
        <v>30</v>
      </c>
      <c r="M284">
        <f t="shared" si="45"/>
        <v>1</v>
      </c>
      <c r="N284">
        <f t="shared" si="46"/>
        <v>0</v>
      </c>
      <c r="O284">
        <f t="shared" si="47"/>
        <v>0</v>
      </c>
      <c r="P284">
        <f t="shared" si="48"/>
        <v>0</v>
      </c>
      <c r="Q284">
        <f t="shared" si="49"/>
        <v>0</v>
      </c>
      <c r="R284">
        <f t="shared" si="50"/>
        <v>0</v>
      </c>
    </row>
    <row r="285" spans="1:18" x14ac:dyDescent="0.25">
      <c r="A285" s="3" t="s">
        <v>317</v>
      </c>
      <c r="B285" s="3" t="s">
        <v>192</v>
      </c>
      <c r="C285" s="8">
        <v>31556</v>
      </c>
      <c r="D285" s="3" t="s">
        <v>6</v>
      </c>
      <c r="E285" s="3">
        <f>YEAR(C285)</f>
        <v>1986</v>
      </c>
      <c r="F285" s="3" t="str">
        <f t="shared" si="41"/>
        <v>K</v>
      </c>
      <c r="G285" s="3">
        <f t="shared" si="42"/>
        <v>25000</v>
      </c>
      <c r="H285" s="6">
        <f t="shared" si="43"/>
        <v>30</v>
      </c>
      <c r="I285" s="10">
        <f t="shared" si="44"/>
        <v>25</v>
      </c>
      <c r="M285">
        <f t="shared" si="45"/>
        <v>0</v>
      </c>
      <c r="N285">
        <f t="shared" si="46"/>
        <v>1</v>
      </c>
      <c r="O285">
        <f t="shared" si="47"/>
        <v>0</v>
      </c>
      <c r="P285">
        <f t="shared" si="48"/>
        <v>0</v>
      </c>
      <c r="Q285">
        <f t="shared" si="49"/>
        <v>0</v>
      </c>
      <c r="R285">
        <f t="shared" si="50"/>
        <v>0</v>
      </c>
    </row>
    <row r="286" spans="1:18" x14ac:dyDescent="0.25">
      <c r="A286" s="3" t="s">
        <v>381</v>
      </c>
      <c r="B286" s="3" t="s">
        <v>54</v>
      </c>
      <c r="C286" s="8">
        <v>19153</v>
      </c>
      <c r="D286" s="3" t="s">
        <v>6</v>
      </c>
      <c r="E286" s="3">
        <f>YEAR(C286)</f>
        <v>1952</v>
      </c>
      <c r="F286" s="3" t="str">
        <f t="shared" si="41"/>
        <v>K</v>
      </c>
      <c r="G286" s="3">
        <f t="shared" si="42"/>
        <v>25000</v>
      </c>
      <c r="H286" s="6">
        <f t="shared" si="43"/>
        <v>64</v>
      </c>
      <c r="I286" s="10">
        <f t="shared" si="44"/>
        <v>79</v>
      </c>
      <c r="M286">
        <f t="shared" si="45"/>
        <v>0</v>
      </c>
      <c r="N286">
        <f t="shared" si="46"/>
        <v>0</v>
      </c>
      <c r="O286">
        <f t="shared" si="47"/>
        <v>0</v>
      </c>
      <c r="P286">
        <f t="shared" si="48"/>
        <v>0</v>
      </c>
      <c r="Q286">
        <f t="shared" si="49"/>
        <v>1</v>
      </c>
      <c r="R286">
        <f t="shared" si="50"/>
        <v>0</v>
      </c>
    </row>
    <row r="287" spans="1:18" x14ac:dyDescent="0.25">
      <c r="A287" s="3" t="s">
        <v>382</v>
      </c>
      <c r="B287" s="3" t="s">
        <v>383</v>
      </c>
      <c r="C287" s="8">
        <v>21934</v>
      </c>
      <c r="D287" s="3" t="s">
        <v>6</v>
      </c>
      <c r="E287" s="3">
        <f>YEAR(C287)</f>
        <v>1960</v>
      </c>
      <c r="F287" s="3" t="str">
        <f t="shared" si="41"/>
        <v>K</v>
      </c>
      <c r="G287" s="3">
        <f t="shared" si="42"/>
        <v>25000</v>
      </c>
      <c r="H287" s="6">
        <f t="shared" si="43"/>
        <v>56</v>
      </c>
      <c r="I287" s="10">
        <f t="shared" si="44"/>
        <v>29.999999999999996</v>
      </c>
      <c r="M287">
        <f t="shared" si="45"/>
        <v>0</v>
      </c>
      <c r="N287">
        <f t="shared" si="46"/>
        <v>0</v>
      </c>
      <c r="O287">
        <f t="shared" si="47"/>
        <v>0</v>
      </c>
      <c r="P287">
        <f t="shared" si="48"/>
        <v>1</v>
      </c>
      <c r="Q287">
        <f t="shared" si="49"/>
        <v>0</v>
      </c>
      <c r="R287">
        <f t="shared" si="50"/>
        <v>0</v>
      </c>
    </row>
    <row r="288" spans="1:18" x14ac:dyDescent="0.25">
      <c r="A288" s="3" t="s">
        <v>384</v>
      </c>
      <c r="B288" s="3" t="s">
        <v>361</v>
      </c>
      <c r="C288" s="8">
        <v>28187</v>
      </c>
      <c r="D288" s="3" t="s">
        <v>12</v>
      </c>
      <c r="E288" s="3">
        <f>YEAR(C288)</f>
        <v>1977</v>
      </c>
      <c r="F288" s="3" t="str">
        <f t="shared" si="41"/>
        <v>K</v>
      </c>
      <c r="G288" s="3">
        <f t="shared" si="42"/>
        <v>25000</v>
      </c>
      <c r="H288" s="6">
        <f t="shared" si="43"/>
        <v>39</v>
      </c>
      <c r="I288" s="10">
        <f t="shared" si="44"/>
        <v>37.5</v>
      </c>
      <c r="M288">
        <f t="shared" si="45"/>
        <v>0</v>
      </c>
      <c r="N288">
        <f t="shared" si="46"/>
        <v>1</v>
      </c>
      <c r="O288">
        <f t="shared" si="47"/>
        <v>0</v>
      </c>
      <c r="P288">
        <f t="shared" si="48"/>
        <v>0</v>
      </c>
      <c r="Q288">
        <f t="shared" si="49"/>
        <v>0</v>
      </c>
      <c r="R288">
        <f t="shared" si="50"/>
        <v>0</v>
      </c>
    </row>
    <row r="289" spans="1:18" x14ac:dyDescent="0.25">
      <c r="A289" s="3" t="s">
        <v>385</v>
      </c>
      <c r="B289" s="3" t="s">
        <v>252</v>
      </c>
      <c r="C289" s="8">
        <v>34291</v>
      </c>
      <c r="D289" s="3" t="s">
        <v>12</v>
      </c>
      <c r="E289" s="3">
        <f>YEAR(C289)</f>
        <v>1993</v>
      </c>
      <c r="F289" s="3" t="str">
        <f t="shared" si="41"/>
        <v>M</v>
      </c>
      <c r="G289" s="3">
        <f t="shared" si="42"/>
        <v>30000</v>
      </c>
      <c r="H289" s="6">
        <f t="shared" si="43"/>
        <v>23</v>
      </c>
      <c r="I289" s="10">
        <f t="shared" si="44"/>
        <v>30</v>
      </c>
      <c r="M289">
        <f t="shared" si="45"/>
        <v>1</v>
      </c>
      <c r="N289">
        <f t="shared" si="46"/>
        <v>0</v>
      </c>
      <c r="O289">
        <f t="shared" si="47"/>
        <v>0</v>
      </c>
      <c r="P289">
        <f t="shared" si="48"/>
        <v>0</v>
      </c>
      <c r="Q289">
        <f t="shared" si="49"/>
        <v>0</v>
      </c>
      <c r="R289">
        <f t="shared" si="50"/>
        <v>0</v>
      </c>
    </row>
    <row r="290" spans="1:18" x14ac:dyDescent="0.25">
      <c r="A290" s="3" t="s">
        <v>386</v>
      </c>
      <c r="B290" s="3" t="s">
        <v>107</v>
      </c>
      <c r="C290" s="8">
        <v>24652</v>
      </c>
      <c r="D290" s="3" t="s">
        <v>6</v>
      </c>
      <c r="E290" s="3">
        <f>YEAR(C290)</f>
        <v>1967</v>
      </c>
      <c r="F290" s="3" t="str">
        <f t="shared" si="41"/>
        <v>K</v>
      </c>
      <c r="G290" s="3">
        <f t="shared" si="42"/>
        <v>25000</v>
      </c>
      <c r="H290" s="6">
        <f t="shared" si="43"/>
        <v>49</v>
      </c>
      <c r="I290" s="10">
        <f t="shared" si="44"/>
        <v>29.999999999999996</v>
      </c>
      <c r="M290">
        <f t="shared" si="45"/>
        <v>0</v>
      </c>
      <c r="N290">
        <f t="shared" si="46"/>
        <v>0</v>
      </c>
      <c r="O290">
        <f t="shared" si="47"/>
        <v>1</v>
      </c>
      <c r="P290">
        <f t="shared" si="48"/>
        <v>0</v>
      </c>
      <c r="Q290">
        <f t="shared" si="49"/>
        <v>0</v>
      </c>
      <c r="R290">
        <f t="shared" si="50"/>
        <v>0</v>
      </c>
    </row>
    <row r="291" spans="1:18" x14ac:dyDescent="0.25">
      <c r="A291" s="3" t="s">
        <v>387</v>
      </c>
      <c r="B291" s="3" t="s">
        <v>121</v>
      </c>
      <c r="C291" s="8">
        <v>18010</v>
      </c>
      <c r="D291" s="3" t="s">
        <v>6</v>
      </c>
      <c r="E291" s="3">
        <f>YEAR(C291)</f>
        <v>1949</v>
      </c>
      <c r="F291" s="3" t="str">
        <f t="shared" si="41"/>
        <v>K</v>
      </c>
      <c r="G291" s="3">
        <f t="shared" si="42"/>
        <v>25000</v>
      </c>
      <c r="H291" s="6">
        <f t="shared" si="43"/>
        <v>67</v>
      </c>
      <c r="I291" s="10">
        <f t="shared" si="44"/>
        <v>79</v>
      </c>
      <c r="M291">
        <f t="shared" si="45"/>
        <v>0</v>
      </c>
      <c r="N291">
        <f t="shared" si="46"/>
        <v>0</v>
      </c>
      <c r="O291">
        <f t="shared" si="47"/>
        <v>0</v>
      </c>
      <c r="P291">
        <f t="shared" si="48"/>
        <v>0</v>
      </c>
      <c r="Q291">
        <f t="shared" si="49"/>
        <v>1</v>
      </c>
      <c r="R291">
        <f t="shared" si="50"/>
        <v>0</v>
      </c>
    </row>
    <row r="292" spans="1:18" x14ac:dyDescent="0.25">
      <c r="A292" s="3" t="s">
        <v>388</v>
      </c>
      <c r="B292" s="3" t="s">
        <v>368</v>
      </c>
      <c r="C292" s="8">
        <v>26506</v>
      </c>
      <c r="D292" s="3" t="s">
        <v>40</v>
      </c>
      <c r="E292" s="3">
        <f>YEAR(C292)</f>
        <v>1972</v>
      </c>
      <c r="F292" s="3" t="str">
        <f t="shared" si="41"/>
        <v>K</v>
      </c>
      <c r="G292" s="3">
        <f t="shared" si="42"/>
        <v>25000</v>
      </c>
      <c r="H292" s="6">
        <f t="shared" si="43"/>
        <v>44</v>
      </c>
      <c r="I292" s="10">
        <f t="shared" si="44"/>
        <v>37.5</v>
      </c>
      <c r="M292">
        <f t="shared" si="45"/>
        <v>0</v>
      </c>
      <c r="N292">
        <f t="shared" si="46"/>
        <v>0</v>
      </c>
      <c r="O292">
        <f t="shared" si="47"/>
        <v>1</v>
      </c>
      <c r="P292">
        <f t="shared" si="48"/>
        <v>0</v>
      </c>
      <c r="Q292">
        <f t="shared" si="49"/>
        <v>0</v>
      </c>
      <c r="R292">
        <f t="shared" si="50"/>
        <v>0</v>
      </c>
    </row>
    <row r="293" spans="1:18" x14ac:dyDescent="0.25">
      <c r="A293" s="3" t="s">
        <v>389</v>
      </c>
      <c r="B293" s="3" t="s">
        <v>160</v>
      </c>
      <c r="C293" s="8">
        <v>30368</v>
      </c>
      <c r="D293" s="3" t="s">
        <v>40</v>
      </c>
      <c r="E293" s="3">
        <f>YEAR(C293)</f>
        <v>1983</v>
      </c>
      <c r="F293" s="3" t="str">
        <f t="shared" si="41"/>
        <v>M</v>
      </c>
      <c r="G293" s="3">
        <f t="shared" si="42"/>
        <v>30000</v>
      </c>
      <c r="H293" s="6">
        <f t="shared" si="43"/>
        <v>33</v>
      </c>
      <c r="I293" s="10">
        <f t="shared" si="44"/>
        <v>45</v>
      </c>
      <c r="M293">
        <f t="shared" si="45"/>
        <v>0</v>
      </c>
      <c r="N293">
        <f t="shared" si="46"/>
        <v>1</v>
      </c>
      <c r="O293">
        <f t="shared" si="47"/>
        <v>0</v>
      </c>
      <c r="P293">
        <f t="shared" si="48"/>
        <v>0</v>
      </c>
      <c r="Q293">
        <f t="shared" si="49"/>
        <v>0</v>
      </c>
      <c r="R293">
        <f t="shared" si="50"/>
        <v>0</v>
      </c>
    </row>
    <row r="294" spans="1:18" x14ac:dyDescent="0.25">
      <c r="A294" s="3" t="s">
        <v>162</v>
      </c>
      <c r="B294" s="3" t="s">
        <v>54</v>
      </c>
      <c r="C294" s="8">
        <v>16991</v>
      </c>
      <c r="D294" s="3" t="s">
        <v>12</v>
      </c>
      <c r="E294" s="3">
        <f>YEAR(C294)</f>
        <v>1946</v>
      </c>
      <c r="F294" s="3" t="str">
        <f t="shared" si="41"/>
        <v>K</v>
      </c>
      <c r="G294" s="3">
        <f t="shared" si="42"/>
        <v>25000</v>
      </c>
      <c r="H294" s="6">
        <f t="shared" si="43"/>
        <v>70</v>
      </c>
      <c r="I294" s="10">
        <f t="shared" si="44"/>
        <v>79</v>
      </c>
      <c r="M294">
        <f t="shared" si="45"/>
        <v>0</v>
      </c>
      <c r="N294">
        <f t="shared" si="46"/>
        <v>0</v>
      </c>
      <c r="O294">
        <f t="shared" si="47"/>
        <v>0</v>
      </c>
      <c r="P294">
        <f t="shared" si="48"/>
        <v>0</v>
      </c>
      <c r="Q294">
        <f t="shared" si="49"/>
        <v>0</v>
      </c>
      <c r="R294">
        <f t="shared" si="50"/>
        <v>1</v>
      </c>
    </row>
    <row r="295" spans="1:18" x14ac:dyDescent="0.25">
      <c r="A295" s="3" t="s">
        <v>390</v>
      </c>
      <c r="B295" s="3" t="s">
        <v>152</v>
      </c>
      <c r="C295" s="8">
        <v>23950</v>
      </c>
      <c r="D295" s="3" t="s">
        <v>12</v>
      </c>
      <c r="E295" s="3">
        <f>YEAR(C295)</f>
        <v>1965</v>
      </c>
      <c r="F295" s="3" t="str">
        <f t="shared" si="41"/>
        <v>M</v>
      </c>
      <c r="G295" s="3">
        <f t="shared" si="42"/>
        <v>30000</v>
      </c>
      <c r="H295" s="6">
        <f t="shared" si="43"/>
        <v>51</v>
      </c>
      <c r="I295" s="10">
        <f t="shared" si="44"/>
        <v>36</v>
      </c>
      <c r="M295">
        <f t="shared" si="45"/>
        <v>0</v>
      </c>
      <c r="N295">
        <f t="shared" si="46"/>
        <v>0</v>
      </c>
      <c r="O295">
        <f t="shared" si="47"/>
        <v>0</v>
      </c>
      <c r="P295">
        <f t="shared" si="48"/>
        <v>1</v>
      </c>
      <c r="Q295">
        <f t="shared" si="49"/>
        <v>0</v>
      </c>
      <c r="R295">
        <f t="shared" si="50"/>
        <v>0</v>
      </c>
    </row>
    <row r="296" spans="1:18" x14ac:dyDescent="0.25">
      <c r="A296" s="3" t="s">
        <v>391</v>
      </c>
      <c r="B296" s="3" t="s">
        <v>47</v>
      </c>
      <c r="C296" s="8">
        <v>26871</v>
      </c>
      <c r="D296" s="3" t="s">
        <v>12</v>
      </c>
      <c r="E296" s="3">
        <f>YEAR(C296)</f>
        <v>1973</v>
      </c>
      <c r="F296" s="3" t="str">
        <f t="shared" si="41"/>
        <v>K</v>
      </c>
      <c r="G296" s="3">
        <f t="shared" si="42"/>
        <v>25000</v>
      </c>
      <c r="H296" s="6">
        <f t="shared" si="43"/>
        <v>43</v>
      </c>
      <c r="I296" s="10">
        <f t="shared" si="44"/>
        <v>37.5</v>
      </c>
      <c r="M296">
        <f t="shared" si="45"/>
        <v>0</v>
      </c>
      <c r="N296">
        <f t="shared" si="46"/>
        <v>0</v>
      </c>
      <c r="O296">
        <f t="shared" si="47"/>
        <v>1</v>
      </c>
      <c r="P296">
        <f t="shared" si="48"/>
        <v>0</v>
      </c>
      <c r="Q296">
        <f t="shared" si="49"/>
        <v>0</v>
      </c>
      <c r="R296">
        <f t="shared" si="50"/>
        <v>0</v>
      </c>
    </row>
    <row r="297" spans="1:18" x14ac:dyDescent="0.25">
      <c r="A297" s="3" t="s">
        <v>392</v>
      </c>
      <c r="B297" s="3" t="s">
        <v>260</v>
      </c>
      <c r="C297" s="8">
        <v>17268</v>
      </c>
      <c r="D297" s="3" t="s">
        <v>40</v>
      </c>
      <c r="E297" s="3">
        <f>YEAR(C297)</f>
        <v>1947</v>
      </c>
      <c r="F297" s="3" t="str">
        <f t="shared" si="41"/>
        <v>M</v>
      </c>
      <c r="G297" s="3">
        <f t="shared" si="42"/>
        <v>30000</v>
      </c>
      <c r="H297" s="6">
        <f t="shared" si="43"/>
        <v>69</v>
      </c>
      <c r="I297" s="10">
        <f t="shared" si="44"/>
        <v>85</v>
      </c>
      <c r="M297">
        <f t="shared" si="45"/>
        <v>0</v>
      </c>
      <c r="N297">
        <f t="shared" si="46"/>
        <v>0</v>
      </c>
      <c r="O297">
        <f t="shared" si="47"/>
        <v>0</v>
      </c>
      <c r="P297">
        <f t="shared" si="48"/>
        <v>0</v>
      </c>
      <c r="Q297">
        <f t="shared" si="49"/>
        <v>1</v>
      </c>
      <c r="R297">
        <f t="shared" si="50"/>
        <v>0</v>
      </c>
    </row>
    <row r="298" spans="1:18" x14ac:dyDescent="0.25">
      <c r="A298" s="3" t="s">
        <v>393</v>
      </c>
      <c r="B298" s="3" t="s">
        <v>394</v>
      </c>
      <c r="C298" s="8">
        <v>31612</v>
      </c>
      <c r="D298" s="3" t="s">
        <v>6</v>
      </c>
      <c r="E298" s="3">
        <f>YEAR(C298)</f>
        <v>1986</v>
      </c>
      <c r="F298" s="3" t="str">
        <f t="shared" si="41"/>
        <v>K</v>
      </c>
      <c r="G298" s="3">
        <f t="shared" si="42"/>
        <v>25000</v>
      </c>
      <c r="H298" s="6">
        <f t="shared" si="43"/>
        <v>30</v>
      </c>
      <c r="I298" s="10">
        <f t="shared" si="44"/>
        <v>25</v>
      </c>
      <c r="M298">
        <f t="shared" si="45"/>
        <v>0</v>
      </c>
      <c r="N298">
        <f t="shared" si="46"/>
        <v>1</v>
      </c>
      <c r="O298">
        <f t="shared" si="47"/>
        <v>0</v>
      </c>
      <c r="P298">
        <f t="shared" si="48"/>
        <v>0</v>
      </c>
      <c r="Q298">
        <f t="shared" si="49"/>
        <v>0</v>
      </c>
      <c r="R298">
        <f t="shared" si="50"/>
        <v>0</v>
      </c>
    </row>
    <row r="299" spans="1:18" x14ac:dyDescent="0.25">
      <c r="A299" s="3" t="s">
        <v>395</v>
      </c>
      <c r="B299" s="3" t="s">
        <v>131</v>
      </c>
      <c r="C299" s="8">
        <v>21264</v>
      </c>
      <c r="D299" s="3" t="s">
        <v>12</v>
      </c>
      <c r="E299" s="3">
        <f>YEAR(C299)</f>
        <v>1958</v>
      </c>
      <c r="F299" s="3" t="str">
        <f t="shared" si="41"/>
        <v>K</v>
      </c>
      <c r="G299" s="3">
        <f t="shared" si="42"/>
        <v>25000</v>
      </c>
      <c r="H299" s="6">
        <f t="shared" si="43"/>
        <v>58</v>
      </c>
      <c r="I299" s="10">
        <f t="shared" si="44"/>
        <v>29.999999999999996</v>
      </c>
      <c r="M299">
        <f t="shared" si="45"/>
        <v>0</v>
      </c>
      <c r="N299">
        <f t="shared" si="46"/>
        <v>0</v>
      </c>
      <c r="O299">
        <f t="shared" si="47"/>
        <v>0</v>
      </c>
      <c r="P299">
        <f t="shared" si="48"/>
        <v>1</v>
      </c>
      <c r="Q299">
        <f t="shared" si="49"/>
        <v>0</v>
      </c>
      <c r="R299">
        <f t="shared" si="50"/>
        <v>0</v>
      </c>
    </row>
    <row r="300" spans="1:18" x14ac:dyDescent="0.25">
      <c r="A300" s="3" t="s">
        <v>396</v>
      </c>
      <c r="B300" s="3" t="s">
        <v>236</v>
      </c>
      <c r="C300" s="8">
        <v>29622</v>
      </c>
      <c r="D300" s="3" t="s">
        <v>40</v>
      </c>
      <c r="E300" s="3">
        <f>YEAR(C300)</f>
        <v>1981</v>
      </c>
      <c r="F300" s="3" t="str">
        <f t="shared" si="41"/>
        <v>K</v>
      </c>
      <c r="G300" s="3">
        <f t="shared" si="42"/>
        <v>25000</v>
      </c>
      <c r="H300" s="6">
        <f t="shared" si="43"/>
        <v>35</v>
      </c>
      <c r="I300" s="10">
        <f t="shared" si="44"/>
        <v>37.5</v>
      </c>
      <c r="M300">
        <f t="shared" si="45"/>
        <v>0</v>
      </c>
      <c r="N300">
        <f t="shared" si="46"/>
        <v>1</v>
      </c>
      <c r="O300">
        <f t="shared" si="47"/>
        <v>0</v>
      </c>
      <c r="P300">
        <f t="shared" si="48"/>
        <v>0</v>
      </c>
      <c r="Q300">
        <f t="shared" si="49"/>
        <v>0</v>
      </c>
      <c r="R300">
        <f t="shared" si="50"/>
        <v>0</v>
      </c>
    </row>
    <row r="301" spans="1:18" x14ac:dyDescent="0.25">
      <c r="A301" s="3" t="s">
        <v>162</v>
      </c>
      <c r="B301" s="3" t="s">
        <v>20</v>
      </c>
      <c r="C301" s="8">
        <v>30875</v>
      </c>
      <c r="D301" s="3" t="s">
        <v>6</v>
      </c>
      <c r="E301" s="3">
        <f>YEAR(C301)</f>
        <v>1984</v>
      </c>
      <c r="F301" s="3" t="str">
        <f t="shared" si="41"/>
        <v>K</v>
      </c>
      <c r="G301" s="3">
        <f t="shared" si="42"/>
        <v>25000</v>
      </c>
      <c r="H301" s="6">
        <f t="shared" si="43"/>
        <v>32</v>
      </c>
      <c r="I301" s="10">
        <f t="shared" si="44"/>
        <v>37.5</v>
      </c>
      <c r="M301">
        <f t="shared" si="45"/>
        <v>0</v>
      </c>
      <c r="N301">
        <f t="shared" si="46"/>
        <v>1</v>
      </c>
      <c r="O301">
        <f t="shared" si="47"/>
        <v>0</v>
      </c>
      <c r="P301">
        <f t="shared" si="48"/>
        <v>0</v>
      </c>
      <c r="Q301">
        <f t="shared" si="49"/>
        <v>0</v>
      </c>
      <c r="R301">
        <f t="shared" si="50"/>
        <v>0</v>
      </c>
    </row>
    <row r="302" spans="1:18" x14ac:dyDescent="0.25">
      <c r="A302" s="3" t="s">
        <v>397</v>
      </c>
      <c r="B302" s="3" t="s">
        <v>107</v>
      </c>
      <c r="C302" s="8">
        <v>31924</v>
      </c>
      <c r="D302" s="3" t="s">
        <v>12</v>
      </c>
      <c r="E302" s="3">
        <f>YEAR(C302)</f>
        <v>1987</v>
      </c>
      <c r="F302" s="3" t="str">
        <f t="shared" si="41"/>
        <v>K</v>
      </c>
      <c r="G302" s="3">
        <f t="shared" si="42"/>
        <v>25000</v>
      </c>
      <c r="H302" s="6">
        <f t="shared" si="43"/>
        <v>29</v>
      </c>
      <c r="I302" s="10">
        <f t="shared" si="44"/>
        <v>25</v>
      </c>
      <c r="M302">
        <f t="shared" si="45"/>
        <v>1</v>
      </c>
      <c r="N302">
        <f t="shared" si="46"/>
        <v>0</v>
      </c>
      <c r="O302">
        <f t="shared" si="47"/>
        <v>0</v>
      </c>
      <c r="P302">
        <f t="shared" si="48"/>
        <v>0</v>
      </c>
      <c r="Q302">
        <f t="shared" si="49"/>
        <v>0</v>
      </c>
      <c r="R302">
        <f t="shared" si="50"/>
        <v>0</v>
      </c>
    </row>
    <row r="303" spans="1:18" x14ac:dyDescent="0.25">
      <c r="A303" s="3" t="s">
        <v>398</v>
      </c>
      <c r="B303" s="3" t="s">
        <v>399</v>
      </c>
      <c r="C303" s="8">
        <v>23384</v>
      </c>
      <c r="D303" s="3" t="s">
        <v>12</v>
      </c>
      <c r="E303" s="3">
        <f>YEAR(C303)</f>
        <v>1964</v>
      </c>
      <c r="F303" s="3" t="str">
        <f t="shared" si="41"/>
        <v>M</v>
      </c>
      <c r="G303" s="3">
        <f t="shared" si="42"/>
        <v>30000</v>
      </c>
      <c r="H303" s="6">
        <f t="shared" si="43"/>
        <v>52</v>
      </c>
      <c r="I303" s="10">
        <f t="shared" si="44"/>
        <v>36</v>
      </c>
      <c r="M303">
        <f t="shared" si="45"/>
        <v>0</v>
      </c>
      <c r="N303">
        <f t="shared" si="46"/>
        <v>0</v>
      </c>
      <c r="O303">
        <f t="shared" si="47"/>
        <v>0</v>
      </c>
      <c r="P303">
        <f t="shared" si="48"/>
        <v>1</v>
      </c>
      <c r="Q303">
        <f t="shared" si="49"/>
        <v>0</v>
      </c>
      <c r="R303">
        <f t="shared" si="50"/>
        <v>0</v>
      </c>
    </row>
    <row r="304" spans="1:18" x14ac:dyDescent="0.25">
      <c r="A304" s="3" t="s">
        <v>400</v>
      </c>
      <c r="B304" s="3" t="s">
        <v>401</v>
      </c>
      <c r="C304" s="8">
        <v>32097</v>
      </c>
      <c r="D304" s="3" t="s">
        <v>6</v>
      </c>
      <c r="E304" s="3">
        <f>YEAR(C304)</f>
        <v>1987</v>
      </c>
      <c r="F304" s="3" t="str">
        <f t="shared" si="41"/>
        <v>M</v>
      </c>
      <c r="G304" s="3">
        <f t="shared" si="42"/>
        <v>30000</v>
      </c>
      <c r="H304" s="6">
        <f t="shared" si="43"/>
        <v>29</v>
      </c>
      <c r="I304" s="10">
        <f t="shared" si="44"/>
        <v>30</v>
      </c>
      <c r="M304">
        <f t="shared" si="45"/>
        <v>1</v>
      </c>
      <c r="N304">
        <f t="shared" si="46"/>
        <v>0</v>
      </c>
      <c r="O304">
        <f t="shared" si="47"/>
        <v>0</v>
      </c>
      <c r="P304">
        <f t="shared" si="48"/>
        <v>0</v>
      </c>
      <c r="Q304">
        <f t="shared" si="49"/>
        <v>0</v>
      </c>
      <c r="R304">
        <f t="shared" si="50"/>
        <v>0</v>
      </c>
    </row>
    <row r="305" spans="1:18" x14ac:dyDescent="0.25">
      <c r="A305" s="3" t="s">
        <v>402</v>
      </c>
      <c r="B305" s="3" t="s">
        <v>403</v>
      </c>
      <c r="C305" s="8">
        <v>22555</v>
      </c>
      <c r="D305" s="3" t="s">
        <v>40</v>
      </c>
      <c r="E305" s="3">
        <f>YEAR(C305)</f>
        <v>1961</v>
      </c>
      <c r="F305" s="3" t="str">
        <f t="shared" si="41"/>
        <v>K</v>
      </c>
      <c r="G305" s="3">
        <f t="shared" si="42"/>
        <v>25000</v>
      </c>
      <c r="H305" s="6">
        <f t="shared" si="43"/>
        <v>55</v>
      </c>
      <c r="I305" s="10">
        <f t="shared" si="44"/>
        <v>29.999999999999996</v>
      </c>
      <c r="M305">
        <f t="shared" si="45"/>
        <v>0</v>
      </c>
      <c r="N305">
        <f t="shared" si="46"/>
        <v>0</v>
      </c>
      <c r="O305">
        <f t="shared" si="47"/>
        <v>0</v>
      </c>
      <c r="P305">
        <f t="shared" si="48"/>
        <v>1</v>
      </c>
      <c r="Q305">
        <f t="shared" si="49"/>
        <v>0</v>
      </c>
      <c r="R305">
        <f t="shared" si="50"/>
        <v>0</v>
      </c>
    </row>
    <row r="306" spans="1:18" x14ac:dyDescent="0.25">
      <c r="A306" s="3" t="s">
        <v>317</v>
      </c>
      <c r="B306" s="3" t="s">
        <v>20</v>
      </c>
      <c r="C306" s="8">
        <v>22508</v>
      </c>
      <c r="D306" s="3" t="s">
        <v>12</v>
      </c>
      <c r="E306" s="3">
        <f>YEAR(C306)</f>
        <v>1961</v>
      </c>
      <c r="F306" s="3" t="str">
        <f t="shared" si="41"/>
        <v>K</v>
      </c>
      <c r="G306" s="3">
        <f t="shared" si="42"/>
        <v>25000</v>
      </c>
      <c r="H306" s="6">
        <f t="shared" si="43"/>
        <v>55</v>
      </c>
      <c r="I306" s="10">
        <f t="shared" si="44"/>
        <v>29.999999999999996</v>
      </c>
      <c r="M306">
        <f t="shared" si="45"/>
        <v>0</v>
      </c>
      <c r="N306">
        <f t="shared" si="46"/>
        <v>0</v>
      </c>
      <c r="O306">
        <f t="shared" si="47"/>
        <v>0</v>
      </c>
      <c r="P306">
        <f t="shared" si="48"/>
        <v>1</v>
      </c>
      <c r="Q306">
        <f t="shared" si="49"/>
        <v>0</v>
      </c>
      <c r="R306">
        <f t="shared" si="50"/>
        <v>0</v>
      </c>
    </row>
    <row r="307" spans="1:18" x14ac:dyDescent="0.25">
      <c r="A307" s="3" t="s">
        <v>404</v>
      </c>
      <c r="B307" s="3" t="s">
        <v>72</v>
      </c>
      <c r="C307" s="8">
        <v>29510</v>
      </c>
      <c r="D307" s="3" t="s">
        <v>6</v>
      </c>
      <c r="E307" s="3">
        <f>YEAR(C307)</f>
        <v>1980</v>
      </c>
      <c r="F307" s="3" t="str">
        <f t="shared" si="41"/>
        <v>M</v>
      </c>
      <c r="G307" s="3">
        <f t="shared" si="42"/>
        <v>30000</v>
      </c>
      <c r="H307" s="6">
        <f t="shared" si="43"/>
        <v>36</v>
      </c>
      <c r="I307" s="10">
        <f t="shared" si="44"/>
        <v>45</v>
      </c>
      <c r="M307">
        <f t="shared" si="45"/>
        <v>0</v>
      </c>
      <c r="N307">
        <f t="shared" si="46"/>
        <v>1</v>
      </c>
      <c r="O307">
        <f t="shared" si="47"/>
        <v>0</v>
      </c>
      <c r="P307">
        <f t="shared" si="48"/>
        <v>0</v>
      </c>
      <c r="Q307">
        <f t="shared" si="49"/>
        <v>0</v>
      </c>
      <c r="R307">
        <f t="shared" si="50"/>
        <v>0</v>
      </c>
    </row>
    <row r="308" spans="1:18" x14ac:dyDescent="0.25">
      <c r="A308" s="3" t="s">
        <v>405</v>
      </c>
      <c r="B308" s="3" t="s">
        <v>406</v>
      </c>
      <c r="C308" s="8">
        <v>22398</v>
      </c>
      <c r="D308" s="3" t="s">
        <v>12</v>
      </c>
      <c r="E308" s="3">
        <f>YEAR(C308)</f>
        <v>1961</v>
      </c>
      <c r="F308" s="3" t="str">
        <f t="shared" si="41"/>
        <v>M</v>
      </c>
      <c r="G308" s="3">
        <f t="shared" si="42"/>
        <v>30000</v>
      </c>
      <c r="H308" s="6">
        <f t="shared" si="43"/>
        <v>55</v>
      </c>
      <c r="I308" s="10">
        <f t="shared" si="44"/>
        <v>36</v>
      </c>
      <c r="M308">
        <f t="shared" si="45"/>
        <v>0</v>
      </c>
      <c r="N308">
        <f t="shared" si="46"/>
        <v>0</v>
      </c>
      <c r="O308">
        <f t="shared" si="47"/>
        <v>0</v>
      </c>
      <c r="P308">
        <f t="shared" si="48"/>
        <v>1</v>
      </c>
      <c r="Q308">
        <f t="shared" si="49"/>
        <v>0</v>
      </c>
      <c r="R308">
        <f t="shared" si="50"/>
        <v>0</v>
      </c>
    </row>
    <row r="309" spans="1:18" x14ac:dyDescent="0.25">
      <c r="A309" s="3" t="s">
        <v>407</v>
      </c>
      <c r="B309" s="3" t="s">
        <v>20</v>
      </c>
      <c r="C309" s="8">
        <v>28394</v>
      </c>
      <c r="D309" s="3" t="s">
        <v>9</v>
      </c>
      <c r="E309" s="3">
        <f>YEAR(C309)</f>
        <v>1977</v>
      </c>
      <c r="F309" s="3" t="str">
        <f t="shared" si="41"/>
        <v>K</v>
      </c>
      <c r="G309" s="3">
        <f t="shared" si="42"/>
        <v>25000</v>
      </c>
      <c r="H309" s="6">
        <f t="shared" si="43"/>
        <v>39</v>
      </c>
      <c r="I309" s="10">
        <f t="shared" si="44"/>
        <v>37.5</v>
      </c>
      <c r="M309">
        <f t="shared" si="45"/>
        <v>0</v>
      </c>
      <c r="N309">
        <f t="shared" si="46"/>
        <v>1</v>
      </c>
      <c r="O309">
        <f t="shared" si="47"/>
        <v>0</v>
      </c>
      <c r="P309">
        <f t="shared" si="48"/>
        <v>0</v>
      </c>
      <c r="Q309">
        <f t="shared" si="49"/>
        <v>0</v>
      </c>
      <c r="R309">
        <f t="shared" si="50"/>
        <v>0</v>
      </c>
    </row>
    <row r="310" spans="1:18" x14ac:dyDescent="0.25">
      <c r="A310" s="3" t="s">
        <v>408</v>
      </c>
      <c r="B310" s="3" t="s">
        <v>139</v>
      </c>
      <c r="C310" s="8">
        <v>16244</v>
      </c>
      <c r="D310" s="3" t="s">
        <v>6</v>
      </c>
      <c r="E310" s="3">
        <f>YEAR(C310)</f>
        <v>1944</v>
      </c>
      <c r="F310" s="3" t="str">
        <f t="shared" si="41"/>
        <v>M</v>
      </c>
      <c r="G310" s="3">
        <f t="shared" si="42"/>
        <v>30000</v>
      </c>
      <c r="H310" s="6">
        <f t="shared" si="43"/>
        <v>72</v>
      </c>
      <c r="I310" s="10">
        <f t="shared" si="44"/>
        <v>85</v>
      </c>
      <c r="M310">
        <f t="shared" si="45"/>
        <v>0</v>
      </c>
      <c r="N310">
        <f t="shared" si="46"/>
        <v>0</v>
      </c>
      <c r="O310">
        <f t="shared" si="47"/>
        <v>0</v>
      </c>
      <c r="P310">
        <f t="shared" si="48"/>
        <v>0</v>
      </c>
      <c r="Q310">
        <f t="shared" si="49"/>
        <v>0</v>
      </c>
      <c r="R310">
        <f t="shared" si="50"/>
        <v>1</v>
      </c>
    </row>
    <row r="311" spans="1:18" x14ac:dyDescent="0.25">
      <c r="A311" s="3" t="s">
        <v>409</v>
      </c>
      <c r="B311" s="3" t="s">
        <v>167</v>
      </c>
      <c r="C311" s="8">
        <v>32836</v>
      </c>
      <c r="D311" s="3" t="s">
        <v>12</v>
      </c>
      <c r="E311" s="3">
        <f>YEAR(C311)</f>
        <v>1989</v>
      </c>
      <c r="F311" s="3" t="str">
        <f t="shared" si="41"/>
        <v>M</v>
      </c>
      <c r="G311" s="3">
        <f t="shared" si="42"/>
        <v>30000</v>
      </c>
      <c r="H311" s="6">
        <f t="shared" si="43"/>
        <v>27</v>
      </c>
      <c r="I311" s="10">
        <f t="shared" si="44"/>
        <v>30</v>
      </c>
      <c r="M311">
        <f t="shared" si="45"/>
        <v>1</v>
      </c>
      <c r="N311">
        <f t="shared" si="46"/>
        <v>0</v>
      </c>
      <c r="O311">
        <f t="shared" si="47"/>
        <v>0</v>
      </c>
      <c r="P311">
        <f t="shared" si="48"/>
        <v>0</v>
      </c>
      <c r="Q311">
        <f t="shared" si="49"/>
        <v>0</v>
      </c>
      <c r="R311">
        <f t="shared" si="50"/>
        <v>0</v>
      </c>
    </row>
    <row r="312" spans="1:18" x14ac:dyDescent="0.25">
      <c r="A312" s="3" t="s">
        <v>410</v>
      </c>
      <c r="B312" s="3" t="s">
        <v>141</v>
      </c>
      <c r="C312" s="8">
        <v>23528</v>
      </c>
      <c r="D312" s="3" t="s">
        <v>6</v>
      </c>
      <c r="E312" s="3">
        <f>YEAR(C312)</f>
        <v>1964</v>
      </c>
      <c r="F312" s="3" t="str">
        <f t="shared" si="41"/>
        <v>M</v>
      </c>
      <c r="G312" s="3">
        <f t="shared" si="42"/>
        <v>30000</v>
      </c>
      <c r="H312" s="6">
        <f t="shared" si="43"/>
        <v>52</v>
      </c>
      <c r="I312" s="10">
        <f t="shared" si="44"/>
        <v>36</v>
      </c>
      <c r="M312">
        <f t="shared" si="45"/>
        <v>0</v>
      </c>
      <c r="N312">
        <f t="shared" si="46"/>
        <v>0</v>
      </c>
      <c r="O312">
        <f t="shared" si="47"/>
        <v>0</v>
      </c>
      <c r="P312">
        <f t="shared" si="48"/>
        <v>1</v>
      </c>
      <c r="Q312">
        <f t="shared" si="49"/>
        <v>0</v>
      </c>
      <c r="R312">
        <f t="shared" si="50"/>
        <v>0</v>
      </c>
    </row>
    <row r="313" spans="1:18" x14ac:dyDescent="0.25">
      <c r="A313" s="3" t="s">
        <v>411</v>
      </c>
      <c r="B313" s="3" t="s">
        <v>412</v>
      </c>
      <c r="C313" s="8">
        <v>28489</v>
      </c>
      <c r="D313" s="3" t="s">
        <v>12</v>
      </c>
      <c r="E313" s="3">
        <f>YEAR(C313)</f>
        <v>1977</v>
      </c>
      <c r="F313" s="3" t="str">
        <f t="shared" si="41"/>
        <v>K</v>
      </c>
      <c r="G313" s="3">
        <f t="shared" si="42"/>
        <v>25000</v>
      </c>
      <c r="H313" s="6">
        <f t="shared" si="43"/>
        <v>39</v>
      </c>
      <c r="I313" s="10">
        <f t="shared" si="44"/>
        <v>37.5</v>
      </c>
      <c r="M313">
        <f t="shared" si="45"/>
        <v>0</v>
      </c>
      <c r="N313">
        <f t="shared" si="46"/>
        <v>1</v>
      </c>
      <c r="O313">
        <f t="shared" si="47"/>
        <v>0</v>
      </c>
      <c r="P313">
        <f t="shared" si="48"/>
        <v>0</v>
      </c>
      <c r="Q313">
        <f t="shared" si="49"/>
        <v>0</v>
      </c>
      <c r="R313">
        <f t="shared" si="50"/>
        <v>0</v>
      </c>
    </row>
    <row r="314" spans="1:18" x14ac:dyDescent="0.25">
      <c r="A314" s="3" t="s">
        <v>413</v>
      </c>
      <c r="B314" s="3" t="s">
        <v>399</v>
      </c>
      <c r="C314" s="8">
        <v>20920</v>
      </c>
      <c r="D314" s="3" t="s">
        <v>12</v>
      </c>
      <c r="E314" s="3">
        <f>YEAR(C314)</f>
        <v>1957</v>
      </c>
      <c r="F314" s="3" t="str">
        <f t="shared" si="41"/>
        <v>M</v>
      </c>
      <c r="G314" s="3">
        <f t="shared" si="42"/>
        <v>30000</v>
      </c>
      <c r="H314" s="6">
        <f t="shared" si="43"/>
        <v>59</v>
      </c>
      <c r="I314" s="10">
        <f t="shared" si="44"/>
        <v>36</v>
      </c>
      <c r="M314">
        <f t="shared" si="45"/>
        <v>0</v>
      </c>
      <c r="N314">
        <f t="shared" si="46"/>
        <v>0</v>
      </c>
      <c r="O314">
        <f t="shared" si="47"/>
        <v>0</v>
      </c>
      <c r="P314">
        <f t="shared" si="48"/>
        <v>1</v>
      </c>
      <c r="Q314">
        <f t="shared" si="49"/>
        <v>0</v>
      </c>
      <c r="R314">
        <f t="shared" si="50"/>
        <v>0</v>
      </c>
    </row>
    <row r="315" spans="1:18" x14ac:dyDescent="0.25">
      <c r="A315" s="3" t="s">
        <v>414</v>
      </c>
      <c r="B315" s="3" t="s">
        <v>11</v>
      </c>
      <c r="C315" s="8">
        <v>34164</v>
      </c>
      <c r="D315" s="3" t="s">
        <v>6</v>
      </c>
      <c r="E315" s="3">
        <f>YEAR(C315)</f>
        <v>1993</v>
      </c>
      <c r="F315" s="3" t="str">
        <f t="shared" si="41"/>
        <v>K</v>
      </c>
      <c r="G315" s="3">
        <f t="shared" si="42"/>
        <v>25000</v>
      </c>
      <c r="H315" s="6">
        <f t="shared" si="43"/>
        <v>23</v>
      </c>
      <c r="I315" s="10">
        <f t="shared" si="44"/>
        <v>25</v>
      </c>
      <c r="M315">
        <f t="shared" si="45"/>
        <v>1</v>
      </c>
      <c r="N315">
        <f t="shared" si="46"/>
        <v>0</v>
      </c>
      <c r="O315">
        <f t="shared" si="47"/>
        <v>0</v>
      </c>
      <c r="P315">
        <f t="shared" si="48"/>
        <v>0</v>
      </c>
      <c r="Q315">
        <f t="shared" si="49"/>
        <v>0</v>
      </c>
      <c r="R315">
        <f t="shared" si="50"/>
        <v>0</v>
      </c>
    </row>
    <row r="316" spans="1:18" x14ac:dyDescent="0.25">
      <c r="A316" s="3" t="s">
        <v>415</v>
      </c>
      <c r="B316" s="3" t="s">
        <v>246</v>
      </c>
      <c r="C316" s="8">
        <v>32341</v>
      </c>
      <c r="D316" s="3" t="s">
        <v>6</v>
      </c>
      <c r="E316" s="3">
        <f>YEAR(C316)</f>
        <v>1988</v>
      </c>
      <c r="F316" s="3" t="str">
        <f t="shared" si="41"/>
        <v>M</v>
      </c>
      <c r="G316" s="3">
        <f t="shared" si="42"/>
        <v>30000</v>
      </c>
      <c r="H316" s="6">
        <f t="shared" si="43"/>
        <v>28</v>
      </c>
      <c r="I316" s="10">
        <f t="shared" si="44"/>
        <v>30</v>
      </c>
      <c r="M316">
        <f t="shared" si="45"/>
        <v>1</v>
      </c>
      <c r="N316">
        <f t="shared" si="46"/>
        <v>0</v>
      </c>
      <c r="O316">
        <f t="shared" si="47"/>
        <v>0</v>
      </c>
      <c r="P316">
        <f t="shared" si="48"/>
        <v>0</v>
      </c>
      <c r="Q316">
        <f t="shared" si="49"/>
        <v>0</v>
      </c>
      <c r="R316">
        <f t="shared" si="50"/>
        <v>0</v>
      </c>
    </row>
    <row r="317" spans="1:18" x14ac:dyDescent="0.25">
      <c r="A317" s="3" t="s">
        <v>416</v>
      </c>
      <c r="B317" s="3" t="s">
        <v>194</v>
      </c>
      <c r="C317" s="8">
        <v>16640</v>
      </c>
      <c r="D317" s="3" t="s">
        <v>12</v>
      </c>
      <c r="E317" s="3">
        <f>YEAR(C317)</f>
        <v>1945</v>
      </c>
      <c r="F317" s="3" t="str">
        <f t="shared" si="41"/>
        <v>K</v>
      </c>
      <c r="G317" s="3">
        <f t="shared" si="42"/>
        <v>25000</v>
      </c>
      <c r="H317" s="6">
        <f t="shared" si="43"/>
        <v>71</v>
      </c>
      <c r="I317" s="10">
        <f t="shared" si="44"/>
        <v>79</v>
      </c>
      <c r="M317">
        <f t="shared" si="45"/>
        <v>0</v>
      </c>
      <c r="N317">
        <f t="shared" si="46"/>
        <v>0</v>
      </c>
      <c r="O317">
        <f t="shared" si="47"/>
        <v>0</v>
      </c>
      <c r="P317">
        <f t="shared" si="48"/>
        <v>0</v>
      </c>
      <c r="Q317">
        <f t="shared" si="49"/>
        <v>0</v>
      </c>
      <c r="R317">
        <f t="shared" si="50"/>
        <v>1</v>
      </c>
    </row>
    <row r="318" spans="1:18" x14ac:dyDescent="0.25">
      <c r="A318" s="3" t="s">
        <v>417</v>
      </c>
      <c r="B318" s="3" t="s">
        <v>418</v>
      </c>
      <c r="C318" s="8">
        <v>28217</v>
      </c>
      <c r="D318" s="3" t="s">
        <v>12</v>
      </c>
      <c r="E318" s="3">
        <f>YEAR(C318)</f>
        <v>1977</v>
      </c>
      <c r="F318" s="3" t="str">
        <f t="shared" si="41"/>
        <v>M</v>
      </c>
      <c r="G318" s="3">
        <f t="shared" si="42"/>
        <v>30000</v>
      </c>
      <c r="H318" s="6">
        <f t="shared" si="43"/>
        <v>39</v>
      </c>
      <c r="I318" s="10">
        <f t="shared" si="44"/>
        <v>45</v>
      </c>
      <c r="M318">
        <f t="shared" si="45"/>
        <v>0</v>
      </c>
      <c r="N318">
        <f t="shared" si="46"/>
        <v>1</v>
      </c>
      <c r="O318">
        <f t="shared" si="47"/>
        <v>0</v>
      </c>
      <c r="P318">
        <f t="shared" si="48"/>
        <v>0</v>
      </c>
      <c r="Q318">
        <f t="shared" si="49"/>
        <v>0</v>
      </c>
      <c r="R318">
        <f t="shared" si="50"/>
        <v>0</v>
      </c>
    </row>
    <row r="319" spans="1:18" x14ac:dyDescent="0.25">
      <c r="A319" s="3" t="s">
        <v>190</v>
      </c>
      <c r="B319" s="3" t="s">
        <v>419</v>
      </c>
      <c r="C319" s="8">
        <v>32646</v>
      </c>
      <c r="D319" s="3" t="s">
        <v>40</v>
      </c>
      <c r="E319" s="3">
        <f>YEAR(C319)</f>
        <v>1989</v>
      </c>
      <c r="F319" s="3" t="str">
        <f t="shared" si="41"/>
        <v>M</v>
      </c>
      <c r="G319" s="3">
        <f t="shared" si="42"/>
        <v>30000</v>
      </c>
      <c r="H319" s="6">
        <f t="shared" si="43"/>
        <v>27</v>
      </c>
      <c r="I319" s="10">
        <f t="shared" si="44"/>
        <v>30</v>
      </c>
      <c r="M319">
        <f t="shared" si="45"/>
        <v>1</v>
      </c>
      <c r="N319">
        <f t="shared" si="46"/>
        <v>0</v>
      </c>
      <c r="O319">
        <f t="shared" si="47"/>
        <v>0</v>
      </c>
      <c r="P319">
        <f t="shared" si="48"/>
        <v>0</v>
      </c>
      <c r="Q319">
        <f t="shared" si="49"/>
        <v>0</v>
      </c>
      <c r="R319">
        <f t="shared" si="50"/>
        <v>0</v>
      </c>
    </row>
    <row r="320" spans="1:18" x14ac:dyDescent="0.25">
      <c r="A320" s="3" t="s">
        <v>420</v>
      </c>
      <c r="B320" s="3" t="s">
        <v>5</v>
      </c>
      <c r="C320" s="8">
        <v>28636</v>
      </c>
      <c r="D320" s="3" t="s">
        <v>40</v>
      </c>
      <c r="E320" s="3">
        <f>YEAR(C320)</f>
        <v>1978</v>
      </c>
      <c r="F320" s="3" t="str">
        <f t="shared" si="41"/>
        <v>K</v>
      </c>
      <c r="G320" s="3">
        <f t="shared" si="42"/>
        <v>25000</v>
      </c>
      <c r="H320" s="6">
        <f t="shared" si="43"/>
        <v>38</v>
      </c>
      <c r="I320" s="10">
        <f t="shared" si="44"/>
        <v>37.5</v>
      </c>
      <c r="M320">
        <f t="shared" si="45"/>
        <v>0</v>
      </c>
      <c r="N320">
        <f t="shared" si="46"/>
        <v>1</v>
      </c>
      <c r="O320">
        <f t="shared" si="47"/>
        <v>0</v>
      </c>
      <c r="P320">
        <f t="shared" si="48"/>
        <v>0</v>
      </c>
      <c r="Q320">
        <f t="shared" si="49"/>
        <v>0</v>
      </c>
      <c r="R320">
        <f t="shared" si="50"/>
        <v>0</v>
      </c>
    </row>
    <row r="321" spans="1:18" x14ac:dyDescent="0.25">
      <c r="A321" s="3" t="s">
        <v>421</v>
      </c>
      <c r="B321" s="3" t="s">
        <v>8</v>
      </c>
      <c r="C321" s="8">
        <v>30418</v>
      </c>
      <c r="D321" s="3" t="s">
        <v>12</v>
      </c>
      <c r="E321" s="3">
        <f>YEAR(C321)</f>
        <v>1983</v>
      </c>
      <c r="F321" s="3" t="str">
        <f t="shared" si="41"/>
        <v>M</v>
      </c>
      <c r="G321" s="3">
        <f t="shared" si="42"/>
        <v>30000</v>
      </c>
      <c r="H321" s="6">
        <f t="shared" si="43"/>
        <v>33</v>
      </c>
      <c r="I321" s="10">
        <f t="shared" si="44"/>
        <v>45</v>
      </c>
      <c r="M321">
        <f t="shared" si="45"/>
        <v>0</v>
      </c>
      <c r="N321">
        <f t="shared" si="46"/>
        <v>1</v>
      </c>
      <c r="O321">
        <f t="shared" si="47"/>
        <v>0</v>
      </c>
      <c r="P321">
        <f t="shared" si="48"/>
        <v>0</v>
      </c>
      <c r="Q321">
        <f t="shared" si="49"/>
        <v>0</v>
      </c>
      <c r="R321">
        <f t="shared" si="50"/>
        <v>0</v>
      </c>
    </row>
    <row r="322" spans="1:18" x14ac:dyDescent="0.25">
      <c r="A322" s="3" t="s">
        <v>110</v>
      </c>
      <c r="B322" s="3" t="s">
        <v>368</v>
      </c>
      <c r="C322" s="8">
        <v>33971</v>
      </c>
      <c r="D322" s="3" t="s">
        <v>12</v>
      </c>
      <c r="E322" s="3">
        <f>YEAR(C322)</f>
        <v>1993</v>
      </c>
      <c r="F322" s="3" t="str">
        <f t="shared" si="41"/>
        <v>K</v>
      </c>
      <c r="G322" s="3">
        <f t="shared" si="42"/>
        <v>25000</v>
      </c>
      <c r="H322" s="6">
        <f t="shared" si="43"/>
        <v>23</v>
      </c>
      <c r="I322" s="10">
        <f t="shared" si="44"/>
        <v>25</v>
      </c>
      <c r="M322">
        <f t="shared" si="45"/>
        <v>1</v>
      </c>
      <c r="N322">
        <f t="shared" si="46"/>
        <v>0</v>
      </c>
      <c r="O322">
        <f t="shared" si="47"/>
        <v>0</v>
      </c>
      <c r="P322">
        <f t="shared" si="48"/>
        <v>0</v>
      </c>
      <c r="Q322">
        <f t="shared" si="49"/>
        <v>0</v>
      </c>
      <c r="R322">
        <f t="shared" si="50"/>
        <v>0</v>
      </c>
    </row>
    <row r="323" spans="1:18" x14ac:dyDescent="0.25">
      <c r="A323" s="3" t="s">
        <v>422</v>
      </c>
      <c r="B323" s="3" t="s">
        <v>52</v>
      </c>
      <c r="C323" s="8">
        <v>26974</v>
      </c>
      <c r="D323" s="3" t="s">
        <v>12</v>
      </c>
      <c r="E323" s="3">
        <f>YEAR(C323)</f>
        <v>1973</v>
      </c>
      <c r="F323" s="3" t="str">
        <f t="shared" ref="F323:F332" si="51">IF(RIGHT(B323,1)="a","K","M")</f>
        <v>K</v>
      </c>
      <c r="G323" s="3">
        <f t="shared" ref="G323:G332" si="52">IF(F323="K",25000,30000)</f>
        <v>25000</v>
      </c>
      <c r="H323" s="6">
        <f t="shared" ref="H323:H332" si="53">2016-E323</f>
        <v>43</v>
      </c>
      <c r="I323" s="10">
        <f t="shared" ref="I323:I332" si="54">IF(H323&lt;=30,G323*0.1%,IF(H323&lt;=45,G323*0.15%,IF(H323&gt;60,G323*0.12%+49,G323*0.12%)))</f>
        <v>37.5</v>
      </c>
      <c r="M323">
        <f t="shared" ref="M323:M332" si="55">IF(AND(H323&gt;=20,H323&lt;=29),1,0)</f>
        <v>0</v>
      </c>
      <c r="N323">
        <f t="shared" ref="N323:N332" si="56">IF(AND(H323&gt;=30,H323&lt;=39),1,0)</f>
        <v>0</v>
      </c>
      <c r="O323">
        <f t="shared" ref="O323:O332" si="57">IF(AND(H323&gt;=40,H323&lt;=49),1,0)</f>
        <v>1</v>
      </c>
      <c r="P323">
        <f t="shared" ref="P323:P332" si="58">IF(AND(H323&gt;=50,H323&lt;=59),1,0)</f>
        <v>0</v>
      </c>
      <c r="Q323">
        <f t="shared" ref="Q323:Q332" si="59">IF(AND(H323&gt;=60,H323&lt;=69),1,0)</f>
        <v>0</v>
      </c>
      <c r="R323">
        <f t="shared" ref="R323:R332" si="60">IF(AND(H323&gt;=70,H323&lt;=79),1,0)</f>
        <v>0</v>
      </c>
    </row>
    <row r="324" spans="1:18" x14ac:dyDescent="0.25">
      <c r="A324" s="3" t="s">
        <v>423</v>
      </c>
      <c r="B324" s="3" t="s">
        <v>47</v>
      </c>
      <c r="C324" s="8">
        <v>21339</v>
      </c>
      <c r="D324" s="3" t="s">
        <v>12</v>
      </c>
      <c r="E324" s="3">
        <f>YEAR(C324)</f>
        <v>1958</v>
      </c>
      <c r="F324" s="3" t="str">
        <f t="shared" si="51"/>
        <v>K</v>
      </c>
      <c r="G324" s="3">
        <f t="shared" si="52"/>
        <v>25000</v>
      </c>
      <c r="H324" s="6">
        <f t="shared" si="53"/>
        <v>58</v>
      </c>
      <c r="I324" s="10">
        <f t="shared" si="54"/>
        <v>29.999999999999996</v>
      </c>
      <c r="M324">
        <f t="shared" si="55"/>
        <v>0</v>
      </c>
      <c r="N324">
        <f t="shared" si="56"/>
        <v>0</v>
      </c>
      <c r="O324">
        <f t="shared" si="57"/>
        <v>0</v>
      </c>
      <c r="P324">
        <f t="shared" si="58"/>
        <v>1</v>
      </c>
      <c r="Q324">
        <f t="shared" si="59"/>
        <v>0</v>
      </c>
      <c r="R324">
        <f t="shared" si="60"/>
        <v>0</v>
      </c>
    </row>
    <row r="325" spans="1:18" x14ac:dyDescent="0.25">
      <c r="A325" s="3" t="s">
        <v>424</v>
      </c>
      <c r="B325" s="3" t="s">
        <v>90</v>
      </c>
      <c r="C325" s="8">
        <v>25150</v>
      </c>
      <c r="D325" s="3" t="s">
        <v>6</v>
      </c>
      <c r="E325" s="3">
        <f>YEAR(C325)</f>
        <v>1968</v>
      </c>
      <c r="F325" s="3" t="str">
        <f t="shared" si="51"/>
        <v>M</v>
      </c>
      <c r="G325" s="3">
        <f t="shared" si="52"/>
        <v>30000</v>
      </c>
      <c r="H325" s="6">
        <f t="shared" si="53"/>
        <v>48</v>
      </c>
      <c r="I325" s="10">
        <f t="shared" si="54"/>
        <v>36</v>
      </c>
      <c r="M325">
        <f t="shared" si="55"/>
        <v>0</v>
      </c>
      <c r="N325">
        <f t="shared" si="56"/>
        <v>0</v>
      </c>
      <c r="O325">
        <f t="shared" si="57"/>
        <v>1</v>
      </c>
      <c r="P325">
        <f t="shared" si="58"/>
        <v>0</v>
      </c>
      <c r="Q325">
        <f t="shared" si="59"/>
        <v>0</v>
      </c>
      <c r="R325">
        <f t="shared" si="60"/>
        <v>0</v>
      </c>
    </row>
    <row r="326" spans="1:18" x14ac:dyDescent="0.25">
      <c r="A326" s="3" t="s">
        <v>425</v>
      </c>
      <c r="B326" s="3" t="s">
        <v>8</v>
      </c>
      <c r="C326" s="8">
        <v>20340</v>
      </c>
      <c r="D326" s="3" t="s">
        <v>12</v>
      </c>
      <c r="E326" s="3">
        <f>YEAR(C326)</f>
        <v>1955</v>
      </c>
      <c r="F326" s="3" t="str">
        <f t="shared" si="51"/>
        <v>M</v>
      </c>
      <c r="G326" s="3">
        <f t="shared" si="52"/>
        <v>30000</v>
      </c>
      <c r="H326" s="6">
        <f t="shared" si="53"/>
        <v>61</v>
      </c>
      <c r="I326" s="10">
        <f t="shared" si="54"/>
        <v>85</v>
      </c>
      <c r="M326">
        <f t="shared" si="55"/>
        <v>0</v>
      </c>
      <c r="N326">
        <f t="shared" si="56"/>
        <v>0</v>
      </c>
      <c r="O326">
        <f t="shared" si="57"/>
        <v>0</v>
      </c>
      <c r="P326">
        <f t="shared" si="58"/>
        <v>0</v>
      </c>
      <c r="Q326">
        <f t="shared" si="59"/>
        <v>1</v>
      </c>
      <c r="R326">
        <f t="shared" si="60"/>
        <v>0</v>
      </c>
    </row>
    <row r="327" spans="1:18" x14ac:dyDescent="0.25">
      <c r="A327" s="3" t="s">
        <v>426</v>
      </c>
      <c r="B327" s="3" t="s">
        <v>131</v>
      </c>
      <c r="C327" s="8">
        <v>16045</v>
      </c>
      <c r="D327" s="3" t="s">
        <v>6</v>
      </c>
      <c r="E327" s="3">
        <f>YEAR(C327)</f>
        <v>1943</v>
      </c>
      <c r="F327" s="3" t="str">
        <f t="shared" si="51"/>
        <v>K</v>
      </c>
      <c r="G327" s="3">
        <f t="shared" si="52"/>
        <v>25000</v>
      </c>
      <c r="H327" s="6">
        <f t="shared" si="53"/>
        <v>73</v>
      </c>
      <c r="I327" s="10">
        <f t="shared" si="54"/>
        <v>79</v>
      </c>
      <c r="M327">
        <f t="shared" si="55"/>
        <v>0</v>
      </c>
      <c r="N327">
        <f t="shared" si="56"/>
        <v>0</v>
      </c>
      <c r="O327">
        <f t="shared" si="57"/>
        <v>0</v>
      </c>
      <c r="P327">
        <f t="shared" si="58"/>
        <v>0</v>
      </c>
      <c r="Q327">
        <f t="shared" si="59"/>
        <v>0</v>
      </c>
      <c r="R327">
        <f t="shared" si="60"/>
        <v>1</v>
      </c>
    </row>
    <row r="328" spans="1:18" x14ac:dyDescent="0.25">
      <c r="A328" s="3" t="s">
        <v>427</v>
      </c>
      <c r="B328" s="3" t="s">
        <v>37</v>
      </c>
      <c r="C328" s="8">
        <v>18568</v>
      </c>
      <c r="D328" s="3" t="s">
        <v>12</v>
      </c>
      <c r="E328" s="3">
        <f>YEAR(C328)</f>
        <v>1950</v>
      </c>
      <c r="F328" s="3" t="str">
        <f t="shared" si="51"/>
        <v>K</v>
      </c>
      <c r="G328" s="3">
        <f t="shared" si="52"/>
        <v>25000</v>
      </c>
      <c r="H328" s="6">
        <f t="shared" si="53"/>
        <v>66</v>
      </c>
      <c r="I328" s="10">
        <f t="shared" si="54"/>
        <v>79</v>
      </c>
      <c r="M328">
        <f t="shared" si="55"/>
        <v>0</v>
      </c>
      <c r="N328">
        <f t="shared" si="56"/>
        <v>0</v>
      </c>
      <c r="O328">
        <f t="shared" si="57"/>
        <v>0</v>
      </c>
      <c r="P328">
        <f t="shared" si="58"/>
        <v>0</v>
      </c>
      <c r="Q328">
        <f t="shared" si="59"/>
        <v>1</v>
      </c>
      <c r="R328">
        <f t="shared" si="60"/>
        <v>0</v>
      </c>
    </row>
    <row r="329" spans="1:18" x14ac:dyDescent="0.25">
      <c r="A329" s="3" t="s">
        <v>311</v>
      </c>
      <c r="B329" s="3" t="s">
        <v>199</v>
      </c>
      <c r="C329" s="8">
        <v>33976</v>
      </c>
      <c r="D329" s="3" t="s">
        <v>12</v>
      </c>
      <c r="E329" s="3">
        <f>YEAR(C329)</f>
        <v>1993</v>
      </c>
      <c r="F329" s="3" t="str">
        <f t="shared" si="51"/>
        <v>K</v>
      </c>
      <c r="G329" s="3">
        <f t="shared" si="52"/>
        <v>25000</v>
      </c>
      <c r="H329" s="6">
        <f t="shared" si="53"/>
        <v>23</v>
      </c>
      <c r="I329" s="10">
        <f t="shared" si="54"/>
        <v>25</v>
      </c>
      <c r="M329">
        <f t="shared" si="55"/>
        <v>1</v>
      </c>
      <c r="N329">
        <f t="shared" si="56"/>
        <v>0</v>
      </c>
      <c r="O329">
        <f t="shared" si="57"/>
        <v>0</v>
      </c>
      <c r="P329">
        <f t="shared" si="58"/>
        <v>0</v>
      </c>
      <c r="Q329">
        <f t="shared" si="59"/>
        <v>0</v>
      </c>
      <c r="R329">
        <f t="shared" si="60"/>
        <v>0</v>
      </c>
    </row>
    <row r="330" spans="1:18" x14ac:dyDescent="0.25">
      <c r="A330" s="3" t="s">
        <v>428</v>
      </c>
      <c r="B330" s="3" t="s">
        <v>429</v>
      </c>
      <c r="C330" s="8">
        <v>30720</v>
      </c>
      <c r="D330" s="3" t="s">
        <v>12</v>
      </c>
      <c r="E330" s="3">
        <f>YEAR(C330)</f>
        <v>1984</v>
      </c>
      <c r="F330" s="3" t="str">
        <f t="shared" si="51"/>
        <v>K</v>
      </c>
      <c r="G330" s="3">
        <f t="shared" si="52"/>
        <v>25000</v>
      </c>
      <c r="H330" s="6">
        <f t="shared" si="53"/>
        <v>32</v>
      </c>
      <c r="I330" s="10">
        <f t="shared" si="54"/>
        <v>37.5</v>
      </c>
      <c r="M330">
        <f t="shared" si="55"/>
        <v>0</v>
      </c>
      <c r="N330">
        <f t="shared" si="56"/>
        <v>1</v>
      </c>
      <c r="O330">
        <f t="shared" si="57"/>
        <v>0</v>
      </c>
      <c r="P330">
        <f t="shared" si="58"/>
        <v>0</v>
      </c>
      <c r="Q330">
        <f t="shared" si="59"/>
        <v>0</v>
      </c>
      <c r="R330">
        <f t="shared" si="60"/>
        <v>0</v>
      </c>
    </row>
    <row r="331" spans="1:18" x14ac:dyDescent="0.25">
      <c r="A331" s="3" t="s">
        <v>430</v>
      </c>
      <c r="B331" s="3" t="s">
        <v>141</v>
      </c>
      <c r="C331" s="8">
        <v>22604</v>
      </c>
      <c r="D331" s="3" t="s">
        <v>9</v>
      </c>
      <c r="E331" s="3">
        <f>YEAR(C331)</f>
        <v>1961</v>
      </c>
      <c r="F331" s="3" t="str">
        <f t="shared" si="51"/>
        <v>M</v>
      </c>
      <c r="G331" s="3">
        <f t="shared" si="52"/>
        <v>30000</v>
      </c>
      <c r="H331" s="6">
        <f t="shared" si="53"/>
        <v>55</v>
      </c>
      <c r="I331" s="10">
        <f t="shared" si="54"/>
        <v>36</v>
      </c>
      <c r="M331">
        <f t="shared" si="55"/>
        <v>0</v>
      </c>
      <c r="N331">
        <f t="shared" si="56"/>
        <v>0</v>
      </c>
      <c r="O331">
        <f t="shared" si="57"/>
        <v>0</v>
      </c>
      <c r="P331">
        <f t="shared" si="58"/>
        <v>1</v>
      </c>
      <c r="Q331">
        <f t="shared" si="59"/>
        <v>0</v>
      </c>
      <c r="R331">
        <f t="shared" si="60"/>
        <v>0</v>
      </c>
    </row>
    <row r="332" spans="1:18" x14ac:dyDescent="0.25">
      <c r="A332" s="13" t="s">
        <v>431</v>
      </c>
      <c r="B332" s="13" t="s">
        <v>368</v>
      </c>
      <c r="C332" s="14">
        <v>19123</v>
      </c>
      <c r="D332" s="13" t="s">
        <v>12</v>
      </c>
      <c r="E332" s="13">
        <f>YEAR(C332)</f>
        <v>1952</v>
      </c>
      <c r="F332" s="13" t="str">
        <f t="shared" si="51"/>
        <v>K</v>
      </c>
      <c r="G332" s="13">
        <f t="shared" si="52"/>
        <v>25000</v>
      </c>
      <c r="H332" s="15">
        <f t="shared" si="53"/>
        <v>64</v>
      </c>
      <c r="I332" s="16">
        <f t="shared" si="54"/>
        <v>79</v>
      </c>
      <c r="M332">
        <f t="shared" si="55"/>
        <v>0</v>
      </c>
      <c r="N332">
        <f t="shared" si="56"/>
        <v>0</v>
      </c>
      <c r="O332">
        <f t="shared" si="57"/>
        <v>0</v>
      </c>
      <c r="P332">
        <f t="shared" si="58"/>
        <v>0</v>
      </c>
      <c r="Q332">
        <f t="shared" si="59"/>
        <v>1</v>
      </c>
      <c r="R332">
        <f t="shared" si="6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Arkusz1!ubezpieczenia_1</vt:lpstr>
      <vt:lpstr>Arkusz2!ubezpieczenia_1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2021-03-16T12:55:10Z</dcterms:created>
  <dcterms:modified xsi:type="dcterms:W3CDTF">2021-03-16T13:27:53Z</dcterms:modified>
</cp:coreProperties>
</file>