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2"/>
  </bookViews>
  <sheets>
    <sheet name="5_1" sheetId="4" r:id="rId1"/>
    <sheet name="INFO" sheetId="1" r:id="rId2"/>
    <sheet name="INFO2" sheetId="5" r:id="rId3"/>
  </sheets>
  <definedNames>
    <definedName name="kraina" localSheetId="1">INFO!$A$2:$E$51</definedName>
    <definedName name="kraina" localSheetId="2">INFO2!$A$2:$E$51</definedName>
  </definedNames>
  <calcPr calcId="144525"/>
  <pivotCaches>
    <pivotCache cacheId="2" r:id="rId4"/>
  </pivotCaches>
</workbook>
</file>

<file path=xl/calcChain.xml><?xml version="1.0" encoding="utf-8"?>
<calcChain xmlns="http://schemas.openxmlformats.org/spreadsheetml/2006/main">
  <c r="R3" i="5" l="1"/>
  <c r="S3" i="5" s="1"/>
  <c r="R4" i="5"/>
  <c r="S4" i="5" s="1"/>
  <c r="R5" i="5"/>
  <c r="S5" i="5" s="1"/>
  <c r="R6" i="5"/>
  <c r="S6" i="5" s="1"/>
  <c r="R7" i="5"/>
  <c r="S7" i="5" s="1"/>
  <c r="R8" i="5"/>
  <c r="S8" i="5" s="1"/>
  <c r="R9" i="5"/>
  <c r="S9" i="5" s="1"/>
  <c r="T9" i="5" s="1"/>
  <c r="R10" i="5"/>
  <c r="S10" i="5" s="1"/>
  <c r="R11" i="5"/>
  <c r="S11" i="5" s="1"/>
  <c r="R12" i="5"/>
  <c r="S12" i="5" s="1"/>
  <c r="R13" i="5"/>
  <c r="S13" i="5" s="1"/>
  <c r="R14" i="5"/>
  <c r="S14" i="5" s="1"/>
  <c r="R15" i="5"/>
  <c r="S15" i="5" s="1"/>
  <c r="R16" i="5"/>
  <c r="S16" i="5" s="1"/>
  <c r="R17" i="5"/>
  <c r="S17" i="5" s="1"/>
  <c r="R18" i="5"/>
  <c r="S18" i="5" s="1"/>
  <c r="R19" i="5"/>
  <c r="S19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39" i="5"/>
  <c r="S39" i="5" s="1"/>
  <c r="R40" i="5"/>
  <c r="S40" i="5" s="1"/>
  <c r="R41" i="5"/>
  <c r="S41" i="5" s="1"/>
  <c r="R42" i="5"/>
  <c r="S42" i="5" s="1"/>
  <c r="R43" i="5"/>
  <c r="S43" i="5" s="1"/>
  <c r="R44" i="5"/>
  <c r="S44" i="5" s="1"/>
  <c r="R45" i="5"/>
  <c r="S45" i="5" s="1"/>
  <c r="T45" i="5" s="1"/>
  <c r="R46" i="5"/>
  <c r="S46" i="5" s="1"/>
  <c r="R47" i="5"/>
  <c r="S47" i="5" s="1"/>
  <c r="R48" i="5"/>
  <c r="S48" i="5" s="1"/>
  <c r="R49" i="5"/>
  <c r="S49" i="5" s="1"/>
  <c r="R50" i="5"/>
  <c r="S50" i="5" s="1"/>
  <c r="R51" i="5"/>
  <c r="S51" i="5" s="1"/>
  <c r="T51" i="5" s="1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K2" i="5" s="1"/>
  <c r="L2" i="5" s="1"/>
  <c r="M2" i="5" s="1"/>
  <c r="N2" i="5" s="1"/>
  <c r="O2" i="5" s="1"/>
  <c r="P2" i="5" s="1"/>
  <c r="Q2" i="5" s="1"/>
  <c r="R2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H3" i="5"/>
  <c r="H4" i="5"/>
  <c r="H5" i="5"/>
  <c r="H6" i="5"/>
  <c r="H7" i="5"/>
  <c r="H8" i="5"/>
  <c r="H9" i="5"/>
  <c r="H10" i="5"/>
  <c r="H11" i="5"/>
  <c r="F11" i="5" s="1"/>
  <c r="H12" i="5"/>
  <c r="H13" i="5"/>
  <c r="H14" i="5"/>
  <c r="H15" i="5"/>
  <c r="H16" i="5"/>
  <c r="H17" i="5"/>
  <c r="H18" i="5"/>
  <c r="H19" i="5"/>
  <c r="H20" i="5"/>
  <c r="H21" i="5"/>
  <c r="H22" i="5"/>
  <c r="H23" i="5"/>
  <c r="F23" i="5" s="1"/>
  <c r="H24" i="5"/>
  <c r="H25" i="5"/>
  <c r="H26" i="5"/>
  <c r="H27" i="5"/>
  <c r="H28" i="5"/>
  <c r="H29" i="5"/>
  <c r="H30" i="5"/>
  <c r="H31" i="5"/>
  <c r="H32" i="5"/>
  <c r="H33" i="5"/>
  <c r="H34" i="5"/>
  <c r="H35" i="5"/>
  <c r="F35" i="5" s="1"/>
  <c r="H36" i="5"/>
  <c r="H37" i="5"/>
  <c r="H38" i="5"/>
  <c r="H39" i="5"/>
  <c r="H40" i="5"/>
  <c r="H41" i="5"/>
  <c r="H42" i="5"/>
  <c r="H43" i="5"/>
  <c r="H44" i="5"/>
  <c r="H45" i="5"/>
  <c r="H46" i="5"/>
  <c r="H47" i="5"/>
  <c r="F47" i="5" s="1"/>
  <c r="H48" i="5"/>
  <c r="H49" i="5"/>
  <c r="H50" i="5"/>
  <c r="H51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8" i="5"/>
  <c r="F49" i="5"/>
  <c r="F50" i="5"/>
  <c r="F51" i="5"/>
  <c r="F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I1" i="5"/>
  <c r="J1" i="5"/>
  <c r="K1" i="5" s="1"/>
  <c r="L1" i="5" s="1"/>
  <c r="M1" i="5" s="1"/>
  <c r="N1" i="5" s="1"/>
  <c r="O1" i="5" s="1"/>
  <c r="P1" i="5" s="1"/>
  <c r="Q1" i="5" s="1"/>
  <c r="R1" i="5" s="1"/>
  <c r="S1" i="5" s="1"/>
  <c r="H1" i="5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T21" i="5" l="1"/>
  <c r="W2" i="5"/>
  <c r="T47" i="5"/>
  <c r="T26" i="5"/>
  <c r="T30" i="5"/>
  <c r="T24" i="5"/>
  <c r="T37" i="5"/>
  <c r="T13" i="5"/>
  <c r="T14" i="5"/>
  <c r="T43" i="5"/>
  <c r="T32" i="5"/>
  <c r="T8" i="5"/>
  <c r="T40" i="5"/>
  <c r="T35" i="5"/>
  <c r="T19" i="5"/>
  <c r="T38" i="5"/>
  <c r="T39" i="5"/>
  <c r="T6" i="5"/>
  <c r="T33" i="5"/>
  <c r="T46" i="5"/>
  <c r="T3" i="5"/>
  <c r="T27" i="5"/>
  <c r="T10" i="5"/>
  <c r="T11" i="5"/>
  <c r="T15" i="5"/>
  <c r="T28" i="5"/>
  <c r="T7" i="5"/>
  <c r="T42" i="5"/>
  <c r="T29" i="5"/>
  <c r="T16" i="5"/>
  <c r="T5" i="5"/>
  <c r="T22" i="5"/>
  <c r="T23" i="5"/>
  <c r="T25" i="5"/>
  <c r="T17" i="5"/>
  <c r="T4" i="5"/>
  <c r="T49" i="5"/>
  <c r="T34" i="5"/>
  <c r="T20" i="5"/>
  <c r="T50" i="5"/>
  <c r="T44" i="5"/>
  <c r="T31" i="5"/>
  <c r="T18" i="5"/>
  <c r="T41" i="5"/>
  <c r="T48" i="5"/>
  <c r="T36" i="5"/>
  <c r="T12" i="5"/>
  <c r="T2" i="5"/>
  <c r="U2" i="5" l="1"/>
  <c r="V2" i="5"/>
</calcChain>
</file>

<file path=xl/connections.xml><?xml version="1.0" encoding="utf-8"?>
<connections xmlns="http://schemas.openxmlformats.org/spreadsheetml/2006/main">
  <connection id="1" name="kraina" type="6" refreshedVersion="4" background="1" saveData="1">
    <textPr codePage="852" sourceFile="D:\Matura\2015\Dane_PR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4" background="1" saveData="1">
    <textPr codePage="852" sourceFile="D:\Matura\2015\Dane_PR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<sst xmlns="http://schemas.openxmlformats.org/spreadsheetml/2006/main" count="133" uniqueCount="72">
  <si>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</si>
  <si>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</si>
  <si>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</si>
  <si>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</si>
  <si>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</si>
  <si>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</si>
  <si>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</si>
  <si>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</si>
  <si>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</si>
  <si>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</si>
  <si>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</si>
  <si>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</si>
  <si>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</si>
  <si>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</si>
  <si>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</si>
  <si>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</si>
  <si>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</si>
  <si>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</si>
  <si>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</si>
  <si>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</si>
  <si>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</si>
  <si>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</si>
  <si>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</si>
  <si>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</si>
  <si>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</si>
  <si>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</si>
  <si>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</si>
  <si>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</si>
  <si>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</si>
  <si>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</si>
  <si>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</si>
  <si>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</si>
  <si>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</si>
  <si>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</si>
  <si>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</si>
  <si>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</si>
  <si>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</si>
  <si>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</si>
  <si>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</si>
  <si>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</si>
  <si>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</si>
  <si>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</si>
  <si>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</si>
  <si>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</si>
  <si>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</si>
  <si>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</si>
  <si>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</si>
  <si>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</si>
  <si>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</si>
  <si>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</si>
  <si>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</si>
  <si>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Kobiety_2013</t>
  </si>
  <si>
    <t>Mężczyźni_2013</t>
  </si>
  <si>
    <t>Kobiety_2014</t>
  </si>
  <si>
    <t>Mężczyźni_2014</t>
  </si>
  <si>
    <t>Region</t>
  </si>
  <si>
    <t>Ludność</t>
  </si>
  <si>
    <t>Etykiety wierszy</t>
  </si>
  <si>
    <t>A</t>
  </si>
  <si>
    <t>B</t>
  </si>
  <si>
    <t>C</t>
  </si>
  <si>
    <t>D</t>
  </si>
  <si>
    <t>Suma końcowa</t>
  </si>
  <si>
    <t>Suma z Ludność</t>
  </si>
  <si>
    <t>Czy_większa</t>
  </si>
  <si>
    <t>W sumie</t>
  </si>
  <si>
    <t>&lt;--- 5_2</t>
  </si>
  <si>
    <t>Tempo_wzrostu</t>
  </si>
  <si>
    <t>Czy_przeludnienie</t>
  </si>
  <si>
    <t>Ile_przeludnień</t>
  </si>
  <si>
    <t>Ludność_max</t>
  </si>
  <si>
    <t>Ludność_max_województwo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</si>
</sst>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[5_Demografia.xlsx]5_1!Tabela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mieszkańców w każdym z regionów w 2013</a:t>
            </a:r>
            <a:r>
              <a:rPr lang="pl-PL" baseline="0"/>
              <a:t> roku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'5_1'!$B$3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'5_1'!$A$4:$A$8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'5_1'!$B$4:$B$8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34944"/>
        <c:axId val="143541952"/>
      </c:barChart>
      <c:catAx>
        <c:axId val="1436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Region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541952"/>
        <c:crosses val="autoZero"/>
        <c:auto val="1"/>
        <c:lblAlgn val="ctr"/>
        <c:lblOffset val="100"/>
        <c:noMultiLvlLbl val="0"/>
      </c:catAx>
      <c:valAx>
        <c:axId val="143541952"/>
        <c:scaling>
          <c:orientation val="minMax"/>
          <c:max val="600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</a:t>
                </a:r>
              </a:p>
              <a:p>
                <a:pPr>
                  <a:defRPr/>
                </a:pPr>
                <a:r>
                  <a:rPr lang="pl-PL"/>
                  <a:t>mieszkańców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3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66674</xdr:rowOff>
    </xdr:from>
    <xdr:to>
      <xdr:col>15</xdr:col>
      <xdr:colOff>85725</xdr:colOff>
      <xdr:row>26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30.568046759261" createdVersion="4" refreshedVersion="4" minRefreshableVersion="3" recordCount="50">
  <cacheSource type="worksheet">
    <worksheetSource ref="F1:G51" sheet="INFO"/>
  </cacheSource>
  <cacheFields count="2">
    <cacheField name="Region" numFmtId="0">
      <sharedItems count="4">
        <s v="D"/>
        <s v="C"/>
        <s v="A"/>
        <s v="B"/>
      </sharedItems>
    </cacheField>
    <cacheField name="Ludność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2812202"/>
  </r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ść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R11" sqref="R11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3" spans="1:2" x14ac:dyDescent="0.25">
      <c r="A3" s="2" t="s">
        <v>57</v>
      </c>
      <c r="B3" t="s">
        <v>63</v>
      </c>
    </row>
    <row r="4" spans="1:2" x14ac:dyDescent="0.25">
      <c r="A4" s="3" t="s">
        <v>58</v>
      </c>
      <c r="B4" s="4">
        <v>33929579</v>
      </c>
    </row>
    <row r="5" spans="1:2" x14ac:dyDescent="0.25">
      <c r="A5" s="3" t="s">
        <v>59</v>
      </c>
      <c r="B5" s="4">
        <v>41736619</v>
      </c>
    </row>
    <row r="6" spans="1:2" x14ac:dyDescent="0.25">
      <c r="A6" s="3" t="s">
        <v>60</v>
      </c>
      <c r="B6" s="4">
        <v>57649017</v>
      </c>
    </row>
    <row r="7" spans="1:2" x14ac:dyDescent="0.25">
      <c r="A7" s="3" t="s">
        <v>61</v>
      </c>
      <c r="B7" s="4">
        <v>36530387</v>
      </c>
    </row>
    <row r="8" spans="1:2" x14ac:dyDescent="0.25">
      <c r="A8" s="3" t="s">
        <v>62</v>
      </c>
      <c r="B8" s="4">
        <v>169845602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C41" sqref="C41"/>
    </sheetView>
  </sheetViews>
  <sheetFormatPr defaultRowHeight="15" x14ac:dyDescent="0.25"/>
  <cols>
    <col min="1" max="1" width="6.85546875" bestFit="1" customWidth="1"/>
    <col min="2" max="2" width="12.85546875" bestFit="1" customWidth="1"/>
    <col min="3" max="3" width="15.28515625" bestFit="1" customWidth="1"/>
    <col min="4" max="4" width="12.85546875" bestFit="1" customWidth="1"/>
    <col min="5" max="5" width="15.28515625" bestFit="1" customWidth="1"/>
    <col min="7" max="7" width="12.85546875" bestFit="1" customWidth="1"/>
    <col min="8" max="8" width="15.28515625" bestFit="1" customWidth="1"/>
  </cols>
  <sheetData>
    <row r="1" spans="1:14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64</v>
      </c>
      <c r="I1" s="6" t="s">
        <v>65</v>
      </c>
      <c r="J1" s="6" t="s">
        <v>58</v>
      </c>
      <c r="K1" s="6" t="s">
        <v>59</v>
      </c>
      <c r="L1" s="6" t="s">
        <v>60</v>
      </c>
      <c r="M1" s="6" t="s">
        <v>61</v>
      </c>
      <c r="N1" s="7"/>
    </row>
    <row r="2" spans="1:14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  <c r="H2">
        <f>IF(AND(E2&gt;C2,D2&gt;B2),1,0)</f>
        <v>1</v>
      </c>
      <c r="I2" s="5">
        <f>SUM(H2:H51)</f>
        <v>19</v>
      </c>
      <c r="J2" s="5">
        <f>SUMIF(F2:F51,"=A",H2:H51)</f>
        <v>3</v>
      </c>
      <c r="K2" s="5">
        <f>SUMIF(F2:F51,"=B",H2:H51)</f>
        <v>4</v>
      </c>
      <c r="L2" s="5">
        <f>SUMIF(F2:F51,"=C",H2:H51)</f>
        <v>8</v>
      </c>
      <c r="M2" s="5">
        <f>SUMIF(F2:F51,"=D",H2:H51)</f>
        <v>4</v>
      </c>
      <c r="N2" s="6" t="s">
        <v>66</v>
      </c>
    </row>
    <row r="3" spans="1:14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B3+C3</f>
        <v>3353163</v>
      </c>
      <c r="H3">
        <f t="shared" ref="H3:H51" si="2">IF(AND(E3&gt;C3,D3&gt;B3),1,0)</f>
        <v>0</v>
      </c>
    </row>
    <row r="4" spans="1:14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H4">
        <f t="shared" si="2"/>
        <v>0</v>
      </c>
    </row>
    <row r="5" spans="1:14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  <c r="H5">
        <f t="shared" si="2"/>
        <v>0</v>
      </c>
    </row>
    <row r="6" spans="1:14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  <c r="H6">
        <f t="shared" si="2"/>
        <v>0</v>
      </c>
    </row>
    <row r="7" spans="1:14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  <c r="H7">
        <f t="shared" si="2"/>
        <v>1</v>
      </c>
    </row>
    <row r="8" spans="1:14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  <c r="H8">
        <f t="shared" si="2"/>
        <v>0</v>
      </c>
    </row>
    <row r="9" spans="1:14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  <c r="H9">
        <f t="shared" si="2"/>
        <v>1</v>
      </c>
    </row>
    <row r="10" spans="1:14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  <c r="H10">
        <f t="shared" si="2"/>
        <v>0</v>
      </c>
    </row>
    <row r="11" spans="1:14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  <c r="H11">
        <f t="shared" si="2"/>
        <v>0</v>
      </c>
    </row>
    <row r="12" spans="1:14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  <c r="H12">
        <f t="shared" si="2"/>
        <v>0</v>
      </c>
    </row>
    <row r="13" spans="1:14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  <c r="H13">
        <f t="shared" si="2"/>
        <v>1</v>
      </c>
    </row>
    <row r="14" spans="1:14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  <c r="H14">
        <f t="shared" si="2"/>
        <v>1</v>
      </c>
    </row>
    <row r="15" spans="1:14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  <c r="H15">
        <f t="shared" si="2"/>
        <v>0</v>
      </c>
    </row>
    <row r="16" spans="1:14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  <c r="H16">
        <f t="shared" si="2"/>
        <v>0</v>
      </c>
    </row>
    <row r="17" spans="1:8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  <c r="H17">
        <f t="shared" si="2"/>
        <v>1</v>
      </c>
    </row>
    <row r="18" spans="1:8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  <c r="H18">
        <f t="shared" si="2"/>
        <v>0</v>
      </c>
    </row>
    <row r="19" spans="1:8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  <c r="H19">
        <f t="shared" si="2"/>
        <v>0</v>
      </c>
    </row>
    <row r="20" spans="1:8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  <c r="H20">
        <f t="shared" si="2"/>
        <v>0</v>
      </c>
    </row>
    <row r="21" spans="1:8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  <c r="H21">
        <f t="shared" si="2"/>
        <v>0</v>
      </c>
    </row>
    <row r="22" spans="1:8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  <c r="H22">
        <f t="shared" si="2"/>
        <v>0</v>
      </c>
    </row>
    <row r="23" spans="1:8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  <c r="H23">
        <f t="shared" si="2"/>
        <v>1</v>
      </c>
    </row>
    <row r="24" spans="1:8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  <c r="H24">
        <f t="shared" si="2"/>
        <v>0</v>
      </c>
    </row>
    <row r="25" spans="1:8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  <c r="H25">
        <f t="shared" si="2"/>
        <v>1</v>
      </c>
    </row>
    <row r="26" spans="1:8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  <c r="H26">
        <f t="shared" si="2"/>
        <v>1</v>
      </c>
    </row>
    <row r="27" spans="1:8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  <c r="H27">
        <f t="shared" si="2"/>
        <v>0</v>
      </c>
    </row>
    <row r="28" spans="1:8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  <c r="H28">
        <f t="shared" si="2"/>
        <v>0</v>
      </c>
    </row>
    <row r="29" spans="1:8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  <c r="H29">
        <f t="shared" si="2"/>
        <v>0</v>
      </c>
    </row>
    <row r="30" spans="1:8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  <c r="H30">
        <f t="shared" si="2"/>
        <v>0</v>
      </c>
    </row>
    <row r="31" spans="1:8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  <c r="H31">
        <f t="shared" si="2"/>
        <v>0</v>
      </c>
    </row>
    <row r="32" spans="1:8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  <c r="H32">
        <f t="shared" si="2"/>
        <v>0</v>
      </c>
    </row>
    <row r="33" spans="1:8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  <c r="H33">
        <f t="shared" si="2"/>
        <v>1</v>
      </c>
    </row>
    <row r="34" spans="1:8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  <c r="H34">
        <f t="shared" si="2"/>
        <v>0</v>
      </c>
    </row>
    <row r="35" spans="1:8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  <c r="H35">
        <f t="shared" si="2"/>
        <v>1</v>
      </c>
    </row>
    <row r="36" spans="1:8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  <c r="H36">
        <f t="shared" si="2"/>
        <v>0</v>
      </c>
    </row>
    <row r="37" spans="1:8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  <c r="H37">
        <f t="shared" si="2"/>
        <v>0</v>
      </c>
    </row>
    <row r="38" spans="1:8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  <c r="H38">
        <f t="shared" si="2"/>
        <v>0</v>
      </c>
    </row>
    <row r="39" spans="1:8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  <c r="H39">
        <f t="shared" si="2"/>
        <v>0</v>
      </c>
    </row>
    <row r="40" spans="1:8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  <c r="H40">
        <f t="shared" si="2"/>
        <v>1</v>
      </c>
    </row>
    <row r="41" spans="1:8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  <c r="H41">
        <f t="shared" si="2"/>
        <v>1</v>
      </c>
    </row>
    <row r="42" spans="1:8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  <c r="H42">
        <f t="shared" si="2"/>
        <v>0</v>
      </c>
    </row>
    <row r="43" spans="1:8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  <c r="H43">
        <f t="shared" si="2"/>
        <v>0</v>
      </c>
    </row>
    <row r="44" spans="1:8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  <c r="H44">
        <f t="shared" si="2"/>
        <v>0</v>
      </c>
    </row>
    <row r="45" spans="1:8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  <c r="H45">
        <f t="shared" si="2"/>
        <v>1</v>
      </c>
    </row>
    <row r="46" spans="1:8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  <c r="H46">
        <f t="shared" si="2"/>
        <v>1</v>
      </c>
    </row>
    <row r="47" spans="1:8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  <c r="H47">
        <f t="shared" si="2"/>
        <v>1</v>
      </c>
    </row>
    <row r="48" spans="1:8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  <c r="H48">
        <f t="shared" si="2"/>
        <v>1</v>
      </c>
    </row>
    <row r="49" spans="1:8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  <c r="H49">
        <f t="shared" si="2"/>
        <v>1</v>
      </c>
    </row>
    <row r="50" spans="1:8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  <c r="H50">
        <f t="shared" si="2"/>
        <v>1</v>
      </c>
    </row>
    <row r="51" spans="1:8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  <c r="H51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D1" workbookViewId="0">
      <selection activeCell="X5" sqref="X5"/>
    </sheetView>
  </sheetViews>
  <sheetFormatPr defaultRowHeight="15" x14ac:dyDescent="0.25"/>
  <cols>
    <col min="2" max="2" width="12.85546875" bestFit="1" customWidth="1"/>
    <col min="3" max="3" width="15.28515625" bestFit="1" customWidth="1"/>
    <col min="4" max="4" width="12.85546875" bestFit="1" customWidth="1"/>
    <col min="5" max="5" width="15.28515625" bestFit="1" customWidth="1"/>
    <col min="6" max="6" width="15.28515625" customWidth="1"/>
    <col min="7" max="7" width="12.85546875" bestFit="1" customWidth="1"/>
    <col min="19" max="19" width="16.5703125" customWidth="1"/>
    <col min="20" max="20" width="17.7109375" bestFit="1" customWidth="1"/>
    <col min="21" max="21" width="15.140625" bestFit="1" customWidth="1"/>
    <col min="22" max="22" width="18.85546875" customWidth="1"/>
    <col min="23" max="23" width="12.85546875" bestFit="1" customWidth="1"/>
    <col min="24" max="24" width="27" bestFit="1" customWidth="1"/>
  </cols>
  <sheetData>
    <row r="1" spans="1:24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67</v>
      </c>
      <c r="G1" s="1">
        <v>2013</v>
      </c>
      <c r="H1" s="1">
        <f>G1+1</f>
        <v>2014</v>
      </c>
      <c r="I1" s="1">
        <f t="shared" ref="I1:S1" si="0">H1+1</f>
        <v>2015</v>
      </c>
      <c r="J1" s="1">
        <f t="shared" si="0"/>
        <v>2016</v>
      </c>
      <c r="K1" s="1">
        <f t="shared" si="0"/>
        <v>2017</v>
      </c>
      <c r="L1" s="1">
        <f t="shared" si="0"/>
        <v>2018</v>
      </c>
      <c r="M1" s="1">
        <f t="shared" si="0"/>
        <v>2019</v>
      </c>
      <c r="N1" s="1">
        <f t="shared" si="0"/>
        <v>2020</v>
      </c>
      <c r="O1" s="1">
        <f t="shared" si="0"/>
        <v>2021</v>
      </c>
      <c r="P1" s="1">
        <f t="shared" si="0"/>
        <v>2022</v>
      </c>
      <c r="Q1" s="1">
        <f t="shared" si="0"/>
        <v>2023</v>
      </c>
      <c r="R1" s="1">
        <f t="shared" si="0"/>
        <v>2024</v>
      </c>
      <c r="S1" s="1">
        <f t="shared" si="0"/>
        <v>2025</v>
      </c>
      <c r="T1" s="1" t="s">
        <v>68</v>
      </c>
      <c r="U1" s="1" t="s">
        <v>69</v>
      </c>
      <c r="V1" s="1" t="s">
        <v>56</v>
      </c>
      <c r="W1" s="1" t="s">
        <v>70</v>
      </c>
      <c r="X1" s="1" t="s">
        <v>71</v>
      </c>
    </row>
    <row r="2" spans="1:24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B2+C2</f>
        <v>2812202</v>
      </c>
      <c r="H2">
        <f>D2+E2</f>
        <v>2980175</v>
      </c>
      <c r="I2">
        <f>IF(H2&gt;$G2*2,H2,ROUNDDOWN(H2*$F2,0))</f>
        <v>3158091</v>
      </c>
      <c r="J2">
        <f t="shared" ref="J2:S2" si="1">IF(I2&gt;$G2*2,I2,ROUNDDOWN(I2*$F2,0))</f>
        <v>3346629</v>
      </c>
      <c r="K2">
        <f t="shared" si="1"/>
        <v>3546422</v>
      </c>
      <c r="L2">
        <f t="shared" si="1"/>
        <v>3758143</v>
      </c>
      <c r="M2">
        <f t="shared" si="1"/>
        <v>3982504</v>
      </c>
      <c r="N2">
        <f t="shared" si="1"/>
        <v>4220259</v>
      </c>
      <c r="O2">
        <f t="shared" si="1"/>
        <v>4472208</v>
      </c>
      <c r="P2">
        <f t="shared" si="1"/>
        <v>4739198</v>
      </c>
      <c r="Q2">
        <f t="shared" si="1"/>
        <v>5022128</v>
      </c>
      <c r="R2">
        <f t="shared" si="1"/>
        <v>5321949</v>
      </c>
      <c r="S2">
        <f t="shared" si="1"/>
        <v>5639669</v>
      </c>
      <c r="T2">
        <f>IF(S2/G2&gt;2,1,0)</f>
        <v>1</v>
      </c>
      <c r="U2">
        <f>SUM(T2:T51)</f>
        <v>18</v>
      </c>
      <c r="V2">
        <f>SUM(S2:S51)</f>
        <v>125930205</v>
      </c>
      <c r="W2">
        <f>MAX(S2:S51)</f>
        <v>16699503</v>
      </c>
      <c r="X2" s="9" t="s">
        <v>11</v>
      </c>
    </row>
    <row r="3" spans="1:24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2">ROUNDDOWN(H3/G3,4)</f>
        <v>0.93659999999999999</v>
      </c>
      <c r="G3">
        <f>B3+C3</f>
        <v>3353163</v>
      </c>
      <c r="H3">
        <f t="shared" ref="H3:H51" si="3">D3+E3</f>
        <v>3140763</v>
      </c>
      <c r="I3">
        <f t="shared" ref="I3:N51" si="4">IF(H3&gt;$G3*2,H3,ROUNDDOWN(H3*$F3,0))</f>
        <v>2941638</v>
      </c>
      <c r="J3">
        <f t="shared" si="4"/>
        <v>2755138</v>
      </c>
      <c r="K3">
        <f t="shared" si="4"/>
        <v>2580462</v>
      </c>
      <c r="L3">
        <f t="shared" si="4"/>
        <v>2416860</v>
      </c>
      <c r="M3">
        <f t="shared" si="4"/>
        <v>2263631</v>
      </c>
      <c r="N3">
        <f t="shared" si="4"/>
        <v>2120116</v>
      </c>
      <c r="O3">
        <f t="shared" ref="O3:S3" si="5">IF(N3&gt;$G3*2,N3,ROUNDDOWN(N3*$F3,0))</f>
        <v>1985700</v>
      </c>
      <c r="P3">
        <f t="shared" si="5"/>
        <v>1859806</v>
      </c>
      <c r="Q3">
        <f t="shared" si="5"/>
        <v>1741894</v>
      </c>
      <c r="R3">
        <f t="shared" si="5"/>
        <v>1631457</v>
      </c>
      <c r="S3">
        <f t="shared" si="5"/>
        <v>1528022</v>
      </c>
      <c r="T3">
        <f t="shared" ref="T3:T51" si="6">IF(S3/G3&gt;2,1,0)</f>
        <v>0</v>
      </c>
    </row>
    <row r="4" spans="1:24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2"/>
        <v>1.0195000000000001</v>
      </c>
      <c r="G4">
        <f>B4+C4</f>
        <v>2443837</v>
      </c>
      <c r="H4">
        <f t="shared" si="3"/>
        <v>2491574</v>
      </c>
      <c r="I4">
        <f t="shared" si="4"/>
        <v>2540159</v>
      </c>
      <c r="J4">
        <f t="shared" si="4"/>
        <v>2589692</v>
      </c>
      <c r="K4">
        <f t="shared" si="4"/>
        <v>2640190</v>
      </c>
      <c r="L4">
        <f t="shared" si="4"/>
        <v>2691673</v>
      </c>
      <c r="M4">
        <f t="shared" si="4"/>
        <v>2744160</v>
      </c>
      <c r="N4">
        <f t="shared" si="4"/>
        <v>2797671</v>
      </c>
      <c r="O4">
        <f t="shared" ref="O4:S4" si="7">IF(N4&gt;$G4*2,N4,ROUNDDOWN(N4*$F4,0))</f>
        <v>2852225</v>
      </c>
      <c r="P4">
        <f t="shared" si="7"/>
        <v>2907843</v>
      </c>
      <c r="Q4">
        <f t="shared" si="7"/>
        <v>2964545</v>
      </c>
      <c r="R4">
        <f t="shared" si="7"/>
        <v>3022353</v>
      </c>
      <c r="S4">
        <f t="shared" si="7"/>
        <v>3081288</v>
      </c>
      <c r="T4">
        <f t="shared" si="6"/>
        <v>0</v>
      </c>
    </row>
    <row r="5" spans="1:24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2"/>
        <v>0.71450000000000002</v>
      </c>
      <c r="G5">
        <f>B5+C5</f>
        <v>1975115</v>
      </c>
      <c r="H5">
        <f t="shared" si="3"/>
        <v>1411260</v>
      </c>
      <c r="I5">
        <f t="shared" si="4"/>
        <v>1008345</v>
      </c>
      <c r="J5">
        <f t="shared" si="4"/>
        <v>720462</v>
      </c>
      <c r="K5">
        <f t="shared" si="4"/>
        <v>514770</v>
      </c>
      <c r="L5">
        <f t="shared" si="4"/>
        <v>367803</v>
      </c>
      <c r="M5">
        <f t="shared" si="4"/>
        <v>262795</v>
      </c>
      <c r="N5">
        <f t="shared" si="4"/>
        <v>187767</v>
      </c>
      <c r="O5">
        <f t="shared" ref="O5:S5" si="8">IF(N5&gt;$G5*2,N5,ROUNDDOWN(N5*$F5,0))</f>
        <v>134159</v>
      </c>
      <c r="P5">
        <f t="shared" si="8"/>
        <v>95856</v>
      </c>
      <c r="Q5">
        <f t="shared" si="8"/>
        <v>68489</v>
      </c>
      <c r="R5">
        <f t="shared" si="8"/>
        <v>48935</v>
      </c>
      <c r="S5">
        <f t="shared" si="8"/>
        <v>34964</v>
      </c>
      <c r="T5">
        <f t="shared" si="6"/>
        <v>0</v>
      </c>
    </row>
    <row r="6" spans="1:24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2"/>
        <v>0.81289999999999996</v>
      </c>
      <c r="G6">
        <f>B6+C6</f>
        <v>4664729</v>
      </c>
      <c r="H6">
        <f t="shared" si="3"/>
        <v>3792224</v>
      </c>
      <c r="I6">
        <f t="shared" si="4"/>
        <v>3082698</v>
      </c>
      <c r="J6">
        <f t="shared" si="4"/>
        <v>2505925</v>
      </c>
      <c r="K6">
        <f t="shared" si="4"/>
        <v>2037066</v>
      </c>
      <c r="L6">
        <f t="shared" si="4"/>
        <v>1655930</v>
      </c>
      <c r="M6">
        <f t="shared" si="4"/>
        <v>1346105</v>
      </c>
      <c r="N6">
        <f t="shared" si="4"/>
        <v>1094248</v>
      </c>
      <c r="O6">
        <f t="shared" ref="O6:S6" si="9">IF(N6&gt;$G6*2,N6,ROUNDDOWN(N6*$F6,0))</f>
        <v>889514</v>
      </c>
      <c r="P6">
        <f t="shared" si="9"/>
        <v>723085</v>
      </c>
      <c r="Q6">
        <f t="shared" si="9"/>
        <v>587795</v>
      </c>
      <c r="R6">
        <f t="shared" si="9"/>
        <v>477818</v>
      </c>
      <c r="S6">
        <f t="shared" si="9"/>
        <v>388418</v>
      </c>
      <c r="T6">
        <f t="shared" si="6"/>
        <v>0</v>
      </c>
    </row>
    <row r="7" spans="1:24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2"/>
        <v>1.1231</v>
      </c>
      <c r="G7">
        <f>B7+C7</f>
        <v>3698361</v>
      </c>
      <c r="H7">
        <f t="shared" si="3"/>
        <v>4153748</v>
      </c>
      <c r="I7">
        <f t="shared" si="4"/>
        <v>4665074</v>
      </c>
      <c r="J7">
        <f t="shared" si="4"/>
        <v>5239344</v>
      </c>
      <c r="K7">
        <f t="shared" si="4"/>
        <v>5884307</v>
      </c>
      <c r="L7">
        <f t="shared" si="4"/>
        <v>6608665</v>
      </c>
      <c r="M7">
        <f t="shared" si="4"/>
        <v>7422191</v>
      </c>
      <c r="N7">
        <f t="shared" si="4"/>
        <v>7422191</v>
      </c>
      <c r="O7">
        <f t="shared" ref="O7:S7" si="10">IF(N7&gt;$G7*2,N7,ROUNDDOWN(N7*$F7,0))</f>
        <v>7422191</v>
      </c>
      <c r="P7">
        <f t="shared" si="10"/>
        <v>7422191</v>
      </c>
      <c r="Q7">
        <f t="shared" si="10"/>
        <v>7422191</v>
      </c>
      <c r="R7">
        <f t="shared" si="10"/>
        <v>7422191</v>
      </c>
      <c r="S7">
        <f t="shared" si="10"/>
        <v>7422191</v>
      </c>
      <c r="T7">
        <f t="shared" si="6"/>
        <v>1</v>
      </c>
    </row>
    <row r="8" spans="1:24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2"/>
        <v>0.87370000000000003</v>
      </c>
      <c r="G8">
        <f>B8+C8</f>
        <v>7689971</v>
      </c>
      <c r="H8">
        <f t="shared" si="3"/>
        <v>6719014</v>
      </c>
      <c r="I8">
        <f t="shared" si="4"/>
        <v>5870402</v>
      </c>
      <c r="J8">
        <f t="shared" si="4"/>
        <v>5128970</v>
      </c>
      <c r="K8">
        <f t="shared" si="4"/>
        <v>4481181</v>
      </c>
      <c r="L8">
        <f t="shared" si="4"/>
        <v>3915207</v>
      </c>
      <c r="M8">
        <f t="shared" si="4"/>
        <v>3420716</v>
      </c>
      <c r="N8">
        <f t="shared" si="4"/>
        <v>2988679</v>
      </c>
      <c r="O8">
        <f t="shared" ref="O8:S8" si="11">IF(N8&gt;$G8*2,N8,ROUNDDOWN(N8*$F8,0))</f>
        <v>2611208</v>
      </c>
      <c r="P8">
        <f t="shared" si="11"/>
        <v>2281412</v>
      </c>
      <c r="Q8">
        <f t="shared" si="11"/>
        <v>1993269</v>
      </c>
      <c r="R8">
        <f t="shared" si="11"/>
        <v>1741519</v>
      </c>
      <c r="S8">
        <f t="shared" si="11"/>
        <v>1521565</v>
      </c>
      <c r="T8">
        <f t="shared" si="6"/>
        <v>0</v>
      </c>
    </row>
    <row r="9" spans="1:24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2"/>
        <v>1.5571999999999999</v>
      </c>
      <c r="G9">
        <f>B9+C9</f>
        <v>1335057</v>
      </c>
      <c r="H9">
        <f t="shared" si="3"/>
        <v>2079034</v>
      </c>
      <c r="I9">
        <f t="shared" si="4"/>
        <v>3237471</v>
      </c>
      <c r="J9">
        <f t="shared" si="4"/>
        <v>3237471</v>
      </c>
      <c r="K9">
        <f t="shared" si="4"/>
        <v>3237471</v>
      </c>
      <c r="L9">
        <f t="shared" si="4"/>
        <v>3237471</v>
      </c>
      <c r="M9">
        <f t="shared" si="4"/>
        <v>3237471</v>
      </c>
      <c r="N9">
        <f t="shared" si="4"/>
        <v>3237471</v>
      </c>
      <c r="O9">
        <f t="shared" ref="O9:S9" si="12">IF(N9&gt;$G9*2,N9,ROUNDDOWN(N9*$F9,0))</f>
        <v>3237471</v>
      </c>
      <c r="P9">
        <f t="shared" si="12"/>
        <v>3237471</v>
      </c>
      <c r="Q9">
        <f t="shared" si="12"/>
        <v>3237471</v>
      </c>
      <c r="R9">
        <f t="shared" si="12"/>
        <v>3237471</v>
      </c>
      <c r="S9">
        <f t="shared" si="12"/>
        <v>3237471</v>
      </c>
      <c r="T9">
        <f t="shared" si="6"/>
        <v>1</v>
      </c>
    </row>
    <row r="10" spans="1:24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2"/>
        <v>0.67149999999999999</v>
      </c>
      <c r="G10">
        <f>B10+C10</f>
        <v>3291343</v>
      </c>
      <c r="H10">
        <f t="shared" si="3"/>
        <v>2210357</v>
      </c>
      <c r="I10">
        <f t="shared" si="4"/>
        <v>1484254</v>
      </c>
      <c r="J10">
        <f t="shared" si="4"/>
        <v>996676</v>
      </c>
      <c r="K10">
        <f t="shared" si="4"/>
        <v>669267</v>
      </c>
      <c r="L10">
        <f t="shared" si="4"/>
        <v>449412</v>
      </c>
      <c r="M10">
        <f t="shared" si="4"/>
        <v>301780</v>
      </c>
      <c r="N10">
        <f t="shared" si="4"/>
        <v>202645</v>
      </c>
      <c r="O10">
        <f t="shared" ref="O10:S10" si="13">IF(N10&gt;$G10*2,N10,ROUNDDOWN(N10*$F10,0))</f>
        <v>136076</v>
      </c>
      <c r="P10">
        <f t="shared" si="13"/>
        <v>91375</v>
      </c>
      <c r="Q10">
        <f t="shared" si="13"/>
        <v>61358</v>
      </c>
      <c r="R10">
        <f t="shared" si="13"/>
        <v>41201</v>
      </c>
      <c r="S10">
        <f t="shared" si="13"/>
        <v>27666</v>
      </c>
      <c r="T10">
        <f t="shared" si="6"/>
        <v>0</v>
      </c>
    </row>
    <row r="11" spans="1:24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2"/>
        <v>0.71130000000000004</v>
      </c>
      <c r="G11">
        <f>B11+C11</f>
        <v>2339967</v>
      </c>
      <c r="H11">
        <f t="shared" si="3"/>
        <v>1664564</v>
      </c>
      <c r="I11">
        <f t="shared" si="4"/>
        <v>1184004</v>
      </c>
      <c r="J11">
        <f t="shared" si="4"/>
        <v>842182</v>
      </c>
      <c r="K11">
        <f t="shared" si="4"/>
        <v>599044</v>
      </c>
      <c r="L11">
        <f t="shared" si="4"/>
        <v>426099</v>
      </c>
      <c r="M11">
        <f t="shared" si="4"/>
        <v>303084</v>
      </c>
      <c r="N11">
        <f t="shared" si="4"/>
        <v>215583</v>
      </c>
      <c r="O11">
        <f t="shared" ref="O11:S11" si="14">IF(N11&gt;$G11*2,N11,ROUNDDOWN(N11*$F11,0))</f>
        <v>153344</v>
      </c>
      <c r="P11">
        <f t="shared" si="14"/>
        <v>109073</v>
      </c>
      <c r="Q11">
        <f t="shared" si="14"/>
        <v>77583</v>
      </c>
      <c r="R11">
        <f t="shared" si="14"/>
        <v>55184</v>
      </c>
      <c r="S11">
        <f t="shared" si="14"/>
        <v>39252</v>
      </c>
      <c r="T11">
        <f t="shared" si="6"/>
        <v>0</v>
      </c>
    </row>
    <row r="12" spans="1:24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2"/>
        <v>0.94169999999999998</v>
      </c>
      <c r="G12">
        <f>B12+C12</f>
        <v>3983255</v>
      </c>
      <c r="H12">
        <f t="shared" si="3"/>
        <v>3751139</v>
      </c>
      <c r="I12">
        <f t="shared" si="4"/>
        <v>3532447</v>
      </c>
      <c r="J12">
        <f t="shared" si="4"/>
        <v>3326505</v>
      </c>
      <c r="K12">
        <f t="shared" si="4"/>
        <v>3132569</v>
      </c>
      <c r="L12">
        <f t="shared" si="4"/>
        <v>2949940</v>
      </c>
      <c r="M12">
        <f t="shared" si="4"/>
        <v>2777958</v>
      </c>
      <c r="N12">
        <f t="shared" si="4"/>
        <v>2616003</v>
      </c>
      <c r="O12">
        <f t="shared" ref="O12:S12" si="15">IF(N12&gt;$G12*2,N12,ROUNDDOWN(N12*$F12,0))</f>
        <v>2463490</v>
      </c>
      <c r="P12">
        <f t="shared" si="15"/>
        <v>2319868</v>
      </c>
      <c r="Q12">
        <f t="shared" si="15"/>
        <v>2184619</v>
      </c>
      <c r="R12">
        <f t="shared" si="15"/>
        <v>2057255</v>
      </c>
      <c r="S12">
        <f t="shared" si="15"/>
        <v>1937317</v>
      </c>
      <c r="T12">
        <f t="shared" si="6"/>
        <v>0</v>
      </c>
    </row>
    <row r="13" spans="1:24" x14ac:dyDescent="0.25">
      <c r="A13" s="8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2"/>
        <v>1.1677999999999999</v>
      </c>
      <c r="G13">
        <f>B13+C13</f>
        <v>7688480</v>
      </c>
      <c r="H13">
        <f t="shared" si="3"/>
        <v>8979036</v>
      </c>
      <c r="I13">
        <f t="shared" si="4"/>
        <v>10485718</v>
      </c>
      <c r="J13">
        <f t="shared" si="4"/>
        <v>12245221</v>
      </c>
      <c r="K13">
        <f t="shared" si="4"/>
        <v>14299969</v>
      </c>
      <c r="L13">
        <f t="shared" si="4"/>
        <v>16699503</v>
      </c>
      <c r="M13">
        <f t="shared" si="4"/>
        <v>16699503</v>
      </c>
      <c r="N13">
        <f t="shared" ref="N13:S13" si="16">IF(M13&gt;$G13*2,M13,ROUNDDOWN(M13*$F13,0))</f>
        <v>16699503</v>
      </c>
      <c r="O13">
        <f t="shared" si="16"/>
        <v>16699503</v>
      </c>
      <c r="P13">
        <f t="shared" si="16"/>
        <v>16699503</v>
      </c>
      <c r="Q13">
        <f t="shared" si="16"/>
        <v>16699503</v>
      </c>
      <c r="R13">
        <f t="shared" si="16"/>
        <v>16699503</v>
      </c>
      <c r="S13">
        <f t="shared" si="16"/>
        <v>16699503</v>
      </c>
      <c r="T13">
        <f t="shared" si="6"/>
        <v>1</v>
      </c>
    </row>
    <row r="14" spans="1:24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2"/>
        <v>1.0923</v>
      </c>
      <c r="G14">
        <f>B14+C14</f>
        <v>1960392</v>
      </c>
      <c r="H14">
        <f t="shared" si="3"/>
        <v>2141427</v>
      </c>
      <c r="I14">
        <f t="shared" si="4"/>
        <v>2339080</v>
      </c>
      <c r="J14">
        <f t="shared" si="4"/>
        <v>2554977</v>
      </c>
      <c r="K14">
        <f t="shared" si="4"/>
        <v>2790801</v>
      </c>
      <c r="L14">
        <f t="shared" si="4"/>
        <v>3048391</v>
      </c>
      <c r="M14">
        <f t="shared" si="4"/>
        <v>3329757</v>
      </c>
      <c r="N14">
        <f t="shared" ref="N14:S14" si="17">IF(M14&gt;$G14*2,M14,ROUNDDOWN(M14*$F14,0))</f>
        <v>3637093</v>
      </c>
      <c r="O14">
        <f t="shared" si="17"/>
        <v>3972796</v>
      </c>
      <c r="P14">
        <f t="shared" si="17"/>
        <v>3972796</v>
      </c>
      <c r="Q14">
        <f t="shared" si="17"/>
        <v>3972796</v>
      </c>
      <c r="R14">
        <f t="shared" si="17"/>
        <v>3972796</v>
      </c>
      <c r="S14">
        <f t="shared" si="17"/>
        <v>3972796</v>
      </c>
      <c r="T14">
        <f t="shared" si="6"/>
        <v>1</v>
      </c>
    </row>
    <row r="15" spans="1:24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2"/>
        <v>0.81089999999999995</v>
      </c>
      <c r="G15">
        <f>B15+C15</f>
        <v>2177470</v>
      </c>
      <c r="H15">
        <f t="shared" si="3"/>
        <v>1765883</v>
      </c>
      <c r="I15">
        <f t="shared" si="4"/>
        <v>1431954</v>
      </c>
      <c r="J15">
        <f t="shared" si="4"/>
        <v>1161171</v>
      </c>
      <c r="K15">
        <f t="shared" si="4"/>
        <v>941593</v>
      </c>
      <c r="L15">
        <f t="shared" si="4"/>
        <v>763537</v>
      </c>
      <c r="M15">
        <f t="shared" si="4"/>
        <v>619152</v>
      </c>
      <c r="N15">
        <f t="shared" ref="N15:S15" si="18">IF(M15&gt;$G15*2,M15,ROUNDDOWN(M15*$F15,0))</f>
        <v>502070</v>
      </c>
      <c r="O15">
        <f t="shared" si="18"/>
        <v>407128</v>
      </c>
      <c r="P15">
        <f t="shared" si="18"/>
        <v>330140</v>
      </c>
      <c r="Q15">
        <f t="shared" si="18"/>
        <v>267710</v>
      </c>
      <c r="R15">
        <f t="shared" si="18"/>
        <v>217086</v>
      </c>
      <c r="S15">
        <f t="shared" si="18"/>
        <v>176035</v>
      </c>
      <c r="T15">
        <f t="shared" si="6"/>
        <v>0</v>
      </c>
    </row>
    <row r="16" spans="1:24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2"/>
        <v>0.79849999999999999</v>
      </c>
      <c r="G16">
        <f>B16+C16</f>
        <v>5134027</v>
      </c>
      <c r="H16">
        <f t="shared" si="3"/>
        <v>4099997</v>
      </c>
      <c r="I16">
        <f t="shared" si="4"/>
        <v>3273847</v>
      </c>
      <c r="J16">
        <f t="shared" si="4"/>
        <v>2614166</v>
      </c>
      <c r="K16">
        <f t="shared" si="4"/>
        <v>2087411</v>
      </c>
      <c r="L16">
        <f t="shared" si="4"/>
        <v>1666797</v>
      </c>
      <c r="M16">
        <f t="shared" si="4"/>
        <v>1330937</v>
      </c>
      <c r="N16">
        <f t="shared" ref="N16:S16" si="19">IF(M16&gt;$G16*2,M16,ROUNDDOWN(M16*$F16,0))</f>
        <v>1062753</v>
      </c>
      <c r="O16">
        <f t="shared" si="19"/>
        <v>848608</v>
      </c>
      <c r="P16">
        <f t="shared" si="19"/>
        <v>677613</v>
      </c>
      <c r="Q16">
        <f t="shared" si="19"/>
        <v>541073</v>
      </c>
      <c r="R16">
        <f t="shared" si="19"/>
        <v>432046</v>
      </c>
      <c r="S16">
        <f t="shared" si="19"/>
        <v>344988</v>
      </c>
      <c r="T16">
        <f t="shared" si="6"/>
        <v>0</v>
      </c>
    </row>
    <row r="17" spans="1:20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2"/>
        <v>1.2492000000000001</v>
      </c>
      <c r="G17">
        <f>B17+C17</f>
        <v>2728601</v>
      </c>
      <c r="H17">
        <f t="shared" si="3"/>
        <v>3408578</v>
      </c>
      <c r="I17">
        <f t="shared" si="4"/>
        <v>4257995</v>
      </c>
      <c r="J17">
        <f t="shared" si="4"/>
        <v>5319087</v>
      </c>
      <c r="K17">
        <f t="shared" si="4"/>
        <v>6644603</v>
      </c>
      <c r="L17">
        <f t="shared" si="4"/>
        <v>6644603</v>
      </c>
      <c r="M17">
        <f t="shared" si="4"/>
        <v>6644603</v>
      </c>
      <c r="N17">
        <f t="shared" ref="N17:S17" si="20">IF(M17&gt;$G17*2,M17,ROUNDDOWN(M17*$F17,0))</f>
        <v>6644603</v>
      </c>
      <c r="O17">
        <f t="shared" si="20"/>
        <v>6644603</v>
      </c>
      <c r="P17">
        <f t="shared" si="20"/>
        <v>6644603</v>
      </c>
      <c r="Q17">
        <f t="shared" si="20"/>
        <v>6644603</v>
      </c>
      <c r="R17">
        <f t="shared" si="20"/>
        <v>6644603</v>
      </c>
      <c r="S17">
        <f t="shared" si="20"/>
        <v>6644603</v>
      </c>
      <c r="T17">
        <f t="shared" si="6"/>
        <v>1</v>
      </c>
    </row>
    <row r="18" spans="1:20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2"/>
        <v>0.60299999999999998</v>
      </c>
      <c r="G18">
        <f>B18+C18</f>
        <v>5009321</v>
      </c>
      <c r="H18">
        <f t="shared" si="3"/>
        <v>3020942</v>
      </c>
      <c r="I18">
        <f t="shared" si="4"/>
        <v>1821628</v>
      </c>
      <c r="J18">
        <f t="shared" si="4"/>
        <v>1098441</v>
      </c>
      <c r="K18">
        <f t="shared" si="4"/>
        <v>662359</v>
      </c>
      <c r="L18">
        <f t="shared" si="4"/>
        <v>399402</v>
      </c>
      <c r="M18">
        <f t="shared" si="4"/>
        <v>240839</v>
      </c>
      <c r="N18">
        <f t="shared" ref="N18:S18" si="21">IF(M18&gt;$G18*2,M18,ROUNDDOWN(M18*$F18,0))</f>
        <v>145225</v>
      </c>
      <c r="O18">
        <f t="shared" si="21"/>
        <v>87570</v>
      </c>
      <c r="P18">
        <f t="shared" si="21"/>
        <v>52804</v>
      </c>
      <c r="Q18">
        <f t="shared" si="21"/>
        <v>31840</v>
      </c>
      <c r="R18">
        <f t="shared" si="21"/>
        <v>19199</v>
      </c>
      <c r="S18">
        <f t="shared" si="21"/>
        <v>11576</v>
      </c>
      <c r="T18">
        <f t="shared" si="6"/>
        <v>0</v>
      </c>
    </row>
    <row r="19" spans="1:20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2"/>
        <v>0.46029999999999999</v>
      </c>
      <c r="G19">
        <f>B19+C19</f>
        <v>2729291</v>
      </c>
      <c r="H19">
        <f t="shared" si="3"/>
        <v>1256318</v>
      </c>
      <c r="I19">
        <f t="shared" si="4"/>
        <v>578283</v>
      </c>
      <c r="J19">
        <f t="shared" si="4"/>
        <v>266183</v>
      </c>
      <c r="K19">
        <f t="shared" si="4"/>
        <v>122524</v>
      </c>
      <c r="L19">
        <f t="shared" si="4"/>
        <v>56397</v>
      </c>
      <c r="M19">
        <f t="shared" si="4"/>
        <v>25959</v>
      </c>
      <c r="N19">
        <f t="shared" ref="N19:S19" si="22">IF(M19&gt;$G19*2,M19,ROUNDDOWN(M19*$F19,0))</f>
        <v>11948</v>
      </c>
      <c r="O19">
        <f t="shared" si="22"/>
        <v>5499</v>
      </c>
      <c r="P19">
        <f t="shared" si="22"/>
        <v>2531</v>
      </c>
      <c r="Q19">
        <f t="shared" si="22"/>
        <v>1165</v>
      </c>
      <c r="R19">
        <f t="shared" si="22"/>
        <v>536</v>
      </c>
      <c r="S19">
        <f t="shared" si="22"/>
        <v>246</v>
      </c>
      <c r="T19">
        <f t="shared" si="6"/>
        <v>0</v>
      </c>
    </row>
    <row r="20" spans="1:20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2"/>
        <v>0.55459999999999998</v>
      </c>
      <c r="G20">
        <f>B20+C20</f>
        <v>6175874</v>
      </c>
      <c r="H20">
        <f t="shared" si="3"/>
        <v>3425717</v>
      </c>
      <c r="I20">
        <f t="shared" si="4"/>
        <v>1899902</v>
      </c>
      <c r="J20">
        <f t="shared" si="4"/>
        <v>1053685</v>
      </c>
      <c r="K20">
        <f t="shared" si="4"/>
        <v>584373</v>
      </c>
      <c r="L20">
        <f t="shared" si="4"/>
        <v>324093</v>
      </c>
      <c r="M20">
        <f t="shared" si="4"/>
        <v>179741</v>
      </c>
      <c r="N20">
        <f t="shared" ref="N20:S20" si="23">IF(M20&gt;$G20*2,M20,ROUNDDOWN(M20*$F20,0))</f>
        <v>99684</v>
      </c>
      <c r="O20">
        <f t="shared" si="23"/>
        <v>55284</v>
      </c>
      <c r="P20">
        <f t="shared" si="23"/>
        <v>30660</v>
      </c>
      <c r="Q20">
        <f t="shared" si="23"/>
        <v>17004</v>
      </c>
      <c r="R20">
        <f t="shared" si="23"/>
        <v>9430</v>
      </c>
      <c r="S20">
        <f t="shared" si="23"/>
        <v>5229</v>
      </c>
      <c r="T20">
        <f t="shared" si="6"/>
        <v>0</v>
      </c>
    </row>
    <row r="21" spans="1:20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2"/>
        <v>0.9234</v>
      </c>
      <c r="G21">
        <f>B21+C21</f>
        <v>3008890</v>
      </c>
      <c r="H21">
        <f t="shared" si="3"/>
        <v>2778690</v>
      </c>
      <c r="I21">
        <f t="shared" si="4"/>
        <v>2565842</v>
      </c>
      <c r="J21">
        <f t="shared" si="4"/>
        <v>2369298</v>
      </c>
      <c r="K21">
        <f t="shared" si="4"/>
        <v>2187809</v>
      </c>
      <c r="L21">
        <f t="shared" si="4"/>
        <v>2020222</v>
      </c>
      <c r="M21">
        <f t="shared" si="4"/>
        <v>1865472</v>
      </c>
      <c r="N21">
        <f t="shared" ref="N21:S21" si="24">IF(M21&gt;$G21*2,M21,ROUNDDOWN(M21*$F21,0))</f>
        <v>1722576</v>
      </c>
      <c r="O21">
        <f t="shared" si="24"/>
        <v>1590626</v>
      </c>
      <c r="P21">
        <f t="shared" si="24"/>
        <v>1468784</v>
      </c>
      <c r="Q21">
        <f t="shared" si="24"/>
        <v>1356275</v>
      </c>
      <c r="R21">
        <f t="shared" si="24"/>
        <v>1252384</v>
      </c>
      <c r="S21">
        <f t="shared" si="24"/>
        <v>1156451</v>
      </c>
      <c r="T21">
        <f t="shared" si="6"/>
        <v>0</v>
      </c>
    </row>
    <row r="22" spans="1:20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2"/>
        <v>0.1203</v>
      </c>
      <c r="G22">
        <f>B22+C22</f>
        <v>4752576</v>
      </c>
      <c r="H22">
        <f t="shared" si="3"/>
        <v>572183</v>
      </c>
      <c r="I22">
        <f t="shared" si="4"/>
        <v>68833</v>
      </c>
      <c r="J22">
        <f t="shared" si="4"/>
        <v>8280</v>
      </c>
      <c r="K22">
        <f t="shared" si="4"/>
        <v>996</v>
      </c>
      <c r="L22">
        <f t="shared" si="4"/>
        <v>119</v>
      </c>
      <c r="M22">
        <f t="shared" si="4"/>
        <v>14</v>
      </c>
      <c r="N22">
        <f t="shared" ref="N22:S22" si="25">IF(M22&gt;$G22*2,M22,ROUNDDOWN(M22*$F22,0))</f>
        <v>1</v>
      </c>
      <c r="O22">
        <f t="shared" si="25"/>
        <v>0</v>
      </c>
      <c r="P22">
        <f t="shared" si="25"/>
        <v>0</v>
      </c>
      <c r="Q22">
        <f t="shared" si="25"/>
        <v>0</v>
      </c>
      <c r="R22">
        <f t="shared" si="25"/>
        <v>0</v>
      </c>
      <c r="S22">
        <f t="shared" si="25"/>
        <v>0</v>
      </c>
      <c r="T22">
        <f t="shared" si="6"/>
        <v>0</v>
      </c>
    </row>
    <row r="23" spans="1:20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2"/>
        <v>3.8473000000000002</v>
      </c>
      <c r="G23">
        <f>B23+C23</f>
        <v>1434562</v>
      </c>
      <c r="H23">
        <f t="shared" si="3"/>
        <v>5519227</v>
      </c>
      <c r="I23">
        <f t="shared" si="4"/>
        <v>5519227</v>
      </c>
      <c r="J23">
        <f t="shared" si="4"/>
        <v>5519227</v>
      </c>
      <c r="K23">
        <f t="shared" si="4"/>
        <v>5519227</v>
      </c>
      <c r="L23">
        <f t="shared" si="4"/>
        <v>5519227</v>
      </c>
      <c r="M23">
        <f t="shared" si="4"/>
        <v>5519227</v>
      </c>
      <c r="N23">
        <f t="shared" ref="N23:S23" si="26">IF(M23&gt;$G23*2,M23,ROUNDDOWN(M23*$F23,0))</f>
        <v>5519227</v>
      </c>
      <c r="O23">
        <f t="shared" si="26"/>
        <v>5519227</v>
      </c>
      <c r="P23">
        <f t="shared" si="26"/>
        <v>5519227</v>
      </c>
      <c r="Q23">
        <f t="shared" si="26"/>
        <v>5519227</v>
      </c>
      <c r="R23">
        <f t="shared" si="26"/>
        <v>5519227</v>
      </c>
      <c r="S23">
        <f t="shared" si="26"/>
        <v>5519227</v>
      </c>
      <c r="T23">
        <f t="shared" si="6"/>
        <v>1</v>
      </c>
    </row>
    <row r="24" spans="1:20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2"/>
        <v>0.72660000000000002</v>
      </c>
      <c r="G24">
        <f>B24+C24</f>
        <v>4505451</v>
      </c>
      <c r="H24">
        <f t="shared" si="3"/>
        <v>3273876</v>
      </c>
      <c r="I24">
        <f t="shared" si="4"/>
        <v>2378798</v>
      </c>
      <c r="J24">
        <f t="shared" si="4"/>
        <v>1728434</v>
      </c>
      <c r="K24">
        <f t="shared" si="4"/>
        <v>1255880</v>
      </c>
      <c r="L24">
        <f t="shared" si="4"/>
        <v>912522</v>
      </c>
      <c r="M24">
        <f t="shared" si="4"/>
        <v>663038</v>
      </c>
      <c r="N24">
        <f t="shared" ref="N24:S24" si="27">IF(M24&gt;$G24*2,M24,ROUNDDOWN(M24*$F24,0))</f>
        <v>481763</v>
      </c>
      <c r="O24">
        <f t="shared" si="27"/>
        <v>350048</v>
      </c>
      <c r="P24">
        <f t="shared" si="27"/>
        <v>254344</v>
      </c>
      <c r="Q24">
        <f t="shared" si="27"/>
        <v>184806</v>
      </c>
      <c r="R24">
        <f t="shared" si="27"/>
        <v>134280</v>
      </c>
      <c r="S24">
        <f t="shared" si="27"/>
        <v>97567</v>
      </c>
      <c r="T24">
        <f t="shared" si="6"/>
        <v>0</v>
      </c>
    </row>
    <row r="25" spans="1:20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2"/>
        <v>1.2537</v>
      </c>
      <c r="G25">
        <f>B25+C25</f>
        <v>1327364</v>
      </c>
      <c r="H25">
        <f t="shared" si="3"/>
        <v>1664117</v>
      </c>
      <c r="I25">
        <f t="shared" si="4"/>
        <v>2086303</v>
      </c>
      <c r="J25">
        <f t="shared" si="4"/>
        <v>2615598</v>
      </c>
      <c r="K25">
        <f t="shared" si="4"/>
        <v>3279175</v>
      </c>
      <c r="L25">
        <f t="shared" si="4"/>
        <v>3279175</v>
      </c>
      <c r="M25">
        <f t="shared" si="4"/>
        <v>3279175</v>
      </c>
      <c r="N25">
        <f t="shared" ref="N25:S25" si="28">IF(M25&gt;$G25*2,M25,ROUNDDOWN(M25*$F25,0))</f>
        <v>3279175</v>
      </c>
      <c r="O25">
        <f t="shared" si="28"/>
        <v>3279175</v>
      </c>
      <c r="P25">
        <f t="shared" si="28"/>
        <v>3279175</v>
      </c>
      <c r="Q25">
        <f t="shared" si="28"/>
        <v>3279175</v>
      </c>
      <c r="R25">
        <f t="shared" si="28"/>
        <v>3279175</v>
      </c>
      <c r="S25">
        <f t="shared" si="28"/>
        <v>3279175</v>
      </c>
      <c r="T25">
        <f t="shared" si="6"/>
        <v>1</v>
      </c>
    </row>
    <row r="26" spans="1:20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2"/>
        <v>3.7826</v>
      </c>
      <c r="G26">
        <f>B26+C26</f>
        <v>884947</v>
      </c>
      <c r="H26">
        <f t="shared" si="3"/>
        <v>3347446</v>
      </c>
      <c r="I26">
        <f t="shared" si="4"/>
        <v>3347446</v>
      </c>
      <c r="J26">
        <f t="shared" si="4"/>
        <v>3347446</v>
      </c>
      <c r="K26">
        <f t="shared" si="4"/>
        <v>3347446</v>
      </c>
      <c r="L26">
        <f t="shared" si="4"/>
        <v>3347446</v>
      </c>
      <c r="M26">
        <f t="shared" si="4"/>
        <v>3347446</v>
      </c>
      <c r="N26">
        <f t="shared" ref="N26:S26" si="29">IF(M26&gt;$G26*2,M26,ROUNDDOWN(M26*$F26,0))</f>
        <v>3347446</v>
      </c>
      <c r="O26">
        <f t="shared" si="29"/>
        <v>3347446</v>
      </c>
      <c r="P26">
        <f t="shared" si="29"/>
        <v>3347446</v>
      </c>
      <c r="Q26">
        <f t="shared" si="29"/>
        <v>3347446</v>
      </c>
      <c r="R26">
        <f t="shared" si="29"/>
        <v>3347446</v>
      </c>
      <c r="S26">
        <f t="shared" si="29"/>
        <v>3347446</v>
      </c>
      <c r="T26">
        <f t="shared" si="6"/>
        <v>1</v>
      </c>
    </row>
    <row r="27" spans="1:20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2"/>
        <v>0.86829999999999996</v>
      </c>
      <c r="G27">
        <f>B27+C27</f>
        <v>2151563</v>
      </c>
      <c r="H27">
        <f t="shared" si="3"/>
        <v>1868301</v>
      </c>
      <c r="I27">
        <f t="shared" si="4"/>
        <v>1622245</v>
      </c>
      <c r="J27">
        <f t="shared" si="4"/>
        <v>1408595</v>
      </c>
      <c r="K27">
        <f t="shared" si="4"/>
        <v>1223083</v>
      </c>
      <c r="L27">
        <f t="shared" si="4"/>
        <v>1062002</v>
      </c>
      <c r="M27">
        <f t="shared" si="4"/>
        <v>922136</v>
      </c>
      <c r="N27">
        <f t="shared" ref="N27:S27" si="30">IF(M27&gt;$G27*2,M27,ROUNDDOWN(M27*$F27,0))</f>
        <v>800690</v>
      </c>
      <c r="O27">
        <f t="shared" si="30"/>
        <v>695239</v>
      </c>
      <c r="P27">
        <f t="shared" si="30"/>
        <v>603676</v>
      </c>
      <c r="Q27">
        <f t="shared" si="30"/>
        <v>524171</v>
      </c>
      <c r="R27">
        <f t="shared" si="30"/>
        <v>455137</v>
      </c>
      <c r="S27">
        <f t="shared" si="30"/>
        <v>395195</v>
      </c>
      <c r="T27">
        <f t="shared" si="6"/>
        <v>0</v>
      </c>
    </row>
    <row r="28" spans="1:20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2"/>
        <v>0.4713</v>
      </c>
      <c r="G28">
        <f>B28+C28</f>
        <v>4709695</v>
      </c>
      <c r="H28">
        <f t="shared" si="3"/>
        <v>2219872</v>
      </c>
      <c r="I28">
        <f t="shared" si="4"/>
        <v>1046225</v>
      </c>
      <c r="J28">
        <f t="shared" si="4"/>
        <v>493085</v>
      </c>
      <c r="K28">
        <f t="shared" si="4"/>
        <v>232390</v>
      </c>
      <c r="L28">
        <f t="shared" si="4"/>
        <v>109525</v>
      </c>
      <c r="M28">
        <f t="shared" si="4"/>
        <v>51619</v>
      </c>
      <c r="N28">
        <f t="shared" ref="N28:S28" si="31">IF(M28&gt;$G28*2,M28,ROUNDDOWN(M28*$F28,0))</f>
        <v>24328</v>
      </c>
      <c r="O28">
        <f t="shared" si="31"/>
        <v>11465</v>
      </c>
      <c r="P28">
        <f t="shared" si="31"/>
        <v>5403</v>
      </c>
      <c r="Q28">
        <f t="shared" si="31"/>
        <v>2546</v>
      </c>
      <c r="R28">
        <f t="shared" si="31"/>
        <v>1199</v>
      </c>
      <c r="S28">
        <f t="shared" si="31"/>
        <v>565</v>
      </c>
      <c r="T28">
        <f t="shared" si="6"/>
        <v>0</v>
      </c>
    </row>
    <row r="29" spans="1:20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2"/>
        <v>0.15870000000000001</v>
      </c>
      <c r="G29">
        <f>B29+C29</f>
        <v>5450595</v>
      </c>
      <c r="H29">
        <f t="shared" si="3"/>
        <v>865257</v>
      </c>
      <c r="I29">
        <f t="shared" si="4"/>
        <v>137316</v>
      </c>
      <c r="J29">
        <f t="shared" si="4"/>
        <v>21792</v>
      </c>
      <c r="K29">
        <f t="shared" si="4"/>
        <v>3458</v>
      </c>
      <c r="L29">
        <f t="shared" si="4"/>
        <v>548</v>
      </c>
      <c r="M29">
        <f t="shared" si="4"/>
        <v>86</v>
      </c>
      <c r="N29">
        <f t="shared" ref="N29:S29" si="32">IF(M29&gt;$G29*2,M29,ROUNDDOWN(M29*$F29,0))</f>
        <v>13</v>
      </c>
      <c r="O29">
        <f t="shared" si="32"/>
        <v>2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6"/>
        <v>0</v>
      </c>
    </row>
    <row r="30" spans="1:20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2"/>
        <v>0.82220000000000004</v>
      </c>
      <c r="G30">
        <f>B30+C30</f>
        <v>3703941</v>
      </c>
      <c r="H30">
        <f t="shared" si="3"/>
        <v>3045392</v>
      </c>
      <c r="I30">
        <f t="shared" si="4"/>
        <v>2503921</v>
      </c>
      <c r="J30">
        <f t="shared" si="4"/>
        <v>2058723</v>
      </c>
      <c r="K30">
        <f t="shared" si="4"/>
        <v>1692682</v>
      </c>
      <c r="L30">
        <f t="shared" si="4"/>
        <v>1391723</v>
      </c>
      <c r="M30">
        <f t="shared" si="4"/>
        <v>1144274</v>
      </c>
      <c r="N30">
        <f t="shared" ref="N30:S30" si="33">IF(M30&gt;$G30*2,M30,ROUNDDOWN(M30*$F30,0))</f>
        <v>940822</v>
      </c>
      <c r="O30">
        <f t="shared" si="33"/>
        <v>773543</v>
      </c>
      <c r="P30">
        <f t="shared" si="33"/>
        <v>636007</v>
      </c>
      <c r="Q30">
        <f t="shared" si="33"/>
        <v>522924</v>
      </c>
      <c r="R30">
        <f t="shared" si="33"/>
        <v>429948</v>
      </c>
      <c r="S30">
        <f t="shared" si="33"/>
        <v>353503</v>
      </c>
      <c r="T30">
        <f t="shared" si="6"/>
        <v>0</v>
      </c>
    </row>
    <row r="31" spans="1:20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2"/>
        <v>1.17E-2</v>
      </c>
      <c r="G31">
        <f>B31+C31</f>
        <v>5040530</v>
      </c>
      <c r="H31">
        <f t="shared" si="3"/>
        <v>59431</v>
      </c>
      <c r="I31">
        <f t="shared" si="4"/>
        <v>695</v>
      </c>
      <c r="J31">
        <f t="shared" si="4"/>
        <v>8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ref="N31:S31" si="34">IF(M31&gt;$G31*2,M31,ROUNDDOWN(M31*$F31,0))</f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6"/>
        <v>0</v>
      </c>
    </row>
    <row r="32" spans="1:20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2"/>
        <v>0.92610000000000003</v>
      </c>
      <c r="G32">
        <f>B32+C32</f>
        <v>3754769</v>
      </c>
      <c r="H32">
        <f t="shared" si="3"/>
        <v>3477577</v>
      </c>
      <c r="I32">
        <f t="shared" si="4"/>
        <v>3220584</v>
      </c>
      <c r="J32">
        <f t="shared" si="4"/>
        <v>2982582</v>
      </c>
      <c r="K32">
        <f t="shared" si="4"/>
        <v>2762169</v>
      </c>
      <c r="L32">
        <f t="shared" si="4"/>
        <v>2558044</v>
      </c>
      <c r="M32">
        <f t="shared" si="4"/>
        <v>2369004</v>
      </c>
      <c r="N32">
        <f t="shared" ref="N32:S32" si="35">IF(M32&gt;$G32*2,M32,ROUNDDOWN(M32*$F32,0))</f>
        <v>2193934</v>
      </c>
      <c r="O32">
        <f t="shared" si="35"/>
        <v>2031802</v>
      </c>
      <c r="P32">
        <f t="shared" si="35"/>
        <v>1881651</v>
      </c>
      <c r="Q32">
        <f t="shared" si="35"/>
        <v>1742596</v>
      </c>
      <c r="R32">
        <f t="shared" si="35"/>
        <v>1613818</v>
      </c>
      <c r="S32">
        <f t="shared" si="35"/>
        <v>1494556</v>
      </c>
      <c r="T32">
        <f t="shared" si="6"/>
        <v>0</v>
      </c>
    </row>
    <row r="33" spans="1:20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2"/>
        <v>1.9078999999999999</v>
      </c>
      <c r="G33">
        <f>B33+C33</f>
        <v>2021024</v>
      </c>
      <c r="H33">
        <f t="shared" si="3"/>
        <v>3855970</v>
      </c>
      <c r="I33">
        <f t="shared" si="4"/>
        <v>7356805</v>
      </c>
      <c r="J33">
        <f t="shared" si="4"/>
        <v>7356805</v>
      </c>
      <c r="K33">
        <f t="shared" si="4"/>
        <v>7356805</v>
      </c>
      <c r="L33">
        <f t="shared" si="4"/>
        <v>7356805</v>
      </c>
      <c r="M33">
        <f t="shared" si="4"/>
        <v>7356805</v>
      </c>
      <c r="N33">
        <f t="shared" ref="N33:S33" si="36">IF(M33&gt;$G33*2,M33,ROUNDDOWN(M33*$F33,0))</f>
        <v>7356805</v>
      </c>
      <c r="O33">
        <f t="shared" si="36"/>
        <v>7356805</v>
      </c>
      <c r="P33">
        <f t="shared" si="36"/>
        <v>7356805</v>
      </c>
      <c r="Q33">
        <f t="shared" si="36"/>
        <v>7356805</v>
      </c>
      <c r="R33">
        <f t="shared" si="36"/>
        <v>7356805</v>
      </c>
      <c r="S33">
        <f t="shared" si="36"/>
        <v>7356805</v>
      </c>
      <c r="T33">
        <f t="shared" si="6"/>
        <v>1</v>
      </c>
    </row>
    <row r="34" spans="1:20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2"/>
        <v>0.16200000000000001</v>
      </c>
      <c r="G34">
        <f>B34+C34</f>
        <v>5856254</v>
      </c>
      <c r="H34">
        <f t="shared" si="3"/>
        <v>948807</v>
      </c>
      <c r="I34">
        <f t="shared" si="4"/>
        <v>153706</v>
      </c>
      <c r="J34">
        <f t="shared" si="4"/>
        <v>24900</v>
      </c>
      <c r="K34">
        <f t="shared" si="4"/>
        <v>4033</v>
      </c>
      <c r="L34">
        <f t="shared" si="4"/>
        <v>653</v>
      </c>
      <c r="M34">
        <f t="shared" si="4"/>
        <v>105</v>
      </c>
      <c r="N34">
        <f t="shared" ref="N34:S34" si="37">IF(M34&gt;$G34*2,M34,ROUNDDOWN(M34*$F34,0))</f>
        <v>17</v>
      </c>
      <c r="O34">
        <f t="shared" si="37"/>
        <v>2</v>
      </c>
      <c r="P34">
        <f t="shared" si="37"/>
        <v>0</v>
      </c>
      <c r="Q34">
        <f t="shared" si="37"/>
        <v>0</v>
      </c>
      <c r="R34">
        <f t="shared" si="37"/>
        <v>0</v>
      </c>
      <c r="S34">
        <f t="shared" si="37"/>
        <v>0</v>
      </c>
      <c r="T34">
        <f t="shared" si="6"/>
        <v>0</v>
      </c>
    </row>
    <row r="35" spans="1:20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2"/>
        <v>17.4284</v>
      </c>
      <c r="G35">
        <f>B35+C35</f>
        <v>158033</v>
      </c>
      <c r="H35">
        <f t="shared" si="3"/>
        <v>2754275</v>
      </c>
      <c r="I35">
        <f t="shared" si="4"/>
        <v>2754275</v>
      </c>
      <c r="J35">
        <f t="shared" si="4"/>
        <v>2754275</v>
      </c>
      <c r="K35">
        <f t="shared" si="4"/>
        <v>2754275</v>
      </c>
      <c r="L35">
        <f t="shared" si="4"/>
        <v>2754275</v>
      </c>
      <c r="M35">
        <f t="shared" si="4"/>
        <v>2754275</v>
      </c>
      <c r="N35">
        <f t="shared" ref="N35:S35" si="38">IF(M35&gt;$G35*2,M35,ROUNDDOWN(M35*$F35,0))</f>
        <v>2754275</v>
      </c>
      <c r="O35">
        <f t="shared" si="38"/>
        <v>2754275</v>
      </c>
      <c r="P35">
        <f t="shared" si="38"/>
        <v>2754275</v>
      </c>
      <c r="Q35">
        <f t="shared" si="38"/>
        <v>2754275</v>
      </c>
      <c r="R35">
        <f t="shared" si="38"/>
        <v>2754275</v>
      </c>
      <c r="S35">
        <f t="shared" si="38"/>
        <v>2754275</v>
      </c>
      <c r="T35">
        <f t="shared" si="6"/>
        <v>1</v>
      </c>
    </row>
    <row r="36" spans="1:20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2"/>
        <v>0.39850000000000002</v>
      </c>
      <c r="G36">
        <f>B36+C36</f>
        <v>4984142</v>
      </c>
      <c r="H36">
        <f t="shared" si="3"/>
        <v>1986529</v>
      </c>
      <c r="I36">
        <f t="shared" si="4"/>
        <v>791631</v>
      </c>
      <c r="J36">
        <f t="shared" si="4"/>
        <v>315464</v>
      </c>
      <c r="K36">
        <f t="shared" si="4"/>
        <v>125712</v>
      </c>
      <c r="L36">
        <f t="shared" si="4"/>
        <v>50096</v>
      </c>
      <c r="M36">
        <f t="shared" si="4"/>
        <v>19963</v>
      </c>
      <c r="N36">
        <f t="shared" ref="N36:S36" si="39">IF(M36&gt;$G36*2,M36,ROUNDDOWN(M36*$F36,0))</f>
        <v>7955</v>
      </c>
      <c r="O36">
        <f t="shared" si="39"/>
        <v>3170</v>
      </c>
      <c r="P36">
        <f t="shared" si="39"/>
        <v>1263</v>
      </c>
      <c r="Q36">
        <f t="shared" si="39"/>
        <v>503</v>
      </c>
      <c r="R36">
        <f t="shared" si="39"/>
        <v>200</v>
      </c>
      <c r="S36">
        <f t="shared" si="39"/>
        <v>79</v>
      </c>
      <c r="T36">
        <f t="shared" si="6"/>
        <v>0</v>
      </c>
    </row>
    <row r="37" spans="1:20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2"/>
        <v>6.2600000000000003E-2</v>
      </c>
      <c r="G37">
        <f>B37+C37</f>
        <v>3653434</v>
      </c>
      <c r="H37">
        <f t="shared" si="3"/>
        <v>229037</v>
      </c>
      <c r="I37">
        <f t="shared" si="4"/>
        <v>14337</v>
      </c>
      <c r="J37">
        <f t="shared" si="4"/>
        <v>897</v>
      </c>
      <c r="K37">
        <f t="shared" si="4"/>
        <v>56</v>
      </c>
      <c r="L37">
        <f t="shared" si="4"/>
        <v>3</v>
      </c>
      <c r="M37">
        <f t="shared" si="4"/>
        <v>0</v>
      </c>
      <c r="N37">
        <f t="shared" ref="N37:S37" si="40">IF(M37&gt;$G37*2,M37,ROUNDDOWN(M37*$F37,0))</f>
        <v>0</v>
      </c>
      <c r="O37">
        <f t="shared" si="40"/>
        <v>0</v>
      </c>
      <c r="P37">
        <f t="shared" si="40"/>
        <v>0</v>
      </c>
      <c r="Q37">
        <f t="shared" si="40"/>
        <v>0</v>
      </c>
      <c r="R37">
        <f t="shared" si="40"/>
        <v>0</v>
      </c>
      <c r="S37">
        <f t="shared" si="40"/>
        <v>0</v>
      </c>
      <c r="T37">
        <f t="shared" si="6"/>
        <v>0</v>
      </c>
    </row>
    <row r="38" spans="1:20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2"/>
        <v>0.81579999999999997</v>
      </c>
      <c r="G38">
        <f>B38+C38</f>
        <v>2921428</v>
      </c>
      <c r="H38">
        <f t="shared" si="3"/>
        <v>2383387</v>
      </c>
      <c r="I38">
        <f t="shared" si="4"/>
        <v>1944367</v>
      </c>
      <c r="J38">
        <f t="shared" si="4"/>
        <v>1586214</v>
      </c>
      <c r="K38">
        <f t="shared" si="4"/>
        <v>1294033</v>
      </c>
      <c r="L38">
        <f t="shared" si="4"/>
        <v>1055672</v>
      </c>
      <c r="M38">
        <f t="shared" si="4"/>
        <v>861217</v>
      </c>
      <c r="N38">
        <f t="shared" ref="N38:S38" si="41">IF(M38&gt;$G38*2,M38,ROUNDDOWN(M38*$F38,0))</f>
        <v>702580</v>
      </c>
      <c r="O38">
        <f t="shared" si="41"/>
        <v>573164</v>
      </c>
      <c r="P38">
        <f t="shared" si="41"/>
        <v>467587</v>
      </c>
      <c r="Q38">
        <f t="shared" si="41"/>
        <v>381457</v>
      </c>
      <c r="R38">
        <f t="shared" si="41"/>
        <v>311192</v>
      </c>
      <c r="S38">
        <f t="shared" si="41"/>
        <v>253870</v>
      </c>
      <c r="T38">
        <f t="shared" si="6"/>
        <v>0</v>
      </c>
    </row>
    <row r="39" spans="1:20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2"/>
        <v>0.26690000000000003</v>
      </c>
      <c r="G39">
        <f>B39+C39</f>
        <v>3286803</v>
      </c>
      <c r="H39">
        <f t="shared" si="3"/>
        <v>877403</v>
      </c>
      <c r="I39">
        <f t="shared" si="4"/>
        <v>234178</v>
      </c>
      <c r="J39">
        <f t="shared" si="4"/>
        <v>62502</v>
      </c>
      <c r="K39">
        <f t="shared" si="4"/>
        <v>16681</v>
      </c>
      <c r="L39">
        <f t="shared" si="4"/>
        <v>4452</v>
      </c>
      <c r="M39">
        <f t="shared" si="4"/>
        <v>1188</v>
      </c>
      <c r="N39">
        <f t="shared" ref="N39:S39" si="42">IF(M39&gt;$G39*2,M39,ROUNDDOWN(M39*$F39,0))</f>
        <v>317</v>
      </c>
      <c r="O39">
        <f t="shared" si="42"/>
        <v>84</v>
      </c>
      <c r="P39">
        <f t="shared" si="42"/>
        <v>22</v>
      </c>
      <c r="Q39">
        <f t="shared" si="42"/>
        <v>5</v>
      </c>
      <c r="R39">
        <f t="shared" si="42"/>
        <v>1</v>
      </c>
      <c r="S39">
        <f t="shared" si="42"/>
        <v>0</v>
      </c>
      <c r="T39">
        <f t="shared" si="6"/>
        <v>0</v>
      </c>
    </row>
    <row r="40" spans="1:20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2"/>
        <v>5.6017999999999999</v>
      </c>
      <c r="G40">
        <f>B40+C40</f>
        <v>1063625</v>
      </c>
      <c r="H40">
        <f t="shared" si="3"/>
        <v>5958241</v>
      </c>
      <c r="I40">
        <f t="shared" si="4"/>
        <v>5958241</v>
      </c>
      <c r="J40">
        <f t="shared" si="4"/>
        <v>5958241</v>
      </c>
      <c r="K40">
        <f t="shared" si="4"/>
        <v>5958241</v>
      </c>
      <c r="L40">
        <f t="shared" si="4"/>
        <v>5958241</v>
      </c>
      <c r="M40">
        <f t="shared" si="4"/>
        <v>5958241</v>
      </c>
      <c r="N40">
        <f t="shared" ref="N40:S40" si="43">IF(M40&gt;$G40*2,M40,ROUNDDOWN(M40*$F40,0))</f>
        <v>5958241</v>
      </c>
      <c r="O40">
        <f t="shared" si="43"/>
        <v>5958241</v>
      </c>
      <c r="P40">
        <f t="shared" si="43"/>
        <v>5958241</v>
      </c>
      <c r="Q40">
        <f t="shared" si="43"/>
        <v>5958241</v>
      </c>
      <c r="R40">
        <f t="shared" si="43"/>
        <v>5958241</v>
      </c>
      <c r="S40">
        <f t="shared" si="43"/>
        <v>5958241</v>
      </c>
      <c r="T40">
        <f t="shared" si="6"/>
        <v>1</v>
      </c>
    </row>
    <row r="41" spans="1:20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2"/>
        <v>2.2675999999999998</v>
      </c>
      <c r="G41">
        <f>B41+C41</f>
        <v>2270638</v>
      </c>
      <c r="H41">
        <f t="shared" si="3"/>
        <v>5149121</v>
      </c>
      <c r="I41">
        <f t="shared" si="4"/>
        <v>5149121</v>
      </c>
      <c r="J41">
        <f t="shared" si="4"/>
        <v>5149121</v>
      </c>
      <c r="K41">
        <f t="shared" si="4"/>
        <v>5149121</v>
      </c>
      <c r="L41">
        <f t="shared" si="4"/>
        <v>5149121</v>
      </c>
      <c r="M41">
        <f t="shared" si="4"/>
        <v>5149121</v>
      </c>
      <c r="N41">
        <f t="shared" ref="N41:S41" si="44">IF(M41&gt;$G41*2,M41,ROUNDDOWN(M41*$F41,0))</f>
        <v>5149121</v>
      </c>
      <c r="O41">
        <f t="shared" si="44"/>
        <v>5149121</v>
      </c>
      <c r="P41">
        <f t="shared" si="44"/>
        <v>5149121</v>
      </c>
      <c r="Q41">
        <f t="shared" si="44"/>
        <v>5149121</v>
      </c>
      <c r="R41">
        <f t="shared" si="44"/>
        <v>5149121</v>
      </c>
      <c r="S41">
        <f t="shared" si="44"/>
        <v>5149121</v>
      </c>
      <c r="T41">
        <f t="shared" si="6"/>
        <v>1</v>
      </c>
    </row>
    <row r="42" spans="1:20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2"/>
        <v>6.8999999999999999E-3</v>
      </c>
      <c r="G42">
        <f>B42+C42</f>
        <v>4318105</v>
      </c>
      <c r="H42">
        <f t="shared" si="3"/>
        <v>29991</v>
      </c>
      <c r="I42">
        <f t="shared" si="4"/>
        <v>206</v>
      </c>
      <c r="J42">
        <f t="shared" si="4"/>
        <v>1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ref="N42:S42" si="45">IF(M42&gt;$G42*2,M42,ROUNDDOWN(M42*$F42,0))</f>
        <v>0</v>
      </c>
      <c r="O42">
        <f t="shared" si="45"/>
        <v>0</v>
      </c>
      <c r="P42">
        <f t="shared" si="45"/>
        <v>0</v>
      </c>
      <c r="Q42">
        <f t="shared" si="45"/>
        <v>0</v>
      </c>
      <c r="R42">
        <f t="shared" si="45"/>
        <v>0</v>
      </c>
      <c r="S42">
        <f t="shared" si="45"/>
        <v>0</v>
      </c>
      <c r="T42">
        <f t="shared" si="6"/>
        <v>0</v>
      </c>
    </row>
    <row r="43" spans="1:20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2"/>
        <v>0.15989999999999999</v>
      </c>
      <c r="G43">
        <f>B43+C43</f>
        <v>4544199</v>
      </c>
      <c r="H43">
        <f t="shared" si="3"/>
        <v>726835</v>
      </c>
      <c r="I43">
        <f t="shared" si="4"/>
        <v>116220</v>
      </c>
      <c r="J43">
        <f t="shared" si="4"/>
        <v>18583</v>
      </c>
      <c r="K43">
        <f t="shared" si="4"/>
        <v>2971</v>
      </c>
      <c r="L43">
        <f t="shared" si="4"/>
        <v>475</v>
      </c>
      <c r="M43">
        <f t="shared" si="4"/>
        <v>75</v>
      </c>
      <c r="N43">
        <f t="shared" ref="N43:S43" si="46">IF(M43&gt;$G43*2,M43,ROUNDDOWN(M43*$F43,0))</f>
        <v>11</v>
      </c>
      <c r="O43">
        <f t="shared" si="46"/>
        <v>1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6"/>
        <v>0</v>
      </c>
    </row>
    <row r="44" spans="1:20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2"/>
        <v>1.47E-2</v>
      </c>
      <c r="G44">
        <f>B44+C44</f>
        <v>5125651</v>
      </c>
      <c r="H44">
        <f t="shared" si="3"/>
        <v>75752</v>
      </c>
      <c r="I44">
        <f t="shared" si="4"/>
        <v>1113</v>
      </c>
      <c r="J44">
        <f t="shared" si="4"/>
        <v>16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ref="N44:S44" si="47">IF(M44&gt;$G44*2,M44,ROUNDDOWN(M44*$F44,0))</f>
        <v>0</v>
      </c>
      <c r="O44">
        <f t="shared" si="47"/>
        <v>0</v>
      </c>
      <c r="P44">
        <f t="shared" si="47"/>
        <v>0</v>
      </c>
      <c r="Q44">
        <f t="shared" si="47"/>
        <v>0</v>
      </c>
      <c r="R44">
        <f t="shared" si="47"/>
        <v>0</v>
      </c>
      <c r="S44">
        <f t="shared" si="47"/>
        <v>0</v>
      </c>
      <c r="T44">
        <f t="shared" si="6"/>
        <v>0</v>
      </c>
    </row>
    <row r="45" spans="1:20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2"/>
        <v>1.2096</v>
      </c>
      <c r="G45">
        <f>B45+C45</f>
        <v>1673241</v>
      </c>
      <c r="H45">
        <f t="shared" si="3"/>
        <v>2023958</v>
      </c>
      <c r="I45">
        <f t="shared" si="4"/>
        <v>2448179</v>
      </c>
      <c r="J45">
        <f t="shared" si="4"/>
        <v>2961317</v>
      </c>
      <c r="K45">
        <f t="shared" si="4"/>
        <v>3582009</v>
      </c>
      <c r="L45">
        <f t="shared" si="4"/>
        <v>3582009</v>
      </c>
      <c r="M45">
        <f t="shared" si="4"/>
        <v>3582009</v>
      </c>
      <c r="N45">
        <f t="shared" ref="N45:S45" si="48">IF(M45&gt;$G45*2,M45,ROUNDDOWN(M45*$F45,0))</f>
        <v>3582009</v>
      </c>
      <c r="O45">
        <f t="shared" si="48"/>
        <v>3582009</v>
      </c>
      <c r="P45">
        <f t="shared" si="48"/>
        <v>3582009</v>
      </c>
      <c r="Q45">
        <f t="shared" si="48"/>
        <v>3582009</v>
      </c>
      <c r="R45">
        <f t="shared" si="48"/>
        <v>3582009</v>
      </c>
      <c r="S45">
        <f t="shared" si="48"/>
        <v>3582009</v>
      </c>
      <c r="T45">
        <f t="shared" si="6"/>
        <v>1</v>
      </c>
    </row>
    <row r="46" spans="1:20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2"/>
        <v>1.4444999999999999</v>
      </c>
      <c r="G46">
        <f>B46+C46</f>
        <v>2257874</v>
      </c>
      <c r="H46">
        <f t="shared" si="3"/>
        <v>3261598</v>
      </c>
      <c r="I46">
        <f t="shared" si="4"/>
        <v>4711378</v>
      </c>
      <c r="J46">
        <f t="shared" si="4"/>
        <v>4711378</v>
      </c>
      <c r="K46">
        <f t="shared" si="4"/>
        <v>4711378</v>
      </c>
      <c r="L46">
        <f t="shared" si="4"/>
        <v>4711378</v>
      </c>
      <c r="M46">
        <f t="shared" si="4"/>
        <v>4711378</v>
      </c>
      <c r="N46">
        <f t="shared" ref="N46:S46" si="49">IF(M46&gt;$G46*2,M46,ROUNDDOWN(M46*$F46,0))</f>
        <v>4711378</v>
      </c>
      <c r="O46">
        <f t="shared" si="49"/>
        <v>4711378</v>
      </c>
      <c r="P46">
        <f t="shared" si="49"/>
        <v>4711378</v>
      </c>
      <c r="Q46">
        <f t="shared" si="49"/>
        <v>4711378</v>
      </c>
      <c r="R46">
        <f t="shared" si="49"/>
        <v>4711378</v>
      </c>
      <c r="S46">
        <f t="shared" si="49"/>
        <v>4711378</v>
      </c>
      <c r="T46">
        <f t="shared" si="6"/>
        <v>1</v>
      </c>
    </row>
    <row r="47" spans="1:20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2"/>
        <v>19.212599999999998</v>
      </c>
      <c r="G47">
        <f>B47+C47</f>
        <v>286380</v>
      </c>
      <c r="H47">
        <f t="shared" si="3"/>
        <v>5502111</v>
      </c>
      <c r="I47">
        <f t="shared" si="4"/>
        <v>5502111</v>
      </c>
      <c r="J47">
        <f t="shared" si="4"/>
        <v>5502111</v>
      </c>
      <c r="K47">
        <f t="shared" si="4"/>
        <v>5502111</v>
      </c>
      <c r="L47">
        <f t="shared" si="4"/>
        <v>5502111</v>
      </c>
      <c r="M47">
        <f t="shared" si="4"/>
        <v>5502111</v>
      </c>
      <c r="N47">
        <f t="shared" ref="N47:S47" si="50">IF(M47&gt;$G47*2,M47,ROUNDDOWN(M47*$F47,0))</f>
        <v>5502111</v>
      </c>
      <c r="O47">
        <f t="shared" si="50"/>
        <v>5502111</v>
      </c>
      <c r="P47">
        <f t="shared" si="50"/>
        <v>5502111</v>
      </c>
      <c r="Q47">
        <f t="shared" si="50"/>
        <v>5502111</v>
      </c>
      <c r="R47">
        <f t="shared" si="50"/>
        <v>5502111</v>
      </c>
      <c r="S47">
        <f t="shared" si="50"/>
        <v>5502111</v>
      </c>
      <c r="T47">
        <f t="shared" si="6"/>
        <v>1</v>
      </c>
    </row>
    <row r="48" spans="1:20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2"/>
        <v>2.1524000000000001</v>
      </c>
      <c r="G48">
        <f>B48+C48</f>
        <v>2503710</v>
      </c>
      <c r="H48">
        <f t="shared" si="3"/>
        <v>5389136</v>
      </c>
      <c r="I48">
        <f t="shared" si="4"/>
        <v>5389136</v>
      </c>
      <c r="J48">
        <f t="shared" si="4"/>
        <v>5389136</v>
      </c>
      <c r="K48">
        <f t="shared" si="4"/>
        <v>5389136</v>
      </c>
      <c r="L48">
        <f t="shared" si="4"/>
        <v>5389136</v>
      </c>
      <c r="M48">
        <f t="shared" si="4"/>
        <v>5389136</v>
      </c>
      <c r="N48">
        <f t="shared" ref="N48:S48" si="51">IF(M48&gt;$G48*2,M48,ROUNDDOWN(M48*$F48,0))</f>
        <v>5389136</v>
      </c>
      <c r="O48">
        <f t="shared" si="51"/>
        <v>5389136</v>
      </c>
      <c r="P48">
        <f t="shared" si="51"/>
        <v>5389136</v>
      </c>
      <c r="Q48">
        <f t="shared" si="51"/>
        <v>5389136</v>
      </c>
      <c r="R48">
        <f t="shared" si="51"/>
        <v>5389136</v>
      </c>
      <c r="S48">
        <f t="shared" si="51"/>
        <v>5389136</v>
      </c>
      <c r="T48">
        <f t="shared" si="6"/>
        <v>1</v>
      </c>
    </row>
    <row r="49" spans="1:20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2"/>
        <v>1.0593999999999999</v>
      </c>
      <c r="G49">
        <f>B49+C49</f>
        <v>5369399</v>
      </c>
      <c r="H49">
        <f t="shared" si="3"/>
        <v>5688389</v>
      </c>
      <c r="I49">
        <f t="shared" si="4"/>
        <v>6026279</v>
      </c>
      <c r="J49">
        <f t="shared" si="4"/>
        <v>6384239</v>
      </c>
      <c r="K49">
        <f t="shared" si="4"/>
        <v>6763462</v>
      </c>
      <c r="L49">
        <f t="shared" si="4"/>
        <v>7165211</v>
      </c>
      <c r="M49">
        <f t="shared" si="4"/>
        <v>7590824</v>
      </c>
      <c r="N49">
        <f t="shared" ref="N49:S49" si="52">IF(M49&gt;$G49*2,M49,ROUNDDOWN(M49*$F49,0))</f>
        <v>8041718</v>
      </c>
      <c r="O49">
        <f t="shared" si="52"/>
        <v>8519396</v>
      </c>
      <c r="P49">
        <f t="shared" si="52"/>
        <v>9025448</v>
      </c>
      <c r="Q49">
        <f t="shared" si="52"/>
        <v>9561559</v>
      </c>
      <c r="R49">
        <f t="shared" si="52"/>
        <v>10129515</v>
      </c>
      <c r="S49">
        <f t="shared" si="52"/>
        <v>10731208</v>
      </c>
      <c r="T49">
        <f t="shared" si="6"/>
        <v>0</v>
      </c>
    </row>
    <row r="50" spans="1:20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2"/>
        <v>11.7956</v>
      </c>
      <c r="G50">
        <f>B50+C50</f>
        <v>516909</v>
      </c>
      <c r="H50">
        <f t="shared" si="3"/>
        <v>6097264</v>
      </c>
      <c r="I50">
        <f t="shared" si="4"/>
        <v>6097264</v>
      </c>
      <c r="J50">
        <f t="shared" si="4"/>
        <v>6097264</v>
      </c>
      <c r="K50">
        <f t="shared" si="4"/>
        <v>6097264</v>
      </c>
      <c r="L50">
        <f t="shared" si="4"/>
        <v>6097264</v>
      </c>
      <c r="M50">
        <f t="shared" si="4"/>
        <v>6097264</v>
      </c>
      <c r="N50">
        <f t="shared" ref="N50:S50" si="53">IF(M50&gt;$G50*2,M50,ROUNDDOWN(M50*$F50,0))</f>
        <v>6097264</v>
      </c>
      <c r="O50">
        <f t="shared" si="53"/>
        <v>6097264</v>
      </c>
      <c r="P50">
        <f t="shared" si="53"/>
        <v>6097264</v>
      </c>
      <c r="Q50">
        <f t="shared" si="53"/>
        <v>6097264</v>
      </c>
      <c r="R50">
        <f t="shared" si="53"/>
        <v>6097264</v>
      </c>
      <c r="S50">
        <f t="shared" si="53"/>
        <v>6097264</v>
      </c>
      <c r="T50">
        <f t="shared" si="6"/>
        <v>1</v>
      </c>
    </row>
    <row r="51" spans="1:20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2"/>
        <v>0.71289999999999998</v>
      </c>
      <c r="G51">
        <f>B51+C51</f>
        <v>5119414</v>
      </c>
      <c r="H51">
        <f t="shared" si="3"/>
        <v>3649895</v>
      </c>
      <c r="I51">
        <f t="shared" si="4"/>
        <v>2602010</v>
      </c>
      <c r="J51">
        <f t="shared" si="4"/>
        <v>1854972</v>
      </c>
      <c r="K51">
        <f t="shared" si="4"/>
        <v>1322409</v>
      </c>
      <c r="L51">
        <f t="shared" si="4"/>
        <v>942745</v>
      </c>
      <c r="M51">
        <f t="shared" si="4"/>
        <v>672082</v>
      </c>
      <c r="N51">
        <f t="shared" ref="N51:S51" si="54">IF(M51&gt;$G51*2,M51,ROUNDDOWN(M51*$F51,0))</f>
        <v>479127</v>
      </c>
      <c r="O51">
        <f t="shared" si="54"/>
        <v>341569</v>
      </c>
      <c r="P51">
        <f t="shared" si="54"/>
        <v>243504</v>
      </c>
      <c r="Q51">
        <f t="shared" si="54"/>
        <v>173594</v>
      </c>
      <c r="R51">
        <f t="shared" si="54"/>
        <v>123755</v>
      </c>
      <c r="S51">
        <f t="shared" si="54"/>
        <v>88224</v>
      </c>
      <c r="T5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5_1</vt:lpstr>
      <vt:lpstr>INFO</vt:lpstr>
      <vt:lpstr>INFO2</vt:lpstr>
      <vt:lpstr>INFO!kraina</vt:lpstr>
      <vt:lpstr>INFO2!kraina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2021-05-14T11:29:02Z</dcterms:created>
  <dcterms:modified xsi:type="dcterms:W3CDTF">2021-05-14T12:02:01Z</dcterms:modified>
</cp:coreProperties>
</file>