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Revotech\VCC\cbms\test\assets\files\"/>
    </mc:Choice>
  </mc:AlternateContent>
  <xr:revisionPtr revIDLastSave="0" documentId="13_ncr:1_{02B6F141-22F2-42DD-8A01-AC45576318E8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  <sheet name="Metadata" sheetId="2" r:id="rId2"/>
    <sheet name="Value" sheetId="3" r:id="rId3"/>
  </sheets>
  <definedNames>
    <definedName name="CONTRACT_TYPE_LABEL">Metadata!$V$3:$V$5</definedName>
    <definedName name="CONTRACT_TYPE_MAP">Metadata!$V$3:$W$5</definedName>
    <definedName name="FIELD_TYPE_LABEL">Metadata!$G$3:$G$6</definedName>
    <definedName name="FIELD_TYPE_MAP">Metadata!$G$3:$H$6</definedName>
    <definedName name="MONTH_VALUE_LABEL">Metadata!$AE$3:$AE$14</definedName>
    <definedName name="MONTH_VALUE_MAP">Metadata!$AE$3:$AF$14</definedName>
    <definedName name="MULTI_PART_LABEL">Metadata!$AH$3:$AH$4</definedName>
    <definedName name="MULTI_PART_MAP">Metadata!$AH$3:$AI$4</definedName>
    <definedName name="ONLINE_BIDDING_LABEL">Metadata!$D$3:$D$4</definedName>
    <definedName name="ONLINE_BIDDING_MAP">Metadata!$D$3:$E$4</definedName>
    <definedName name="QUARTER_VALUE_LABEL">Metadata!$AB$3:$AB$6</definedName>
    <definedName name="QUARTER_VALUE_MAP">Metadata!$AB$3:$AC$6</definedName>
    <definedName name="SELECT_CONTRACTOR_FORM_COST_LABEL">Metadata!$S$3:$S$6</definedName>
    <definedName name="SELECT_CONTRACTOR_FORM_COST_MAP">Metadata!$S$3:$T$6</definedName>
    <definedName name="SELECT_CONTRACTOR_FORM_INVEST_LABEL">Metadata!$P$3:$P$4</definedName>
    <definedName name="SELECT_CONTRACTOR_FORM_INVEST_MAP">Metadata!$P$3:$Q$4</definedName>
    <definedName name="SELECT_CONTRACTOR_METHOD_LABEL">Metadata!$J$3:$J$4</definedName>
    <definedName name="SELECT_CONTRACTOR_METHOD_MAP">Metadata!$J$3:$K$4</definedName>
    <definedName name="SELECT_CONTRACTOR_REGULATION_LABEL">Metadata!$A$3:$A$5</definedName>
    <definedName name="SELECT_CONTRACTOR_REGULATION_MAP">Metadata!$A$3:$B$5</definedName>
    <definedName name="SELECT_CONTRACTOR_ROOT_LABEL">Metadata!$M$3:$M$4</definedName>
    <definedName name="SELECT_CONTRACTOR_ROOT_MAP">Metadata!$M$3:$N$4</definedName>
    <definedName name="START_TIME_LCNT_UNIT_LABEL">Metadata!$Y$3:$Y$4</definedName>
    <definedName name="START_TIME_LCNT_UNIT_MAP">Metadata!$Y$3:$Z$4</definedName>
    <definedName name="TIME_UNIT_LABEL">Metadata!$AK$3:$AK$5</definedName>
    <definedName name="TIME_UNIT_MAP">Metadata!$AK$3:$AL$5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3" l="1"/>
  <c r="R2" i="3"/>
  <c r="Q2" i="3"/>
  <c r="P2" i="3"/>
  <c r="O2" i="3"/>
  <c r="N2" i="3"/>
  <c r="L2" i="3"/>
  <c r="M2" i="3" s="1"/>
  <c r="K2" i="3"/>
  <c r="J2" i="3"/>
  <c r="H2" i="3"/>
  <c r="I2" i="3" s="1"/>
  <c r="G2" i="3"/>
  <c r="F2" i="3"/>
  <c r="E2" i="3"/>
  <c r="D2" i="3"/>
  <c r="C2" i="3"/>
  <c r="B2" i="3"/>
  <c r="A2" i="3"/>
</calcChain>
</file>

<file path=xl/sharedStrings.xml><?xml version="1.0" encoding="utf-8"?>
<sst xmlns="http://schemas.openxmlformats.org/spreadsheetml/2006/main" count="140" uniqueCount="79">
  <si>
    <r>
      <t>Giá gói thầu</t>
    </r>
    <r>
      <rPr>
        <sz val="11"/>
        <color indexed="10"/>
        <rFont val="Calibri"/>
      </rPr>
      <t xml:space="preserve"> *</t>
    </r>
  </si>
  <si>
    <r>
      <t>Tên gói thầu</t>
    </r>
    <r>
      <rPr>
        <sz val="11"/>
        <color indexed="10"/>
        <rFont val="Calibri"/>
      </rPr>
      <t xml:space="preserve"> *</t>
    </r>
  </si>
  <si>
    <r>
      <t>Tóm tắt công việc chính của gói thầu</t>
    </r>
    <r>
      <rPr>
        <sz val="11"/>
        <color indexed="10"/>
        <rFont val="Calibri"/>
      </rPr>
      <t xml:space="preserve"> *</t>
    </r>
  </si>
  <si>
    <r>
      <t>Quy định áp dụng</t>
    </r>
    <r>
      <rPr>
        <sz val="11"/>
        <color indexed="10"/>
        <rFont val="Calibri"/>
      </rPr>
      <t xml:space="preserve"> *</t>
    </r>
  </si>
  <si>
    <t>Đấu thầu qua mạng</t>
  </si>
  <si>
    <r>
      <t>Lĩnh vực</t>
    </r>
    <r>
      <rPr>
        <sz val="11"/>
        <color indexed="10"/>
        <rFont val="Calibri"/>
      </rPr>
      <t xml:space="preserve"> *</t>
    </r>
  </si>
  <si>
    <r>
      <t>Phương thức LCNT</t>
    </r>
    <r>
      <rPr>
        <sz val="11"/>
        <color indexed="10"/>
        <rFont val="Calibri"/>
      </rPr>
      <t xml:space="preserve"> *</t>
    </r>
  </si>
  <si>
    <r>
      <t>Nguồn LCNT</t>
    </r>
    <r>
      <rPr>
        <sz val="11"/>
        <color indexed="10"/>
        <rFont val="Calibri"/>
      </rPr>
      <t xml:space="preserve"> *</t>
    </r>
  </si>
  <si>
    <r>
      <t>Hình thức LCNT</t>
    </r>
    <r>
      <rPr>
        <sz val="11"/>
        <color indexed="10"/>
        <rFont val="Calibri"/>
      </rPr>
      <t xml:space="preserve"> *</t>
    </r>
  </si>
  <si>
    <r>
      <t>Loại hợp đồng</t>
    </r>
    <r>
      <rPr>
        <sz val="11"/>
        <color indexed="10"/>
        <rFont val="Calibri"/>
      </rPr>
      <t xml:space="preserve"> *</t>
    </r>
  </si>
  <si>
    <r>
      <t>Thời gian bắt đầu tổ chức LCNT</t>
    </r>
    <r>
      <rPr>
        <sz val="11"/>
        <color indexed="10"/>
        <rFont val="Calibri"/>
      </rPr>
      <t xml:space="preserve"> *</t>
    </r>
  </si>
  <si>
    <r>
      <t>Thời gian bắt đầu tổ chức LCNT (đơn vị)</t>
    </r>
    <r>
      <rPr>
        <sz val="11"/>
        <color indexed="10"/>
        <rFont val="Calibri"/>
      </rPr>
      <t xml:space="preserve"> *</t>
    </r>
  </si>
  <si>
    <r>
      <t>Thời gian bắt đầu tổ chức LCNT (giá trị)</t>
    </r>
    <r>
      <rPr>
        <sz val="11"/>
        <color indexed="10"/>
        <rFont val="Calibri"/>
      </rPr>
      <t xml:space="preserve"> *</t>
    </r>
  </si>
  <si>
    <r>
      <t>Thời gian tổ chức lựa chọn nhà thầu</t>
    </r>
    <r>
      <rPr>
        <sz val="11"/>
        <color indexed="10"/>
        <rFont val="Calibri"/>
      </rPr>
      <t xml:space="preserve"> *</t>
    </r>
  </si>
  <si>
    <t>Nhiều phần</t>
  </si>
  <si>
    <t>Số phần</t>
  </si>
  <si>
    <r>
      <t>Thời gian thực hiện gói thầu</t>
    </r>
    <r>
      <rPr>
        <sz val="11"/>
        <color indexed="10"/>
        <rFont val="Calibri"/>
      </rPr>
      <t xml:space="preserve"> *</t>
    </r>
  </si>
  <si>
    <r>
      <t>Đơn vị thời gian thực hiện gói thầu</t>
    </r>
    <r>
      <rPr>
        <sz val="11"/>
        <color indexed="10"/>
        <rFont val="Calibri"/>
      </rPr>
      <t xml:space="preserve"> *</t>
    </r>
  </si>
  <si>
    <r>
      <t>Địa điểm tổ chức</t>
    </r>
    <r>
      <rPr>
        <sz val="11"/>
        <color indexed="10"/>
        <rFont val="Calibri"/>
      </rPr>
      <t xml:space="preserve"> *</t>
    </r>
  </si>
  <si>
    <t>Quy định áp dụng</t>
  </si>
  <si>
    <t>Label</t>
  </si>
  <si>
    <t>Value</t>
  </si>
  <si>
    <t xml:space="preserve">Luật đấu thầu </t>
  </si>
  <si>
    <t xml:space="preserve">Quy định MSTX tại TCT </t>
  </si>
  <si>
    <t xml:space="preserve">Khác </t>
  </si>
  <si>
    <t>Đấu thầu không qua mạng</t>
  </si>
  <si>
    <t>Lĩnh vực</t>
  </si>
  <si>
    <t xml:space="preserve">Hàng hóa </t>
  </si>
  <si>
    <t xml:space="preserve">Tư vấn </t>
  </si>
  <si>
    <t xml:space="preserve">Phi tư vấn </t>
  </si>
  <si>
    <t xml:space="preserve">Xây lắp </t>
  </si>
  <si>
    <t>Phương thức LCNT</t>
  </si>
  <si>
    <t xml:space="preserve">Một giai đoạn một túi hồ sơ </t>
  </si>
  <si>
    <t xml:space="preserve">Một giai đoạn hai túi hồ sơ </t>
  </si>
  <si>
    <t>Nguồn LCNT</t>
  </si>
  <si>
    <t>Đầu tư</t>
  </si>
  <si>
    <t>Chi phí</t>
  </si>
  <si>
    <t>Hình thức LCNT đầu tư</t>
  </si>
  <si>
    <t>ĐTRR</t>
  </si>
  <si>
    <t>CĐT</t>
  </si>
  <si>
    <t>Hình thức LCNT chi phí</t>
  </si>
  <si>
    <t>HĐTT</t>
  </si>
  <si>
    <t>KHTGT</t>
  </si>
  <si>
    <t>Loại hợp đồng</t>
  </si>
  <si>
    <t xml:space="preserve">Trọn gói </t>
  </si>
  <si>
    <t xml:space="preserve">Đơn giá cố định </t>
  </si>
  <si>
    <t xml:space="preserve">Đơn giá điều chỉnh </t>
  </si>
  <si>
    <t>Thời gian bắt đầu tổ chức LCNT (đơn vị)</t>
  </si>
  <si>
    <t>Quý</t>
  </si>
  <si>
    <t>Tháng</t>
  </si>
  <si>
    <t>Giá trị quý</t>
  </si>
  <si>
    <t>I</t>
  </si>
  <si>
    <t>II</t>
  </si>
  <si>
    <t>III</t>
  </si>
  <si>
    <t>IV</t>
  </si>
  <si>
    <t>Giá trị tháng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</si>
  <si>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</si>
  <si>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</si>
  <si>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</si>
  <si>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</si>
  <si>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</si>
  <si>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</si>
  <si>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</si>
  <si>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</si>
  <si>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</si>
  <si>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</si>
  <si>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</si>
  <si>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</si>
  <si>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Đơn vị thời gian thực hiện gói thầu</t>
  </si>
  <si>
    <t>Năm</t>
  </si>
  <si>
    <t>Ngày</t>
  </si>
  <si>
    <t>không biết</t>
  </si>
  <si>
    <t>Hà Nội</t>
  </si>
  <si>
    <t>3.000.000</t>
  </si>
  <si>
    <t>Ta autotest</t>
  </si>
  <si>
    <t>Gói thầu chia phần</t>
  </si>
  <si>
    <t>Gói thầu không chia phần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</si>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</sst>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49" fontId="0" fillId="0" borderId="0" xfId="0" applyNumberFormat="1"/>
    <xf numFmtId="0" fontId="23" fillId="2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7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/>
    </xf>
    <xf numFmtId="0" fontId="44" fillId="2" borderId="2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" vertical="center"/>
    </xf>
    <xf numFmtId="0" fontId="48" fillId="2" borderId="2" xfId="0" applyFont="1" applyFill="1" applyBorder="1" applyAlignment="1">
      <alignment horizontal="center" vertical="center"/>
    </xf>
    <xf numFmtId="0" fontId="51" fillId="2" borderId="2" xfId="0" applyFont="1" applyFill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/>
    </xf>
    <xf numFmtId="0" fontId="55" fillId="2" borderId="2" xfId="0" applyFont="1" applyFill="1" applyBorder="1" applyAlignment="1">
      <alignment horizontal="center" vertical="center"/>
    </xf>
    <xf numFmtId="0" fontId="56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center" vertical="center"/>
    </xf>
    <xf numFmtId="0" fontId="60" fillId="2" borderId="2" xfId="0" applyFont="1" applyFill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/>
    </xf>
    <xf numFmtId="0" fontId="64" fillId="2" borderId="2" xfId="0" applyFont="1" applyFill="1" applyBorder="1" applyAlignment="1">
      <alignment horizontal="center" vertical="center"/>
    </xf>
    <xf numFmtId="0" fontId="67" fillId="2" borderId="2" xfId="0" applyFont="1" applyFill="1" applyBorder="1" applyAlignment="1">
      <alignment horizontal="center" vertical="center"/>
    </xf>
    <xf numFmtId="0" fontId="68" fillId="2" borderId="2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2" fillId="2" borderId="2" xfId="0" applyFont="1" applyFill="1" applyBorder="1" applyAlignment="1">
      <alignment horizontal="center" vertical="center"/>
    </xf>
    <xf numFmtId="0" fontId="73" fillId="2" borderId="2" xfId="0" applyFont="1" applyFill="1" applyBorder="1" applyAlignment="1">
      <alignment horizontal="center" vertical="center"/>
    </xf>
    <xf numFmtId="0" fontId="74" fillId="2" borderId="2" xfId="0" applyFont="1" applyFill="1" applyBorder="1" applyAlignment="1">
      <alignment horizontal="center" vertical="center"/>
    </xf>
    <xf numFmtId="0" fontId="75" fillId="2" borderId="2" xfId="0" applyFont="1" applyFill="1" applyBorder="1" applyAlignment="1">
      <alignment horizontal="center" vertical="center"/>
    </xf>
    <xf numFmtId="0" fontId="76" fillId="2" borderId="2" xfId="0" applyFont="1" applyFill="1" applyBorder="1" applyAlignment="1">
      <alignment horizontal="center" vertical="center"/>
    </xf>
    <xf numFmtId="0" fontId="77" fillId="2" borderId="2" xfId="0" applyFont="1" applyFill="1" applyBorder="1" applyAlignment="1">
      <alignment horizontal="center" vertical="center"/>
    </xf>
    <xf numFmtId="0" fontId="78" fillId="2" borderId="2" xfId="0" applyFont="1" applyFill="1" applyBorder="1" applyAlignment="1">
      <alignment horizontal="center" vertical="center"/>
    </xf>
    <xf numFmtId="0" fontId="79" fillId="2" borderId="2" xfId="0" applyFont="1" applyFill="1" applyBorder="1" applyAlignment="1">
      <alignment horizontal="center" vertical="center"/>
    </xf>
    <xf numFmtId="0" fontId="80" fillId="2" borderId="2" xfId="0" applyFont="1" applyFill="1" applyBorder="1" applyAlignment="1">
      <alignment horizontal="center" vertical="center"/>
    </xf>
    <xf numFmtId="0" fontId="81" fillId="2" borderId="2" xfId="0" applyFont="1" applyFill="1" applyBorder="1" applyAlignment="1">
      <alignment horizontal="center" vertical="center"/>
    </xf>
    <xf numFmtId="0" fontId="82" fillId="2" borderId="2" xfId="0" applyFont="1" applyFill="1" applyBorder="1" applyAlignment="1">
      <alignment horizontal="center" vertical="center"/>
    </xf>
    <xf numFmtId="0" fontId="83" fillId="2" borderId="2" xfId="0" applyFont="1" applyFill="1" applyBorder="1" applyAlignment="1">
      <alignment horizontal="center" vertical="center"/>
    </xf>
    <xf numFmtId="0" fontId="84" fillId="2" borderId="2" xfId="0" applyFont="1" applyFill="1" applyBorder="1" applyAlignment="1">
      <alignment horizontal="center" vertical="center"/>
    </xf>
    <xf numFmtId="0" fontId="85" fillId="2" borderId="2" xfId="0" applyFont="1" applyFill="1" applyBorder="1" applyAlignment="1">
      <alignment horizontal="center" vertical="center"/>
    </xf>
    <xf numFmtId="0" fontId="86" fillId="2" borderId="2" xfId="0" applyFont="1" applyFill="1" applyBorder="1" applyAlignment="1">
      <alignment horizontal="center" vertical="center"/>
    </xf>
    <xf numFmtId="0" fontId="87" fillId="2" borderId="2" xfId="0" applyFont="1" applyFill="1" applyBorder="1" applyAlignment="1">
      <alignment horizontal="center" vertical="center"/>
    </xf>
    <xf numFmtId="0" fontId="88" fillId="2" borderId="2" xfId="0" applyFont="1" applyFill="1" applyBorder="1" applyAlignment="1">
      <alignment horizontal="center" vertical="center"/>
    </xf>
    <xf numFmtId="0" fontId="89" fillId="2" borderId="2" xfId="0" applyFont="1" applyFill="1" applyBorder="1" applyAlignment="1">
      <alignment horizontal="center" vertical="center"/>
    </xf>
    <xf numFmtId="0" fontId="90" fillId="2" borderId="2" xfId="0" applyFont="1" applyFill="1" applyBorder="1" applyAlignment="1">
      <alignment horizontal="center" vertical="center"/>
    </xf>
    <xf numFmtId="0" fontId="91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61" fillId="2" borderId="2" xfId="0" applyFont="1" applyFill="1" applyBorder="1" applyAlignment="1">
      <alignment horizontal="center" vertical="center"/>
    </xf>
    <xf numFmtId="0" fontId="62" fillId="2" borderId="2" xfId="0" applyFont="1" applyFill="1" applyBorder="1" applyAlignment="1">
      <alignment horizontal="center" vertical="center"/>
    </xf>
    <xf numFmtId="0" fontId="65" fillId="2" borderId="2" xfId="0" applyFont="1" applyFill="1" applyBorder="1" applyAlignment="1">
      <alignment horizontal="center" vertical="center"/>
    </xf>
    <xf numFmtId="0" fontId="66" fillId="2" borderId="2" xfId="0" applyFont="1" applyFill="1" applyBorder="1" applyAlignment="1">
      <alignment horizontal="center" vertical="center"/>
    </xf>
    <xf numFmtId="0" fontId="69" fillId="2" borderId="2" xfId="0" applyFont="1" applyFill="1" applyBorder="1" applyAlignment="1">
      <alignment horizontal="center" vertical="center"/>
    </xf>
    <xf numFmtId="0" fontId="70" fillId="2" borderId="2" xfId="0" applyFont="1" applyFill="1" applyBorder="1" applyAlignment="1">
      <alignment horizontal="center" vertical="center"/>
    </xf>
    <xf numFmtId="0" fontId="41" fillId="2" borderId="2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3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horizontal="center" vertical="center"/>
    </xf>
    <xf numFmtId="0" fontId="57" fillId="2" borderId="2" xfId="0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G1" workbookViewId="0">
      <selection activeCell="N22" sqref="N22"/>
    </sheetView>
  </sheetViews>
  <sheetFormatPr defaultRowHeight="15" x14ac:dyDescent="0.25"/>
  <cols>
    <col min="1" max="2" width="15.85546875" customWidth="1"/>
    <col min="3" max="3" width="39.85546875" customWidth="1"/>
    <col min="4" max="4" width="19.85546875" customWidth="1"/>
    <col min="5" max="5" width="20.85546875" customWidth="1"/>
    <col min="6" max="6" width="15.5703125" customWidth="1"/>
    <col min="7" max="7" width="19.85546875" customWidth="1"/>
    <col min="8" max="8" width="15.5703125" customWidth="1"/>
    <col min="9" max="9" width="17.85546875" customWidth="1"/>
    <col min="10" max="10" width="16.85546875" customWidth="1"/>
    <col min="11" max="11" width="33.85546875" customWidth="1"/>
    <col min="12" max="12" width="42.85546875" customWidth="1"/>
    <col min="13" max="13" width="43.85546875" customWidth="1"/>
    <col min="14" max="14" width="38.85546875" customWidth="1"/>
    <col min="15" max="16" width="15.5703125" customWidth="1"/>
    <col min="17" max="17" width="31.85546875" customWidth="1"/>
    <col min="18" max="18" width="38.85546875" customWidth="1"/>
    <col min="19" max="19" width="19.85546875" customWidth="1"/>
  </cols>
  <sheetData>
    <row r="1" spans="1:19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</row>
    <row r="2" spans="1:19" x14ac:dyDescent="0.25">
      <c r="A2" s="20" t="s">
        <v>73</v>
      </c>
      <c r="B2" s="20" t="s">
        <v>74</v>
      </c>
      <c r="C2" s="20" t="s">
        <v>71</v>
      </c>
      <c r="D2" t="s">
        <v>22</v>
      </c>
      <c r="E2" t="s">
        <v>25</v>
      </c>
      <c r="F2" t="s">
        <v>27</v>
      </c>
      <c r="G2" t="s">
        <v>32</v>
      </c>
      <c r="H2" t="s">
        <v>36</v>
      </c>
      <c r="I2" t="s">
        <v>39</v>
      </c>
      <c r="J2" t="s">
        <v>45</v>
      </c>
      <c r="K2">
        <v>2025</v>
      </c>
      <c r="L2" t="s">
        <v>48</v>
      </c>
      <c r="M2" t="s">
        <v>52</v>
      </c>
      <c r="N2" s="20" t="s">
        <v>65</v>
      </c>
      <c r="O2" t="s">
        <v>76</v>
      </c>
      <c r="Q2">
        <v>12</v>
      </c>
      <c r="R2" t="s">
        <v>49</v>
      </c>
      <c r="S2" s="20" t="s">
        <v>72</v>
      </c>
    </row>
  </sheetData>
  <dataValidations count="14">
    <dataValidation type="textLength" operator="lessThanOrEqual" allowBlank="1" showErrorMessage="1" errorTitle="Lỗi nhập liệu" error="Tên gói thầu vượt quá 100 ký tự!" sqref="B2" xr:uid="{00000000-0002-0000-0000-000000000000}">
      <formula1>100</formula1>
    </dataValidation>
    <dataValidation type="textLength" operator="lessThanOrEqual" allowBlank="1" showErrorMessage="1" errorTitle="Lỗi nhập liệu" error="Tóm tắt công việc chính của gói thầu vượt quá 200 ký tự!" sqref="C2" xr:uid="{00000000-0002-0000-0000-000001000000}">
      <formula1>200</formula1>
    </dataValidation>
    <dataValidation type="list" allowBlank="1" showErrorMessage="1" sqref="D2" xr:uid="{00000000-0002-0000-0000-000002000000}">
      <formula1>SELECT_CONTRACTOR_REGULATION_LABEL</formula1>
    </dataValidation>
    <dataValidation type="list" allowBlank="1" showErrorMessage="1" sqref="E2" xr:uid="{00000000-0002-0000-0000-000003000000}">
      <formula1>ONLINE_BIDDING_LABEL</formula1>
    </dataValidation>
    <dataValidation type="list" allowBlank="1" showErrorMessage="1" sqref="F2" xr:uid="{00000000-0002-0000-0000-000004000000}">
      <formula1>FIELD_TYPE_LABEL</formula1>
    </dataValidation>
    <dataValidation type="list" allowBlank="1" showErrorMessage="1" sqref="G2" xr:uid="{00000000-0002-0000-0000-000005000000}">
      <formula1>SELECT_CONTRACTOR_METHOD_LABEL</formula1>
    </dataValidation>
    <dataValidation type="list" allowBlank="1" showErrorMessage="1" sqref="H2" xr:uid="{00000000-0002-0000-0000-000006000000}">
      <formula1>SELECT_CONTRACTOR_ROOT_LABEL</formula1>
    </dataValidation>
    <dataValidation type="list" allowBlank="1" showErrorMessage="1" sqref="J2" xr:uid="{00000000-0002-0000-0000-000008000000}">
      <formula1>CONTRACT_TYPE_LABEL</formula1>
    </dataValidation>
    <dataValidation type="whole" operator="greaterThanOrEqual" allowBlank="1" showErrorMessage="1" errorTitle="Lỗi nhập liệu" error="Chỉ được nhập số nguyên lớn hơn hoặc bằng 0!" sqref="K2 P2:Q2" xr:uid="{00000000-0002-0000-0000-000009000000}">
      <formula1>1</formula1>
    </dataValidation>
    <dataValidation type="list" allowBlank="1" showErrorMessage="1" sqref="L2" xr:uid="{00000000-0002-0000-0000-00000A000000}">
      <formula1>START_TIME_LCNT_UNIT_LABEL</formula1>
    </dataValidation>
    <dataValidation type="textLength" operator="lessThanOrEqual" allowBlank="1" showErrorMessage="1" errorTitle="Lỗi nhập liệu" error="Thời gian tổ chức lựa chọn nhà thầu vượt quá 50 ký tự!" sqref="N2" xr:uid="{00000000-0002-0000-0000-00000C000000}">
      <formula1>50</formula1>
    </dataValidation>
    <dataValidation type="list" allowBlank="1" showErrorMessage="1" sqref="O2" xr:uid="{00000000-0002-0000-0000-00000D000000}">
      <formula1>MULTI_PART_LABEL</formula1>
    </dataValidation>
    <dataValidation type="list" allowBlank="1" showErrorMessage="1" sqref="R2" xr:uid="{00000000-0002-0000-0000-000010000000}">
      <formula1>TIME_UNIT_LABEL</formula1>
    </dataValidation>
    <dataValidation type="textLength" operator="lessThanOrEqual" allowBlank="1" showErrorMessage="1" errorTitle="Lỗi nhập liệu" error="Địa điểm tổ chức vượt quá 200 ký tự!" sqref="S2" xr:uid="{00000000-0002-0000-0000-000011000000}">
      <formula1>200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7000000}">
          <x14:formula1>
            <xm:f>IF(Value!H2=49,SELECT_CONTRACTOR_FORM_INVEST_LABEL,SELECT_CONTRACTOR_FORM_COST_LABEL)</xm:f>
          </x14:formula1>
          <xm:sqref>I2</xm:sqref>
        </x14:dataValidation>
        <x14:dataValidation type="list" allowBlank="1" showErrorMessage="1" xr:uid="{00000000-0002-0000-0000-00000B000000}">
          <x14:formula1>
            <xm:f>IF(Value!L2=1,QUARTER_VALUE_LABEL,MONTH_VALUE_LABEL)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4"/>
  <sheetViews>
    <sheetView topLeftCell="D1" workbookViewId="0">
      <selection activeCell="AH7" sqref="AH7"/>
    </sheetView>
  </sheetViews>
  <sheetFormatPr defaultRowHeight="15" x14ac:dyDescent="0.25"/>
  <cols>
    <col min="1" max="1" width="24" customWidth="1"/>
    <col min="4" max="4" width="25" customWidth="1"/>
    <col min="7" max="7" width="13" customWidth="1"/>
    <col min="10" max="10" width="30" customWidth="1"/>
    <col min="13" max="13" width="9" customWidth="1"/>
    <col min="16" max="16" width="7" customWidth="1"/>
    <col min="19" max="19" width="7" customWidth="1"/>
    <col min="22" max="22" width="21" customWidth="1"/>
    <col min="25" max="25" width="7" customWidth="1"/>
    <col min="28" max="28" width="7" customWidth="1"/>
    <col min="31" max="31" width="7" customWidth="1"/>
    <col min="34" max="34" width="15" customWidth="1"/>
    <col min="37" max="37" width="7" customWidth="1"/>
  </cols>
  <sheetData>
    <row r="1" spans="1:38" ht="15.75" x14ac:dyDescent="0.25">
      <c r="A1" s="68" t="s">
        <v>19</v>
      </c>
      <c r="B1" s="69"/>
      <c r="D1" s="70" t="s">
        <v>4</v>
      </c>
      <c r="E1" s="71"/>
      <c r="G1" s="72" t="s">
        <v>26</v>
      </c>
      <c r="H1" s="73"/>
      <c r="J1" s="74" t="s">
        <v>31</v>
      </c>
      <c r="K1" s="75"/>
      <c r="M1" s="76" t="s">
        <v>34</v>
      </c>
      <c r="N1" s="77"/>
      <c r="P1" s="84" t="s">
        <v>37</v>
      </c>
      <c r="Q1" s="85"/>
      <c r="S1" s="86" t="s">
        <v>40</v>
      </c>
      <c r="T1" s="87"/>
      <c r="V1" s="88" t="s">
        <v>43</v>
      </c>
      <c r="W1" s="89"/>
      <c r="Y1" s="90" t="s">
        <v>47</v>
      </c>
      <c r="Z1" s="91"/>
      <c r="AB1" s="92" t="s">
        <v>50</v>
      </c>
      <c r="AC1" s="93"/>
      <c r="AE1" s="78" t="s">
        <v>55</v>
      </c>
      <c r="AF1" s="79"/>
      <c r="AH1" s="80" t="s">
        <v>14</v>
      </c>
      <c r="AI1" s="81"/>
      <c r="AK1" s="82" t="s">
        <v>68</v>
      </c>
      <c r="AL1" s="83"/>
    </row>
    <row r="2" spans="1:38" ht="15.75" x14ac:dyDescent="0.25">
      <c r="A2" s="21" t="s">
        <v>20</v>
      </c>
      <c r="B2" s="22" t="s">
        <v>21</v>
      </c>
      <c r="D2" s="25" t="s">
        <v>20</v>
      </c>
      <c r="E2" s="26" t="s">
        <v>21</v>
      </c>
      <c r="G2" s="27" t="s">
        <v>20</v>
      </c>
      <c r="H2" s="28" t="s">
        <v>21</v>
      </c>
      <c r="J2" s="29" t="s">
        <v>20</v>
      </c>
      <c r="K2" s="30" t="s">
        <v>21</v>
      </c>
      <c r="M2" s="31" t="s">
        <v>20</v>
      </c>
      <c r="N2" s="32" t="s">
        <v>21</v>
      </c>
      <c r="P2" s="33" t="s">
        <v>20</v>
      </c>
      <c r="Q2" s="34" t="s">
        <v>21</v>
      </c>
      <c r="S2" s="35" t="s">
        <v>20</v>
      </c>
      <c r="T2" s="36" t="s">
        <v>21</v>
      </c>
      <c r="V2" s="37" t="s">
        <v>20</v>
      </c>
      <c r="W2" s="38" t="s">
        <v>21</v>
      </c>
      <c r="Y2" s="39" t="s">
        <v>20</v>
      </c>
      <c r="Z2" s="40" t="s">
        <v>21</v>
      </c>
      <c r="AB2" s="41" t="s">
        <v>20</v>
      </c>
      <c r="AC2" s="42" t="s">
        <v>21</v>
      </c>
      <c r="AE2" s="43" t="s">
        <v>20</v>
      </c>
      <c r="AF2" s="44" t="s">
        <v>21</v>
      </c>
      <c r="AH2" s="45" t="s">
        <v>20</v>
      </c>
      <c r="AI2" s="46" t="s">
        <v>21</v>
      </c>
      <c r="AK2" s="47" t="s">
        <v>20</v>
      </c>
      <c r="AL2" s="48" t="s">
        <v>21</v>
      </c>
    </row>
    <row r="3" spans="1:38" x14ac:dyDescent="0.25">
      <c r="A3" s="23" t="s">
        <v>22</v>
      </c>
      <c r="B3" s="24">
        <v>28</v>
      </c>
      <c r="D3" s="23" t="s">
        <v>25</v>
      </c>
      <c r="E3" s="24">
        <v>0</v>
      </c>
      <c r="G3" s="23" t="s">
        <v>27</v>
      </c>
      <c r="H3" s="24">
        <v>31</v>
      </c>
      <c r="J3" s="23" t="s">
        <v>32</v>
      </c>
      <c r="K3" s="24">
        <v>40</v>
      </c>
      <c r="M3" s="23" t="s">
        <v>35</v>
      </c>
      <c r="N3" s="24">
        <v>49</v>
      </c>
      <c r="P3" s="23" t="s">
        <v>38</v>
      </c>
      <c r="Q3" s="24">
        <v>35</v>
      </c>
      <c r="S3" s="23" t="s">
        <v>38</v>
      </c>
      <c r="T3" s="24">
        <v>37</v>
      </c>
      <c r="V3" s="23" t="s">
        <v>44</v>
      </c>
      <c r="W3" s="24">
        <v>42</v>
      </c>
      <c r="Y3" s="23" t="s">
        <v>48</v>
      </c>
      <c r="Z3" s="24">
        <v>1</v>
      </c>
      <c r="AB3" s="23" t="s">
        <v>51</v>
      </c>
      <c r="AC3" s="24">
        <v>1</v>
      </c>
      <c r="AE3" s="23" t="s">
        <v>56</v>
      </c>
      <c r="AF3" s="24">
        <v>1</v>
      </c>
      <c r="AH3" s="23" t="s">
        <v>76</v>
      </c>
      <c r="AI3" s="24" t="s">
        <v>78</v>
      </c>
      <c r="AK3" s="23" t="s">
        <v>69</v>
      </c>
      <c r="AL3" s="24">
        <v>1</v>
      </c>
    </row>
    <row r="4" spans="1:38" x14ac:dyDescent="0.25">
      <c r="A4" s="23" t="s">
        <v>23</v>
      </c>
      <c r="B4" s="24">
        <v>29</v>
      </c>
      <c r="D4" s="23" t="s">
        <v>4</v>
      </c>
      <c r="E4" s="24">
        <v>1</v>
      </c>
      <c r="G4" s="23" t="s">
        <v>28</v>
      </c>
      <c r="H4" s="24">
        <v>32</v>
      </c>
      <c r="J4" s="23" t="s">
        <v>33</v>
      </c>
      <c r="K4" s="24">
        <v>41</v>
      </c>
      <c r="M4" s="23" t="s">
        <v>36</v>
      </c>
      <c r="N4" s="24">
        <v>50</v>
      </c>
      <c r="P4" s="23" t="s">
        <v>39</v>
      </c>
      <c r="Q4" s="24">
        <v>36</v>
      </c>
      <c r="S4" s="23" t="s">
        <v>39</v>
      </c>
      <c r="T4" s="24">
        <v>38</v>
      </c>
      <c r="V4" s="23" t="s">
        <v>45</v>
      </c>
      <c r="W4" s="24">
        <v>43</v>
      </c>
      <c r="Y4" s="23" t="s">
        <v>49</v>
      </c>
      <c r="Z4" s="24">
        <v>2</v>
      </c>
      <c r="AB4" s="23" t="s">
        <v>52</v>
      </c>
      <c r="AC4" s="24">
        <v>2</v>
      </c>
      <c r="AE4" s="23" t="s">
        <v>57</v>
      </c>
      <c r="AF4" s="24">
        <v>2</v>
      </c>
      <c r="AH4" s="23" t="s">
        <v>75</v>
      </c>
      <c r="AI4" s="24" t="s">
        <v>77</v>
      </c>
      <c r="AK4" s="23" t="s">
        <v>49</v>
      </c>
      <c r="AL4" s="24">
        <v>2</v>
      </c>
    </row>
    <row r="5" spans="1:38" x14ac:dyDescent="0.25">
      <c r="A5" s="23" t="s">
        <v>24</v>
      </c>
      <c r="B5" s="24">
        <v>30</v>
      </c>
      <c r="G5" s="23" t="s">
        <v>29</v>
      </c>
      <c r="H5" s="24">
        <v>33</v>
      </c>
      <c r="S5" s="23" t="s">
        <v>41</v>
      </c>
      <c r="T5" s="24">
        <v>39</v>
      </c>
      <c r="V5" s="23" t="s">
        <v>46</v>
      </c>
      <c r="W5" s="24">
        <v>44</v>
      </c>
      <c r="AB5" s="23" t="s">
        <v>53</v>
      </c>
      <c r="AC5" s="24">
        <v>3</v>
      </c>
      <c r="AE5" s="23" t="s">
        <v>58</v>
      </c>
      <c r="AF5" s="24">
        <v>3</v>
      </c>
      <c r="AK5" s="23" t="s">
        <v>70</v>
      </c>
      <c r="AL5" s="24">
        <v>3</v>
      </c>
    </row>
    <row r="6" spans="1:38" x14ac:dyDescent="0.25">
      <c r="G6" s="23" t="s">
        <v>30</v>
      </c>
      <c r="H6" s="24">
        <v>34</v>
      </c>
      <c r="S6" s="23" t="s">
        <v>42</v>
      </c>
      <c r="T6" s="24">
        <v>48</v>
      </c>
      <c r="AB6" s="23" t="s">
        <v>54</v>
      </c>
      <c r="AC6" s="24">
        <v>4</v>
      </c>
      <c r="AE6" s="23" t="s">
        <v>59</v>
      </c>
      <c r="AF6" s="24">
        <v>4</v>
      </c>
    </row>
    <row r="7" spans="1:38" x14ac:dyDescent="0.25">
      <c r="AE7" s="23" t="s">
        <v>60</v>
      </c>
      <c r="AF7" s="24">
        <v>5</v>
      </c>
    </row>
    <row r="8" spans="1:38" x14ac:dyDescent="0.25">
      <c r="AE8" s="23" t="s">
        <v>61</v>
      </c>
      <c r="AF8" s="24">
        <v>6</v>
      </c>
    </row>
    <row r="9" spans="1:38" x14ac:dyDescent="0.25">
      <c r="AE9" s="23" t="s">
        <v>62</v>
      </c>
      <c r="AF9" s="24">
        <v>7</v>
      </c>
    </row>
    <row r="10" spans="1:38" x14ac:dyDescent="0.25">
      <c r="AE10" s="23" t="s">
        <v>63</v>
      </c>
      <c r="AF10" s="24">
        <v>8</v>
      </c>
    </row>
    <row r="11" spans="1:38" x14ac:dyDescent="0.25">
      <c r="AE11" s="23" t="s">
        <v>64</v>
      </c>
      <c r="AF11" s="24">
        <v>9</v>
      </c>
    </row>
    <row r="12" spans="1:38" x14ac:dyDescent="0.25">
      <c r="AE12" s="23" t="s">
        <v>65</v>
      </c>
      <c r="AF12" s="24">
        <v>10</v>
      </c>
    </row>
    <row r="13" spans="1:38" x14ac:dyDescent="0.25">
      <c r="AE13" s="23" t="s">
        <v>66</v>
      </c>
      <c r="AF13" s="24">
        <v>11</v>
      </c>
    </row>
    <row r="14" spans="1:38" x14ac:dyDescent="0.25">
      <c r="AE14" s="23" t="s">
        <v>67</v>
      </c>
      <c r="AF14" s="24">
        <v>12</v>
      </c>
    </row>
  </sheetData>
  <mergeCells count="13">
    <mergeCell ref="AE1:AF1"/>
    <mergeCell ref="AH1:AI1"/>
    <mergeCell ref="AK1:AL1"/>
    <mergeCell ref="P1:Q1"/>
    <mergeCell ref="S1:T1"/>
    <mergeCell ref="V1:W1"/>
    <mergeCell ref="Y1:Z1"/>
    <mergeCell ref="AB1:AC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defaultRowHeight="15" x14ac:dyDescent="0.25"/>
  <cols>
    <col min="1" max="2" width="15.85546875" customWidth="1"/>
    <col min="3" max="3" width="39.85546875" customWidth="1"/>
    <col min="4" max="4" width="19.85546875" customWidth="1"/>
    <col min="5" max="5" width="20.85546875" customWidth="1"/>
    <col min="6" max="6" width="15.5703125" customWidth="1"/>
    <col min="7" max="7" width="19.85546875" customWidth="1"/>
    <col min="8" max="8" width="15.5703125" customWidth="1"/>
    <col min="9" max="9" width="17.85546875" customWidth="1"/>
    <col min="10" max="10" width="16.85546875" customWidth="1"/>
    <col min="11" max="11" width="33.85546875" customWidth="1"/>
    <col min="12" max="12" width="42.85546875" customWidth="1"/>
    <col min="13" max="13" width="43.85546875" customWidth="1"/>
    <col min="14" max="14" width="38.85546875" customWidth="1"/>
    <col min="15" max="16" width="15.5703125" customWidth="1"/>
    <col min="17" max="17" width="31.85546875" customWidth="1"/>
    <col min="18" max="18" width="38.85546875" customWidth="1"/>
    <col min="19" max="19" width="19.85546875" customWidth="1"/>
  </cols>
  <sheetData>
    <row r="1" spans="1:19" ht="50.1" customHeight="1" x14ac:dyDescent="0.25">
      <c r="A1" s="49" t="s">
        <v>0</v>
      </c>
      <c r="B1" s="50" t="s">
        <v>1</v>
      </c>
      <c r="C1" s="51" t="s">
        <v>2</v>
      </c>
      <c r="D1" s="52" t="s">
        <v>3</v>
      </c>
      <c r="E1" s="53" t="s">
        <v>4</v>
      </c>
      <c r="F1" s="54" t="s">
        <v>5</v>
      </c>
      <c r="G1" s="55" t="s">
        <v>6</v>
      </c>
      <c r="H1" s="56" t="s">
        <v>7</v>
      </c>
      <c r="I1" s="57" t="s">
        <v>8</v>
      </c>
      <c r="J1" s="58" t="s">
        <v>9</v>
      </c>
      <c r="K1" s="59" t="s">
        <v>10</v>
      </c>
      <c r="L1" s="60" t="s">
        <v>11</v>
      </c>
      <c r="M1" s="61" t="s">
        <v>12</v>
      </c>
      <c r="N1" s="62" t="s">
        <v>13</v>
      </c>
      <c r="O1" s="63" t="s">
        <v>14</v>
      </c>
      <c r="P1" s="64" t="s">
        <v>15</v>
      </c>
      <c r="Q1" s="65" t="s">
        <v>16</v>
      </c>
      <c r="R1" s="66" t="s">
        <v>17</v>
      </c>
      <c r="S1" s="67" t="s">
        <v>18</v>
      </c>
    </row>
    <row r="2" spans="1:19" x14ac:dyDescent="0.25">
      <c r="A2" t="str">
        <f>IF(LEN(Input!A2)=0, "", Input!A2)</f>
        <v>3.000.000</v>
      </c>
      <c r="B2" t="str">
        <f>IF(LEN(Input!B2)=0, "", Input!B2)</f>
        <v>Ta autotest</v>
      </c>
      <c r="C2" t="str">
        <f>IF(LEN(Input!C2)=0, "", Input!C2)</f>
        <v>không biết</v>
      </c>
      <c r="D2">
        <f>IFERROR(VLOOKUP(Input!D2,SELECT_CONTRACTOR_REGULATION_MAP,2,FALSE),"")</f>
        <v>28</v>
      </c>
      <c r="E2">
        <f>IFERROR(VLOOKUP(Input!E2,ONLINE_BIDDING_MAP,2,FALSE),"")</f>
        <v>0</v>
      </c>
      <c r="F2">
        <f>IFERROR(VLOOKUP(Input!F2,FIELD_TYPE_MAP,2,FALSE),"")</f>
        <v>31</v>
      </c>
      <c r="G2">
        <f>IFERROR(VLOOKUP(Input!G2,SELECT_CONTRACTOR_METHOD_MAP,2,FALSE),"")</f>
        <v>40</v>
      </c>
      <c r="H2">
        <f>IFERROR(VLOOKUP(Input!H2,SELECT_CONTRACTOR_ROOT_MAP,2,FALSE),"")</f>
        <v>50</v>
      </c>
      <c r="I2">
        <f>IFERROR(IF(Value!H2=49, VLOOKUP(Input!I2, SELECT_CONTRACTOR_FORM_INVEST_MAP, 2, FALSE),VLOOKUP(Input!I2, SELECT_CONTRACTOR_FORM_COST_MAP, 2, FALSE)), "")</f>
        <v>38</v>
      </c>
      <c r="J2">
        <f>IFERROR(VLOOKUP(Input!J2,CONTRACT_TYPE_MAP,2,FALSE),"")</f>
        <v>43</v>
      </c>
      <c r="K2">
        <f>IF(LEN(Input!K2)=0, "", Input!K2)</f>
        <v>2025</v>
      </c>
      <c r="L2">
        <f>IFERROR(VLOOKUP(Input!L2,START_TIME_LCNT_UNIT_MAP,2,FALSE),"")</f>
        <v>1</v>
      </c>
      <c r="M2">
        <f>IFERROR(IF(Value!L2=1, VLOOKUP(Input!M2, QUARTER_VALUE_MAP, 2, FALSE),VLOOKUP(Input!M2, MONTH_VALUE_MAP, 2, FALSE)), "")</f>
        <v>2</v>
      </c>
      <c r="N2" t="str">
        <f>IF(LEN(Input!N2)=0, "", Input!N2)</f>
        <v>10</v>
      </c>
      <c r="O2" t="str">
        <f>IFERROR(VLOOKUP(Input!O2,MULTI_PART_MAP,2,FALSE),"")</f>
        <v>N</v>
      </c>
      <c r="P2" t="str">
        <f>IF(LEN(Input!P2)=0, "", Input!P2)</f>
        <v/>
      </c>
      <c r="Q2">
        <f>IF(LEN(Input!Q2)=0, "", Input!Q2)</f>
        <v>12</v>
      </c>
      <c r="R2">
        <f>IFERROR(VLOOKUP(Input!R2,TIME_UNIT_MAP,2,FALSE),"")</f>
        <v>2</v>
      </c>
      <c r="S2" t="str">
        <f>IF(LEN(Input!S2)=0, "", Input!S2)</f>
        <v>Hà Nội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Input</vt:lpstr>
      <vt:lpstr>Metadata</vt:lpstr>
      <vt:lpstr>Value</vt:lpstr>
      <vt:lpstr>CONTRACT_TYPE_LABEL</vt:lpstr>
      <vt:lpstr>CONTRACT_TYPE_MAP</vt:lpstr>
      <vt:lpstr>FIELD_TYPE_LABEL</vt:lpstr>
      <vt:lpstr>FIELD_TYPE_MAP</vt:lpstr>
      <vt:lpstr>MONTH_VALUE_LABEL</vt:lpstr>
      <vt:lpstr>MONTH_VALUE_MAP</vt:lpstr>
      <vt:lpstr>MULTI_PART_LABEL</vt:lpstr>
      <vt:lpstr>MULTI_PART_MAP</vt:lpstr>
      <vt:lpstr>ONLINE_BIDDING_LABEL</vt:lpstr>
      <vt:lpstr>ONLINE_BIDDING_MAP</vt:lpstr>
      <vt:lpstr>QUARTER_VALUE_LABEL</vt:lpstr>
      <vt:lpstr>QUARTER_VALUE_MAP</vt:lpstr>
      <vt:lpstr>SELECT_CONTRACTOR_FORM_COST_LABEL</vt:lpstr>
      <vt:lpstr>SELECT_CONTRACTOR_FORM_COST_MAP</vt:lpstr>
      <vt:lpstr>SELECT_CONTRACTOR_FORM_INVEST_LABEL</vt:lpstr>
      <vt:lpstr>SELECT_CONTRACTOR_FORM_INVEST_MAP</vt:lpstr>
      <vt:lpstr>SELECT_CONTRACTOR_METHOD_LABEL</vt:lpstr>
      <vt:lpstr>SELECT_CONTRACTOR_METHOD_MAP</vt:lpstr>
      <vt:lpstr>SELECT_CONTRACTOR_REGULATION_LABEL</vt:lpstr>
      <vt:lpstr>SELECT_CONTRACTOR_REGULATION_MAP</vt:lpstr>
      <vt:lpstr>SELECT_CONTRACTOR_ROOT_LABEL</vt:lpstr>
      <vt:lpstr>SELECT_CONTRACTOR_ROOT_MAP</vt:lpstr>
      <vt:lpstr>START_TIME_LCNT_UNIT_LABEL</vt:lpstr>
      <vt:lpstr>START_TIME_LCNT_UNIT_MAP</vt:lpstr>
      <vt:lpstr>TIME_UNIT_LABEL</vt:lpstr>
      <vt:lpstr>TIME_UNIT_MAP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2025-04-21T10:06:49Z</dcterms:created>
  <dcterms:modified xsi:type="dcterms:W3CDTF">2025-05-23T10:53:42Z</dcterms:modified>
</cp:coreProperties>
</file>