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quasaliente-my.sharepoint.com/personal/giuseppe_acquasaliente_onmicrosoft_com/Documents/BEPP1/LEAN/PRESENTAZIONI/_TEAM WORKING 2024_2025/FORMAZIONE 2 - GESTIONE DEL PROGETTO/Moduli studenti/"/>
    </mc:Choice>
  </mc:AlternateContent>
  <xr:revisionPtr revIDLastSave="166" documentId="1_{92D1E35C-DD84-4238-ABF9-C1F103DC426B}" xr6:coauthVersionLast="47" xr6:coauthVersionMax="47" xr10:uidLastSave="{4F315218-908E-44D3-8606-E7B64DC7894C}"/>
  <bookViews>
    <workbookView xWindow="-108" yWindow="-108" windowWidth="23256" windowHeight="13896" tabRatio="772" activeTab="3" xr2:uid="{7FA843D4-73FA-4224-95E1-3E3005BAC724}"/>
  </bookViews>
  <sheets>
    <sheet name="pesatura task" sheetId="1" r:id="rId1"/>
    <sheet name="1° sprint burndown" sheetId="2" r:id="rId2"/>
    <sheet name="2° sprint burndown" sheetId="3" r:id="rId3"/>
    <sheet name="3° sprint burndown" sheetId="4" r:id="rId4"/>
    <sheet name="4° sprint burndown" sheetId="5" r:id="rId5"/>
    <sheet name="5° sprint burndow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1" l="1"/>
  <c r="K50" i="1"/>
  <c r="K52" i="1"/>
  <c r="K51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 l="1"/>
  <c r="L2" i="1" a="1"/>
  <c r="L2" i="1" s="1"/>
  <c r="O2" i="1" a="1"/>
  <c r="O2" i="1" s="1"/>
  <c r="N53" i="1" a="1"/>
  <c r="N53" i="1" s="1"/>
  <c r="D2" i="4" s="1"/>
  <c r="E2" i="4" s="1"/>
  <c r="E14" i="4" s="1"/>
  <c r="N2" i="1" a="1"/>
  <c r="N2" i="1" s="1"/>
  <c r="P53" i="1" a="1"/>
  <c r="P53" i="1" s="1"/>
  <c r="D2" i="6" s="1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M53" i="1" a="1"/>
  <c r="M53" i="1" s="1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P2" i="1" a="1"/>
  <c r="P2" i="1" s="1"/>
  <c r="M2" i="1" a="1"/>
  <c r="M2" i="1" s="1"/>
  <c r="O53" i="1" a="1"/>
  <c r="O53" i="1" s="1"/>
  <c r="D2" i="5" s="1"/>
  <c r="E2" i="5" s="1"/>
  <c r="E14" i="5" s="1"/>
  <c r="L53" i="1" a="1"/>
  <c r="L53" i="1" s="1"/>
  <c r="K53" i="1"/>
  <c r="E5" i="4" l="1"/>
  <c r="E17" i="4"/>
  <c r="E18" i="4"/>
  <c r="E7" i="4"/>
  <c r="E8" i="4"/>
  <c r="E9" i="4"/>
  <c r="E10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E15" i="4"/>
  <c r="E16" i="4"/>
  <c r="E8" i="5"/>
  <c r="E15" i="5"/>
  <c r="E16" i="5"/>
  <c r="E3" i="4"/>
  <c r="E11" i="4"/>
  <c r="E4" i="4"/>
  <c r="E12" i="4"/>
  <c r="E7" i="5"/>
  <c r="E13" i="4"/>
  <c r="E6" i="4"/>
  <c r="E9" i="5"/>
  <c r="E3" i="5"/>
  <c r="E11" i="5"/>
  <c r="E4" i="5"/>
  <c r="E12" i="5"/>
  <c r="E2" i="6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E17" i="5"/>
  <c r="E10" i="5"/>
  <c r="E18" i="5"/>
  <c r="E5" i="5"/>
  <c r="E13" i="5"/>
  <c r="E6" i="5"/>
  <c r="E2" i="3"/>
  <c r="E2" i="2"/>
  <c r="E11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E16" i="6" l="1"/>
  <c r="E15" i="6"/>
  <c r="E14" i="6"/>
  <c r="E6" i="6"/>
  <c r="E13" i="6"/>
  <c r="E5" i="6"/>
  <c r="E18" i="6"/>
  <c r="E10" i="6"/>
  <c r="E17" i="6"/>
  <c r="E9" i="6"/>
  <c r="E12" i="6"/>
  <c r="E4" i="6"/>
  <c r="E11" i="6"/>
  <c r="E3" i="6"/>
  <c r="E8" i="6"/>
  <c r="E7" i="6"/>
  <c r="E5" i="2"/>
  <c r="E9" i="2"/>
  <c r="E13" i="2"/>
  <c r="E17" i="2"/>
  <c r="E3" i="2"/>
  <c r="E8" i="2"/>
  <c r="E16" i="2"/>
  <c r="E6" i="2"/>
  <c r="E10" i="2"/>
  <c r="E14" i="2"/>
  <c r="E18" i="2"/>
  <c r="E7" i="2"/>
  <c r="E15" i="2"/>
  <c r="E4" i="2"/>
  <c r="E12" i="2"/>
  <c r="E7" i="3"/>
  <c r="E11" i="3"/>
  <c r="E15" i="3"/>
  <c r="E3" i="3"/>
  <c r="E9" i="3"/>
  <c r="E4" i="3"/>
  <c r="E8" i="3"/>
  <c r="E12" i="3"/>
  <c r="E16" i="3"/>
  <c r="E5" i="3"/>
  <c r="E13" i="3"/>
  <c r="E17" i="3"/>
  <c r="E6" i="3"/>
  <c r="E10" i="3"/>
  <c r="E14" i="3"/>
  <c r="E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<sst xmlns="http://schemas.openxmlformats.org/spreadsheetml/2006/main" count="65" uniqueCount="41">
  <si>
    <t>TASK</t>
  </si>
  <si>
    <t>Definition of done</t>
  </si>
  <si>
    <t>COMPONENTI DEL TEAM</t>
  </si>
  <si>
    <t>Voto</t>
  </si>
  <si>
    <t>1° SPRINT</t>
  </si>
  <si>
    <t>2° SPRINT</t>
  </si>
  <si>
    <t>3° SPRINT</t>
  </si>
  <si>
    <t>4° SPRINT</t>
  </si>
  <si>
    <t>5° SPRINT</t>
  </si>
  <si>
    <t>carlo</t>
  </si>
  <si>
    <t>luigi</t>
  </si>
  <si>
    <t>antonio</t>
  </si>
  <si>
    <t>isabella</t>
  </si>
  <si>
    <t>a</t>
  </si>
  <si>
    <t>b</t>
  </si>
  <si>
    <t>c</t>
  </si>
  <si>
    <t>Definizione del cliente e dei suoi bisogni</t>
  </si>
  <si>
    <t>Descrizione del/i cliente/i target e elenco dei bisogni/requisiti del cliente</t>
  </si>
  <si>
    <t>Definizione degli stakeholder</t>
  </si>
  <si>
    <t>Mappa concettuale degli stakefolder e definzione dei loro interessi</t>
  </si>
  <si>
    <t>Definizione caratteristiche progetto</t>
  </si>
  <si>
    <t>Elenco delle caratteristiche qualitative che si intendono includere nel progetto</t>
  </si>
  <si>
    <t>Definizione priorità caratteristiche di progetto</t>
  </si>
  <si>
    <t>Definizione dei criteri di classificazione e classificazione di ciascun requisito</t>
  </si>
  <si>
    <t>Definizione obiettivo di progetto</t>
  </si>
  <si>
    <t>Stesura di una definizione contenente gli obiettivi del progetto sia qualitativi che quantitativi</t>
  </si>
  <si>
    <t>Definizione requisiti cliente</t>
  </si>
  <si>
    <t>Compilare riquadro della 1° casa QFD</t>
  </si>
  <si>
    <t>Definizione caratteristiche prodotto</t>
  </si>
  <si>
    <t>Analisi e cross reference</t>
  </si>
  <si>
    <t>Confronto con la concorrenza</t>
  </si>
  <si>
    <t>Oggettivazione delle caratteristiche</t>
  </si>
  <si>
    <t>Giorno</t>
  </si>
  <si>
    <t>Ora</t>
  </si>
  <si>
    <t>punti fatti</t>
  </si>
  <si>
    <t>punti da fare</t>
  </si>
  <si>
    <t>curva ideale</t>
  </si>
  <si>
    <t>PROGETTARE LA STRUTTURA</t>
  </si>
  <si>
    <t>file 3D</t>
  </si>
  <si>
    <t>calcolare capacità accumulatore</t>
  </si>
  <si>
    <t>Ah per 50' autonomia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</si>
</sst>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top"/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BURDOWN 1°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'1° sprint burndown'!$C$1</c:f>
              <c:strCache>
                <c:ptCount val="1"/>
                <c:pt idx="0">
                  <c:v>punti fatti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'1° sprint burndown'!$C$2:$C$18</c:f>
              <c:numCache>
                <c:formatCode>General</c:formatCode>
                <c:ptCount val="17"/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6-43EE-87AF-81C78CBD4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154544"/>
        <c:axId val="398762328"/>
      </c:barChart>
      <c:lineChart>
        <c:grouping val="standard"/>
        <c:varyColors val="0"/>
        <c:ser>
          <c:idx val="1"/>
          <c:order val="1"/>
          <c:tx>
            <c:strRef>
              <c:f>'1° sprint burndown'!$D$1</c:f>
              <c:strCache>
                <c:ptCount val="1"/>
                <c:pt idx="0">
                  <c:v>punti da fare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'1° sprint burndown'!$D$2:$D$18</c:f>
              <c:numCache>
                <c:formatCode>0.0</c:formatCode>
                <c:ptCount val="17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6-43EE-87AF-81C78CBD4617}"/>
            </c:ext>
          </c:extLst>
        </c:ser>
        <c:ser>
          <c:idx val="2"/>
          <c:order val="2"/>
          <c:tx>
            <c:strRef>
              <c:f>'1° sprint burndown'!$E$1</c:f>
              <c:strCache>
                <c:ptCount val="1"/>
                <c:pt idx="0">
                  <c:v>curva ideale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'1° sprint burndown'!$E$2:$E$18</c:f>
              <c:numCache>
                <c:formatCode>0.0</c:formatCode>
                <c:ptCount val="17"/>
                <c:pt idx="0">
                  <c:v>24</c:v>
                </c:pt>
                <c:pt idx="1">
                  <c:v>22.5</c:v>
                </c:pt>
                <c:pt idx="2">
                  <c:v>21</c:v>
                </c:pt>
                <c:pt idx="3">
                  <c:v>19.5</c:v>
                </c:pt>
                <c:pt idx="4">
                  <c:v>18</c:v>
                </c:pt>
                <c:pt idx="5">
                  <c:v>16.5</c:v>
                </c:pt>
                <c:pt idx="6">
                  <c:v>15</c:v>
                </c:pt>
                <c:pt idx="7">
                  <c:v>13.5</c:v>
                </c:pt>
                <c:pt idx="8">
                  <c:v>12</c:v>
                </c:pt>
                <c:pt idx="9">
                  <c:v>10.5</c:v>
                </c:pt>
                <c:pt idx="10">
                  <c:v>9</c:v>
                </c:pt>
                <c:pt idx="11">
                  <c:v>7.5</c:v>
                </c:pt>
                <c:pt idx="12">
                  <c:v>6</c:v>
                </c:pt>
                <c:pt idx="13">
                  <c:v>4.5</c:v>
                </c:pt>
                <c:pt idx="14">
                  <c:v>3</c:v>
                </c:pt>
                <c:pt idx="15">
                  <c:v>1.5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F6-43EE-87AF-81C78CBD4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154544"/>
        <c:axId val="398762328"/>
      </c:lineChart>
      <c:catAx>
        <c:axId val="3171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762328"/>
        <c:crosses val="autoZero"/>
        <c:auto val="1"/>
        <c:lblAlgn val="ctr"/>
        <c:lblOffset val="100"/>
        <c:noMultiLvlLbl val="0"/>
      </c:catAx>
      <c:valAx>
        <c:axId val="39876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punti difficoltà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715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BURDOWN 2°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'2° sprint burndown'!$C$1</c:f>
              <c:strCache>
                <c:ptCount val="1"/>
                <c:pt idx="0">
                  <c:v>punti fatti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'2° sprint burndown'!$C$2:$C$18</c:f>
              <c:numCache>
                <c:formatCode>General</c:formatCode>
                <c:ptCount val="17"/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F-4749-9822-BF73368F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154544"/>
        <c:axId val="398762328"/>
      </c:barChart>
      <c:lineChart>
        <c:grouping val="standard"/>
        <c:varyColors val="0"/>
        <c:ser>
          <c:idx val="1"/>
          <c:order val="1"/>
          <c:tx>
            <c:strRef>
              <c:f>'2° sprint burndown'!$D$1</c:f>
              <c:strCache>
                <c:ptCount val="1"/>
                <c:pt idx="0">
                  <c:v>punti da fare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'2° sprint burndown'!$D$2:$D$18</c:f>
              <c:numCache>
                <c:formatCode>0.0</c:formatCode>
                <c:ptCount val="17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9F-4749-9822-BF73368FDAB0}"/>
            </c:ext>
          </c:extLst>
        </c:ser>
        <c:ser>
          <c:idx val="2"/>
          <c:order val="2"/>
          <c:tx>
            <c:strRef>
              <c:f>'2° sprint burndown'!$E$1</c:f>
              <c:strCache>
                <c:ptCount val="1"/>
                <c:pt idx="0">
                  <c:v>curva ideale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'2°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'2° sprint burndown'!$E$2:$E$18</c:f>
              <c:numCache>
                <c:formatCode>0.0</c:formatCode>
                <c:ptCount val="17"/>
                <c:pt idx="0">
                  <c:v>58</c:v>
                </c:pt>
                <c:pt idx="1">
                  <c:v>54.375</c:v>
                </c:pt>
                <c:pt idx="2">
                  <c:v>50.75</c:v>
                </c:pt>
                <c:pt idx="3">
                  <c:v>47.125</c:v>
                </c:pt>
                <c:pt idx="4">
                  <c:v>43.5</c:v>
                </c:pt>
                <c:pt idx="5">
                  <c:v>39.875</c:v>
                </c:pt>
                <c:pt idx="6">
                  <c:v>36.25</c:v>
                </c:pt>
                <c:pt idx="7">
                  <c:v>32.625</c:v>
                </c:pt>
                <c:pt idx="8">
                  <c:v>29</c:v>
                </c:pt>
                <c:pt idx="9">
                  <c:v>25.375</c:v>
                </c:pt>
                <c:pt idx="10">
                  <c:v>21.75</c:v>
                </c:pt>
                <c:pt idx="11">
                  <c:v>18.125</c:v>
                </c:pt>
                <c:pt idx="12">
                  <c:v>14.5</c:v>
                </c:pt>
                <c:pt idx="13">
                  <c:v>10.875</c:v>
                </c:pt>
                <c:pt idx="14">
                  <c:v>7.25</c:v>
                </c:pt>
                <c:pt idx="15">
                  <c:v>3.625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9F-4749-9822-BF73368F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154544"/>
        <c:axId val="398762328"/>
      </c:lineChart>
      <c:catAx>
        <c:axId val="3171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762328"/>
        <c:crosses val="autoZero"/>
        <c:auto val="1"/>
        <c:lblAlgn val="ctr"/>
        <c:lblOffset val="100"/>
        <c:noMultiLvlLbl val="0"/>
      </c:catAx>
      <c:valAx>
        <c:axId val="39876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punti difficoltà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715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BURDOWN 3°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'3° sprint burndown'!$C$1</c:f>
              <c:strCache>
                <c:ptCount val="1"/>
                <c:pt idx="0">
                  <c:v>punti fatti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'3° sprint burndown'!$C$2:$C$18</c:f>
              <c:numCache>
                <c:formatCode>General</c:formatCode>
                <c:ptCount val="17"/>
                <c:pt idx="4">
                  <c:v>3</c:v>
                </c:pt>
                <c:pt idx="8">
                  <c:v>12</c:v>
                </c:pt>
                <c:pt idx="12">
                  <c:v>22</c:v>
                </c:pt>
                <c:pt idx="1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E-4122-BF3F-F8C9CD702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154544"/>
        <c:axId val="398762328"/>
      </c:barChart>
      <c:lineChart>
        <c:grouping val="standard"/>
        <c:varyColors val="0"/>
        <c:ser>
          <c:idx val="1"/>
          <c:order val="1"/>
          <c:tx>
            <c:strRef>
              <c:f>'3° sprint burndown'!$D$1</c:f>
              <c:strCache>
                <c:ptCount val="1"/>
                <c:pt idx="0">
                  <c:v>punti da fare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'3° sprint burndown'!$D$2:$D$18</c:f>
              <c:numCache>
                <c:formatCode>0.0</c:formatCode>
                <c:ptCount val="17"/>
                <c:pt idx="0">
                  <c:v>74.666666666666657</c:v>
                </c:pt>
                <c:pt idx="1">
                  <c:v>74.666666666666657</c:v>
                </c:pt>
                <c:pt idx="2">
                  <c:v>74.666666666666657</c:v>
                </c:pt>
                <c:pt idx="3">
                  <c:v>74.666666666666657</c:v>
                </c:pt>
                <c:pt idx="4">
                  <c:v>71.666666666666657</c:v>
                </c:pt>
                <c:pt idx="5">
                  <c:v>71.666666666666657</c:v>
                </c:pt>
                <c:pt idx="6">
                  <c:v>71.666666666666657</c:v>
                </c:pt>
                <c:pt idx="7">
                  <c:v>71.666666666666657</c:v>
                </c:pt>
                <c:pt idx="8">
                  <c:v>59.666666666666657</c:v>
                </c:pt>
                <c:pt idx="9">
                  <c:v>59.666666666666657</c:v>
                </c:pt>
                <c:pt idx="10">
                  <c:v>59.666666666666657</c:v>
                </c:pt>
                <c:pt idx="11">
                  <c:v>59.666666666666657</c:v>
                </c:pt>
                <c:pt idx="12">
                  <c:v>37.666666666666657</c:v>
                </c:pt>
                <c:pt idx="13">
                  <c:v>37.666666666666657</c:v>
                </c:pt>
                <c:pt idx="14">
                  <c:v>37.666666666666657</c:v>
                </c:pt>
                <c:pt idx="15">
                  <c:v>37.666666666666657</c:v>
                </c:pt>
                <c:pt idx="16">
                  <c:v>13.666666666666657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E-4122-BF3F-F8C9CD70290F}"/>
            </c:ext>
          </c:extLst>
        </c:ser>
        <c:ser>
          <c:idx val="2"/>
          <c:order val="2"/>
          <c:tx>
            <c:strRef>
              <c:f>'3° sprint burndown'!$E$1</c:f>
              <c:strCache>
                <c:ptCount val="1"/>
                <c:pt idx="0">
                  <c:v>curva ideale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'3° sprint burndown'!$E$2:$E$18</c:f>
              <c:numCache>
                <c:formatCode>0.0</c:formatCode>
                <c:ptCount val="17"/>
                <c:pt idx="0">
                  <c:v>74.666666666666657</c:v>
                </c:pt>
                <c:pt idx="1">
                  <c:v>69.999999999999986</c:v>
                </c:pt>
                <c:pt idx="2">
                  <c:v>65.333333333333329</c:v>
                </c:pt>
                <c:pt idx="3">
                  <c:v>60.666666666666657</c:v>
                </c:pt>
                <c:pt idx="4">
                  <c:v>55.999999999999993</c:v>
                </c:pt>
                <c:pt idx="5">
                  <c:v>51.333333333333329</c:v>
                </c:pt>
                <c:pt idx="6">
                  <c:v>46.666666666666657</c:v>
                </c:pt>
                <c:pt idx="7">
                  <c:v>41.999999999999993</c:v>
                </c:pt>
                <c:pt idx="8">
                  <c:v>37.333333333333329</c:v>
                </c:pt>
                <c:pt idx="9">
                  <c:v>32.666666666666664</c:v>
                </c:pt>
                <c:pt idx="10">
                  <c:v>28</c:v>
                </c:pt>
                <c:pt idx="11">
                  <c:v>23.333333333333329</c:v>
                </c:pt>
                <c:pt idx="12">
                  <c:v>18.666666666666664</c:v>
                </c:pt>
                <c:pt idx="13">
                  <c:v>14</c:v>
                </c:pt>
                <c:pt idx="14">
                  <c:v>9.3333333333333286</c:v>
                </c:pt>
                <c:pt idx="15">
                  <c:v>4.6666666666666714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6E-4122-BF3F-F8C9CD702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154544"/>
        <c:axId val="398762328"/>
      </c:lineChart>
      <c:catAx>
        <c:axId val="3171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762328"/>
        <c:crosses val="autoZero"/>
        <c:auto val="1"/>
        <c:lblAlgn val="ctr"/>
        <c:lblOffset val="100"/>
        <c:noMultiLvlLbl val="0"/>
      </c:catAx>
      <c:valAx>
        <c:axId val="39876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punti difficoltà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715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BURDOWN 4°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'4° sprint burndown'!$C$1</c:f>
              <c:strCache>
                <c:ptCount val="1"/>
                <c:pt idx="0">
                  <c:v>punti fatti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'4° sprint burndown'!$C$2:$C$18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22E0-40E8-9C98-627FDC5FE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154544"/>
        <c:axId val="398762328"/>
      </c:barChart>
      <c:lineChart>
        <c:grouping val="standard"/>
        <c:varyColors val="0"/>
        <c:ser>
          <c:idx val="1"/>
          <c:order val="1"/>
          <c:tx>
            <c:strRef>
              <c:f>'4° sprint burndown'!$D$1</c:f>
              <c:strCache>
                <c:ptCount val="1"/>
                <c:pt idx="0">
                  <c:v>punti da fare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'4°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'4° sprint burndown'!$D$2:$D$18</c:f>
              <c:numCache>
                <c:formatCode>0.0</c:formatCode>
                <c:ptCount val="17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E0-40E8-9C98-627FDC5FE2A9}"/>
            </c:ext>
          </c:extLst>
        </c:ser>
        <c:ser>
          <c:idx val="2"/>
          <c:order val="2"/>
          <c:tx>
            <c:strRef>
              <c:f>'4° sprint burndown'!$E$1</c:f>
              <c:strCache>
                <c:ptCount val="1"/>
                <c:pt idx="0">
                  <c:v>curva ideale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'4°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'4° sprint burndown'!$E$2:$E$18</c:f>
              <c:numCache>
                <c:formatCode>0.0</c:formatCode>
                <c:ptCount val="17"/>
                <c:pt idx="0">
                  <c:v>32</c:v>
                </c:pt>
                <c:pt idx="1">
                  <c:v>30</c:v>
                </c:pt>
                <c:pt idx="2">
                  <c:v>28</c:v>
                </c:pt>
                <c:pt idx="3">
                  <c:v>26</c:v>
                </c:pt>
                <c:pt idx="4">
                  <c:v>24</c:v>
                </c:pt>
                <c:pt idx="5">
                  <c:v>22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  <c:pt idx="11">
                  <c:v>10</c:v>
                </c:pt>
                <c:pt idx="12">
                  <c:v>8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E0-40E8-9C98-627FDC5FE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154544"/>
        <c:axId val="398762328"/>
      </c:lineChart>
      <c:catAx>
        <c:axId val="3171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762328"/>
        <c:crosses val="autoZero"/>
        <c:auto val="1"/>
        <c:lblAlgn val="ctr"/>
        <c:lblOffset val="100"/>
        <c:noMultiLvlLbl val="0"/>
      </c:catAx>
      <c:valAx>
        <c:axId val="39876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punti difficoltà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715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BURDOWN 5°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'5° sprint burndown'!$C$1</c:f>
              <c:strCache>
                <c:ptCount val="1"/>
                <c:pt idx="0">
                  <c:v>punti fatti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'5° sprint burndown'!$C$2:$C$18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D933-4920-8AB7-8EC99158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154544"/>
        <c:axId val="398762328"/>
      </c:barChart>
      <c:lineChart>
        <c:grouping val="standard"/>
        <c:varyColors val="0"/>
        <c:ser>
          <c:idx val="1"/>
          <c:order val="1"/>
          <c:tx>
            <c:strRef>
              <c:f>'5° sprint burndown'!$D$1</c:f>
              <c:strCache>
                <c:ptCount val="1"/>
                <c:pt idx="0">
                  <c:v>punti da fare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'5°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'5° sprint burndown'!$D$2:$D$18</c:f>
              <c:numCache>
                <c:formatCode>0.0</c:formatCode>
                <c:ptCount val="1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3-4920-8AB7-8EC991588F52}"/>
            </c:ext>
          </c:extLst>
        </c:ser>
        <c:ser>
          <c:idx val="2"/>
          <c:order val="2"/>
          <c:tx>
            <c:strRef>
              <c:f>'5° sprint burndown'!$E$1</c:f>
              <c:strCache>
                <c:ptCount val="1"/>
                <c:pt idx="0">
                  <c:v>curva ideale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'5° sprint burndown'!$B$2:$B$18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'5° sprint burndown'!$E$2:$E$18</c:f>
              <c:numCache>
                <c:formatCode>0.0</c:formatCode>
                <c:ptCount val="17"/>
                <c:pt idx="0">
                  <c:v>20</c:v>
                </c:pt>
                <c:pt idx="1">
                  <c:v>18.75</c:v>
                </c:pt>
                <c:pt idx="2">
                  <c:v>17.5</c:v>
                </c:pt>
                <c:pt idx="3">
                  <c:v>16.25</c:v>
                </c:pt>
                <c:pt idx="4">
                  <c:v>15</c:v>
                </c:pt>
                <c:pt idx="5">
                  <c:v>13.75</c:v>
                </c:pt>
                <c:pt idx="6">
                  <c:v>12.5</c:v>
                </c:pt>
                <c:pt idx="7">
                  <c:v>11.25</c:v>
                </c:pt>
                <c:pt idx="8">
                  <c:v>10</c:v>
                </c:pt>
                <c:pt idx="9">
                  <c:v>8.75</c:v>
                </c:pt>
                <c:pt idx="10">
                  <c:v>7.5</c:v>
                </c:pt>
                <c:pt idx="11">
                  <c:v>6.25</c:v>
                </c:pt>
                <c:pt idx="12">
                  <c:v>5</c:v>
                </c:pt>
                <c:pt idx="13">
                  <c:v>3.75</c:v>
                </c:pt>
                <c:pt idx="14">
                  <c:v>2.5</c:v>
                </c:pt>
                <c:pt idx="15">
                  <c:v>1.25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33-4920-8AB7-8EC99158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154544"/>
        <c:axId val="398762328"/>
      </c:lineChart>
      <c:catAx>
        <c:axId val="3171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762328"/>
        <c:crosses val="autoZero"/>
        <c:auto val="1"/>
        <c:lblAlgn val="ctr"/>
        <c:lblOffset val="100"/>
        <c:noMultiLvlLbl val="0"/>
      </c:catAx>
      <c:valAx>
        <c:axId val="39876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punti difficoltà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715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0</xdr:row>
      <xdr:rowOff>90486</xdr:rowOff>
    </xdr:from>
    <xdr:to>
      <xdr:col>15</xdr:col>
      <xdr:colOff>28575</xdr:colOff>
      <xdr:row>19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71A088F-AF75-43D3-A670-6A3546500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42861</xdr:rowOff>
    </xdr:from>
    <xdr:to>
      <xdr:col>14</xdr:col>
      <xdr:colOff>533400</xdr:colOff>
      <xdr:row>19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F7E4A22-7C45-454A-9314-F0A7D00B2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42861</xdr:rowOff>
    </xdr:from>
    <xdr:to>
      <xdr:col>14</xdr:col>
      <xdr:colOff>533400</xdr:colOff>
      <xdr:row>19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C4BFF59-C3E9-4E53-9696-D79FFA097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42861</xdr:rowOff>
    </xdr:from>
    <xdr:to>
      <xdr:col>14</xdr:col>
      <xdr:colOff>533400</xdr:colOff>
      <xdr:row>19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470F22F-FA7E-49EC-A202-D23F32CCF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42861</xdr:rowOff>
    </xdr:from>
    <xdr:to>
      <xdr:col>14</xdr:col>
      <xdr:colOff>533400</xdr:colOff>
      <xdr:row>19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0412F8B-BA8A-4C02-BC49-17F197F19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45EA-8124-43CE-8FED-11A85739ADEF}">
  <dimension ref="A1:P53"/>
  <sheetViews>
    <sheetView zoomScale="69" zoomScaleNormal="69" workbookViewId="0">
      <selection activeCell="N2" sqref="N2"/>
    </sheetView>
  </sheetViews>
  <sheetFormatPr defaultRowHeight="14.4" x14ac:dyDescent="0.3"/>
  <cols>
    <col min="1" max="1" width="4.44140625" customWidth="1"/>
    <col min="2" max="2" width="42.88671875" bestFit="1" customWidth="1"/>
    <col min="3" max="3" width="41" customWidth="1"/>
    <col min="11" max="11" width="9.109375" style="2"/>
    <col min="12" max="12" width="11.44140625" customWidth="1"/>
    <col min="13" max="13" width="13.6640625" style="2" customWidth="1"/>
    <col min="14" max="14" width="11" customWidth="1"/>
    <col min="15" max="15" width="14.6640625" customWidth="1"/>
    <col min="16" max="16" width="18.6640625" customWidth="1"/>
  </cols>
  <sheetData>
    <row r="1" spans="1:16" x14ac:dyDescent="0.3">
      <c r="A1" s="14" t="s">
        <v>0</v>
      </c>
      <c r="B1" s="14"/>
      <c r="C1" s="14" t="s">
        <v>1</v>
      </c>
      <c r="D1" s="13" t="s">
        <v>2</v>
      </c>
      <c r="E1" s="13"/>
      <c r="F1" s="13"/>
      <c r="G1" s="13"/>
      <c r="H1" s="13"/>
      <c r="I1" s="13"/>
      <c r="J1" s="13"/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</row>
    <row r="2" spans="1:16" x14ac:dyDescent="0.3">
      <c r="A2" s="14"/>
      <c r="B2" s="14"/>
      <c r="C2" s="14"/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8">
        <f>SUM(K3:K52)</f>
        <v>119.70466666666684</v>
      </c>
      <c r="L2" s="8" cm="1">
        <f t="array" ref="L2">SUM(L3:L52*$K$3:$K$52)</f>
        <v>41</v>
      </c>
      <c r="M2" s="8" cm="1">
        <f t="array" ref="M2">SUM(M3:M52*$K$3:$K$52)</f>
        <v>34</v>
      </c>
      <c r="N2" s="8" cm="1">
        <f t="array" ref="N2">SUM(N3:N52*$K$3:$K$52)</f>
        <v>74.666666666666657</v>
      </c>
      <c r="O2" s="8" cm="1">
        <f t="array" ref="O2">SUM(O3:O52*$K$3:$K$52)</f>
        <v>32</v>
      </c>
      <c r="P2" s="8" cm="1">
        <f t="array" ref="P2">SUM(P3:P52*$K$3:$K$52)</f>
        <v>20</v>
      </c>
    </row>
    <row r="3" spans="1:16" s="1" customFormat="1" ht="28.8" x14ac:dyDescent="0.3">
      <c r="A3" s="7">
        <v>1</v>
      </c>
      <c r="B3" s="9" t="s">
        <v>16</v>
      </c>
      <c r="C3" s="10" t="s">
        <v>17</v>
      </c>
      <c r="D3" s="9">
        <v>5</v>
      </c>
      <c r="E3" s="9">
        <v>8</v>
      </c>
      <c r="F3" s="9">
        <v>3</v>
      </c>
      <c r="G3" s="9">
        <v>8</v>
      </c>
      <c r="H3" s="9">
        <v>21</v>
      </c>
      <c r="I3" s="9"/>
      <c r="J3" s="9"/>
      <c r="K3" s="8">
        <f>AVERAGE(D3:J3)</f>
        <v>9</v>
      </c>
      <c r="L3" s="11">
        <v>1</v>
      </c>
      <c r="M3" s="11"/>
      <c r="N3" s="11"/>
      <c r="O3" s="11"/>
      <c r="P3" s="11"/>
    </row>
    <row r="4" spans="1:16" s="1" customFormat="1" ht="28.8" x14ac:dyDescent="0.3">
      <c r="A4" s="7">
        <v>2</v>
      </c>
      <c r="B4" s="9" t="s">
        <v>18</v>
      </c>
      <c r="C4" s="10" t="s">
        <v>19</v>
      </c>
      <c r="D4" s="9">
        <v>6</v>
      </c>
      <c r="E4" s="9"/>
      <c r="F4" s="9"/>
      <c r="G4" s="9"/>
      <c r="H4" s="9"/>
      <c r="I4" s="9"/>
      <c r="J4" s="9"/>
      <c r="K4" s="8">
        <f t="shared" ref="K4:K52" si="0">AVERAGE(D4:J4)</f>
        <v>6</v>
      </c>
      <c r="L4" s="11">
        <v>1</v>
      </c>
      <c r="M4" s="11"/>
      <c r="N4" s="11"/>
      <c r="O4" s="11"/>
      <c r="P4" s="11"/>
    </row>
    <row r="5" spans="1:16" s="1" customFormat="1" ht="28.8" x14ac:dyDescent="0.3">
      <c r="A5" s="7">
        <v>3</v>
      </c>
      <c r="B5" s="9" t="s">
        <v>20</v>
      </c>
      <c r="C5" s="10" t="s">
        <v>21</v>
      </c>
      <c r="D5" s="9">
        <v>7</v>
      </c>
      <c r="E5" s="9"/>
      <c r="F5" s="9"/>
      <c r="G5" s="9"/>
      <c r="H5" s="9"/>
      <c r="I5" s="9"/>
      <c r="J5" s="9"/>
      <c r="K5" s="8">
        <f t="shared" si="0"/>
        <v>7</v>
      </c>
      <c r="L5" s="11">
        <v>1</v>
      </c>
      <c r="M5" s="11"/>
      <c r="N5" s="11"/>
      <c r="O5" s="11"/>
      <c r="P5" s="11"/>
    </row>
    <row r="6" spans="1:16" s="1" customFormat="1" ht="28.8" x14ac:dyDescent="0.3">
      <c r="A6" s="7">
        <v>4</v>
      </c>
      <c r="B6" s="9" t="s">
        <v>22</v>
      </c>
      <c r="C6" s="10" t="s">
        <v>23</v>
      </c>
      <c r="D6" s="9">
        <v>8</v>
      </c>
      <c r="E6" s="9"/>
      <c r="F6" s="9"/>
      <c r="G6" s="9"/>
      <c r="H6" s="9"/>
      <c r="I6" s="9"/>
      <c r="J6" s="9"/>
      <c r="K6" s="8">
        <f t="shared" si="0"/>
        <v>8</v>
      </c>
      <c r="L6" s="11">
        <v>1</v>
      </c>
      <c r="M6" s="11"/>
      <c r="N6" s="11"/>
      <c r="O6" s="11"/>
      <c r="P6" s="11"/>
    </row>
    <row r="7" spans="1:16" s="1" customFormat="1" ht="43.2" x14ac:dyDescent="0.3">
      <c r="A7" s="7">
        <v>5</v>
      </c>
      <c r="B7" s="9" t="s">
        <v>24</v>
      </c>
      <c r="C7" s="10" t="s">
        <v>25</v>
      </c>
      <c r="D7" s="9">
        <v>9</v>
      </c>
      <c r="E7" s="9"/>
      <c r="F7" s="9"/>
      <c r="G7" s="9"/>
      <c r="H7" s="9"/>
      <c r="I7" s="9"/>
      <c r="J7" s="9"/>
      <c r="K7" s="8">
        <f t="shared" si="0"/>
        <v>9</v>
      </c>
      <c r="L7" s="12"/>
      <c r="M7" s="11">
        <v>1</v>
      </c>
      <c r="N7" s="11">
        <v>1</v>
      </c>
      <c r="O7" s="11">
        <v>1</v>
      </c>
      <c r="P7" s="11">
        <v>1</v>
      </c>
    </row>
    <row r="8" spans="1:16" s="1" customFormat="1" x14ac:dyDescent="0.3">
      <c r="A8" s="7">
        <v>6</v>
      </c>
      <c r="B8" s="9" t="s">
        <v>26</v>
      </c>
      <c r="C8" s="10" t="s">
        <v>27</v>
      </c>
      <c r="D8" s="9">
        <v>11</v>
      </c>
      <c r="E8" s="9"/>
      <c r="F8" s="9"/>
      <c r="G8" s="9"/>
      <c r="H8" s="9"/>
      <c r="I8" s="9"/>
      <c r="J8" s="9"/>
      <c r="K8" s="8">
        <f t="shared" si="0"/>
        <v>11</v>
      </c>
      <c r="L8" s="12">
        <v>1</v>
      </c>
      <c r="M8" s="11"/>
      <c r="N8" s="11">
        <v>1</v>
      </c>
      <c r="O8" s="11">
        <v>1</v>
      </c>
      <c r="P8" s="11">
        <v>1</v>
      </c>
    </row>
    <row r="9" spans="1:16" s="1" customFormat="1" x14ac:dyDescent="0.3">
      <c r="A9" s="7">
        <v>7</v>
      </c>
      <c r="B9" s="9" t="s">
        <v>28</v>
      </c>
      <c r="C9" s="10" t="s">
        <v>27</v>
      </c>
      <c r="D9" s="9">
        <v>12</v>
      </c>
      <c r="E9" s="9"/>
      <c r="F9" s="9"/>
      <c r="G9" s="9"/>
      <c r="H9" s="9"/>
      <c r="I9" s="9"/>
      <c r="J9" s="9"/>
      <c r="K9" s="8">
        <f t="shared" si="0"/>
        <v>12</v>
      </c>
      <c r="L9" s="12"/>
      <c r="M9" s="11">
        <v>1</v>
      </c>
      <c r="N9" s="11">
        <v>1</v>
      </c>
      <c r="O9" s="11">
        <v>1</v>
      </c>
      <c r="P9" s="11"/>
    </row>
    <row r="10" spans="1:16" s="1" customFormat="1" x14ac:dyDescent="0.3">
      <c r="A10" s="7">
        <v>8</v>
      </c>
      <c r="B10" s="9" t="s">
        <v>29</v>
      </c>
      <c r="C10" s="10" t="s">
        <v>27</v>
      </c>
      <c r="D10" s="9">
        <v>13</v>
      </c>
      <c r="E10" s="9"/>
      <c r="F10" s="9"/>
      <c r="G10" s="9"/>
      <c r="H10" s="9"/>
      <c r="I10" s="9"/>
      <c r="J10" s="9"/>
      <c r="K10" s="8">
        <f t="shared" si="0"/>
        <v>13</v>
      </c>
      <c r="L10" s="12"/>
      <c r="M10" s="11">
        <v>1</v>
      </c>
      <c r="N10" s="11">
        <v>1</v>
      </c>
      <c r="O10" s="11"/>
      <c r="P10" s="11"/>
    </row>
    <row r="11" spans="1:16" s="1" customFormat="1" x14ac:dyDescent="0.3">
      <c r="A11" s="7">
        <v>9</v>
      </c>
      <c r="B11" s="9" t="s">
        <v>30</v>
      </c>
      <c r="C11" s="10" t="s">
        <v>27</v>
      </c>
      <c r="D11" s="9">
        <v>14</v>
      </c>
      <c r="E11" s="9"/>
      <c r="F11" s="9"/>
      <c r="G11" s="9"/>
      <c r="H11" s="9"/>
      <c r="I11" s="9"/>
      <c r="J11" s="9"/>
      <c r="K11" s="8">
        <f t="shared" si="0"/>
        <v>14</v>
      </c>
      <c r="L11" s="12"/>
      <c r="M11" s="11"/>
      <c r="N11" s="11">
        <v>1</v>
      </c>
      <c r="O11" s="11"/>
      <c r="P11" s="11"/>
    </row>
    <row r="12" spans="1:16" s="1" customFormat="1" x14ac:dyDescent="0.3">
      <c r="A12" s="7">
        <v>10</v>
      </c>
      <c r="B12" s="9" t="s">
        <v>31</v>
      </c>
      <c r="C12" s="10" t="s">
        <v>27</v>
      </c>
      <c r="D12" s="9">
        <v>15</v>
      </c>
      <c r="E12" s="9"/>
      <c r="F12" s="9"/>
      <c r="G12" s="9"/>
      <c r="H12" s="9"/>
      <c r="I12" s="9"/>
      <c r="J12" s="9"/>
      <c r="K12" s="8">
        <f t="shared" si="0"/>
        <v>15</v>
      </c>
      <c r="L12" s="12"/>
      <c r="M12" s="11"/>
      <c r="N12" s="11"/>
      <c r="O12" s="11"/>
      <c r="P12" s="11"/>
    </row>
    <row r="13" spans="1:16" s="1" customFormat="1" x14ac:dyDescent="0.3">
      <c r="A13" s="7">
        <v>11</v>
      </c>
      <c r="B13" s="9" t="s">
        <v>37</v>
      </c>
      <c r="C13" s="10" t="s">
        <v>38</v>
      </c>
      <c r="D13" s="9">
        <v>8</v>
      </c>
      <c r="E13" s="9">
        <v>5</v>
      </c>
      <c r="F13" s="9">
        <v>21</v>
      </c>
      <c r="G13" s="9"/>
      <c r="H13" s="9"/>
      <c r="I13" s="9"/>
      <c r="J13" s="9"/>
      <c r="K13" s="8">
        <f t="shared" si="0"/>
        <v>11.333333333333334</v>
      </c>
      <c r="L13" s="12"/>
      <c r="M13" s="11"/>
      <c r="N13" s="11">
        <v>1</v>
      </c>
      <c r="O13" s="11"/>
      <c r="P13" s="11"/>
    </row>
    <row r="14" spans="1:16" s="1" customFormat="1" x14ac:dyDescent="0.3">
      <c r="A14" s="7">
        <v>12</v>
      </c>
      <c r="B14" s="9"/>
      <c r="C14" s="10"/>
      <c r="D14" s="9">
        <v>1E-3</v>
      </c>
      <c r="E14" s="9"/>
      <c r="F14" s="9"/>
      <c r="G14" s="9"/>
      <c r="H14" s="9"/>
      <c r="I14" s="9"/>
      <c r="J14" s="9"/>
      <c r="K14" s="8">
        <f t="shared" si="0"/>
        <v>1E-3</v>
      </c>
      <c r="L14" s="12"/>
      <c r="M14" s="11"/>
      <c r="N14" s="11"/>
      <c r="O14" s="11"/>
      <c r="P14" s="11"/>
    </row>
    <row r="15" spans="1:16" s="1" customFormat="1" x14ac:dyDescent="0.3">
      <c r="A15" s="7">
        <v>13</v>
      </c>
      <c r="B15" s="9" t="s">
        <v>39</v>
      </c>
      <c r="C15" s="10" t="s">
        <v>40</v>
      </c>
      <c r="D15" s="9">
        <v>5</v>
      </c>
      <c r="E15" s="9">
        <v>3</v>
      </c>
      <c r="F15" s="9">
        <v>5</v>
      </c>
      <c r="G15" s="9"/>
      <c r="H15" s="9"/>
      <c r="I15" s="9"/>
      <c r="J15" s="9"/>
      <c r="K15" s="8">
        <f t="shared" si="0"/>
        <v>4.333333333333333</v>
      </c>
      <c r="L15" s="12"/>
      <c r="M15" s="11"/>
      <c r="N15" s="11">
        <v>1</v>
      </c>
      <c r="O15" s="11"/>
      <c r="P15" s="11"/>
    </row>
    <row r="16" spans="1:16" s="1" customFormat="1" x14ac:dyDescent="0.3">
      <c r="A16" s="7">
        <v>14</v>
      </c>
      <c r="B16" s="9"/>
      <c r="C16" s="10"/>
      <c r="D16" s="9">
        <v>1E-3</v>
      </c>
      <c r="E16" s="9"/>
      <c r="F16" s="9"/>
      <c r="G16" s="9"/>
      <c r="H16" s="9"/>
      <c r="I16" s="9"/>
      <c r="J16" s="9"/>
      <c r="K16" s="8">
        <f t="shared" si="0"/>
        <v>1E-3</v>
      </c>
      <c r="L16" s="12"/>
      <c r="M16" s="11"/>
      <c r="N16" s="11"/>
      <c r="O16" s="11"/>
      <c r="P16" s="11"/>
    </row>
    <row r="17" spans="1:16" s="1" customFormat="1" x14ac:dyDescent="0.3">
      <c r="A17" s="7">
        <v>15</v>
      </c>
      <c r="B17" s="9"/>
      <c r="C17" s="10"/>
      <c r="D17" s="9">
        <v>1E-3</v>
      </c>
      <c r="E17" s="9"/>
      <c r="F17" s="9"/>
      <c r="G17" s="9"/>
      <c r="H17" s="9"/>
      <c r="I17" s="9"/>
      <c r="J17" s="9"/>
      <c r="K17" s="8">
        <f t="shared" si="0"/>
        <v>1E-3</v>
      </c>
      <c r="L17" s="12"/>
      <c r="M17" s="11"/>
      <c r="N17" s="11"/>
      <c r="O17" s="11"/>
      <c r="P17" s="11"/>
    </row>
    <row r="18" spans="1:16" s="1" customFormat="1" x14ac:dyDescent="0.3">
      <c r="A18" s="7">
        <v>16</v>
      </c>
      <c r="B18" s="9"/>
      <c r="C18" s="10"/>
      <c r="D18" s="9">
        <v>1E-3</v>
      </c>
      <c r="E18" s="9"/>
      <c r="F18" s="9"/>
      <c r="G18" s="9"/>
      <c r="H18" s="9"/>
      <c r="I18" s="9"/>
      <c r="J18" s="9"/>
      <c r="K18" s="8">
        <f t="shared" si="0"/>
        <v>1E-3</v>
      </c>
      <c r="L18" s="12"/>
      <c r="M18" s="11"/>
      <c r="N18" s="11"/>
      <c r="O18" s="11"/>
      <c r="P18" s="11"/>
    </row>
    <row r="19" spans="1:16" s="1" customFormat="1" x14ac:dyDescent="0.3">
      <c r="A19" s="7">
        <v>17</v>
      </c>
      <c r="B19" s="9"/>
      <c r="C19" s="10"/>
      <c r="D19" s="9">
        <v>1E-3</v>
      </c>
      <c r="E19" s="9"/>
      <c r="F19" s="9"/>
      <c r="G19" s="9"/>
      <c r="H19" s="9"/>
      <c r="I19" s="9"/>
      <c r="J19" s="9"/>
      <c r="K19" s="8">
        <f t="shared" si="0"/>
        <v>1E-3</v>
      </c>
      <c r="L19" s="12"/>
      <c r="M19" s="11"/>
      <c r="N19" s="11"/>
      <c r="O19" s="11"/>
      <c r="P19" s="11"/>
    </row>
    <row r="20" spans="1:16" s="1" customFormat="1" x14ac:dyDescent="0.3">
      <c r="A20" s="7">
        <v>18</v>
      </c>
      <c r="B20" s="9"/>
      <c r="C20" s="10"/>
      <c r="D20" s="9">
        <v>1E-3</v>
      </c>
      <c r="E20" s="9"/>
      <c r="F20" s="9"/>
      <c r="G20" s="9"/>
      <c r="H20" s="9"/>
      <c r="I20" s="9"/>
      <c r="J20" s="9"/>
      <c r="K20" s="8">
        <f t="shared" si="0"/>
        <v>1E-3</v>
      </c>
      <c r="L20" s="12"/>
      <c r="M20" s="11"/>
      <c r="N20" s="11"/>
      <c r="O20" s="11"/>
      <c r="P20" s="11"/>
    </row>
    <row r="21" spans="1:16" s="1" customFormat="1" x14ac:dyDescent="0.3">
      <c r="A21" s="7">
        <v>19</v>
      </c>
      <c r="B21" s="9"/>
      <c r="C21" s="10"/>
      <c r="D21" s="9">
        <v>1E-3</v>
      </c>
      <c r="E21" s="9"/>
      <c r="F21" s="9"/>
      <c r="G21" s="9"/>
      <c r="H21" s="9"/>
      <c r="I21" s="9"/>
      <c r="J21" s="9"/>
      <c r="K21" s="8">
        <f t="shared" si="0"/>
        <v>1E-3</v>
      </c>
      <c r="L21" s="12"/>
      <c r="M21" s="11"/>
      <c r="N21" s="11"/>
      <c r="O21" s="11"/>
      <c r="P21" s="11"/>
    </row>
    <row r="22" spans="1:16" s="1" customFormat="1" x14ac:dyDescent="0.3">
      <c r="A22" s="7">
        <v>20</v>
      </c>
      <c r="B22" s="9"/>
      <c r="C22" s="10"/>
      <c r="D22" s="9">
        <v>1E-3</v>
      </c>
      <c r="E22" s="9"/>
      <c r="F22" s="9"/>
      <c r="G22" s="9"/>
      <c r="H22" s="9"/>
      <c r="I22" s="9"/>
      <c r="J22" s="9"/>
      <c r="K22" s="8">
        <f t="shared" si="0"/>
        <v>1E-3</v>
      </c>
      <c r="L22" s="12"/>
      <c r="M22" s="11"/>
      <c r="N22" s="11"/>
      <c r="O22" s="11"/>
      <c r="P22" s="11"/>
    </row>
    <row r="23" spans="1:16" s="1" customFormat="1" x14ac:dyDescent="0.3">
      <c r="A23" s="7">
        <v>21</v>
      </c>
      <c r="B23" s="9"/>
      <c r="C23" s="10"/>
      <c r="D23" s="9">
        <v>1E-3</v>
      </c>
      <c r="E23" s="9"/>
      <c r="F23" s="9"/>
      <c r="G23" s="9"/>
      <c r="H23" s="9"/>
      <c r="I23" s="9"/>
      <c r="J23" s="9"/>
      <c r="K23" s="8">
        <f t="shared" si="0"/>
        <v>1E-3</v>
      </c>
      <c r="L23" s="12"/>
      <c r="M23" s="11"/>
      <c r="N23" s="11"/>
      <c r="O23" s="11"/>
      <c r="P23" s="11"/>
    </row>
    <row r="24" spans="1:16" s="1" customFormat="1" x14ac:dyDescent="0.3">
      <c r="A24" s="7">
        <v>22</v>
      </c>
      <c r="B24" s="9"/>
      <c r="C24" s="10"/>
      <c r="D24" s="9">
        <v>1E-3</v>
      </c>
      <c r="E24" s="9"/>
      <c r="F24" s="9"/>
      <c r="G24" s="9"/>
      <c r="H24" s="9"/>
      <c r="I24" s="9"/>
      <c r="J24" s="9"/>
      <c r="K24" s="8">
        <f t="shared" si="0"/>
        <v>1E-3</v>
      </c>
      <c r="L24" s="12"/>
      <c r="M24" s="11"/>
      <c r="N24" s="11"/>
      <c r="O24" s="11"/>
      <c r="P24" s="11"/>
    </row>
    <row r="25" spans="1:16" s="1" customFormat="1" x14ac:dyDescent="0.3">
      <c r="A25" s="7">
        <v>23</v>
      </c>
      <c r="B25" s="9"/>
      <c r="C25" s="10"/>
      <c r="D25" s="9">
        <v>1E-3</v>
      </c>
      <c r="E25" s="9"/>
      <c r="F25" s="9"/>
      <c r="G25" s="9"/>
      <c r="H25" s="9"/>
      <c r="I25" s="9"/>
      <c r="J25" s="9"/>
      <c r="K25" s="8">
        <f t="shared" si="0"/>
        <v>1E-3</v>
      </c>
      <c r="L25" s="12"/>
      <c r="M25" s="11"/>
      <c r="N25" s="11"/>
      <c r="O25" s="11"/>
      <c r="P25" s="11"/>
    </row>
    <row r="26" spans="1:16" s="1" customFormat="1" x14ac:dyDescent="0.3">
      <c r="A26" s="7">
        <v>24</v>
      </c>
      <c r="B26" s="9"/>
      <c r="C26" s="10"/>
      <c r="D26" s="9">
        <v>1E-3</v>
      </c>
      <c r="E26" s="9"/>
      <c r="F26" s="9"/>
      <c r="G26" s="9"/>
      <c r="H26" s="9"/>
      <c r="I26" s="9"/>
      <c r="J26" s="9"/>
      <c r="K26" s="8">
        <f t="shared" si="0"/>
        <v>1E-3</v>
      </c>
      <c r="L26" s="12"/>
      <c r="M26" s="11"/>
      <c r="N26" s="11"/>
      <c r="O26" s="11"/>
      <c r="P26" s="11"/>
    </row>
    <row r="27" spans="1:16" s="1" customFormat="1" x14ac:dyDescent="0.3">
      <c r="A27" s="7">
        <v>25</v>
      </c>
      <c r="B27" s="9"/>
      <c r="C27" s="10"/>
      <c r="D27" s="9">
        <v>1E-3</v>
      </c>
      <c r="E27" s="9"/>
      <c r="F27" s="9"/>
      <c r="G27" s="9"/>
      <c r="H27" s="9"/>
      <c r="I27" s="9"/>
      <c r="J27" s="9"/>
      <c r="K27" s="8">
        <f t="shared" si="0"/>
        <v>1E-3</v>
      </c>
      <c r="L27" s="12"/>
      <c r="M27" s="11"/>
      <c r="N27" s="11"/>
      <c r="O27" s="11"/>
      <c r="P27" s="11"/>
    </row>
    <row r="28" spans="1:16" s="1" customFormat="1" x14ac:dyDescent="0.3">
      <c r="A28" s="7">
        <v>26</v>
      </c>
      <c r="B28" s="9"/>
      <c r="C28" s="10"/>
      <c r="D28" s="9">
        <v>1E-3</v>
      </c>
      <c r="E28" s="9"/>
      <c r="F28" s="9"/>
      <c r="G28" s="9"/>
      <c r="H28" s="9"/>
      <c r="I28" s="9"/>
      <c r="J28" s="9"/>
      <c r="K28" s="8">
        <f t="shared" si="0"/>
        <v>1E-3</v>
      </c>
      <c r="L28" s="12"/>
      <c r="M28" s="11"/>
      <c r="N28" s="11"/>
      <c r="O28" s="11"/>
      <c r="P28" s="11"/>
    </row>
    <row r="29" spans="1:16" s="1" customFormat="1" x14ac:dyDescent="0.3">
      <c r="A29" s="7">
        <v>27</v>
      </c>
      <c r="B29" s="9"/>
      <c r="C29" s="10"/>
      <c r="D29" s="9">
        <v>1E-3</v>
      </c>
      <c r="E29" s="9"/>
      <c r="F29" s="9"/>
      <c r="G29" s="9"/>
      <c r="H29" s="9"/>
      <c r="I29" s="9"/>
      <c r="J29" s="9"/>
      <c r="K29" s="8">
        <f t="shared" si="0"/>
        <v>1E-3</v>
      </c>
      <c r="L29" s="12"/>
      <c r="M29" s="11"/>
      <c r="N29" s="11"/>
      <c r="O29" s="11"/>
      <c r="P29" s="11"/>
    </row>
    <row r="30" spans="1:16" s="1" customFormat="1" x14ac:dyDescent="0.3">
      <c r="A30" s="7">
        <v>28</v>
      </c>
      <c r="B30" s="9"/>
      <c r="C30" s="10"/>
      <c r="D30" s="9">
        <v>1E-3</v>
      </c>
      <c r="E30" s="9"/>
      <c r="F30" s="9"/>
      <c r="G30" s="9"/>
      <c r="H30" s="9"/>
      <c r="I30" s="9"/>
      <c r="J30" s="9"/>
      <c r="K30" s="8">
        <f t="shared" si="0"/>
        <v>1E-3</v>
      </c>
      <c r="L30" s="12"/>
      <c r="M30" s="11"/>
      <c r="N30" s="11"/>
      <c r="O30" s="11"/>
      <c r="P30" s="11"/>
    </row>
    <row r="31" spans="1:16" s="1" customFormat="1" x14ac:dyDescent="0.3">
      <c r="A31" s="7">
        <v>29</v>
      </c>
      <c r="B31" s="9"/>
      <c r="C31" s="10"/>
      <c r="D31" s="9">
        <v>1E-3</v>
      </c>
      <c r="E31" s="9"/>
      <c r="F31" s="9"/>
      <c r="G31" s="9"/>
      <c r="H31" s="9"/>
      <c r="I31" s="9"/>
      <c r="J31" s="9"/>
      <c r="K31" s="8">
        <f t="shared" si="0"/>
        <v>1E-3</v>
      </c>
      <c r="L31" s="12"/>
      <c r="M31" s="11"/>
      <c r="N31" s="11"/>
      <c r="O31" s="11"/>
      <c r="P31" s="11"/>
    </row>
    <row r="32" spans="1:16" s="1" customFormat="1" x14ac:dyDescent="0.3">
      <c r="A32" s="7">
        <v>30</v>
      </c>
      <c r="B32" s="9"/>
      <c r="C32" s="10"/>
      <c r="D32" s="9">
        <v>1E-3</v>
      </c>
      <c r="E32" s="9"/>
      <c r="F32" s="9"/>
      <c r="G32" s="9"/>
      <c r="H32" s="9"/>
      <c r="I32" s="9"/>
      <c r="J32" s="9"/>
      <c r="K32" s="8">
        <f t="shared" si="0"/>
        <v>1E-3</v>
      </c>
      <c r="L32" s="12"/>
      <c r="M32" s="11"/>
      <c r="N32" s="11"/>
      <c r="O32" s="11"/>
      <c r="P32" s="11"/>
    </row>
    <row r="33" spans="1:16" s="1" customFormat="1" x14ac:dyDescent="0.3">
      <c r="A33" s="7">
        <v>31</v>
      </c>
      <c r="B33" s="9"/>
      <c r="C33" s="10"/>
      <c r="D33" s="9">
        <v>1E-3</v>
      </c>
      <c r="E33" s="9"/>
      <c r="F33" s="9"/>
      <c r="G33" s="9"/>
      <c r="H33" s="9"/>
      <c r="I33" s="9"/>
      <c r="J33" s="9"/>
      <c r="K33" s="8">
        <f t="shared" si="0"/>
        <v>1E-3</v>
      </c>
      <c r="L33" s="12"/>
      <c r="M33" s="11"/>
      <c r="N33" s="11"/>
      <c r="O33" s="11"/>
      <c r="P33" s="11"/>
    </row>
    <row r="34" spans="1:16" s="1" customFormat="1" x14ac:dyDescent="0.3">
      <c r="A34" s="7">
        <v>32</v>
      </c>
      <c r="B34" s="9"/>
      <c r="C34" s="10"/>
      <c r="D34" s="9">
        <v>1E-3</v>
      </c>
      <c r="E34" s="9"/>
      <c r="F34" s="9"/>
      <c r="G34" s="9"/>
      <c r="H34" s="9"/>
      <c r="I34" s="9"/>
      <c r="J34" s="9"/>
      <c r="K34" s="8">
        <f t="shared" si="0"/>
        <v>1E-3</v>
      </c>
      <c r="L34" s="12"/>
      <c r="M34" s="11"/>
      <c r="N34" s="11"/>
      <c r="O34" s="11"/>
      <c r="P34" s="11"/>
    </row>
    <row r="35" spans="1:16" s="1" customFormat="1" x14ac:dyDescent="0.3">
      <c r="A35" s="7">
        <v>33</v>
      </c>
      <c r="B35" s="9"/>
      <c r="C35" s="10"/>
      <c r="D35" s="9">
        <v>1E-3</v>
      </c>
      <c r="E35" s="9"/>
      <c r="F35" s="9"/>
      <c r="G35" s="9"/>
      <c r="H35" s="9"/>
      <c r="I35" s="9"/>
      <c r="J35" s="9"/>
      <c r="K35" s="8">
        <f t="shared" si="0"/>
        <v>1E-3</v>
      </c>
      <c r="L35" s="12"/>
      <c r="M35" s="11"/>
      <c r="N35" s="11"/>
      <c r="O35" s="11"/>
      <c r="P35" s="11"/>
    </row>
    <row r="36" spans="1:16" s="1" customFormat="1" x14ac:dyDescent="0.3">
      <c r="A36" s="7">
        <v>34</v>
      </c>
      <c r="B36" s="9"/>
      <c r="C36" s="10"/>
      <c r="D36" s="9">
        <v>1E-3</v>
      </c>
      <c r="E36" s="9"/>
      <c r="F36" s="9"/>
      <c r="G36" s="9"/>
      <c r="H36" s="9"/>
      <c r="I36" s="9"/>
      <c r="J36" s="9"/>
      <c r="K36" s="8">
        <f t="shared" si="0"/>
        <v>1E-3</v>
      </c>
      <c r="L36" s="12"/>
      <c r="M36" s="11"/>
      <c r="N36" s="11"/>
      <c r="O36" s="11"/>
      <c r="P36" s="11"/>
    </row>
    <row r="37" spans="1:16" s="1" customFormat="1" x14ac:dyDescent="0.3">
      <c r="A37" s="7">
        <v>35</v>
      </c>
      <c r="B37" s="9"/>
      <c r="C37" s="10"/>
      <c r="D37" s="9">
        <v>1E-3</v>
      </c>
      <c r="E37" s="9"/>
      <c r="F37" s="9"/>
      <c r="G37" s="9"/>
      <c r="H37" s="9"/>
      <c r="I37" s="9"/>
      <c r="J37" s="9"/>
      <c r="K37" s="8">
        <f t="shared" si="0"/>
        <v>1E-3</v>
      </c>
      <c r="L37" s="12"/>
      <c r="M37" s="11"/>
      <c r="N37" s="11"/>
      <c r="O37" s="11"/>
      <c r="P37" s="11"/>
    </row>
    <row r="38" spans="1:16" s="1" customFormat="1" x14ac:dyDescent="0.3">
      <c r="A38" s="7">
        <v>36</v>
      </c>
      <c r="B38" s="9"/>
      <c r="C38" s="10"/>
      <c r="D38" s="9">
        <v>1E-3</v>
      </c>
      <c r="E38" s="9"/>
      <c r="F38" s="9"/>
      <c r="G38" s="9"/>
      <c r="H38" s="9"/>
      <c r="I38" s="9"/>
      <c r="J38" s="9"/>
      <c r="K38" s="8">
        <f t="shared" si="0"/>
        <v>1E-3</v>
      </c>
      <c r="L38" s="12"/>
      <c r="M38" s="11"/>
      <c r="N38" s="11"/>
      <c r="O38" s="11"/>
      <c r="P38" s="11"/>
    </row>
    <row r="39" spans="1:16" s="1" customFormat="1" x14ac:dyDescent="0.3">
      <c r="A39" s="7">
        <v>37</v>
      </c>
      <c r="B39" s="9"/>
      <c r="C39" s="10"/>
      <c r="D39" s="9">
        <v>1E-3</v>
      </c>
      <c r="E39" s="9"/>
      <c r="F39" s="9"/>
      <c r="G39" s="9"/>
      <c r="H39" s="9"/>
      <c r="I39" s="9"/>
      <c r="J39" s="9"/>
      <c r="K39" s="8">
        <f t="shared" si="0"/>
        <v>1E-3</v>
      </c>
      <c r="L39" s="12"/>
      <c r="M39" s="11"/>
      <c r="N39" s="11"/>
      <c r="O39" s="11"/>
      <c r="P39" s="11"/>
    </row>
    <row r="40" spans="1:16" s="1" customFormat="1" x14ac:dyDescent="0.3">
      <c r="A40" s="7">
        <v>38</v>
      </c>
      <c r="B40" s="9"/>
      <c r="C40" s="10"/>
      <c r="D40" s="9">
        <v>1E-3</v>
      </c>
      <c r="E40" s="9"/>
      <c r="F40" s="9"/>
      <c r="G40" s="9"/>
      <c r="H40" s="9"/>
      <c r="I40" s="9"/>
      <c r="J40" s="9"/>
      <c r="K40" s="8">
        <f t="shared" si="0"/>
        <v>1E-3</v>
      </c>
      <c r="L40" s="12"/>
      <c r="M40" s="11"/>
      <c r="N40" s="11"/>
      <c r="O40" s="11"/>
      <c r="P40" s="11"/>
    </row>
    <row r="41" spans="1:16" s="1" customFormat="1" x14ac:dyDescent="0.3">
      <c r="A41" s="7">
        <v>39</v>
      </c>
      <c r="B41" s="9"/>
      <c r="C41" s="10"/>
      <c r="D41" s="9">
        <v>1E-3</v>
      </c>
      <c r="E41" s="9"/>
      <c r="F41" s="9"/>
      <c r="G41" s="9"/>
      <c r="H41" s="9"/>
      <c r="I41" s="9"/>
      <c r="J41" s="9"/>
      <c r="K41" s="8">
        <f t="shared" si="0"/>
        <v>1E-3</v>
      </c>
      <c r="L41" s="12"/>
      <c r="M41" s="11"/>
      <c r="N41" s="11"/>
      <c r="O41" s="11"/>
      <c r="P41" s="11"/>
    </row>
    <row r="42" spans="1:16" s="1" customFormat="1" x14ac:dyDescent="0.3">
      <c r="A42" s="7">
        <v>40</v>
      </c>
      <c r="B42" s="9"/>
      <c r="C42" s="10"/>
      <c r="D42" s="9">
        <v>1E-3</v>
      </c>
      <c r="E42" s="9"/>
      <c r="F42" s="9"/>
      <c r="G42" s="9"/>
      <c r="H42" s="9"/>
      <c r="I42" s="9"/>
      <c r="J42" s="9"/>
      <c r="K42" s="8">
        <f t="shared" si="0"/>
        <v>1E-3</v>
      </c>
      <c r="L42" s="12"/>
      <c r="M42" s="11"/>
      <c r="N42" s="11"/>
      <c r="O42" s="11"/>
      <c r="P42" s="11"/>
    </row>
    <row r="43" spans="1:16" s="1" customFormat="1" x14ac:dyDescent="0.3">
      <c r="A43" s="7">
        <v>41</v>
      </c>
      <c r="B43" s="9"/>
      <c r="C43" s="10"/>
      <c r="D43" s="9">
        <v>1E-3</v>
      </c>
      <c r="E43" s="9"/>
      <c r="F43" s="9"/>
      <c r="G43" s="9"/>
      <c r="H43" s="9"/>
      <c r="I43" s="9"/>
      <c r="J43" s="9"/>
      <c r="K43" s="8">
        <f t="shared" si="0"/>
        <v>1E-3</v>
      </c>
      <c r="L43" s="12"/>
      <c r="M43" s="11"/>
      <c r="N43" s="11"/>
      <c r="O43" s="11"/>
      <c r="P43" s="11"/>
    </row>
    <row r="44" spans="1:16" s="1" customFormat="1" x14ac:dyDescent="0.3">
      <c r="A44" s="7">
        <v>42</v>
      </c>
      <c r="B44" s="9"/>
      <c r="C44" s="10"/>
      <c r="D44" s="9">
        <v>1E-3</v>
      </c>
      <c r="E44" s="9"/>
      <c r="F44" s="9"/>
      <c r="G44" s="9"/>
      <c r="H44" s="9"/>
      <c r="I44" s="9"/>
      <c r="J44" s="9"/>
      <c r="K44" s="8">
        <f t="shared" si="0"/>
        <v>1E-3</v>
      </c>
      <c r="L44" s="12"/>
      <c r="M44" s="11"/>
      <c r="N44" s="11"/>
      <c r="O44" s="11"/>
      <c r="P44" s="11"/>
    </row>
    <row r="45" spans="1:16" s="1" customFormat="1" x14ac:dyDescent="0.3">
      <c r="A45" s="7">
        <v>43</v>
      </c>
      <c r="B45" s="9"/>
      <c r="C45" s="10"/>
      <c r="D45" s="9">
        <v>1E-3</v>
      </c>
      <c r="E45" s="9"/>
      <c r="F45" s="9"/>
      <c r="G45" s="9"/>
      <c r="H45" s="9"/>
      <c r="I45" s="9"/>
      <c r="J45" s="9"/>
      <c r="K45" s="8">
        <f t="shared" si="0"/>
        <v>1E-3</v>
      </c>
      <c r="L45" s="12"/>
      <c r="M45" s="11"/>
      <c r="N45" s="11"/>
      <c r="O45" s="11"/>
      <c r="P45" s="11"/>
    </row>
    <row r="46" spans="1:16" s="1" customFormat="1" x14ac:dyDescent="0.3">
      <c r="A46" s="7">
        <v>44</v>
      </c>
      <c r="B46" s="9"/>
      <c r="C46" s="10"/>
      <c r="D46" s="9">
        <v>1E-3</v>
      </c>
      <c r="E46" s="9"/>
      <c r="F46" s="9"/>
      <c r="G46" s="9"/>
      <c r="H46" s="9"/>
      <c r="I46" s="9"/>
      <c r="J46" s="9"/>
      <c r="K46" s="8">
        <f t="shared" si="0"/>
        <v>1E-3</v>
      </c>
      <c r="L46" s="12"/>
      <c r="M46" s="11"/>
      <c r="N46" s="11"/>
      <c r="O46" s="11"/>
      <c r="P46" s="11"/>
    </row>
    <row r="47" spans="1:16" s="1" customFormat="1" x14ac:dyDescent="0.3">
      <c r="A47" s="7">
        <v>45</v>
      </c>
      <c r="B47" s="9"/>
      <c r="C47" s="10"/>
      <c r="D47" s="9">
        <v>1E-3</v>
      </c>
      <c r="E47" s="9"/>
      <c r="F47" s="9"/>
      <c r="G47" s="9"/>
      <c r="H47" s="9"/>
      <c r="I47" s="9"/>
      <c r="J47" s="9"/>
      <c r="K47" s="8">
        <f t="shared" si="0"/>
        <v>1E-3</v>
      </c>
      <c r="L47" s="12"/>
      <c r="M47" s="11"/>
      <c r="N47" s="11"/>
      <c r="O47" s="11"/>
      <c r="P47" s="11"/>
    </row>
    <row r="48" spans="1:16" s="1" customFormat="1" x14ac:dyDescent="0.3">
      <c r="A48" s="7">
        <v>46</v>
      </c>
      <c r="B48" s="9"/>
      <c r="C48" s="10"/>
      <c r="D48" s="9">
        <v>1E-3</v>
      </c>
      <c r="E48" s="9"/>
      <c r="F48" s="9"/>
      <c r="G48" s="9"/>
      <c r="H48" s="9"/>
      <c r="I48" s="9"/>
      <c r="J48" s="9"/>
      <c r="K48" s="8">
        <f t="shared" si="0"/>
        <v>1E-3</v>
      </c>
      <c r="L48" s="12"/>
      <c r="M48" s="11"/>
      <c r="N48" s="11"/>
      <c r="O48" s="11"/>
      <c r="P48" s="11"/>
    </row>
    <row r="49" spans="1:16" s="1" customFormat="1" x14ac:dyDescent="0.3">
      <c r="A49" s="7">
        <v>47</v>
      </c>
      <c r="B49" s="9"/>
      <c r="C49" s="10"/>
      <c r="D49" s="9">
        <v>1E-3</v>
      </c>
      <c r="E49" s="9"/>
      <c r="F49" s="9"/>
      <c r="G49" s="9"/>
      <c r="H49" s="9"/>
      <c r="I49" s="9"/>
      <c r="J49" s="9"/>
      <c r="K49" s="8">
        <f t="shared" si="0"/>
        <v>1E-3</v>
      </c>
      <c r="L49" s="12"/>
      <c r="M49" s="11"/>
      <c r="N49" s="11"/>
      <c r="O49" s="11"/>
      <c r="P49" s="11"/>
    </row>
    <row r="50" spans="1:16" s="1" customFormat="1" x14ac:dyDescent="0.3">
      <c r="A50" s="7">
        <v>48</v>
      </c>
      <c r="B50" s="9"/>
      <c r="C50" s="10"/>
      <c r="D50" s="9">
        <v>1E-3</v>
      </c>
      <c r="E50" s="9"/>
      <c r="F50" s="9"/>
      <c r="G50" s="9"/>
      <c r="H50" s="9"/>
      <c r="I50" s="9"/>
      <c r="J50" s="9"/>
      <c r="K50" s="8">
        <f t="shared" si="0"/>
        <v>1E-3</v>
      </c>
      <c r="L50" s="12"/>
      <c r="M50" s="11"/>
      <c r="N50" s="11"/>
      <c r="O50" s="11"/>
      <c r="P50" s="11"/>
    </row>
    <row r="51" spans="1:16" s="1" customFormat="1" x14ac:dyDescent="0.3">
      <c r="A51" s="7">
        <v>49</v>
      </c>
      <c r="B51" s="9"/>
      <c r="C51" s="10"/>
      <c r="D51" s="9">
        <v>1E-3</v>
      </c>
      <c r="E51" s="9"/>
      <c r="F51" s="9"/>
      <c r="G51" s="9"/>
      <c r="H51" s="9"/>
      <c r="I51" s="9"/>
      <c r="J51" s="9"/>
      <c r="K51" s="8">
        <f t="shared" si="0"/>
        <v>1E-3</v>
      </c>
      <c r="L51" s="12"/>
      <c r="M51" s="11"/>
      <c r="N51" s="11"/>
      <c r="O51" s="11"/>
      <c r="P51" s="11"/>
    </row>
    <row r="52" spans="1:16" s="1" customFormat="1" x14ac:dyDescent="0.3">
      <c r="A52" s="7">
        <v>50</v>
      </c>
      <c r="B52" s="9"/>
      <c r="C52" s="10"/>
      <c r="D52" s="9">
        <v>1E-3</v>
      </c>
      <c r="E52" s="9"/>
      <c r="F52" s="9"/>
      <c r="G52" s="9"/>
      <c r="H52" s="9"/>
      <c r="I52" s="9"/>
      <c r="J52" s="9"/>
      <c r="K52" s="8">
        <f t="shared" si="0"/>
        <v>1E-3</v>
      </c>
      <c r="L52" s="12"/>
      <c r="M52" s="11"/>
      <c r="N52" s="11"/>
      <c r="O52" s="11"/>
      <c r="P52" s="11"/>
    </row>
    <row r="53" spans="1:16" x14ac:dyDescent="0.3">
      <c r="K53" s="5">
        <f>SUM(K3:K52)</f>
        <v>119.70466666666684</v>
      </c>
      <c r="L53" s="5" cm="1">
        <f t="array" ref="L53">SUM($K$3:$K$52*L3:L52)</f>
        <v>41</v>
      </c>
      <c r="M53" s="5" cm="1">
        <f t="array" ref="M53">SUM($K$3:$K$52*M3:M52)</f>
        <v>34</v>
      </c>
      <c r="N53" s="5" cm="1">
        <f t="array" ref="N53">SUM($K$3:$K$52*N3:N52)</f>
        <v>74.666666666666657</v>
      </c>
      <c r="O53" s="5" cm="1">
        <f t="array" ref="O53">SUM($K$3:$K$52*O3:O52)</f>
        <v>32</v>
      </c>
      <c r="P53" s="5" cm="1">
        <f t="array" ref="P53">SUM($K$3:$K$52*P3:P52)</f>
        <v>20</v>
      </c>
    </row>
  </sheetData>
  <mergeCells count="3">
    <mergeCell ref="D1:J1"/>
    <mergeCell ref="C1:C2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D8D3-8B21-473C-BFCA-67A967D08C34}">
  <dimension ref="A1:E18"/>
  <sheetViews>
    <sheetView workbookViewId="0">
      <selection activeCell="D2" sqref="D2"/>
    </sheetView>
  </sheetViews>
  <sheetFormatPr defaultRowHeight="14.4" x14ac:dyDescent="0.3"/>
  <cols>
    <col min="3" max="3" width="9.88671875" bestFit="1" customWidth="1"/>
    <col min="4" max="4" width="12.33203125" bestFit="1" customWidth="1"/>
    <col min="5" max="5" width="11.6640625" bestFit="1" customWidth="1"/>
  </cols>
  <sheetData>
    <row r="1" spans="1:5" x14ac:dyDescent="0.3">
      <c r="A1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B2" s="4">
        <v>0</v>
      </c>
      <c r="C2" s="4"/>
      <c r="D2" s="5">
        <v>24</v>
      </c>
      <c r="E2" s="5">
        <f>D2</f>
        <v>24</v>
      </c>
    </row>
    <row r="3" spans="1:5" x14ac:dyDescent="0.3">
      <c r="A3" s="14">
        <v>1</v>
      </c>
      <c r="B3" s="4">
        <v>1</v>
      </c>
      <c r="C3" s="6"/>
      <c r="D3" s="5">
        <f>+D2-C3</f>
        <v>24</v>
      </c>
      <c r="E3" s="5">
        <f>$E$2-($E$2/$B$18)*B3</f>
        <v>22.5</v>
      </c>
    </row>
    <row r="4" spans="1:5" x14ac:dyDescent="0.3">
      <c r="A4" s="14"/>
      <c r="B4" s="4">
        <v>2</v>
      </c>
      <c r="C4" s="6"/>
      <c r="D4" s="5">
        <f t="shared" ref="D4:D18" si="0">+D3-C4</f>
        <v>24</v>
      </c>
      <c r="E4" s="5">
        <f t="shared" ref="E4:E18" si="1">$E$2-($E$2/$B$18)*B4</f>
        <v>21</v>
      </c>
    </row>
    <row r="5" spans="1:5" x14ac:dyDescent="0.3">
      <c r="A5" s="14"/>
      <c r="B5" s="4">
        <v>3</v>
      </c>
      <c r="C5" s="6"/>
      <c r="D5" s="5">
        <f t="shared" si="0"/>
        <v>24</v>
      </c>
      <c r="E5" s="5">
        <f t="shared" si="1"/>
        <v>19.5</v>
      </c>
    </row>
    <row r="6" spans="1:5" x14ac:dyDescent="0.3">
      <c r="A6" s="14"/>
      <c r="B6" s="4">
        <v>4</v>
      </c>
      <c r="C6" s="6">
        <v>8</v>
      </c>
      <c r="D6" s="5">
        <f t="shared" si="0"/>
        <v>16</v>
      </c>
      <c r="E6" s="5">
        <f t="shared" si="1"/>
        <v>18</v>
      </c>
    </row>
    <row r="7" spans="1:5" x14ac:dyDescent="0.3">
      <c r="A7" s="14">
        <v>2</v>
      </c>
      <c r="B7" s="4">
        <v>5</v>
      </c>
      <c r="C7" s="6"/>
      <c r="D7" s="5">
        <f t="shared" si="0"/>
        <v>16</v>
      </c>
      <c r="E7" s="5">
        <f t="shared" si="1"/>
        <v>16.5</v>
      </c>
    </row>
    <row r="8" spans="1:5" x14ac:dyDescent="0.3">
      <c r="A8" s="14"/>
      <c r="B8" s="4">
        <v>6</v>
      </c>
      <c r="C8" s="6"/>
      <c r="D8" s="5">
        <f t="shared" si="0"/>
        <v>16</v>
      </c>
      <c r="E8" s="5">
        <f t="shared" si="1"/>
        <v>15</v>
      </c>
    </row>
    <row r="9" spans="1:5" x14ac:dyDescent="0.3">
      <c r="A9" s="14"/>
      <c r="B9" s="4">
        <v>7</v>
      </c>
      <c r="C9" s="6"/>
      <c r="D9" s="5">
        <f t="shared" si="0"/>
        <v>16</v>
      </c>
      <c r="E9" s="5">
        <f t="shared" si="1"/>
        <v>13.5</v>
      </c>
    </row>
    <row r="10" spans="1:5" x14ac:dyDescent="0.3">
      <c r="A10" s="14"/>
      <c r="B10" s="4">
        <v>8</v>
      </c>
      <c r="C10" s="6"/>
      <c r="D10" s="5">
        <f t="shared" si="0"/>
        <v>16</v>
      </c>
      <c r="E10" s="5">
        <f t="shared" si="1"/>
        <v>12</v>
      </c>
    </row>
    <row r="11" spans="1:5" x14ac:dyDescent="0.3">
      <c r="A11" s="14">
        <v>3</v>
      </c>
      <c r="B11" s="4">
        <v>9</v>
      </c>
      <c r="C11" s="6"/>
      <c r="D11" s="5">
        <f t="shared" si="0"/>
        <v>16</v>
      </c>
      <c r="E11" s="5">
        <f>$E$2-($E$2/$B$18)*B11</f>
        <v>10.5</v>
      </c>
    </row>
    <row r="12" spans="1:5" x14ac:dyDescent="0.3">
      <c r="A12" s="14"/>
      <c r="B12" s="4">
        <v>10</v>
      </c>
      <c r="C12" s="6"/>
      <c r="D12" s="5">
        <f t="shared" si="0"/>
        <v>16</v>
      </c>
      <c r="E12" s="5">
        <f t="shared" si="1"/>
        <v>9</v>
      </c>
    </row>
    <row r="13" spans="1:5" x14ac:dyDescent="0.3">
      <c r="A13" s="14"/>
      <c r="B13" s="4">
        <v>11</v>
      </c>
      <c r="C13" s="6"/>
      <c r="D13" s="5">
        <f t="shared" si="0"/>
        <v>16</v>
      </c>
      <c r="E13" s="5">
        <f t="shared" si="1"/>
        <v>7.5</v>
      </c>
    </row>
    <row r="14" spans="1:5" x14ac:dyDescent="0.3">
      <c r="A14" s="14"/>
      <c r="B14" s="4">
        <v>12</v>
      </c>
      <c r="C14" s="6"/>
      <c r="D14" s="5">
        <f t="shared" si="0"/>
        <v>16</v>
      </c>
      <c r="E14" s="5">
        <f t="shared" si="1"/>
        <v>6</v>
      </c>
    </row>
    <row r="15" spans="1:5" x14ac:dyDescent="0.3">
      <c r="A15" s="14">
        <v>4</v>
      </c>
      <c r="B15" s="4">
        <v>13</v>
      </c>
      <c r="C15" s="6"/>
      <c r="D15" s="5">
        <f t="shared" si="0"/>
        <v>16</v>
      </c>
      <c r="E15" s="5">
        <f t="shared" si="1"/>
        <v>4.5</v>
      </c>
    </row>
    <row r="16" spans="1:5" x14ac:dyDescent="0.3">
      <c r="A16" s="14"/>
      <c r="B16" s="4">
        <v>14</v>
      </c>
      <c r="C16" s="6"/>
      <c r="D16" s="5">
        <f t="shared" si="0"/>
        <v>16</v>
      </c>
      <c r="E16" s="5">
        <f t="shared" si="1"/>
        <v>3</v>
      </c>
    </row>
    <row r="17" spans="1:5" x14ac:dyDescent="0.3">
      <c r="A17" s="14"/>
      <c r="B17" s="4">
        <v>15</v>
      </c>
      <c r="C17" s="6"/>
      <c r="D17" s="5">
        <f t="shared" si="0"/>
        <v>16</v>
      </c>
      <c r="E17" s="5">
        <f t="shared" si="1"/>
        <v>1.5</v>
      </c>
    </row>
    <row r="18" spans="1:5" x14ac:dyDescent="0.3">
      <c r="A18" s="14"/>
      <c r="B18" s="4">
        <v>16</v>
      </c>
      <c r="C18" s="6"/>
      <c r="D18" s="5">
        <f t="shared" si="0"/>
        <v>16</v>
      </c>
      <c r="E18" s="5">
        <f t="shared" si="1"/>
        <v>0</v>
      </c>
    </row>
  </sheetData>
  <mergeCells count="4">
    <mergeCell ref="A3:A6"/>
    <mergeCell ref="A7:A10"/>
    <mergeCell ref="A11:A14"/>
    <mergeCell ref="A15:A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DA8D-0AEE-4BE4-8223-9A8A50135857}">
  <dimension ref="A1:E18"/>
  <sheetViews>
    <sheetView workbookViewId="0">
      <selection activeCell="D2" sqref="D2"/>
    </sheetView>
  </sheetViews>
  <sheetFormatPr defaultRowHeight="14.4" x14ac:dyDescent="0.3"/>
  <cols>
    <col min="3" max="3" width="9.88671875" bestFit="1" customWidth="1"/>
    <col min="4" max="4" width="12.33203125" bestFit="1" customWidth="1"/>
    <col min="5" max="5" width="11.6640625" bestFit="1" customWidth="1"/>
  </cols>
  <sheetData>
    <row r="1" spans="1:5" x14ac:dyDescent="0.3">
      <c r="A1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B2" s="4">
        <v>0</v>
      </c>
      <c r="C2" s="4"/>
      <c r="D2" s="5">
        <v>58</v>
      </c>
      <c r="E2" s="5">
        <f>D2</f>
        <v>58</v>
      </c>
    </row>
    <row r="3" spans="1:5" x14ac:dyDescent="0.3">
      <c r="A3" s="14">
        <v>1</v>
      </c>
      <c r="B3" s="4">
        <v>1</v>
      </c>
      <c r="C3" s="6"/>
      <c r="D3" s="5">
        <f>+D2-C3</f>
        <v>58</v>
      </c>
      <c r="E3" s="5">
        <f>$E$2-($E$2/$B$18)*B3</f>
        <v>54.375</v>
      </c>
    </row>
    <row r="4" spans="1:5" x14ac:dyDescent="0.3">
      <c r="A4" s="14"/>
      <c r="B4" s="4">
        <v>2</v>
      </c>
      <c r="C4" s="6"/>
      <c r="D4" s="5">
        <f t="shared" ref="D4:D8" si="0">+D3-C4</f>
        <v>58</v>
      </c>
      <c r="E4" s="5">
        <f t="shared" ref="E4:E18" si="1">$E$2-($E$2/$B$18)*B4</f>
        <v>50.75</v>
      </c>
    </row>
    <row r="5" spans="1:5" x14ac:dyDescent="0.3">
      <c r="A5" s="14"/>
      <c r="B5" s="4">
        <v>3</v>
      </c>
      <c r="C5" s="6"/>
      <c r="D5" s="5">
        <f t="shared" si="0"/>
        <v>58</v>
      </c>
      <c r="E5" s="5">
        <f t="shared" si="1"/>
        <v>47.125</v>
      </c>
    </row>
    <row r="6" spans="1:5" x14ac:dyDescent="0.3">
      <c r="A6" s="14"/>
      <c r="B6" s="4">
        <v>4</v>
      </c>
      <c r="C6" s="6">
        <v>8</v>
      </c>
      <c r="D6" s="5">
        <f>+D5-C6</f>
        <v>50</v>
      </c>
      <c r="E6" s="5">
        <f t="shared" si="1"/>
        <v>43.5</v>
      </c>
    </row>
    <row r="7" spans="1:5" x14ac:dyDescent="0.3">
      <c r="A7" s="14">
        <v>2</v>
      </c>
      <c r="B7" s="4">
        <v>5</v>
      </c>
      <c r="C7" s="6"/>
      <c r="D7" s="5">
        <f t="shared" si="0"/>
        <v>50</v>
      </c>
      <c r="E7" s="5">
        <f t="shared" si="1"/>
        <v>39.875</v>
      </c>
    </row>
    <row r="8" spans="1:5" x14ac:dyDescent="0.3">
      <c r="A8" s="14"/>
      <c r="B8" s="4">
        <v>6</v>
      </c>
      <c r="C8" s="6"/>
      <c r="D8" s="5">
        <f t="shared" si="0"/>
        <v>50</v>
      </c>
      <c r="E8" s="5">
        <f t="shared" si="1"/>
        <v>36.25</v>
      </c>
    </row>
    <row r="9" spans="1:5" x14ac:dyDescent="0.3">
      <c r="A9" s="14"/>
      <c r="B9" s="4">
        <v>7</v>
      </c>
      <c r="C9" s="6"/>
      <c r="D9" s="5">
        <f t="shared" ref="D9:D18" si="2">+D8-C9</f>
        <v>50</v>
      </c>
      <c r="E9" s="5">
        <f t="shared" si="1"/>
        <v>32.625</v>
      </c>
    </row>
    <row r="10" spans="1:5" x14ac:dyDescent="0.3">
      <c r="A10" s="14"/>
      <c r="B10" s="4">
        <v>8</v>
      </c>
      <c r="C10" s="6"/>
      <c r="D10" s="5">
        <f t="shared" si="2"/>
        <v>50</v>
      </c>
      <c r="E10" s="5">
        <f t="shared" si="1"/>
        <v>29</v>
      </c>
    </row>
    <row r="11" spans="1:5" x14ac:dyDescent="0.3">
      <c r="A11" s="14">
        <v>3</v>
      </c>
      <c r="B11" s="4">
        <v>9</v>
      </c>
      <c r="C11" s="6"/>
      <c r="D11" s="5">
        <f t="shared" si="2"/>
        <v>50</v>
      </c>
      <c r="E11" s="5">
        <f t="shared" si="1"/>
        <v>25.375</v>
      </c>
    </row>
    <row r="12" spans="1:5" x14ac:dyDescent="0.3">
      <c r="A12" s="14"/>
      <c r="B12" s="4">
        <v>10</v>
      </c>
      <c r="C12" s="6"/>
      <c r="D12" s="5">
        <f t="shared" si="2"/>
        <v>50</v>
      </c>
      <c r="E12" s="5">
        <f t="shared" si="1"/>
        <v>21.75</v>
      </c>
    </row>
    <row r="13" spans="1:5" x14ac:dyDescent="0.3">
      <c r="A13" s="14"/>
      <c r="B13" s="4">
        <v>11</v>
      </c>
      <c r="C13" s="6"/>
      <c r="D13" s="5">
        <f t="shared" si="2"/>
        <v>50</v>
      </c>
      <c r="E13" s="5">
        <f t="shared" si="1"/>
        <v>18.125</v>
      </c>
    </row>
    <row r="14" spans="1:5" x14ac:dyDescent="0.3">
      <c r="A14" s="14"/>
      <c r="B14" s="4">
        <v>12</v>
      </c>
      <c r="C14" s="6"/>
      <c r="D14" s="5">
        <f t="shared" si="2"/>
        <v>50</v>
      </c>
      <c r="E14" s="5">
        <f t="shared" si="1"/>
        <v>14.5</v>
      </c>
    </row>
    <row r="15" spans="1:5" x14ac:dyDescent="0.3">
      <c r="A15" s="14">
        <v>4</v>
      </c>
      <c r="B15" s="4">
        <v>13</v>
      </c>
      <c r="C15" s="6"/>
      <c r="D15" s="5">
        <f t="shared" si="2"/>
        <v>50</v>
      </c>
      <c r="E15" s="5">
        <f t="shared" si="1"/>
        <v>10.875</v>
      </c>
    </row>
    <row r="16" spans="1:5" x14ac:dyDescent="0.3">
      <c r="A16" s="14"/>
      <c r="B16" s="4">
        <v>14</v>
      </c>
      <c r="C16" s="6"/>
      <c r="D16" s="5">
        <f t="shared" si="2"/>
        <v>50</v>
      </c>
      <c r="E16" s="5">
        <f t="shared" si="1"/>
        <v>7.25</v>
      </c>
    </row>
    <row r="17" spans="1:5" x14ac:dyDescent="0.3">
      <c r="A17" s="14"/>
      <c r="B17" s="4">
        <v>15</v>
      </c>
      <c r="C17" s="6"/>
      <c r="D17" s="5">
        <f t="shared" si="2"/>
        <v>50</v>
      </c>
      <c r="E17" s="5">
        <f t="shared" si="1"/>
        <v>3.625</v>
      </c>
    </row>
    <row r="18" spans="1:5" x14ac:dyDescent="0.3">
      <c r="A18" s="14"/>
      <c r="B18" s="4">
        <v>16</v>
      </c>
      <c r="C18" s="6"/>
      <c r="D18" s="5">
        <f t="shared" si="2"/>
        <v>50</v>
      </c>
      <c r="E18" s="5">
        <f t="shared" si="1"/>
        <v>0</v>
      </c>
    </row>
  </sheetData>
  <mergeCells count="4">
    <mergeCell ref="A3:A6"/>
    <mergeCell ref="A7:A10"/>
    <mergeCell ref="A11:A14"/>
    <mergeCell ref="A15:A1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D3C2-E655-48C6-AC13-375704E96BB5}">
  <dimension ref="A1:E18"/>
  <sheetViews>
    <sheetView tabSelected="1" workbookViewId="0">
      <selection activeCell="C18" sqref="C18"/>
    </sheetView>
  </sheetViews>
  <sheetFormatPr defaultRowHeight="14.4" x14ac:dyDescent="0.3"/>
  <cols>
    <col min="3" max="3" width="9.88671875" bestFit="1" customWidth="1"/>
    <col min="4" max="4" width="12.33203125" bestFit="1" customWidth="1"/>
    <col min="5" max="5" width="11.6640625" bestFit="1" customWidth="1"/>
  </cols>
  <sheetData>
    <row r="1" spans="1:5" x14ac:dyDescent="0.3">
      <c r="A1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B2" s="4">
        <v>0</v>
      </c>
      <c r="C2" s="4"/>
      <c r="D2" s="5">
        <f>'pesatura task'!N53</f>
        <v>74.666666666666657</v>
      </c>
      <c r="E2" s="5">
        <f>D2</f>
        <v>74.666666666666657</v>
      </c>
    </row>
    <row r="3" spans="1:5" x14ac:dyDescent="0.3">
      <c r="A3" s="14">
        <v>1</v>
      </c>
      <c r="B3" s="4">
        <v>1</v>
      </c>
      <c r="C3" s="6"/>
      <c r="D3" s="5">
        <f>+D2-C3</f>
        <v>74.666666666666657</v>
      </c>
      <c r="E3" s="5">
        <f>$E$2-($E$2/$B$18)*B3</f>
        <v>69.999999999999986</v>
      </c>
    </row>
    <row r="4" spans="1:5" x14ac:dyDescent="0.3">
      <c r="A4" s="14"/>
      <c r="B4" s="4">
        <v>2</v>
      </c>
      <c r="C4" s="6"/>
      <c r="D4" s="5">
        <f t="shared" ref="D4:D18" si="0">+D3-C4</f>
        <v>74.666666666666657</v>
      </c>
      <c r="E4" s="5">
        <f t="shared" ref="E4:E18" si="1">$E$2-($E$2/$B$18)*B4</f>
        <v>65.333333333333329</v>
      </c>
    </row>
    <row r="5" spans="1:5" x14ac:dyDescent="0.3">
      <c r="A5" s="14"/>
      <c r="B5" s="4">
        <v>3</v>
      </c>
      <c r="C5" s="6"/>
      <c r="D5" s="5">
        <f t="shared" si="0"/>
        <v>74.666666666666657</v>
      </c>
      <c r="E5" s="5">
        <f t="shared" si="1"/>
        <v>60.666666666666657</v>
      </c>
    </row>
    <row r="6" spans="1:5" x14ac:dyDescent="0.3">
      <c r="A6" s="14"/>
      <c r="B6" s="4">
        <v>4</v>
      </c>
      <c r="C6" s="6">
        <v>3</v>
      </c>
      <c r="D6" s="5">
        <f>+D5-C6</f>
        <v>71.666666666666657</v>
      </c>
      <c r="E6" s="5">
        <f t="shared" si="1"/>
        <v>55.999999999999993</v>
      </c>
    </row>
    <row r="7" spans="1:5" x14ac:dyDescent="0.3">
      <c r="A7" s="14">
        <v>2</v>
      </c>
      <c r="B7" s="4">
        <v>5</v>
      </c>
      <c r="C7" s="6"/>
      <c r="D7" s="5">
        <f t="shared" si="0"/>
        <v>71.666666666666657</v>
      </c>
      <c r="E7" s="5">
        <f t="shared" si="1"/>
        <v>51.333333333333329</v>
      </c>
    </row>
    <row r="8" spans="1:5" x14ac:dyDescent="0.3">
      <c r="A8" s="14"/>
      <c r="B8" s="4">
        <v>6</v>
      </c>
      <c r="C8" s="6"/>
      <c r="D8" s="5">
        <f t="shared" si="0"/>
        <v>71.666666666666657</v>
      </c>
      <c r="E8" s="5">
        <f t="shared" si="1"/>
        <v>46.666666666666657</v>
      </c>
    </row>
    <row r="9" spans="1:5" x14ac:dyDescent="0.3">
      <c r="A9" s="14"/>
      <c r="B9" s="4">
        <v>7</v>
      </c>
      <c r="C9" s="6"/>
      <c r="D9" s="5">
        <f t="shared" si="0"/>
        <v>71.666666666666657</v>
      </c>
      <c r="E9" s="5">
        <f t="shared" si="1"/>
        <v>41.999999999999993</v>
      </c>
    </row>
    <row r="10" spans="1:5" x14ac:dyDescent="0.3">
      <c r="A10" s="14"/>
      <c r="B10" s="4">
        <v>8</v>
      </c>
      <c r="C10" s="6">
        <v>12</v>
      </c>
      <c r="D10" s="5">
        <f t="shared" si="0"/>
        <v>59.666666666666657</v>
      </c>
      <c r="E10" s="5">
        <f t="shared" si="1"/>
        <v>37.333333333333329</v>
      </c>
    </row>
    <row r="11" spans="1:5" x14ac:dyDescent="0.3">
      <c r="A11" s="14">
        <v>3</v>
      </c>
      <c r="B11" s="4">
        <v>9</v>
      </c>
      <c r="C11" s="6"/>
      <c r="D11" s="5">
        <f t="shared" si="0"/>
        <v>59.666666666666657</v>
      </c>
      <c r="E11" s="5">
        <f t="shared" si="1"/>
        <v>32.666666666666664</v>
      </c>
    </row>
    <row r="12" spans="1:5" x14ac:dyDescent="0.3">
      <c r="A12" s="14"/>
      <c r="B12" s="4">
        <v>10</v>
      </c>
      <c r="C12" s="6"/>
      <c r="D12" s="5">
        <f t="shared" si="0"/>
        <v>59.666666666666657</v>
      </c>
      <c r="E12" s="5">
        <f t="shared" si="1"/>
        <v>28</v>
      </c>
    </row>
    <row r="13" spans="1:5" x14ac:dyDescent="0.3">
      <c r="A13" s="14"/>
      <c r="B13" s="4">
        <v>11</v>
      </c>
      <c r="C13" s="6"/>
      <c r="D13" s="5">
        <f t="shared" si="0"/>
        <v>59.666666666666657</v>
      </c>
      <c r="E13" s="5">
        <f t="shared" si="1"/>
        <v>23.333333333333329</v>
      </c>
    </row>
    <row r="14" spans="1:5" x14ac:dyDescent="0.3">
      <c r="A14" s="14"/>
      <c r="B14" s="4">
        <v>12</v>
      </c>
      <c r="C14" s="6">
        <v>22</v>
      </c>
      <c r="D14" s="5">
        <f t="shared" si="0"/>
        <v>37.666666666666657</v>
      </c>
      <c r="E14" s="5">
        <f t="shared" si="1"/>
        <v>18.666666666666664</v>
      </c>
    </row>
    <row r="15" spans="1:5" x14ac:dyDescent="0.3">
      <c r="A15" s="14">
        <v>4</v>
      </c>
      <c r="B15" s="4">
        <v>13</v>
      </c>
      <c r="C15" s="6"/>
      <c r="D15" s="5">
        <f t="shared" si="0"/>
        <v>37.666666666666657</v>
      </c>
      <c r="E15" s="5">
        <f t="shared" si="1"/>
        <v>14</v>
      </c>
    </row>
    <row r="16" spans="1:5" x14ac:dyDescent="0.3">
      <c r="A16" s="14"/>
      <c r="B16" s="4">
        <v>14</v>
      </c>
      <c r="C16" s="6"/>
      <c r="D16" s="5">
        <f t="shared" si="0"/>
        <v>37.666666666666657</v>
      </c>
      <c r="E16" s="5">
        <f t="shared" si="1"/>
        <v>9.3333333333333286</v>
      </c>
    </row>
    <row r="17" spans="1:5" x14ac:dyDescent="0.3">
      <c r="A17" s="14"/>
      <c r="B17" s="4">
        <v>15</v>
      </c>
      <c r="C17" s="6"/>
      <c r="D17" s="5">
        <f t="shared" si="0"/>
        <v>37.666666666666657</v>
      </c>
      <c r="E17" s="5">
        <f t="shared" si="1"/>
        <v>4.6666666666666714</v>
      </c>
    </row>
    <row r="18" spans="1:5" x14ac:dyDescent="0.3">
      <c r="A18" s="14"/>
      <c r="B18" s="4">
        <v>16</v>
      </c>
      <c r="C18" s="6">
        <v>24</v>
      </c>
      <c r="D18" s="5">
        <f t="shared" si="0"/>
        <v>13.666666666666657</v>
      </c>
      <c r="E18" s="5">
        <f t="shared" si="1"/>
        <v>0</v>
      </c>
    </row>
  </sheetData>
  <mergeCells count="4">
    <mergeCell ref="A3:A6"/>
    <mergeCell ref="A7:A10"/>
    <mergeCell ref="A11:A14"/>
    <mergeCell ref="A15:A1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D76A-732F-4AF5-83B1-B689656682B3}">
  <dimension ref="A1:E18"/>
  <sheetViews>
    <sheetView workbookViewId="0">
      <selection activeCell="C3" sqref="C3:C5"/>
    </sheetView>
  </sheetViews>
  <sheetFormatPr defaultRowHeight="14.4" x14ac:dyDescent="0.3"/>
  <cols>
    <col min="3" max="3" width="9.88671875" bestFit="1" customWidth="1"/>
    <col min="4" max="4" width="12.33203125" bestFit="1" customWidth="1"/>
    <col min="5" max="5" width="11.6640625" bestFit="1" customWidth="1"/>
  </cols>
  <sheetData>
    <row r="1" spans="1:5" x14ac:dyDescent="0.3">
      <c r="A1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B2" s="4">
        <v>0</v>
      </c>
      <c r="C2" s="4"/>
      <c r="D2" s="5">
        <f>'pesatura task'!O53</f>
        <v>32</v>
      </c>
      <c r="E2" s="5">
        <f>D2</f>
        <v>32</v>
      </c>
    </row>
    <row r="3" spans="1:5" x14ac:dyDescent="0.3">
      <c r="A3" s="14">
        <v>1</v>
      </c>
      <c r="B3" s="4">
        <v>1</v>
      </c>
      <c r="C3" s="6"/>
      <c r="D3" s="5">
        <f>+D2-C3</f>
        <v>32</v>
      </c>
      <c r="E3" s="5">
        <f>$E$2-($E$2/$B$18)*B3</f>
        <v>30</v>
      </c>
    </row>
    <row r="4" spans="1:5" x14ac:dyDescent="0.3">
      <c r="A4" s="14"/>
      <c r="B4" s="4">
        <v>2</v>
      </c>
      <c r="C4" s="6"/>
      <c r="D4" s="5">
        <f t="shared" ref="D4:D18" si="0">+D3-C4</f>
        <v>32</v>
      </c>
      <c r="E4" s="5">
        <f t="shared" ref="E4:E18" si="1">$E$2-($E$2/$B$18)*B4</f>
        <v>28</v>
      </c>
    </row>
    <row r="5" spans="1:5" x14ac:dyDescent="0.3">
      <c r="A5" s="14"/>
      <c r="B5" s="4">
        <v>3</v>
      </c>
      <c r="C5" s="6"/>
      <c r="D5" s="5">
        <f t="shared" si="0"/>
        <v>32</v>
      </c>
      <c r="E5" s="5">
        <f t="shared" si="1"/>
        <v>26</v>
      </c>
    </row>
    <row r="6" spans="1:5" x14ac:dyDescent="0.3">
      <c r="A6" s="14"/>
      <c r="B6" s="4">
        <v>4</v>
      </c>
      <c r="C6" s="6"/>
      <c r="D6" s="5">
        <f>+D5-C6</f>
        <v>32</v>
      </c>
      <c r="E6" s="5">
        <f t="shared" si="1"/>
        <v>24</v>
      </c>
    </row>
    <row r="7" spans="1:5" x14ac:dyDescent="0.3">
      <c r="A7" s="14">
        <v>2</v>
      </c>
      <c r="B7" s="4">
        <v>5</v>
      </c>
      <c r="C7" s="6"/>
      <c r="D7" s="5">
        <f t="shared" si="0"/>
        <v>32</v>
      </c>
      <c r="E7" s="5">
        <f t="shared" si="1"/>
        <v>22</v>
      </c>
    </row>
    <row r="8" spans="1:5" x14ac:dyDescent="0.3">
      <c r="A8" s="14"/>
      <c r="B8" s="4">
        <v>6</v>
      </c>
      <c r="C8" s="6"/>
      <c r="D8" s="5">
        <f t="shared" si="0"/>
        <v>32</v>
      </c>
      <c r="E8" s="5">
        <f t="shared" si="1"/>
        <v>20</v>
      </c>
    </row>
    <row r="9" spans="1:5" x14ac:dyDescent="0.3">
      <c r="A9" s="14"/>
      <c r="B9" s="4">
        <v>7</v>
      </c>
      <c r="C9" s="6"/>
      <c r="D9" s="5">
        <f t="shared" si="0"/>
        <v>32</v>
      </c>
      <c r="E9" s="5">
        <f t="shared" si="1"/>
        <v>18</v>
      </c>
    </row>
    <row r="10" spans="1:5" x14ac:dyDescent="0.3">
      <c r="A10" s="14"/>
      <c r="B10" s="4">
        <v>8</v>
      </c>
      <c r="C10" s="6"/>
      <c r="D10" s="5">
        <f t="shared" si="0"/>
        <v>32</v>
      </c>
      <c r="E10" s="5">
        <f t="shared" si="1"/>
        <v>16</v>
      </c>
    </row>
    <row r="11" spans="1:5" x14ac:dyDescent="0.3">
      <c r="A11" s="14">
        <v>3</v>
      </c>
      <c r="B11" s="4">
        <v>9</v>
      </c>
      <c r="C11" s="6"/>
      <c r="D11" s="5">
        <f t="shared" si="0"/>
        <v>32</v>
      </c>
      <c r="E11" s="5">
        <f t="shared" si="1"/>
        <v>14</v>
      </c>
    </row>
    <row r="12" spans="1:5" x14ac:dyDescent="0.3">
      <c r="A12" s="14"/>
      <c r="B12" s="4">
        <v>10</v>
      </c>
      <c r="C12" s="6"/>
      <c r="D12" s="5">
        <f t="shared" si="0"/>
        <v>32</v>
      </c>
      <c r="E12" s="5">
        <f t="shared" si="1"/>
        <v>12</v>
      </c>
    </row>
    <row r="13" spans="1:5" x14ac:dyDescent="0.3">
      <c r="A13" s="14"/>
      <c r="B13" s="4">
        <v>11</v>
      </c>
      <c r="C13" s="6"/>
      <c r="D13" s="5">
        <f t="shared" si="0"/>
        <v>32</v>
      </c>
      <c r="E13" s="5">
        <f t="shared" si="1"/>
        <v>10</v>
      </c>
    </row>
    <row r="14" spans="1:5" x14ac:dyDescent="0.3">
      <c r="A14" s="14"/>
      <c r="B14" s="4">
        <v>12</v>
      </c>
      <c r="C14" s="6"/>
      <c r="D14" s="5">
        <f t="shared" si="0"/>
        <v>32</v>
      </c>
      <c r="E14" s="5">
        <f t="shared" si="1"/>
        <v>8</v>
      </c>
    </row>
    <row r="15" spans="1:5" x14ac:dyDescent="0.3">
      <c r="A15" s="14">
        <v>4</v>
      </c>
      <c r="B15" s="4">
        <v>13</v>
      </c>
      <c r="C15" s="6"/>
      <c r="D15" s="5">
        <f t="shared" si="0"/>
        <v>32</v>
      </c>
      <c r="E15" s="5">
        <f t="shared" si="1"/>
        <v>6</v>
      </c>
    </row>
    <row r="16" spans="1:5" x14ac:dyDescent="0.3">
      <c r="A16" s="14"/>
      <c r="B16" s="4">
        <v>14</v>
      </c>
      <c r="C16" s="6"/>
      <c r="D16" s="5">
        <f t="shared" si="0"/>
        <v>32</v>
      </c>
      <c r="E16" s="5">
        <f t="shared" si="1"/>
        <v>4</v>
      </c>
    </row>
    <row r="17" spans="1:5" x14ac:dyDescent="0.3">
      <c r="A17" s="14"/>
      <c r="B17" s="4">
        <v>15</v>
      </c>
      <c r="C17" s="6"/>
      <c r="D17" s="5">
        <f t="shared" si="0"/>
        <v>32</v>
      </c>
      <c r="E17" s="5">
        <f t="shared" si="1"/>
        <v>2</v>
      </c>
    </row>
    <row r="18" spans="1:5" x14ac:dyDescent="0.3">
      <c r="A18" s="14"/>
      <c r="B18" s="4">
        <v>16</v>
      </c>
      <c r="C18" s="6"/>
      <c r="D18" s="5">
        <f t="shared" si="0"/>
        <v>32</v>
      </c>
      <c r="E18" s="5">
        <f t="shared" si="1"/>
        <v>0</v>
      </c>
    </row>
  </sheetData>
  <mergeCells count="4">
    <mergeCell ref="A3:A6"/>
    <mergeCell ref="A7:A10"/>
    <mergeCell ref="A11:A14"/>
    <mergeCell ref="A15:A1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6290-5C17-4E9F-B5BD-1F511C3FDD09}">
  <dimension ref="A1:E18"/>
  <sheetViews>
    <sheetView workbookViewId="0">
      <selection activeCell="R19" sqref="R19"/>
    </sheetView>
  </sheetViews>
  <sheetFormatPr defaultRowHeight="14.4" x14ac:dyDescent="0.3"/>
  <cols>
    <col min="3" max="3" width="9.88671875" bestFit="1" customWidth="1"/>
    <col min="4" max="4" width="12.33203125" bestFit="1" customWidth="1"/>
    <col min="5" max="5" width="11.6640625" bestFit="1" customWidth="1"/>
  </cols>
  <sheetData>
    <row r="1" spans="1:5" x14ac:dyDescent="0.3">
      <c r="A1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B2" s="4">
        <v>0</v>
      </c>
      <c r="C2" s="4"/>
      <c r="D2" s="5">
        <f>'pesatura task'!P53</f>
        <v>20</v>
      </c>
      <c r="E2" s="5">
        <f>D2</f>
        <v>20</v>
      </c>
    </row>
    <row r="3" spans="1:5" x14ac:dyDescent="0.3">
      <c r="A3" s="14">
        <v>1</v>
      </c>
      <c r="B3" s="4">
        <v>1</v>
      </c>
      <c r="C3" s="6"/>
      <c r="D3" s="5">
        <f>+D2-C3</f>
        <v>20</v>
      </c>
      <c r="E3" s="5">
        <f>$E$2-($E$2/$B$18)*B3</f>
        <v>18.75</v>
      </c>
    </row>
    <row r="4" spans="1:5" x14ac:dyDescent="0.3">
      <c r="A4" s="14"/>
      <c r="B4" s="4">
        <v>2</v>
      </c>
      <c r="C4" s="6"/>
      <c r="D4" s="5">
        <f t="shared" ref="D4:D18" si="0">+D3-C4</f>
        <v>20</v>
      </c>
      <c r="E4" s="5">
        <f t="shared" ref="E4:E18" si="1">$E$2-($E$2/$B$18)*B4</f>
        <v>17.5</v>
      </c>
    </row>
    <row r="5" spans="1:5" x14ac:dyDescent="0.3">
      <c r="A5" s="14"/>
      <c r="B5" s="4">
        <v>3</v>
      </c>
      <c r="C5" s="6"/>
      <c r="D5" s="5">
        <f t="shared" si="0"/>
        <v>20</v>
      </c>
      <c r="E5" s="5">
        <f t="shared" si="1"/>
        <v>16.25</v>
      </c>
    </row>
    <row r="6" spans="1:5" x14ac:dyDescent="0.3">
      <c r="A6" s="14"/>
      <c r="B6" s="4">
        <v>4</v>
      </c>
      <c r="C6" s="6"/>
      <c r="D6" s="5">
        <f>+D5-C6</f>
        <v>20</v>
      </c>
      <c r="E6" s="5">
        <f t="shared" si="1"/>
        <v>15</v>
      </c>
    </row>
    <row r="7" spans="1:5" x14ac:dyDescent="0.3">
      <c r="A7" s="14">
        <v>2</v>
      </c>
      <c r="B7" s="4">
        <v>5</v>
      </c>
      <c r="C7" s="6"/>
      <c r="D7" s="5">
        <f t="shared" si="0"/>
        <v>20</v>
      </c>
      <c r="E7" s="5">
        <f t="shared" si="1"/>
        <v>13.75</v>
      </c>
    </row>
    <row r="8" spans="1:5" x14ac:dyDescent="0.3">
      <c r="A8" s="14"/>
      <c r="B8" s="4">
        <v>6</v>
      </c>
      <c r="C8" s="6"/>
      <c r="D8" s="5">
        <f t="shared" si="0"/>
        <v>20</v>
      </c>
      <c r="E8" s="5">
        <f t="shared" si="1"/>
        <v>12.5</v>
      </c>
    </row>
    <row r="9" spans="1:5" x14ac:dyDescent="0.3">
      <c r="A9" s="14"/>
      <c r="B9" s="4">
        <v>7</v>
      </c>
      <c r="C9" s="6"/>
      <c r="D9" s="5">
        <f t="shared" si="0"/>
        <v>20</v>
      </c>
      <c r="E9" s="5">
        <f t="shared" si="1"/>
        <v>11.25</v>
      </c>
    </row>
    <row r="10" spans="1:5" x14ac:dyDescent="0.3">
      <c r="A10" s="14"/>
      <c r="B10" s="4">
        <v>8</v>
      </c>
      <c r="C10" s="6"/>
      <c r="D10" s="5">
        <f t="shared" si="0"/>
        <v>20</v>
      </c>
      <c r="E10" s="5">
        <f t="shared" si="1"/>
        <v>10</v>
      </c>
    </row>
    <row r="11" spans="1:5" x14ac:dyDescent="0.3">
      <c r="A11" s="14">
        <v>3</v>
      </c>
      <c r="B11" s="4">
        <v>9</v>
      </c>
      <c r="C11" s="6"/>
      <c r="D11" s="5">
        <f t="shared" si="0"/>
        <v>20</v>
      </c>
      <c r="E11" s="5">
        <f t="shared" si="1"/>
        <v>8.75</v>
      </c>
    </row>
    <row r="12" spans="1:5" x14ac:dyDescent="0.3">
      <c r="A12" s="14"/>
      <c r="B12" s="4">
        <v>10</v>
      </c>
      <c r="C12" s="6"/>
      <c r="D12" s="5">
        <f t="shared" si="0"/>
        <v>20</v>
      </c>
      <c r="E12" s="5">
        <f t="shared" si="1"/>
        <v>7.5</v>
      </c>
    </row>
    <row r="13" spans="1:5" x14ac:dyDescent="0.3">
      <c r="A13" s="14"/>
      <c r="B13" s="4">
        <v>11</v>
      </c>
      <c r="C13" s="6"/>
      <c r="D13" s="5">
        <f t="shared" si="0"/>
        <v>20</v>
      </c>
      <c r="E13" s="5">
        <f t="shared" si="1"/>
        <v>6.25</v>
      </c>
    </row>
    <row r="14" spans="1:5" x14ac:dyDescent="0.3">
      <c r="A14" s="14"/>
      <c r="B14" s="4">
        <v>12</v>
      </c>
      <c r="C14" s="6"/>
      <c r="D14" s="5">
        <f t="shared" si="0"/>
        <v>20</v>
      </c>
      <c r="E14" s="5">
        <f t="shared" si="1"/>
        <v>5</v>
      </c>
    </row>
    <row r="15" spans="1:5" x14ac:dyDescent="0.3">
      <c r="A15" s="14">
        <v>4</v>
      </c>
      <c r="B15" s="4">
        <v>13</v>
      </c>
      <c r="C15" s="6"/>
      <c r="D15" s="5">
        <f t="shared" si="0"/>
        <v>20</v>
      </c>
      <c r="E15" s="5">
        <f t="shared" si="1"/>
        <v>3.75</v>
      </c>
    </row>
    <row r="16" spans="1:5" x14ac:dyDescent="0.3">
      <c r="A16" s="14"/>
      <c r="B16" s="4">
        <v>14</v>
      </c>
      <c r="C16" s="6"/>
      <c r="D16" s="5">
        <f t="shared" si="0"/>
        <v>20</v>
      </c>
      <c r="E16" s="5">
        <f t="shared" si="1"/>
        <v>2.5</v>
      </c>
    </row>
    <row r="17" spans="1:5" x14ac:dyDescent="0.3">
      <c r="A17" s="14"/>
      <c r="B17" s="4">
        <v>15</v>
      </c>
      <c r="C17" s="6"/>
      <c r="D17" s="5">
        <f t="shared" si="0"/>
        <v>20</v>
      </c>
      <c r="E17" s="5">
        <f t="shared" si="1"/>
        <v>1.25</v>
      </c>
    </row>
    <row r="18" spans="1:5" x14ac:dyDescent="0.3">
      <c r="A18" s="14"/>
      <c r="B18" s="4">
        <v>16</v>
      </c>
      <c r="C18" s="6"/>
      <c r="D18" s="5">
        <f t="shared" si="0"/>
        <v>20</v>
      </c>
      <c r="E18" s="5">
        <f t="shared" si="1"/>
        <v>0</v>
      </c>
    </row>
  </sheetData>
  <mergeCells count="4">
    <mergeCell ref="A3:A6"/>
    <mergeCell ref="A7:A10"/>
    <mergeCell ref="A11:A14"/>
    <mergeCell ref="A15:A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pesatura task</vt:lpstr>
      <vt:lpstr>1° sprint burndown</vt:lpstr>
      <vt:lpstr>2° sprint burndown</vt:lpstr>
      <vt:lpstr>3° sprint burndown</vt:lpstr>
      <vt:lpstr>4° sprint burndown</vt:lpstr>
      <vt:lpstr>5° sprint burndown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Acquasaliente</dc:creator>
  <cp:keywords/>
  <dc:description/>
  <cp:lastModifiedBy>Giuseppe Acquasaliente</cp:lastModifiedBy>
  <cp:revision/>
  <dcterms:created xsi:type="dcterms:W3CDTF">2021-05-25T06:58:19Z</dcterms:created>
  <dcterms:modified xsi:type="dcterms:W3CDTF">2024-12-10T16:30:54Z</dcterms:modified>
  <cp:category/>
  <cp:contentStatus/>
</cp:coreProperties>
</file>