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c\Desktop\STUDIA\Sem 6\PK\"/>
    </mc:Choice>
  </mc:AlternateContent>
  <xr:revisionPtr revIDLastSave="0" documentId="13_ncr:1_{596E74B6-038E-485A-A458-04AC46A801EE}" xr6:coauthVersionLast="47" xr6:coauthVersionMax="47" xr10:uidLastSave="{00000000-0000-0000-0000-000000000000}"/>
  <bookViews>
    <workbookView xWindow="-120" yWindow="-120" windowWidth="29040" windowHeight="15840" xr2:uid="{A396ECB1-4894-4E58-9833-E28399DAFFC5}"/>
  </bookViews>
  <sheets>
    <sheet name="Lista zakupowa" sheetId="8" r:id="rId1"/>
    <sheet name="Wersja rozszerzona" sheetId="5" r:id="rId2"/>
    <sheet name="Wersja uproszczona" sheetId="6" r:id="rId3"/>
    <sheet name="Wersja zakupowa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8" l="1"/>
  <c r="M9" i="8"/>
  <c r="N9" i="8" s="1"/>
  <c r="L9" i="8"/>
  <c r="M16" i="8"/>
  <c r="N16" i="8" s="1"/>
  <c r="L16" i="8"/>
  <c r="M15" i="8"/>
  <c r="N15" i="8" s="1"/>
  <c r="L15" i="8"/>
  <c r="M14" i="8"/>
  <c r="N14" i="8" s="1"/>
  <c r="L14" i="8"/>
  <c r="M13" i="8"/>
  <c r="N13" i="8" s="1"/>
  <c r="L13" i="8"/>
  <c r="M11" i="8"/>
  <c r="N11" i="8" s="1"/>
  <c r="L11" i="8"/>
  <c r="M10" i="8"/>
  <c r="N10" i="8" s="1"/>
  <c r="L10" i="8"/>
  <c r="M8" i="8"/>
  <c r="N8" i="8" s="1"/>
  <c r="L8" i="8"/>
  <c r="M7" i="8"/>
  <c r="N7" i="8" s="1"/>
  <c r="L7" i="8"/>
  <c r="M6" i="8"/>
  <c r="N6" i="8" s="1"/>
  <c r="L6" i="8"/>
  <c r="M5" i="8"/>
  <c r="N5" i="8" s="1"/>
  <c r="L5" i="8"/>
  <c r="M4" i="8"/>
  <c r="N4" i="8" s="1"/>
  <c r="L4" i="8"/>
  <c r="M85" i="7"/>
  <c r="N85" i="7" s="1"/>
  <c r="L85" i="7"/>
  <c r="M84" i="7"/>
  <c r="N84" i="7" s="1"/>
  <c r="L84" i="7"/>
  <c r="M83" i="7"/>
  <c r="N83" i="7" s="1"/>
  <c r="L83" i="7"/>
  <c r="N82" i="7"/>
  <c r="M82" i="7"/>
  <c r="L82" i="7"/>
  <c r="M81" i="7"/>
  <c r="N81" i="7" s="1"/>
  <c r="L81" i="7"/>
  <c r="M80" i="7"/>
  <c r="N80" i="7" s="1"/>
  <c r="L80" i="7"/>
  <c r="M79" i="7"/>
  <c r="N79" i="7" s="1"/>
  <c r="L79" i="7"/>
  <c r="N78" i="7"/>
  <c r="M78" i="7"/>
  <c r="L78" i="7"/>
  <c r="M77" i="7"/>
  <c r="N77" i="7" s="1"/>
  <c r="L77" i="7"/>
  <c r="M76" i="7"/>
  <c r="N76" i="7" s="1"/>
  <c r="L76" i="7"/>
  <c r="M75" i="7"/>
  <c r="N75" i="7" s="1"/>
  <c r="L75" i="7"/>
  <c r="N74" i="7"/>
  <c r="M74" i="7"/>
  <c r="L74" i="7"/>
  <c r="M73" i="7"/>
  <c r="N73" i="7" s="1"/>
  <c r="L73" i="7"/>
  <c r="M72" i="7"/>
  <c r="N72" i="7" s="1"/>
  <c r="L72" i="7"/>
  <c r="M71" i="7"/>
  <c r="N71" i="7" s="1"/>
  <c r="L71" i="7"/>
  <c r="M70" i="7"/>
  <c r="N70" i="7" s="1"/>
  <c r="L70" i="7"/>
  <c r="M69" i="7"/>
  <c r="N69" i="7" s="1"/>
  <c r="L69" i="7"/>
  <c r="M68" i="7"/>
  <c r="N68" i="7" s="1"/>
  <c r="L68" i="7"/>
  <c r="M67" i="7"/>
  <c r="N67" i="7" s="1"/>
  <c r="L67" i="7"/>
  <c r="N66" i="7"/>
  <c r="M66" i="7"/>
  <c r="L66" i="7"/>
  <c r="M65" i="7"/>
  <c r="N65" i="7" s="1"/>
  <c r="L65" i="7"/>
  <c r="M64" i="7"/>
  <c r="N64" i="7" s="1"/>
  <c r="L64" i="7"/>
  <c r="M63" i="7"/>
  <c r="N63" i="7" s="1"/>
  <c r="L63" i="7"/>
  <c r="N62" i="7"/>
  <c r="M62" i="7"/>
  <c r="L62" i="7"/>
  <c r="M56" i="7"/>
  <c r="N56" i="7" s="1"/>
  <c r="L56" i="7"/>
  <c r="M55" i="7"/>
  <c r="N55" i="7" s="1"/>
  <c r="L55" i="7"/>
  <c r="M54" i="7"/>
  <c r="N54" i="7" s="1"/>
  <c r="L54" i="7"/>
  <c r="M53" i="7"/>
  <c r="N53" i="7" s="1"/>
  <c r="L53" i="7"/>
  <c r="M52" i="7"/>
  <c r="N52" i="7" s="1"/>
  <c r="L52" i="7"/>
  <c r="M51" i="7"/>
  <c r="N51" i="7" s="1"/>
  <c r="L51" i="7"/>
  <c r="M50" i="7"/>
  <c r="N50" i="7" s="1"/>
  <c r="L50" i="7"/>
  <c r="M49" i="7"/>
  <c r="N49" i="7" s="1"/>
  <c r="L49" i="7"/>
  <c r="M48" i="7"/>
  <c r="N48" i="7" s="1"/>
  <c r="L48" i="7"/>
  <c r="M47" i="7"/>
  <c r="N47" i="7" s="1"/>
  <c r="L47" i="7"/>
  <c r="M46" i="7"/>
  <c r="N46" i="7" s="1"/>
  <c r="L46" i="7"/>
  <c r="M45" i="7"/>
  <c r="N45" i="7" s="1"/>
  <c r="L45" i="7"/>
  <c r="M44" i="7"/>
  <c r="N44" i="7" s="1"/>
  <c r="L44" i="7"/>
  <c r="M43" i="7"/>
  <c r="N43" i="7" s="1"/>
  <c r="L43" i="7"/>
  <c r="M42" i="7"/>
  <c r="N42" i="7" s="1"/>
  <c r="L42" i="7"/>
  <c r="M41" i="7"/>
  <c r="N41" i="7" s="1"/>
  <c r="L41" i="7"/>
  <c r="M40" i="7"/>
  <c r="N40" i="7" s="1"/>
  <c r="L40" i="7"/>
  <c r="M39" i="7"/>
  <c r="N39" i="7" s="1"/>
  <c r="L39" i="7"/>
  <c r="M38" i="7"/>
  <c r="N38" i="7" s="1"/>
  <c r="L38" i="7"/>
  <c r="M37" i="7"/>
  <c r="N37" i="7" s="1"/>
  <c r="L37" i="7"/>
  <c r="M36" i="7"/>
  <c r="N36" i="7" s="1"/>
  <c r="L36" i="7"/>
  <c r="N35" i="7"/>
  <c r="M35" i="7"/>
  <c r="L35" i="7"/>
  <c r="M34" i="7"/>
  <c r="N34" i="7" s="1"/>
  <c r="L34" i="7"/>
  <c r="M33" i="7"/>
  <c r="N33" i="7" s="1"/>
  <c r="L33" i="7"/>
  <c r="M27" i="7"/>
  <c r="N27" i="7" s="1"/>
  <c r="L27" i="7"/>
  <c r="N26" i="7"/>
  <c r="M26" i="7"/>
  <c r="L26" i="7"/>
  <c r="M25" i="7"/>
  <c r="N25" i="7" s="1"/>
  <c r="L25" i="7"/>
  <c r="M24" i="7"/>
  <c r="N24" i="7" s="1"/>
  <c r="L24" i="7"/>
  <c r="M23" i="7"/>
  <c r="N23" i="7" s="1"/>
  <c r="L23" i="7"/>
  <c r="N22" i="7"/>
  <c r="M22" i="7"/>
  <c r="L22" i="7"/>
  <c r="M21" i="7"/>
  <c r="N21" i="7" s="1"/>
  <c r="L21" i="7"/>
  <c r="M20" i="7"/>
  <c r="N20" i="7" s="1"/>
  <c r="L20" i="7"/>
  <c r="M19" i="7"/>
  <c r="N19" i="7" s="1"/>
  <c r="L19" i="7"/>
  <c r="N18" i="7"/>
  <c r="M18" i="7"/>
  <c r="L18" i="7"/>
  <c r="M17" i="7"/>
  <c r="N17" i="7" s="1"/>
  <c r="L17" i="7"/>
  <c r="M16" i="7"/>
  <c r="N16" i="7" s="1"/>
  <c r="L16" i="7"/>
  <c r="M15" i="7"/>
  <c r="N15" i="7" s="1"/>
  <c r="L15" i="7"/>
  <c r="M14" i="7"/>
  <c r="N14" i="7" s="1"/>
  <c r="L14" i="7"/>
  <c r="M13" i="7"/>
  <c r="N13" i="7" s="1"/>
  <c r="L13" i="7"/>
  <c r="M12" i="7"/>
  <c r="N12" i="7" s="1"/>
  <c r="L12" i="7"/>
  <c r="M11" i="7"/>
  <c r="N11" i="7" s="1"/>
  <c r="L11" i="7"/>
  <c r="N10" i="7"/>
  <c r="M10" i="7"/>
  <c r="L10" i="7"/>
  <c r="M9" i="7"/>
  <c r="N9" i="7" s="1"/>
  <c r="L9" i="7"/>
  <c r="M8" i="7"/>
  <c r="N8" i="7" s="1"/>
  <c r="L8" i="7"/>
  <c r="M7" i="7"/>
  <c r="N7" i="7" s="1"/>
  <c r="L7" i="7"/>
  <c r="N6" i="7"/>
  <c r="M6" i="7"/>
  <c r="L6" i="7"/>
  <c r="M5" i="7"/>
  <c r="N5" i="7" s="1"/>
  <c r="L5" i="7"/>
  <c r="M4" i="7"/>
  <c r="N4" i="7" s="1"/>
  <c r="L4" i="7"/>
  <c r="M85" i="6"/>
  <c r="N85" i="6" s="1"/>
  <c r="L85" i="6"/>
  <c r="M84" i="6"/>
  <c r="N84" i="6" s="1"/>
  <c r="L84" i="6"/>
  <c r="N83" i="6"/>
  <c r="M83" i="6"/>
  <c r="L83" i="6"/>
  <c r="M82" i="6"/>
  <c r="N82" i="6" s="1"/>
  <c r="L82" i="6"/>
  <c r="M81" i="6"/>
  <c r="N81" i="6" s="1"/>
  <c r="L81" i="6"/>
  <c r="M80" i="6"/>
  <c r="N80" i="6" s="1"/>
  <c r="L80" i="6"/>
  <c r="N79" i="6"/>
  <c r="M79" i="6"/>
  <c r="L79" i="6"/>
  <c r="M78" i="6"/>
  <c r="N78" i="6" s="1"/>
  <c r="L78" i="6"/>
  <c r="M77" i="6"/>
  <c r="N77" i="6" s="1"/>
  <c r="L77" i="6"/>
  <c r="M76" i="6"/>
  <c r="N76" i="6" s="1"/>
  <c r="L76" i="6"/>
  <c r="N75" i="6"/>
  <c r="M75" i="6"/>
  <c r="L75" i="6"/>
  <c r="M74" i="6"/>
  <c r="N74" i="6" s="1"/>
  <c r="L74" i="6"/>
  <c r="M73" i="6"/>
  <c r="N73" i="6" s="1"/>
  <c r="L73" i="6"/>
  <c r="M72" i="6"/>
  <c r="N72" i="6" s="1"/>
  <c r="L72" i="6"/>
  <c r="N71" i="6"/>
  <c r="M71" i="6"/>
  <c r="L71" i="6"/>
  <c r="M70" i="6"/>
  <c r="N70" i="6" s="1"/>
  <c r="L70" i="6"/>
  <c r="M69" i="6"/>
  <c r="N69" i="6" s="1"/>
  <c r="L69" i="6"/>
  <c r="M68" i="6"/>
  <c r="N68" i="6" s="1"/>
  <c r="L68" i="6"/>
  <c r="N67" i="6"/>
  <c r="M67" i="6"/>
  <c r="L67" i="6"/>
  <c r="M66" i="6"/>
  <c r="N66" i="6" s="1"/>
  <c r="L66" i="6"/>
  <c r="M65" i="6"/>
  <c r="M86" i="6" s="1"/>
  <c r="L65" i="6"/>
  <c r="M64" i="6"/>
  <c r="N64" i="6" s="1"/>
  <c r="L64" i="6"/>
  <c r="N63" i="6"/>
  <c r="M63" i="6"/>
  <c r="L63" i="6"/>
  <c r="M62" i="6"/>
  <c r="N62" i="6" s="1"/>
  <c r="L62" i="6"/>
  <c r="N56" i="6"/>
  <c r="M56" i="6"/>
  <c r="L56" i="6"/>
  <c r="M55" i="6"/>
  <c r="N55" i="6" s="1"/>
  <c r="L55" i="6"/>
  <c r="M54" i="6"/>
  <c r="N54" i="6" s="1"/>
  <c r="L54" i="6"/>
  <c r="M53" i="6"/>
  <c r="N53" i="6" s="1"/>
  <c r="L53" i="6"/>
  <c r="N52" i="6"/>
  <c r="M52" i="6"/>
  <c r="L52" i="6"/>
  <c r="M51" i="6"/>
  <c r="N51" i="6" s="1"/>
  <c r="L51" i="6"/>
  <c r="M50" i="6"/>
  <c r="N50" i="6" s="1"/>
  <c r="L50" i="6"/>
  <c r="M49" i="6"/>
  <c r="N49" i="6" s="1"/>
  <c r="L49" i="6"/>
  <c r="N48" i="6"/>
  <c r="M48" i="6"/>
  <c r="L48" i="6"/>
  <c r="M47" i="6"/>
  <c r="N47" i="6" s="1"/>
  <c r="L47" i="6"/>
  <c r="M46" i="6"/>
  <c r="N46" i="6" s="1"/>
  <c r="L46" i="6"/>
  <c r="M45" i="6"/>
  <c r="N45" i="6" s="1"/>
  <c r="L45" i="6"/>
  <c r="N44" i="6"/>
  <c r="M44" i="6"/>
  <c r="L44" i="6"/>
  <c r="M43" i="6"/>
  <c r="N43" i="6" s="1"/>
  <c r="L43" i="6"/>
  <c r="M42" i="6"/>
  <c r="N42" i="6" s="1"/>
  <c r="L42" i="6"/>
  <c r="M41" i="6"/>
  <c r="N41" i="6" s="1"/>
  <c r="L41" i="6"/>
  <c r="N40" i="6"/>
  <c r="M40" i="6"/>
  <c r="L40" i="6"/>
  <c r="M39" i="6"/>
  <c r="N39" i="6" s="1"/>
  <c r="L39" i="6"/>
  <c r="M38" i="6"/>
  <c r="N38" i="6" s="1"/>
  <c r="L38" i="6"/>
  <c r="M37" i="6"/>
  <c r="N37" i="6" s="1"/>
  <c r="L37" i="6"/>
  <c r="N36" i="6"/>
  <c r="M36" i="6"/>
  <c r="L36" i="6"/>
  <c r="M35" i="6"/>
  <c r="N35" i="6" s="1"/>
  <c r="L35" i="6"/>
  <c r="M34" i="6"/>
  <c r="N34" i="6" s="1"/>
  <c r="L34" i="6"/>
  <c r="M33" i="6"/>
  <c r="N33" i="6" s="1"/>
  <c r="L33" i="6"/>
  <c r="M27" i="6"/>
  <c r="N27" i="6" s="1"/>
  <c r="L27" i="6"/>
  <c r="N26" i="6"/>
  <c r="M26" i="6"/>
  <c r="L26" i="6"/>
  <c r="M25" i="6"/>
  <c r="N25" i="6" s="1"/>
  <c r="L25" i="6"/>
  <c r="M24" i="6"/>
  <c r="N24" i="6" s="1"/>
  <c r="L24" i="6"/>
  <c r="M23" i="6"/>
  <c r="N23" i="6" s="1"/>
  <c r="L23" i="6"/>
  <c r="N22" i="6"/>
  <c r="M22" i="6"/>
  <c r="L22" i="6"/>
  <c r="M21" i="6"/>
  <c r="N21" i="6" s="1"/>
  <c r="L21" i="6"/>
  <c r="M20" i="6"/>
  <c r="N20" i="6" s="1"/>
  <c r="L20" i="6"/>
  <c r="M19" i="6"/>
  <c r="N19" i="6" s="1"/>
  <c r="L19" i="6"/>
  <c r="N18" i="6"/>
  <c r="M18" i="6"/>
  <c r="L18" i="6"/>
  <c r="M17" i="6"/>
  <c r="N17" i="6" s="1"/>
  <c r="L17" i="6"/>
  <c r="M16" i="6"/>
  <c r="N16" i="6" s="1"/>
  <c r="L16" i="6"/>
  <c r="M15" i="6"/>
  <c r="N15" i="6" s="1"/>
  <c r="L15" i="6"/>
  <c r="N14" i="6"/>
  <c r="M14" i="6"/>
  <c r="L14" i="6"/>
  <c r="M13" i="6"/>
  <c r="N13" i="6" s="1"/>
  <c r="L13" i="6"/>
  <c r="M12" i="6"/>
  <c r="N12" i="6" s="1"/>
  <c r="L12" i="6"/>
  <c r="M11" i="6"/>
  <c r="N11" i="6" s="1"/>
  <c r="L11" i="6"/>
  <c r="N10" i="6"/>
  <c r="M10" i="6"/>
  <c r="L10" i="6"/>
  <c r="M9" i="6"/>
  <c r="N9" i="6" s="1"/>
  <c r="L9" i="6"/>
  <c r="M8" i="6"/>
  <c r="N8" i="6" s="1"/>
  <c r="L8" i="6"/>
  <c r="M7" i="6"/>
  <c r="N7" i="6" s="1"/>
  <c r="L7" i="6"/>
  <c r="N6" i="6"/>
  <c r="M6" i="6"/>
  <c r="L6" i="6"/>
  <c r="M5" i="6"/>
  <c r="N5" i="6" s="1"/>
  <c r="L5" i="6"/>
  <c r="M4" i="6"/>
  <c r="M28" i="6" s="1"/>
  <c r="L4" i="6"/>
  <c r="M85" i="5"/>
  <c r="N85" i="5" s="1"/>
  <c r="L85" i="5"/>
  <c r="M84" i="5"/>
  <c r="N84" i="5" s="1"/>
  <c r="L84" i="5"/>
  <c r="M83" i="5"/>
  <c r="N83" i="5" s="1"/>
  <c r="L83" i="5"/>
  <c r="N82" i="5"/>
  <c r="M82" i="5"/>
  <c r="L82" i="5"/>
  <c r="M81" i="5"/>
  <c r="N81" i="5" s="1"/>
  <c r="L81" i="5"/>
  <c r="M80" i="5"/>
  <c r="N80" i="5" s="1"/>
  <c r="L80" i="5"/>
  <c r="M79" i="5"/>
  <c r="N79" i="5" s="1"/>
  <c r="L79" i="5"/>
  <c r="N78" i="5"/>
  <c r="M78" i="5"/>
  <c r="L78" i="5"/>
  <c r="M77" i="5"/>
  <c r="N77" i="5" s="1"/>
  <c r="L77" i="5"/>
  <c r="M76" i="5"/>
  <c r="N76" i="5" s="1"/>
  <c r="L76" i="5"/>
  <c r="M75" i="5"/>
  <c r="N75" i="5" s="1"/>
  <c r="L75" i="5"/>
  <c r="N74" i="5"/>
  <c r="M74" i="5"/>
  <c r="L74" i="5"/>
  <c r="M73" i="5"/>
  <c r="N73" i="5" s="1"/>
  <c r="L73" i="5"/>
  <c r="M72" i="5"/>
  <c r="N72" i="5" s="1"/>
  <c r="L72" i="5"/>
  <c r="M71" i="5"/>
  <c r="N71" i="5" s="1"/>
  <c r="L71" i="5"/>
  <c r="N70" i="5"/>
  <c r="M70" i="5"/>
  <c r="L70" i="5"/>
  <c r="M69" i="5"/>
  <c r="N69" i="5" s="1"/>
  <c r="L69" i="5"/>
  <c r="M68" i="5"/>
  <c r="N68" i="5" s="1"/>
  <c r="L68" i="5"/>
  <c r="M67" i="5"/>
  <c r="N67" i="5" s="1"/>
  <c r="L67" i="5"/>
  <c r="N66" i="5"/>
  <c r="M66" i="5"/>
  <c r="L66" i="5"/>
  <c r="M65" i="5"/>
  <c r="N65" i="5" s="1"/>
  <c r="L65" i="5"/>
  <c r="M64" i="5"/>
  <c r="N64" i="5" s="1"/>
  <c r="L64" i="5"/>
  <c r="M63" i="5"/>
  <c r="L63" i="5"/>
  <c r="N62" i="5"/>
  <c r="M62" i="5"/>
  <c r="L62" i="5"/>
  <c r="M56" i="5"/>
  <c r="N56" i="5" s="1"/>
  <c r="L56" i="5"/>
  <c r="M55" i="5"/>
  <c r="N55" i="5" s="1"/>
  <c r="L55" i="5"/>
  <c r="M54" i="5"/>
  <c r="N54" i="5" s="1"/>
  <c r="L54" i="5"/>
  <c r="M53" i="5"/>
  <c r="N53" i="5" s="1"/>
  <c r="L53" i="5"/>
  <c r="M52" i="5"/>
  <c r="N52" i="5" s="1"/>
  <c r="L52" i="5"/>
  <c r="M51" i="5"/>
  <c r="N51" i="5" s="1"/>
  <c r="L51" i="5"/>
  <c r="M50" i="5"/>
  <c r="N50" i="5" s="1"/>
  <c r="L50" i="5"/>
  <c r="M49" i="5"/>
  <c r="N49" i="5" s="1"/>
  <c r="L49" i="5"/>
  <c r="M48" i="5"/>
  <c r="N48" i="5" s="1"/>
  <c r="L48" i="5"/>
  <c r="M47" i="5"/>
  <c r="N47" i="5" s="1"/>
  <c r="L47" i="5"/>
  <c r="M46" i="5"/>
  <c r="N46" i="5" s="1"/>
  <c r="L46" i="5"/>
  <c r="M45" i="5"/>
  <c r="N45" i="5" s="1"/>
  <c r="L45" i="5"/>
  <c r="M44" i="5"/>
  <c r="N44" i="5" s="1"/>
  <c r="L44" i="5"/>
  <c r="M43" i="5"/>
  <c r="N43" i="5" s="1"/>
  <c r="L43" i="5"/>
  <c r="M42" i="5"/>
  <c r="N42" i="5" s="1"/>
  <c r="L42" i="5"/>
  <c r="M41" i="5"/>
  <c r="N41" i="5" s="1"/>
  <c r="L41" i="5"/>
  <c r="M40" i="5"/>
  <c r="N40" i="5" s="1"/>
  <c r="L40" i="5"/>
  <c r="M39" i="5"/>
  <c r="N39" i="5" s="1"/>
  <c r="L39" i="5"/>
  <c r="M38" i="5"/>
  <c r="N38" i="5" s="1"/>
  <c r="L38" i="5"/>
  <c r="M37" i="5"/>
  <c r="N37" i="5" s="1"/>
  <c r="L37" i="5"/>
  <c r="M36" i="5"/>
  <c r="N36" i="5" s="1"/>
  <c r="L36" i="5"/>
  <c r="M35" i="5"/>
  <c r="N35" i="5" s="1"/>
  <c r="L35" i="5"/>
  <c r="M34" i="5"/>
  <c r="L34" i="5"/>
  <c r="M33" i="5"/>
  <c r="N33" i="5" s="1"/>
  <c r="L33" i="5"/>
  <c r="M27" i="5"/>
  <c r="N27" i="5" s="1"/>
  <c r="L27" i="5"/>
  <c r="M26" i="5"/>
  <c r="N26" i="5" s="1"/>
  <c r="L26" i="5"/>
  <c r="M25" i="5"/>
  <c r="N25" i="5" s="1"/>
  <c r="L25" i="5"/>
  <c r="M24" i="5"/>
  <c r="N24" i="5" s="1"/>
  <c r="L24" i="5"/>
  <c r="M23" i="5"/>
  <c r="N23" i="5" s="1"/>
  <c r="L23" i="5"/>
  <c r="M22" i="5"/>
  <c r="N22" i="5" s="1"/>
  <c r="L22" i="5"/>
  <c r="M21" i="5"/>
  <c r="N21" i="5" s="1"/>
  <c r="L21" i="5"/>
  <c r="M20" i="5"/>
  <c r="N20" i="5" s="1"/>
  <c r="L20" i="5"/>
  <c r="M19" i="5"/>
  <c r="N19" i="5" s="1"/>
  <c r="L19" i="5"/>
  <c r="M18" i="5"/>
  <c r="N18" i="5" s="1"/>
  <c r="L18" i="5"/>
  <c r="M17" i="5"/>
  <c r="N17" i="5" s="1"/>
  <c r="L17" i="5"/>
  <c r="M16" i="5"/>
  <c r="N16" i="5" s="1"/>
  <c r="L16" i="5"/>
  <c r="M15" i="5"/>
  <c r="N15" i="5" s="1"/>
  <c r="L15" i="5"/>
  <c r="M14" i="5"/>
  <c r="N14" i="5" s="1"/>
  <c r="L14" i="5"/>
  <c r="M13" i="5"/>
  <c r="N13" i="5" s="1"/>
  <c r="L13" i="5"/>
  <c r="M12" i="5"/>
  <c r="N12" i="5" s="1"/>
  <c r="L12" i="5"/>
  <c r="M11" i="5"/>
  <c r="N11" i="5" s="1"/>
  <c r="L11" i="5"/>
  <c r="M10" i="5"/>
  <c r="N10" i="5" s="1"/>
  <c r="L10" i="5"/>
  <c r="M9" i="5"/>
  <c r="N9" i="5" s="1"/>
  <c r="L9" i="5"/>
  <c r="M8" i="5"/>
  <c r="N8" i="5" s="1"/>
  <c r="L8" i="5"/>
  <c r="M7" i="5"/>
  <c r="N7" i="5" s="1"/>
  <c r="L7" i="5"/>
  <c r="M6" i="5"/>
  <c r="N6" i="5" s="1"/>
  <c r="L6" i="5"/>
  <c r="M5" i="5"/>
  <c r="N5" i="5" s="1"/>
  <c r="L5" i="5"/>
  <c r="N4" i="5"/>
  <c r="M4" i="5"/>
  <c r="L4" i="5"/>
  <c r="M57" i="6" l="1"/>
  <c r="M17" i="8"/>
  <c r="M86" i="7"/>
  <c r="N28" i="7"/>
  <c r="N57" i="7"/>
  <c r="N86" i="7"/>
  <c r="M28" i="7"/>
  <c r="M57" i="7"/>
  <c r="N57" i="6"/>
  <c r="N4" i="6"/>
  <c r="N28" i="6" s="1"/>
  <c r="N65" i="6"/>
  <c r="N86" i="6" s="1"/>
  <c r="M86" i="5"/>
  <c r="N63" i="5"/>
  <c r="N86" i="5" s="1"/>
  <c r="M57" i="5"/>
  <c r="N34" i="5"/>
  <c r="N57" i="5" s="1"/>
  <c r="N28" i="5"/>
  <c r="M28" i="5"/>
</calcChain>
</file>

<file path=xl/sharedStrings.xml><?xml version="1.0" encoding="utf-8"?>
<sst xmlns="http://schemas.openxmlformats.org/spreadsheetml/2006/main" count="2212" uniqueCount="157">
  <si>
    <t>Oznaczenie</t>
  </si>
  <si>
    <t>C1</t>
  </si>
  <si>
    <t>Komentarz</t>
  </si>
  <si>
    <t>Opis</t>
  </si>
  <si>
    <t>Cena dla dobranej ilości</t>
  </si>
  <si>
    <t>netto</t>
  </si>
  <si>
    <t>brutto</t>
  </si>
  <si>
    <t>Suma</t>
  </si>
  <si>
    <t>Producent</t>
  </si>
  <si>
    <t>Odnośnik do sklepu</t>
  </si>
  <si>
    <t>Sklep</t>
  </si>
  <si>
    <t>Oznaczenie producenta</t>
  </si>
  <si>
    <t>LP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</si>
  <si>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</si>
  <si>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</si>
  <si>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</si>
  <si>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</si>
  <si>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</si>
  <si>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</si>
  <si>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</si>
  <si>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</si>
  <si>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</si>
  <si>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</si>
  <si>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U1</t>
  </si>
  <si>
    <t>U2</t>
  </si>
  <si>
    <t>U3</t>
  </si>
  <si>
    <t>Kontroler CAN</t>
  </si>
  <si>
    <t>Transceiver CAN - fault tolerant</t>
  </si>
  <si>
    <t>Transceiver CAN - high speed</t>
  </si>
  <si>
    <t>MCP2515-I/P</t>
  </si>
  <si>
    <t>TJA1055T/C,518</t>
  </si>
  <si>
    <t>MCP2561-E/P</t>
  </si>
  <si>
    <t>Min. Liczba zakupu</t>
  </si>
  <si>
    <t>NXP</t>
  </si>
  <si>
    <t>TJA1055T/C</t>
  </si>
  <si>
    <t>TME</t>
  </si>
  <si>
    <t>Link</t>
  </si>
  <si>
    <t>MICROCHIP TECHNOLOGY</t>
  </si>
  <si>
    <t>D1</t>
  </si>
  <si>
    <t>PESD2IVN24-TR</t>
  </si>
  <si>
    <t>Dwukierunkowa dioda TVS</t>
  </si>
  <si>
    <t>NEXPERIA</t>
  </si>
  <si>
    <t>H1</t>
  </si>
  <si>
    <t>B82787C0104H002</t>
  </si>
  <si>
    <t>EPCOS</t>
  </si>
  <si>
    <t>Dławik common mode</t>
  </si>
  <si>
    <t>Y1</t>
  </si>
  <si>
    <t>20MHz</t>
  </si>
  <si>
    <t>20.00M-SMDHC49S</t>
  </si>
  <si>
    <t>Rezonator kwarcowy</t>
  </si>
  <si>
    <t>YIC</t>
  </si>
  <si>
    <t>15pF</t>
  </si>
  <si>
    <t>Kondensatory przy OSC</t>
  </si>
  <si>
    <t>R1, R2</t>
  </si>
  <si>
    <t>Terminacja w fault tolerant</t>
  </si>
  <si>
    <t>11.</t>
  </si>
  <si>
    <t>12.</t>
  </si>
  <si>
    <t>13.</t>
  </si>
  <si>
    <t>14.</t>
  </si>
  <si>
    <t>15.</t>
  </si>
  <si>
    <t>62 Ohm</t>
  </si>
  <si>
    <t>Terminacja w high speed</t>
  </si>
  <si>
    <t>300 ohm</t>
  </si>
  <si>
    <t>R10</t>
  </si>
  <si>
    <t>Rezystor SPLIT</t>
  </si>
  <si>
    <t>470pF</t>
  </si>
  <si>
    <t>Kondensator SPLIT</t>
  </si>
  <si>
    <t>10kOhm</t>
  </si>
  <si>
    <t>5V Rezystor RESET</t>
  </si>
  <si>
    <t>C7, C8</t>
  </si>
  <si>
    <t>150pF</t>
  </si>
  <si>
    <t>C5, C6</t>
  </si>
  <si>
    <t>Kondensatory filtrujące na CANx</t>
  </si>
  <si>
    <t>C2, C3, C4, C10</t>
  </si>
  <si>
    <t>Kondensatory przy zasilaniu</t>
  </si>
  <si>
    <t>16.</t>
  </si>
  <si>
    <t>17.</t>
  </si>
  <si>
    <t>18.</t>
  </si>
  <si>
    <t>19.</t>
  </si>
  <si>
    <t>20.</t>
  </si>
  <si>
    <t>21.</t>
  </si>
  <si>
    <t>22.</t>
  </si>
  <si>
    <t>23.</t>
  </si>
  <si>
    <t>SW1-SW8</t>
  </si>
  <si>
    <t>BOTLAND</t>
  </si>
  <si>
    <t>OEM</t>
  </si>
  <si>
    <t>UCC-04007</t>
  </si>
  <si>
    <t>Przełącznik 2 pozycyjny</t>
  </si>
  <si>
    <t>ON-ON</t>
  </si>
  <si>
    <t>D3</t>
  </si>
  <si>
    <t>Dioda LED ERROR</t>
  </si>
  <si>
    <t>RED</t>
  </si>
  <si>
    <t>LITEON</t>
  </si>
  <si>
    <t>LTL-307ELC</t>
  </si>
  <si>
    <t>R5</t>
  </si>
  <si>
    <t>Rezystor ograniczający LED</t>
  </si>
  <si>
    <t>R3</t>
  </si>
  <si>
    <t>Rezystor Vbat</t>
  </si>
  <si>
    <t>R4</t>
  </si>
  <si>
    <t>Pull-up RXD</t>
  </si>
  <si>
    <t>C9</t>
  </si>
  <si>
    <t>10nF</t>
  </si>
  <si>
    <t>D2</t>
  </si>
  <si>
    <t>1N4001</t>
  </si>
  <si>
    <t>Dioda Vbat</t>
  </si>
  <si>
    <t>Kondensator filtrujący Vbat</t>
  </si>
  <si>
    <t>PLH6, PLH7</t>
  </si>
  <si>
    <t>Dioda Zenera</t>
  </si>
  <si>
    <t>10 V</t>
  </si>
  <si>
    <t>Opcjonalna liczba</t>
  </si>
  <si>
    <t>Minimalna liczba</t>
  </si>
  <si>
    <t>Budżetowa liczba</t>
  </si>
  <si>
    <t>Liczba do kupienia</t>
  </si>
  <si>
    <t>Suma zakupów</t>
  </si>
  <si>
    <t>Czy kupować?</t>
  </si>
  <si>
    <t>nie</t>
  </si>
  <si>
    <t>tak</t>
  </si>
  <si>
    <t>CC-15/500</t>
  </si>
  <si>
    <t>500 Ohm /510</t>
  </si>
  <si>
    <t>CF1/4W-510R</t>
  </si>
  <si>
    <t>CF1/4W-62R</t>
  </si>
  <si>
    <t>link</t>
  </si>
  <si>
    <t>CF1/4WS-300R</t>
  </si>
  <si>
    <t>CF1/4W-10K</t>
  </si>
  <si>
    <t>CF1/4W-1K5</t>
  </si>
  <si>
    <t>SR PASSIVES</t>
  </si>
  <si>
    <t>1k4 - 1k6 Ohm/1k5</t>
  </si>
  <si>
    <t>1k - 2k Ohm/1k5</t>
  </si>
  <si>
    <t>nie (R5)</t>
  </si>
  <si>
    <t>PRZELBL1X3</t>
  </si>
  <si>
    <t>/</t>
  </si>
  <si>
    <t xml:space="preserve"> Link</t>
  </si>
  <si>
    <t>&gt;725 Ohm/1k5</t>
  </si>
  <si>
    <t>CC-470</t>
  </si>
  <si>
    <t>CC-151/500</t>
  </si>
  <si>
    <t>CCH-10N/2000V</t>
  </si>
  <si>
    <t>nie(^)</t>
  </si>
  <si>
    <t>^</t>
  </si>
  <si>
    <t>114uF/120u</t>
  </si>
  <si>
    <t>PANASONIC</t>
  </si>
  <si>
    <t>EEUFC1V121</t>
  </si>
  <si>
    <t>1N4001A RL101</t>
  </si>
  <si>
    <t>DC COMPONENTS</t>
  </si>
  <si>
    <t>BZX79-C10,113</t>
  </si>
  <si>
    <t>R6</t>
  </si>
  <si>
    <t>Rezystor WAKE</t>
  </si>
  <si>
    <t>CF1/4W-2K</t>
  </si>
  <si>
    <t>R7, R8</t>
  </si>
  <si>
    <t>R9</t>
  </si>
  <si>
    <t>&gt;1k8 Ohm/2k</t>
  </si>
  <si>
    <t>Sieć CAN: 8 węzłów high-speed, 3 węzły fault tolerant</t>
  </si>
  <si>
    <t>Sieć CAN: 11 węzłów high-speed</t>
  </si>
  <si>
    <t>CF1/4W-1K4</t>
  </si>
  <si>
    <t>Sieć CAN: 11 węzłów fault tolerant</t>
  </si>
  <si>
    <t>CF1/4W-1K2</t>
  </si>
  <si>
    <t>1k1 Ohm/1k2</t>
  </si>
  <si>
    <t>Cena sztuki dla dobranej ilości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</si>
</sst>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u/>
      <sz val="11"/>
      <color theme="1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2" fontId="0" fillId="4" borderId="1" xfId="0" applyNumberFormat="1" applyFill="1" applyBorder="1"/>
    <xf numFmtId="0" fontId="0" fillId="2" borderId="0" xfId="0" applyFill="1" applyAlignment="1">
      <alignment wrapText="1"/>
    </xf>
    <xf numFmtId="0" fontId="3" fillId="3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0" fillId="5" borderId="0" xfId="0" applyFill="1"/>
    <xf numFmtId="0" fontId="4" fillId="5" borderId="0" xfId="0" applyFont="1" applyFill="1" applyAlignment="1">
      <alignment vertical="center"/>
    </xf>
    <xf numFmtId="0" fontId="0" fillId="5" borderId="0" xfId="0" applyFill="1" applyAlignment="1">
      <alignment wrapText="1"/>
    </xf>
    <xf numFmtId="2" fontId="3" fillId="4" borderId="1" xfId="0" applyNumberFormat="1" applyFont="1" applyFill="1" applyBorder="1"/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/>
    </xf>
    <xf numFmtId="0" fontId="5" fillId="7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7" borderId="1" xfId="0" applyFont="1" applyFill="1" applyBorder="1" applyAlignment="1">
      <alignment horizontal="center"/>
    </xf>
    <xf numFmtId="0" fontId="0" fillId="0" borderId="0" xfId="0" applyFill="1"/>
    <xf numFmtId="0" fontId="4" fillId="0" borderId="0" xfId="0" applyFont="1" applyFill="1" applyAlignment="1">
      <alignment vertical="center"/>
    </xf>
    <xf numFmtId="0" fontId="0" fillId="0" borderId="0" xfId="0" applyFill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pl/details/20.00m-smdhc49s/rezonatory-kwarcowe-smd/yic/" TargetMode="External"/><Relationship Id="rId13" Type="http://schemas.openxmlformats.org/officeDocument/2006/relationships/hyperlink" Target="https://www.tme.eu/pl/details/cf1_4w-10k/rezystory-tht/sr-passives/" TargetMode="External"/><Relationship Id="rId3" Type="http://schemas.openxmlformats.org/officeDocument/2006/relationships/hyperlink" Target="https://www.tme.eu/pl/details/cf1_4ws-300r/rezystory-tht/sr-passives/" TargetMode="External"/><Relationship Id="rId7" Type="http://schemas.openxmlformats.org/officeDocument/2006/relationships/hyperlink" Target="https://www.tme.eu/pl/details/cc-15_500/kondensatory-ceramiczne-tht/sr-passives/" TargetMode="External"/><Relationship Id="rId12" Type="http://schemas.openxmlformats.org/officeDocument/2006/relationships/hyperlink" Target="https://www.tme.eu/pl/details/cf1_4w-1k5/rezystory-tht/sr-passives/" TargetMode="External"/><Relationship Id="rId2" Type="http://schemas.openxmlformats.org/officeDocument/2006/relationships/hyperlink" Target="https://www.tme.eu/pl/details/cf1_4w-62r/rezystory-tht/sr-passives/" TargetMode="External"/><Relationship Id="rId1" Type="http://schemas.openxmlformats.org/officeDocument/2006/relationships/hyperlink" Target="https://www.tme.eu/pl/details/pesd2ivn24-tr/diody-transil-smd-dwukierunkowe/nexperia/" TargetMode="External"/><Relationship Id="rId6" Type="http://schemas.openxmlformats.org/officeDocument/2006/relationships/hyperlink" Target="https://www.tme.eu/pl/details/cc-151_500/kondensatory-ceramiczne-tht/sr-passives/" TargetMode="External"/><Relationship Id="rId11" Type="http://schemas.openxmlformats.org/officeDocument/2006/relationships/hyperlink" Target="https://www.tme.eu/pl/details/mcp2515-i_p/uklady-scalone-interfejs-can/microchip-technology/" TargetMode="External"/><Relationship Id="rId5" Type="http://schemas.openxmlformats.org/officeDocument/2006/relationships/hyperlink" Target="https://www.tme.eu/pl/details/eeufc1v121/kondensatory-elektrolityczne-tht/panasonic/" TargetMode="External"/><Relationship Id="rId10" Type="http://schemas.openxmlformats.org/officeDocument/2006/relationships/hyperlink" Target="https://www.tme.eu/pl/details/mcp2561-e_p/uklady-scalone-interfejs-can/microchip-technology/" TargetMode="External"/><Relationship Id="rId4" Type="http://schemas.openxmlformats.org/officeDocument/2006/relationships/hyperlink" Target="https://www.tme.eu/pl/details/cc-470/kondensatory-ceramiczne-tht/sr-passives/" TargetMode="External"/><Relationship Id="rId9" Type="http://schemas.openxmlformats.org/officeDocument/2006/relationships/hyperlink" Target="https://www.tme.eu/pl/details/b82787c0104h002/dlawiki-smd-pozostale/epco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me.eu/pl/details/bzx79-c10.113/diody-zenera-tht/nexperia/bzx79-c10-113/" TargetMode="External"/><Relationship Id="rId21" Type="http://schemas.openxmlformats.org/officeDocument/2006/relationships/hyperlink" Target="https://botland.com.pl/przelaczniki-dzwigienkowe/4007-przelacznik-dzwigniowy-podwojny-on-on-mts-250v3a-5904422368197.html?cd=18298825651&amp;ad=&amp;kd=&amp;gclid=Cj0KCQjwiZqhBhCJARIsACHHEH_4r4Z_0Oob4vju6A7sSkySuXRV6cdXNI6F4B5zw7QaqYtyBmssGBgaAshPEALw_wcB" TargetMode="External"/><Relationship Id="rId34" Type="http://schemas.openxmlformats.org/officeDocument/2006/relationships/hyperlink" Target="https://www.tme.eu/pl/details/eeufc1v121/kondensatory-elektrolityczne-tht/panasonic/" TargetMode="External"/><Relationship Id="rId42" Type="http://schemas.openxmlformats.org/officeDocument/2006/relationships/hyperlink" Target="https://www.tme.eu/pl/details/mcp2515-i_p/uklady-scalone-interfejs-can/microchip-technology/" TargetMode="External"/><Relationship Id="rId47" Type="http://schemas.openxmlformats.org/officeDocument/2006/relationships/hyperlink" Target="https://www.tme.eu/pl/details/ltl-307elc/diody-led-tht-okragle/liteon/" TargetMode="External"/><Relationship Id="rId50" Type="http://schemas.openxmlformats.org/officeDocument/2006/relationships/hyperlink" Target="https://www.tme.eu/pl/details/cf1_4w-1k5/rezystory-tht/sr-passives/" TargetMode="External"/><Relationship Id="rId55" Type="http://schemas.openxmlformats.org/officeDocument/2006/relationships/hyperlink" Target="https://www.tme.eu/pl/details/cc-470/kondensatory-ceramiczne-tht/sr-passives/" TargetMode="External"/><Relationship Id="rId63" Type="http://schemas.openxmlformats.org/officeDocument/2006/relationships/hyperlink" Target="https://www.tme.eu/pl/details/mcp2561-e_p/uklady-scalone-interfejs-can/microchip-technology/" TargetMode="External"/><Relationship Id="rId68" Type="http://schemas.openxmlformats.org/officeDocument/2006/relationships/printerSettings" Target="../printerSettings/printerSettings2.bin"/><Relationship Id="rId7" Type="http://schemas.openxmlformats.org/officeDocument/2006/relationships/hyperlink" Target="https://www.tme.eu/pl/details/cf1_4w-2k/rezystory-tht/sr-passives/" TargetMode="External"/><Relationship Id="rId2" Type="http://schemas.openxmlformats.org/officeDocument/2006/relationships/hyperlink" Target="https://www.tme.eu/pl/details/ltl-307elc/diody-led-tht-okragle/liteon/" TargetMode="External"/><Relationship Id="rId16" Type="http://schemas.openxmlformats.org/officeDocument/2006/relationships/hyperlink" Target="https://www.tme.eu/pl/details/20.00m-smdhc49s/rezonatory-kwarcowe-smd/yic/" TargetMode="External"/><Relationship Id="rId29" Type="http://schemas.openxmlformats.org/officeDocument/2006/relationships/hyperlink" Target="https://www.tme.eu/pl/details/cf1_4w-2k/rezystory-tht/sr-passives/" TargetMode="External"/><Relationship Id="rId11" Type="http://schemas.openxmlformats.org/officeDocument/2006/relationships/hyperlink" Target="https://www.tme.eu/pl/details/cc-470/kondensatory-ceramiczne-tht/sr-passives/" TargetMode="External"/><Relationship Id="rId24" Type="http://schemas.openxmlformats.org/officeDocument/2006/relationships/hyperlink" Target="https://www.tme.eu/pl/details/ltl-307elc/diody-led-tht-okragle/liteon/" TargetMode="External"/><Relationship Id="rId32" Type="http://schemas.openxmlformats.org/officeDocument/2006/relationships/hyperlink" Target="https://www.tme.eu/pl/details/cf1_4w-10k/rezystory-tht/sr-passives/" TargetMode="External"/><Relationship Id="rId37" Type="http://schemas.openxmlformats.org/officeDocument/2006/relationships/hyperlink" Target="https://www.tme.eu/pl/details/cch-10n_2000v/kondensatory-ceramiczne-tht/sr-passives/" TargetMode="External"/><Relationship Id="rId40" Type="http://schemas.openxmlformats.org/officeDocument/2006/relationships/hyperlink" Target="https://www.tme.eu/pl/details/tja1055t_c.518/uklady-scalone-interfejs-can/nxp/tja1055t-c-518/" TargetMode="External"/><Relationship Id="rId45" Type="http://schemas.openxmlformats.org/officeDocument/2006/relationships/hyperlink" Target="https://www.tme.eu/pl/details/cf1_4w-1k5/rezystory-tht/sr-passives/" TargetMode="External"/><Relationship Id="rId53" Type="http://schemas.openxmlformats.org/officeDocument/2006/relationships/hyperlink" Target="https://www.tme.eu/pl/details/cf1_4ws-300r/rezystory-tht/sr-passives/" TargetMode="External"/><Relationship Id="rId58" Type="http://schemas.openxmlformats.org/officeDocument/2006/relationships/hyperlink" Target="https://www.tme.eu/pl/details/cc-15_500/kondensatory-ceramiczne-tht/sr-passives/" TargetMode="External"/><Relationship Id="rId66" Type="http://schemas.openxmlformats.org/officeDocument/2006/relationships/hyperlink" Target="https://www.tme.eu/pl/details/przelbl1x3/przelaczniki-dzwigniowe/" TargetMode="External"/><Relationship Id="rId5" Type="http://schemas.openxmlformats.org/officeDocument/2006/relationships/hyperlink" Target="https://www.tme.eu/pl/details/cf1_4w-510r/rezystory-tht/sr-passives/" TargetMode="External"/><Relationship Id="rId61" Type="http://schemas.openxmlformats.org/officeDocument/2006/relationships/hyperlink" Target="https://www.tme.eu/pl/details/b82787c0104h002/dlawiki-smd-pozostale/epcos/" TargetMode="External"/><Relationship Id="rId19" Type="http://schemas.openxmlformats.org/officeDocument/2006/relationships/hyperlink" Target="https://www.tme.eu/pl/details/mcp2561-e_p/uklady-scalone-interfejs-can/microchip-technology/" TargetMode="External"/><Relationship Id="rId14" Type="http://schemas.openxmlformats.org/officeDocument/2006/relationships/hyperlink" Target="https://www.tme.eu/pl/details/cc-15_500/kondensatory-ceramiczne-tht/sr-passives/" TargetMode="External"/><Relationship Id="rId22" Type="http://schemas.openxmlformats.org/officeDocument/2006/relationships/hyperlink" Target="https://www.tme.eu/pl/details/przelbl1x3/przelaczniki-dzwigniowe/" TargetMode="External"/><Relationship Id="rId27" Type="http://schemas.openxmlformats.org/officeDocument/2006/relationships/hyperlink" Target="https://www.tme.eu/pl/details/cf1_4w-510r/rezystory-tht/sr-passives/" TargetMode="External"/><Relationship Id="rId30" Type="http://schemas.openxmlformats.org/officeDocument/2006/relationships/hyperlink" Target="https://www.tme.eu/pl/details/cf1_4w-62r/rezystory-tht/sr-passives/" TargetMode="External"/><Relationship Id="rId35" Type="http://schemas.openxmlformats.org/officeDocument/2006/relationships/hyperlink" Target="https://www.tme.eu/pl/details/cc-151_500/kondensatory-ceramiczne-tht/sr-passives/" TargetMode="External"/><Relationship Id="rId43" Type="http://schemas.openxmlformats.org/officeDocument/2006/relationships/hyperlink" Target="https://botland.com.pl/przelaczniki-dzwigienkowe/4007-przelacznik-dzwigniowy-podwojny-on-on-mts-250v3a-5904422368197.html?cd=18298825651&amp;ad=&amp;kd=&amp;gclid=Cj0KCQjwiZqhBhCJARIsACHHEH_4r4Z_0Oob4vju6A7sSkySuXRV6cdXNI6F4B5zw7QaqYtyBmssGBgaAshPEALw_wcB" TargetMode="External"/><Relationship Id="rId48" Type="http://schemas.openxmlformats.org/officeDocument/2006/relationships/hyperlink" Target="https://www.tme.eu/pl/details/rl101-dc/diody-uniwersalne-tht/dc-components/1n4001a-rl101/" TargetMode="External"/><Relationship Id="rId56" Type="http://schemas.openxmlformats.org/officeDocument/2006/relationships/hyperlink" Target="https://www.tme.eu/pl/details/eeufc1v121/kondensatory-elektrolityczne-tht/panasonic/" TargetMode="External"/><Relationship Id="rId64" Type="http://schemas.openxmlformats.org/officeDocument/2006/relationships/hyperlink" Target="https://www.tme.eu/pl/details/mcp2515-i_p/uklady-scalone-interfejs-can/microchip-technology/" TargetMode="External"/><Relationship Id="rId8" Type="http://schemas.openxmlformats.org/officeDocument/2006/relationships/hyperlink" Target="https://www.tme.eu/pl/details/cf1_4w-62r/rezystory-tht/sr-passives/" TargetMode="External"/><Relationship Id="rId51" Type="http://schemas.openxmlformats.org/officeDocument/2006/relationships/hyperlink" Target="https://www.tme.eu/pl/details/cf1_4w-2k/rezystory-tht/sr-passives/" TargetMode="External"/><Relationship Id="rId3" Type="http://schemas.openxmlformats.org/officeDocument/2006/relationships/hyperlink" Target="https://www.tme.eu/pl/details/rl101-dc/diody-uniwersalne-tht/dc-components/1n4001a-rl101/" TargetMode="External"/><Relationship Id="rId12" Type="http://schemas.openxmlformats.org/officeDocument/2006/relationships/hyperlink" Target="https://www.tme.eu/pl/details/eeufc1v121/kondensatory-elektrolityczne-tht/panasonic/" TargetMode="External"/><Relationship Id="rId17" Type="http://schemas.openxmlformats.org/officeDocument/2006/relationships/hyperlink" Target="https://www.tme.eu/pl/details/b82787c0104h002/dlawiki-smd-pozostale/epcos/" TargetMode="External"/><Relationship Id="rId25" Type="http://schemas.openxmlformats.org/officeDocument/2006/relationships/hyperlink" Target="https://www.tme.eu/pl/details/rl101-dc/diody-uniwersalne-tht/dc-components/1n4001a-rl101/" TargetMode="External"/><Relationship Id="rId33" Type="http://schemas.openxmlformats.org/officeDocument/2006/relationships/hyperlink" Target="https://www.tme.eu/pl/details/cc-470/kondensatory-ceramiczne-tht/sr-passives/" TargetMode="External"/><Relationship Id="rId38" Type="http://schemas.openxmlformats.org/officeDocument/2006/relationships/hyperlink" Target="https://www.tme.eu/pl/details/20.00m-smdhc49s/rezonatory-kwarcowe-smd/yic/" TargetMode="External"/><Relationship Id="rId46" Type="http://schemas.openxmlformats.org/officeDocument/2006/relationships/hyperlink" Target="https://www.tme.eu/pl/details/pesd2ivn24-tr/diody-transil-smd-dwukierunkowe/nexperia/" TargetMode="External"/><Relationship Id="rId59" Type="http://schemas.openxmlformats.org/officeDocument/2006/relationships/hyperlink" Target="https://www.tme.eu/pl/details/cch-10n_2000v/kondensatory-ceramiczne-tht/sr-passives/" TargetMode="External"/><Relationship Id="rId67" Type="http://schemas.openxmlformats.org/officeDocument/2006/relationships/hyperlink" Target="https://www.tme.eu/pl/details/cf1_4w-1k2/rezystory-tht/sr-passives/" TargetMode="External"/><Relationship Id="rId20" Type="http://schemas.openxmlformats.org/officeDocument/2006/relationships/hyperlink" Target="https://www.tme.eu/pl/details/mcp2515-i_p/uklady-scalone-interfejs-can/microchip-technology/" TargetMode="External"/><Relationship Id="rId41" Type="http://schemas.openxmlformats.org/officeDocument/2006/relationships/hyperlink" Target="https://www.tme.eu/pl/details/mcp2561-e_p/uklady-scalone-interfejs-can/microchip-technology/" TargetMode="External"/><Relationship Id="rId54" Type="http://schemas.openxmlformats.org/officeDocument/2006/relationships/hyperlink" Target="https://www.tme.eu/pl/details/cf1_4w-10k/rezystory-tht/sr-passives/" TargetMode="External"/><Relationship Id="rId62" Type="http://schemas.openxmlformats.org/officeDocument/2006/relationships/hyperlink" Target="https://www.tme.eu/pl/details/tja1055t_c.518/uklady-scalone-interfejs-can/nxp/tja1055t-c-518/" TargetMode="External"/><Relationship Id="rId1" Type="http://schemas.openxmlformats.org/officeDocument/2006/relationships/hyperlink" Target="https://www.tme.eu/pl/details/pesd2ivn24-tr/diody-transil-smd-dwukierunkowe/nexperia/" TargetMode="External"/><Relationship Id="rId6" Type="http://schemas.openxmlformats.org/officeDocument/2006/relationships/hyperlink" Target="https://www.tme.eu/pl/details/cf1_4w-1k5/rezystory-tht/sr-passives/" TargetMode="External"/><Relationship Id="rId15" Type="http://schemas.openxmlformats.org/officeDocument/2006/relationships/hyperlink" Target="https://www.tme.eu/pl/details/cch-10n_2000v/kondensatory-ceramiczne-tht/sr-passives/" TargetMode="External"/><Relationship Id="rId23" Type="http://schemas.openxmlformats.org/officeDocument/2006/relationships/hyperlink" Target="https://www.tme.eu/pl/details/pesd2ivn24-tr/diody-transil-smd-dwukierunkowe/nexperia/" TargetMode="External"/><Relationship Id="rId28" Type="http://schemas.openxmlformats.org/officeDocument/2006/relationships/hyperlink" Target="https://www.tme.eu/pl/details/cf1_4w-1k5/rezystory-tht/sr-passives/" TargetMode="External"/><Relationship Id="rId36" Type="http://schemas.openxmlformats.org/officeDocument/2006/relationships/hyperlink" Target="https://www.tme.eu/pl/details/cc-15_500/kondensatory-ceramiczne-tht/sr-passives/" TargetMode="External"/><Relationship Id="rId49" Type="http://schemas.openxmlformats.org/officeDocument/2006/relationships/hyperlink" Target="https://www.tme.eu/pl/details/bzx79-c10.113/diody-zenera-tht/nexperia/bzx79-c10-113/" TargetMode="External"/><Relationship Id="rId57" Type="http://schemas.openxmlformats.org/officeDocument/2006/relationships/hyperlink" Target="https://www.tme.eu/pl/details/cc-151_500/kondensatory-ceramiczne-tht/sr-passives/" TargetMode="External"/><Relationship Id="rId10" Type="http://schemas.openxmlformats.org/officeDocument/2006/relationships/hyperlink" Target="https://www.tme.eu/pl/details/cf1_4w-10k/rezystory-tht/sr-passives/" TargetMode="External"/><Relationship Id="rId31" Type="http://schemas.openxmlformats.org/officeDocument/2006/relationships/hyperlink" Target="https://www.tme.eu/pl/details/cf1_4ws-300r/rezystory-tht/sr-passives/" TargetMode="External"/><Relationship Id="rId44" Type="http://schemas.openxmlformats.org/officeDocument/2006/relationships/hyperlink" Target="https://www.tme.eu/pl/details/przelbl1x3/przelaczniki-dzwigniowe/" TargetMode="External"/><Relationship Id="rId52" Type="http://schemas.openxmlformats.org/officeDocument/2006/relationships/hyperlink" Target="https://www.tme.eu/pl/details/cf1_4w-62r/rezystory-tht/sr-passives/" TargetMode="External"/><Relationship Id="rId60" Type="http://schemas.openxmlformats.org/officeDocument/2006/relationships/hyperlink" Target="https://www.tme.eu/pl/details/20.00m-smdhc49s/rezonatory-kwarcowe-smd/yic/" TargetMode="External"/><Relationship Id="rId65" Type="http://schemas.openxmlformats.org/officeDocument/2006/relationships/hyperlink" Target="https://botland.com.pl/przelaczniki-dzwigienkowe/4007-przelacznik-dzwigniowy-podwojny-on-on-mts-250v3a-5904422368197.html?cd=18298825651&amp;ad=&amp;kd=&amp;gclid=Cj0KCQjwiZqhBhCJARIsACHHEH_4r4Z_0Oob4vju6A7sSkySuXRV6cdXNI6F4B5zw7QaqYtyBmssGBgaAshPEALw_wcB" TargetMode="External"/><Relationship Id="rId4" Type="http://schemas.openxmlformats.org/officeDocument/2006/relationships/hyperlink" Target="https://www.tme.eu/pl/details/bzx79-c10.113/diody-zenera-tht/nexperia/bzx79-c10-113/" TargetMode="External"/><Relationship Id="rId9" Type="http://schemas.openxmlformats.org/officeDocument/2006/relationships/hyperlink" Target="https://www.tme.eu/pl/details/cf1_4ws-300r/rezystory-tht/sr-passives/" TargetMode="External"/><Relationship Id="rId13" Type="http://schemas.openxmlformats.org/officeDocument/2006/relationships/hyperlink" Target="https://www.tme.eu/pl/details/cc-151_500/kondensatory-ceramiczne-tht/sr-passives/" TargetMode="External"/><Relationship Id="rId18" Type="http://schemas.openxmlformats.org/officeDocument/2006/relationships/hyperlink" Target="https://www.tme.eu/pl/details/tja1055t_c.518/uklady-scalone-interfejs-can/nxp/tja1055t-c-518/" TargetMode="External"/><Relationship Id="rId39" Type="http://schemas.openxmlformats.org/officeDocument/2006/relationships/hyperlink" Target="https://www.tme.eu/pl/details/b82787c0104h002/dlawiki-smd-pozostale/epcos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me.eu/pl/details/bzx79-c10.113/diody-zenera-tht/nexperia/bzx79-c10-113/" TargetMode="External"/><Relationship Id="rId21" Type="http://schemas.openxmlformats.org/officeDocument/2006/relationships/hyperlink" Target="https://botland.com.pl/przelaczniki-dzwigienkowe/4007-przelacznik-dzwigniowy-podwojny-on-on-mts-250v3a-5904422368197.html?cd=18298825651&amp;ad=&amp;kd=&amp;gclid=Cj0KCQjwiZqhBhCJARIsACHHEH_4r4Z_0Oob4vju6A7sSkySuXRV6cdXNI6F4B5zw7QaqYtyBmssGBgaAshPEALw_wcB" TargetMode="External"/><Relationship Id="rId34" Type="http://schemas.openxmlformats.org/officeDocument/2006/relationships/hyperlink" Target="https://www.tme.eu/pl/details/eeufc1v121/kondensatory-elektrolityczne-tht/panasonic/" TargetMode="External"/><Relationship Id="rId42" Type="http://schemas.openxmlformats.org/officeDocument/2006/relationships/hyperlink" Target="https://www.tme.eu/pl/details/mcp2515-i_p/uklady-scalone-interfejs-can/microchip-technology/" TargetMode="External"/><Relationship Id="rId47" Type="http://schemas.openxmlformats.org/officeDocument/2006/relationships/hyperlink" Target="https://www.tme.eu/pl/details/ltl-307elc/diody-led-tht-okragle/liteon/" TargetMode="External"/><Relationship Id="rId50" Type="http://schemas.openxmlformats.org/officeDocument/2006/relationships/hyperlink" Target="https://www.tme.eu/pl/details/cf1_4w-1k5/rezystory-tht/sr-passives/" TargetMode="External"/><Relationship Id="rId55" Type="http://schemas.openxmlformats.org/officeDocument/2006/relationships/hyperlink" Target="https://www.tme.eu/pl/details/cc-470/kondensatory-ceramiczne-tht/sr-passives/" TargetMode="External"/><Relationship Id="rId63" Type="http://schemas.openxmlformats.org/officeDocument/2006/relationships/hyperlink" Target="https://www.tme.eu/pl/details/mcp2561-e_p/uklady-scalone-interfejs-can/microchip-technology/" TargetMode="External"/><Relationship Id="rId68" Type="http://schemas.openxmlformats.org/officeDocument/2006/relationships/printerSettings" Target="../printerSettings/printerSettings3.bin"/><Relationship Id="rId7" Type="http://schemas.openxmlformats.org/officeDocument/2006/relationships/hyperlink" Target="https://www.tme.eu/pl/details/cf1_4w-2k/rezystory-tht/sr-passives/" TargetMode="External"/><Relationship Id="rId2" Type="http://schemas.openxmlformats.org/officeDocument/2006/relationships/hyperlink" Target="https://www.tme.eu/pl/details/ltl-307elc/diody-led-tht-okragle/liteon/" TargetMode="External"/><Relationship Id="rId16" Type="http://schemas.openxmlformats.org/officeDocument/2006/relationships/hyperlink" Target="https://www.tme.eu/pl/details/20.00m-smdhc49s/rezonatory-kwarcowe-smd/yic/" TargetMode="External"/><Relationship Id="rId29" Type="http://schemas.openxmlformats.org/officeDocument/2006/relationships/hyperlink" Target="https://www.tme.eu/pl/details/cf1_4w-2k/rezystory-tht/sr-passives/" TargetMode="External"/><Relationship Id="rId11" Type="http://schemas.openxmlformats.org/officeDocument/2006/relationships/hyperlink" Target="https://www.tme.eu/pl/details/cc-470/kondensatory-ceramiczne-tht/sr-passives/" TargetMode="External"/><Relationship Id="rId24" Type="http://schemas.openxmlformats.org/officeDocument/2006/relationships/hyperlink" Target="https://www.tme.eu/pl/details/ltl-307elc/diody-led-tht-okragle/liteon/" TargetMode="External"/><Relationship Id="rId32" Type="http://schemas.openxmlformats.org/officeDocument/2006/relationships/hyperlink" Target="https://www.tme.eu/pl/details/cf1_4w-10k/rezystory-tht/sr-passives/" TargetMode="External"/><Relationship Id="rId37" Type="http://schemas.openxmlformats.org/officeDocument/2006/relationships/hyperlink" Target="https://www.tme.eu/pl/details/cch-10n_2000v/kondensatory-ceramiczne-tht/sr-passives/" TargetMode="External"/><Relationship Id="rId40" Type="http://schemas.openxmlformats.org/officeDocument/2006/relationships/hyperlink" Target="https://www.tme.eu/pl/details/tja1055t_c.518/uklady-scalone-interfejs-can/nxp/tja1055t-c-518/" TargetMode="External"/><Relationship Id="rId45" Type="http://schemas.openxmlformats.org/officeDocument/2006/relationships/hyperlink" Target="https://www.tme.eu/pl/details/cf1_4w-1k5/rezystory-tht/sr-passives/" TargetMode="External"/><Relationship Id="rId53" Type="http://schemas.openxmlformats.org/officeDocument/2006/relationships/hyperlink" Target="https://www.tme.eu/pl/details/cf1_4ws-300r/rezystory-tht/sr-passives/" TargetMode="External"/><Relationship Id="rId58" Type="http://schemas.openxmlformats.org/officeDocument/2006/relationships/hyperlink" Target="https://www.tme.eu/pl/details/cc-15_500/kondensatory-ceramiczne-tht/sr-passives/" TargetMode="External"/><Relationship Id="rId66" Type="http://schemas.openxmlformats.org/officeDocument/2006/relationships/hyperlink" Target="https://www.tme.eu/pl/details/przelbl1x3/przelaczniki-dzwigniowe/" TargetMode="External"/><Relationship Id="rId5" Type="http://schemas.openxmlformats.org/officeDocument/2006/relationships/hyperlink" Target="https://www.tme.eu/pl/details/cf1_4w-510r/rezystory-tht/sr-passives/" TargetMode="External"/><Relationship Id="rId61" Type="http://schemas.openxmlformats.org/officeDocument/2006/relationships/hyperlink" Target="https://www.tme.eu/pl/details/b82787c0104h002/dlawiki-smd-pozostale/epcos/" TargetMode="External"/><Relationship Id="rId19" Type="http://schemas.openxmlformats.org/officeDocument/2006/relationships/hyperlink" Target="https://www.tme.eu/pl/details/mcp2561-e_p/uklady-scalone-interfejs-can/microchip-technology/" TargetMode="External"/><Relationship Id="rId14" Type="http://schemas.openxmlformats.org/officeDocument/2006/relationships/hyperlink" Target="https://www.tme.eu/pl/details/cc-15_500/kondensatory-ceramiczne-tht/sr-passives/" TargetMode="External"/><Relationship Id="rId22" Type="http://schemas.openxmlformats.org/officeDocument/2006/relationships/hyperlink" Target="https://www.tme.eu/pl/details/przelbl1x3/przelaczniki-dzwigniowe/" TargetMode="External"/><Relationship Id="rId27" Type="http://schemas.openxmlformats.org/officeDocument/2006/relationships/hyperlink" Target="https://www.tme.eu/pl/details/cf1_4w-510r/rezystory-tht/sr-passives/" TargetMode="External"/><Relationship Id="rId30" Type="http://schemas.openxmlformats.org/officeDocument/2006/relationships/hyperlink" Target="https://www.tme.eu/pl/details/cf1_4w-62r/rezystory-tht/sr-passives/" TargetMode="External"/><Relationship Id="rId35" Type="http://schemas.openxmlformats.org/officeDocument/2006/relationships/hyperlink" Target="https://www.tme.eu/pl/details/cc-151_500/kondensatory-ceramiczne-tht/sr-passives/" TargetMode="External"/><Relationship Id="rId43" Type="http://schemas.openxmlformats.org/officeDocument/2006/relationships/hyperlink" Target="https://botland.com.pl/przelaczniki-dzwigienkowe/4007-przelacznik-dzwigniowy-podwojny-on-on-mts-250v3a-5904422368197.html?cd=18298825651&amp;ad=&amp;kd=&amp;gclid=Cj0KCQjwiZqhBhCJARIsACHHEH_4r4Z_0Oob4vju6A7sSkySuXRV6cdXNI6F4B5zw7QaqYtyBmssGBgaAshPEALw_wcB" TargetMode="External"/><Relationship Id="rId48" Type="http://schemas.openxmlformats.org/officeDocument/2006/relationships/hyperlink" Target="https://www.tme.eu/pl/details/rl101-dc/diody-uniwersalne-tht/dc-components/1n4001a-rl101/" TargetMode="External"/><Relationship Id="rId56" Type="http://schemas.openxmlformats.org/officeDocument/2006/relationships/hyperlink" Target="https://www.tme.eu/pl/details/eeufc1v121/kondensatory-elektrolityczne-tht/panasonic/" TargetMode="External"/><Relationship Id="rId64" Type="http://schemas.openxmlformats.org/officeDocument/2006/relationships/hyperlink" Target="https://www.tme.eu/pl/details/mcp2515-i_p/uklady-scalone-interfejs-can/microchip-technology/" TargetMode="External"/><Relationship Id="rId8" Type="http://schemas.openxmlformats.org/officeDocument/2006/relationships/hyperlink" Target="https://www.tme.eu/pl/details/cf1_4w-62r/rezystory-tht/sr-passives/" TargetMode="External"/><Relationship Id="rId51" Type="http://schemas.openxmlformats.org/officeDocument/2006/relationships/hyperlink" Target="https://www.tme.eu/pl/details/cf1_4w-2k/rezystory-tht/sr-passives/" TargetMode="External"/><Relationship Id="rId3" Type="http://schemas.openxmlformats.org/officeDocument/2006/relationships/hyperlink" Target="https://www.tme.eu/pl/details/rl101-dc/diody-uniwersalne-tht/dc-components/1n4001a-rl101/" TargetMode="External"/><Relationship Id="rId12" Type="http://schemas.openxmlformats.org/officeDocument/2006/relationships/hyperlink" Target="https://www.tme.eu/pl/details/eeufc1v121/kondensatory-elektrolityczne-tht/panasonic/" TargetMode="External"/><Relationship Id="rId17" Type="http://schemas.openxmlformats.org/officeDocument/2006/relationships/hyperlink" Target="https://www.tme.eu/pl/details/b82787c0104h002/dlawiki-smd-pozostale/epcos/" TargetMode="External"/><Relationship Id="rId25" Type="http://schemas.openxmlformats.org/officeDocument/2006/relationships/hyperlink" Target="https://www.tme.eu/pl/details/rl101-dc/diody-uniwersalne-tht/dc-components/1n4001a-rl101/" TargetMode="External"/><Relationship Id="rId33" Type="http://schemas.openxmlformats.org/officeDocument/2006/relationships/hyperlink" Target="https://www.tme.eu/pl/details/cc-470/kondensatory-ceramiczne-tht/sr-passives/" TargetMode="External"/><Relationship Id="rId38" Type="http://schemas.openxmlformats.org/officeDocument/2006/relationships/hyperlink" Target="https://www.tme.eu/pl/details/20.00m-smdhc49s/rezonatory-kwarcowe-smd/yic/" TargetMode="External"/><Relationship Id="rId46" Type="http://schemas.openxmlformats.org/officeDocument/2006/relationships/hyperlink" Target="https://www.tme.eu/pl/details/pesd2ivn24-tr/diody-transil-smd-dwukierunkowe/nexperia/" TargetMode="External"/><Relationship Id="rId59" Type="http://schemas.openxmlformats.org/officeDocument/2006/relationships/hyperlink" Target="https://www.tme.eu/pl/details/cch-10n_2000v/kondensatory-ceramiczne-tht/sr-passives/" TargetMode="External"/><Relationship Id="rId67" Type="http://schemas.openxmlformats.org/officeDocument/2006/relationships/hyperlink" Target="https://www.tme.eu/pl/details/cf1_4w-1k2/rezystory-tht/sr-passives/" TargetMode="External"/><Relationship Id="rId20" Type="http://schemas.openxmlformats.org/officeDocument/2006/relationships/hyperlink" Target="https://www.tme.eu/pl/details/mcp2515-i_p/uklady-scalone-interfejs-can/microchip-technology/" TargetMode="External"/><Relationship Id="rId41" Type="http://schemas.openxmlformats.org/officeDocument/2006/relationships/hyperlink" Target="https://www.tme.eu/pl/details/mcp2561-e_p/uklady-scalone-interfejs-can/microchip-technology/" TargetMode="External"/><Relationship Id="rId54" Type="http://schemas.openxmlformats.org/officeDocument/2006/relationships/hyperlink" Target="https://www.tme.eu/pl/details/cf1_4w-10k/rezystory-tht/sr-passives/" TargetMode="External"/><Relationship Id="rId62" Type="http://schemas.openxmlformats.org/officeDocument/2006/relationships/hyperlink" Target="https://www.tme.eu/pl/details/tja1055t_c.518/uklady-scalone-interfejs-can/nxp/tja1055t-c-518/" TargetMode="External"/><Relationship Id="rId1" Type="http://schemas.openxmlformats.org/officeDocument/2006/relationships/hyperlink" Target="https://www.tme.eu/pl/details/pesd2ivn24-tr/diody-transil-smd-dwukierunkowe/nexperia/" TargetMode="External"/><Relationship Id="rId6" Type="http://schemas.openxmlformats.org/officeDocument/2006/relationships/hyperlink" Target="https://www.tme.eu/pl/details/cf1_4w-1k5/rezystory-tht/sr-passives/" TargetMode="External"/><Relationship Id="rId15" Type="http://schemas.openxmlformats.org/officeDocument/2006/relationships/hyperlink" Target="https://www.tme.eu/pl/details/cch-10n_2000v/kondensatory-ceramiczne-tht/sr-passives/" TargetMode="External"/><Relationship Id="rId23" Type="http://schemas.openxmlformats.org/officeDocument/2006/relationships/hyperlink" Target="https://www.tme.eu/pl/details/pesd2ivn24-tr/diody-transil-smd-dwukierunkowe/nexperia/" TargetMode="External"/><Relationship Id="rId28" Type="http://schemas.openxmlformats.org/officeDocument/2006/relationships/hyperlink" Target="https://www.tme.eu/pl/details/cf1_4w-1k5/rezystory-tht/sr-passives/" TargetMode="External"/><Relationship Id="rId36" Type="http://schemas.openxmlformats.org/officeDocument/2006/relationships/hyperlink" Target="https://www.tme.eu/pl/details/cc-15_500/kondensatory-ceramiczne-tht/sr-passives/" TargetMode="External"/><Relationship Id="rId49" Type="http://schemas.openxmlformats.org/officeDocument/2006/relationships/hyperlink" Target="https://www.tme.eu/pl/details/bzx79-c10.113/diody-zenera-tht/nexperia/bzx79-c10-113/" TargetMode="External"/><Relationship Id="rId57" Type="http://schemas.openxmlformats.org/officeDocument/2006/relationships/hyperlink" Target="https://www.tme.eu/pl/details/cc-151_500/kondensatory-ceramiczne-tht/sr-passives/" TargetMode="External"/><Relationship Id="rId10" Type="http://schemas.openxmlformats.org/officeDocument/2006/relationships/hyperlink" Target="https://www.tme.eu/pl/details/cf1_4w-10k/rezystory-tht/sr-passives/" TargetMode="External"/><Relationship Id="rId31" Type="http://schemas.openxmlformats.org/officeDocument/2006/relationships/hyperlink" Target="https://www.tme.eu/pl/details/cf1_4ws-300r/rezystory-tht/sr-passives/" TargetMode="External"/><Relationship Id="rId44" Type="http://schemas.openxmlformats.org/officeDocument/2006/relationships/hyperlink" Target="https://www.tme.eu/pl/details/przelbl1x3/przelaczniki-dzwigniowe/" TargetMode="External"/><Relationship Id="rId52" Type="http://schemas.openxmlformats.org/officeDocument/2006/relationships/hyperlink" Target="https://www.tme.eu/pl/details/cf1_4w-62r/rezystory-tht/sr-passives/" TargetMode="External"/><Relationship Id="rId60" Type="http://schemas.openxmlformats.org/officeDocument/2006/relationships/hyperlink" Target="https://www.tme.eu/pl/details/20.00m-smdhc49s/rezonatory-kwarcowe-smd/yic/" TargetMode="External"/><Relationship Id="rId65" Type="http://schemas.openxmlformats.org/officeDocument/2006/relationships/hyperlink" Target="https://botland.com.pl/przelaczniki-dzwigienkowe/4007-przelacznik-dzwigniowy-podwojny-on-on-mts-250v3a-5904422368197.html?cd=18298825651&amp;ad=&amp;kd=&amp;gclid=Cj0KCQjwiZqhBhCJARIsACHHEH_4r4Z_0Oob4vju6A7sSkySuXRV6cdXNI6F4B5zw7QaqYtyBmssGBgaAshPEALw_wcB" TargetMode="External"/><Relationship Id="rId4" Type="http://schemas.openxmlformats.org/officeDocument/2006/relationships/hyperlink" Target="https://www.tme.eu/pl/details/bzx79-c10.113/diody-zenera-tht/nexperia/bzx79-c10-113/" TargetMode="External"/><Relationship Id="rId9" Type="http://schemas.openxmlformats.org/officeDocument/2006/relationships/hyperlink" Target="https://www.tme.eu/pl/details/cf1_4ws-300r/rezystory-tht/sr-passives/" TargetMode="External"/><Relationship Id="rId13" Type="http://schemas.openxmlformats.org/officeDocument/2006/relationships/hyperlink" Target="https://www.tme.eu/pl/details/cc-151_500/kondensatory-ceramiczne-tht/sr-passives/" TargetMode="External"/><Relationship Id="rId18" Type="http://schemas.openxmlformats.org/officeDocument/2006/relationships/hyperlink" Target="https://www.tme.eu/pl/details/tja1055t_c.518/uklady-scalone-interfejs-can/nxp/tja1055t-c-518/" TargetMode="External"/><Relationship Id="rId39" Type="http://schemas.openxmlformats.org/officeDocument/2006/relationships/hyperlink" Target="https://www.tme.eu/pl/details/b82787c0104h002/dlawiki-smd-pozostale/epcos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me.eu/pl/details/bzx79-c10.113/diody-zenera-tht/nexperia/bzx79-c10-113/" TargetMode="External"/><Relationship Id="rId21" Type="http://schemas.openxmlformats.org/officeDocument/2006/relationships/hyperlink" Target="https://botland.com.pl/przelaczniki-dzwigienkowe/4007-przelacznik-dzwigniowy-podwojny-on-on-mts-250v3a-5904422368197.html?cd=18298825651&amp;ad=&amp;kd=&amp;gclid=Cj0KCQjwiZqhBhCJARIsACHHEH_4r4Z_0Oob4vju6A7sSkySuXRV6cdXNI6F4B5zw7QaqYtyBmssGBgaAshPEALw_wcB" TargetMode="External"/><Relationship Id="rId34" Type="http://schemas.openxmlformats.org/officeDocument/2006/relationships/hyperlink" Target="https://www.tme.eu/pl/details/eeufc1v121/kondensatory-elektrolityczne-tht/panasonic/" TargetMode="External"/><Relationship Id="rId42" Type="http://schemas.openxmlformats.org/officeDocument/2006/relationships/hyperlink" Target="https://www.tme.eu/pl/details/mcp2515-i_p/uklady-scalone-interfejs-can/microchip-technology/" TargetMode="External"/><Relationship Id="rId47" Type="http://schemas.openxmlformats.org/officeDocument/2006/relationships/hyperlink" Target="https://www.tme.eu/pl/details/ltl-307elc/diody-led-tht-okragle/liteon/" TargetMode="External"/><Relationship Id="rId50" Type="http://schemas.openxmlformats.org/officeDocument/2006/relationships/hyperlink" Target="https://www.tme.eu/pl/details/cf1_4w-1k5/rezystory-tht/sr-passives/" TargetMode="External"/><Relationship Id="rId55" Type="http://schemas.openxmlformats.org/officeDocument/2006/relationships/hyperlink" Target="https://www.tme.eu/pl/details/cc-470/kondensatory-ceramiczne-tht/sr-passives/" TargetMode="External"/><Relationship Id="rId63" Type="http://schemas.openxmlformats.org/officeDocument/2006/relationships/hyperlink" Target="https://www.tme.eu/pl/details/mcp2561-e_p/uklady-scalone-interfejs-can/microchip-technology/" TargetMode="External"/><Relationship Id="rId68" Type="http://schemas.openxmlformats.org/officeDocument/2006/relationships/printerSettings" Target="../printerSettings/printerSettings4.bin"/><Relationship Id="rId7" Type="http://schemas.openxmlformats.org/officeDocument/2006/relationships/hyperlink" Target="https://www.tme.eu/pl/details/cf1_4w-2k/rezystory-tht/sr-passives/" TargetMode="External"/><Relationship Id="rId2" Type="http://schemas.openxmlformats.org/officeDocument/2006/relationships/hyperlink" Target="https://www.tme.eu/pl/details/ltl-307elc/diody-led-tht-okragle/liteon/" TargetMode="External"/><Relationship Id="rId16" Type="http://schemas.openxmlformats.org/officeDocument/2006/relationships/hyperlink" Target="https://www.tme.eu/pl/details/20.00m-smdhc49s/rezonatory-kwarcowe-smd/yic/" TargetMode="External"/><Relationship Id="rId29" Type="http://schemas.openxmlformats.org/officeDocument/2006/relationships/hyperlink" Target="https://www.tme.eu/pl/details/cf1_4w-2k/rezystory-tht/sr-passives/" TargetMode="External"/><Relationship Id="rId11" Type="http://schemas.openxmlformats.org/officeDocument/2006/relationships/hyperlink" Target="https://www.tme.eu/pl/details/cc-470/kondensatory-ceramiczne-tht/sr-passives/" TargetMode="External"/><Relationship Id="rId24" Type="http://schemas.openxmlformats.org/officeDocument/2006/relationships/hyperlink" Target="https://www.tme.eu/pl/details/ltl-307elc/diody-led-tht-okragle/liteon/" TargetMode="External"/><Relationship Id="rId32" Type="http://schemas.openxmlformats.org/officeDocument/2006/relationships/hyperlink" Target="https://www.tme.eu/pl/details/cf1_4w-10k/rezystory-tht/sr-passives/" TargetMode="External"/><Relationship Id="rId37" Type="http://schemas.openxmlformats.org/officeDocument/2006/relationships/hyperlink" Target="https://www.tme.eu/pl/details/cch-10n_2000v/kondensatory-ceramiczne-tht/sr-passives/" TargetMode="External"/><Relationship Id="rId40" Type="http://schemas.openxmlformats.org/officeDocument/2006/relationships/hyperlink" Target="https://www.tme.eu/pl/details/tja1055t_c.518/uklady-scalone-interfejs-can/nxp/tja1055t-c-518/" TargetMode="External"/><Relationship Id="rId45" Type="http://schemas.openxmlformats.org/officeDocument/2006/relationships/hyperlink" Target="https://www.tme.eu/pl/details/cf1_4w-1k5/rezystory-tht/sr-passives/" TargetMode="External"/><Relationship Id="rId53" Type="http://schemas.openxmlformats.org/officeDocument/2006/relationships/hyperlink" Target="https://www.tme.eu/pl/details/cf1_4ws-300r/rezystory-tht/sr-passives/" TargetMode="External"/><Relationship Id="rId58" Type="http://schemas.openxmlformats.org/officeDocument/2006/relationships/hyperlink" Target="https://www.tme.eu/pl/details/cc-15_500/kondensatory-ceramiczne-tht/sr-passives/" TargetMode="External"/><Relationship Id="rId66" Type="http://schemas.openxmlformats.org/officeDocument/2006/relationships/hyperlink" Target="https://www.tme.eu/pl/details/przelbl1x3/przelaczniki-dzwigniowe/" TargetMode="External"/><Relationship Id="rId5" Type="http://schemas.openxmlformats.org/officeDocument/2006/relationships/hyperlink" Target="https://www.tme.eu/pl/details/cf1_4w-510r/rezystory-tht/sr-passives/" TargetMode="External"/><Relationship Id="rId61" Type="http://schemas.openxmlformats.org/officeDocument/2006/relationships/hyperlink" Target="https://www.tme.eu/pl/details/b82787c0104h002/dlawiki-smd-pozostale/epcos/" TargetMode="External"/><Relationship Id="rId19" Type="http://schemas.openxmlformats.org/officeDocument/2006/relationships/hyperlink" Target="https://www.tme.eu/pl/details/mcp2561-e_p/uklady-scalone-interfejs-can/microchip-technology/" TargetMode="External"/><Relationship Id="rId14" Type="http://schemas.openxmlformats.org/officeDocument/2006/relationships/hyperlink" Target="https://www.tme.eu/pl/details/cc-15_500/kondensatory-ceramiczne-tht/sr-passives/" TargetMode="External"/><Relationship Id="rId22" Type="http://schemas.openxmlformats.org/officeDocument/2006/relationships/hyperlink" Target="https://www.tme.eu/pl/details/przelbl1x3/przelaczniki-dzwigniowe/" TargetMode="External"/><Relationship Id="rId27" Type="http://schemas.openxmlformats.org/officeDocument/2006/relationships/hyperlink" Target="https://www.tme.eu/pl/details/cf1_4w-510r/rezystory-tht/sr-passives/" TargetMode="External"/><Relationship Id="rId30" Type="http://schemas.openxmlformats.org/officeDocument/2006/relationships/hyperlink" Target="https://www.tme.eu/pl/details/cf1_4w-62r/rezystory-tht/sr-passives/" TargetMode="External"/><Relationship Id="rId35" Type="http://schemas.openxmlformats.org/officeDocument/2006/relationships/hyperlink" Target="https://www.tme.eu/pl/details/cc-151_500/kondensatory-ceramiczne-tht/sr-passives/" TargetMode="External"/><Relationship Id="rId43" Type="http://schemas.openxmlformats.org/officeDocument/2006/relationships/hyperlink" Target="https://botland.com.pl/przelaczniki-dzwigienkowe/4007-przelacznik-dzwigniowy-podwojny-on-on-mts-250v3a-5904422368197.html?cd=18298825651&amp;ad=&amp;kd=&amp;gclid=Cj0KCQjwiZqhBhCJARIsACHHEH_4r4Z_0Oob4vju6A7sSkySuXRV6cdXNI6F4B5zw7QaqYtyBmssGBgaAshPEALw_wcB" TargetMode="External"/><Relationship Id="rId48" Type="http://schemas.openxmlformats.org/officeDocument/2006/relationships/hyperlink" Target="https://www.tme.eu/pl/details/rl101-dc/diody-uniwersalne-tht/dc-components/1n4001a-rl101/" TargetMode="External"/><Relationship Id="rId56" Type="http://schemas.openxmlformats.org/officeDocument/2006/relationships/hyperlink" Target="https://www.tme.eu/pl/details/eeufc1v121/kondensatory-elektrolityczne-tht/panasonic/" TargetMode="External"/><Relationship Id="rId64" Type="http://schemas.openxmlformats.org/officeDocument/2006/relationships/hyperlink" Target="https://www.tme.eu/pl/details/mcp2515-i_p/uklady-scalone-interfejs-can/microchip-technology/" TargetMode="External"/><Relationship Id="rId8" Type="http://schemas.openxmlformats.org/officeDocument/2006/relationships/hyperlink" Target="https://www.tme.eu/pl/details/cf1_4w-62r/rezystory-tht/sr-passives/" TargetMode="External"/><Relationship Id="rId51" Type="http://schemas.openxmlformats.org/officeDocument/2006/relationships/hyperlink" Target="https://www.tme.eu/pl/details/cf1_4w-2k/rezystory-tht/sr-passives/" TargetMode="External"/><Relationship Id="rId3" Type="http://schemas.openxmlformats.org/officeDocument/2006/relationships/hyperlink" Target="https://www.tme.eu/pl/details/rl101-dc/diody-uniwersalne-tht/dc-components/1n4001a-rl101/" TargetMode="External"/><Relationship Id="rId12" Type="http://schemas.openxmlformats.org/officeDocument/2006/relationships/hyperlink" Target="https://www.tme.eu/pl/details/eeufc1v121/kondensatory-elektrolityczne-tht/panasonic/" TargetMode="External"/><Relationship Id="rId17" Type="http://schemas.openxmlformats.org/officeDocument/2006/relationships/hyperlink" Target="https://www.tme.eu/pl/details/b82787c0104h002/dlawiki-smd-pozostale/epcos/" TargetMode="External"/><Relationship Id="rId25" Type="http://schemas.openxmlformats.org/officeDocument/2006/relationships/hyperlink" Target="https://www.tme.eu/pl/details/rl101-dc/diody-uniwersalne-tht/dc-components/1n4001a-rl101/" TargetMode="External"/><Relationship Id="rId33" Type="http://schemas.openxmlformats.org/officeDocument/2006/relationships/hyperlink" Target="https://www.tme.eu/pl/details/cc-470/kondensatory-ceramiczne-tht/sr-passives/" TargetMode="External"/><Relationship Id="rId38" Type="http://schemas.openxmlformats.org/officeDocument/2006/relationships/hyperlink" Target="https://www.tme.eu/pl/details/20.00m-smdhc49s/rezonatory-kwarcowe-smd/yic/" TargetMode="External"/><Relationship Id="rId46" Type="http://schemas.openxmlformats.org/officeDocument/2006/relationships/hyperlink" Target="https://www.tme.eu/pl/details/pesd2ivn24-tr/diody-transil-smd-dwukierunkowe/nexperia/" TargetMode="External"/><Relationship Id="rId59" Type="http://schemas.openxmlformats.org/officeDocument/2006/relationships/hyperlink" Target="https://www.tme.eu/pl/details/cch-10n_2000v/kondensatory-ceramiczne-tht/sr-passives/" TargetMode="External"/><Relationship Id="rId67" Type="http://schemas.openxmlformats.org/officeDocument/2006/relationships/hyperlink" Target="https://www.tme.eu/pl/details/cf1_4w-1k2/rezystory-tht/sr-passives/" TargetMode="External"/><Relationship Id="rId20" Type="http://schemas.openxmlformats.org/officeDocument/2006/relationships/hyperlink" Target="https://www.tme.eu/pl/details/mcp2515-i_p/uklady-scalone-interfejs-can/microchip-technology/" TargetMode="External"/><Relationship Id="rId41" Type="http://schemas.openxmlformats.org/officeDocument/2006/relationships/hyperlink" Target="https://www.tme.eu/pl/details/mcp2561-e_p/uklady-scalone-interfejs-can/microchip-technology/" TargetMode="External"/><Relationship Id="rId54" Type="http://schemas.openxmlformats.org/officeDocument/2006/relationships/hyperlink" Target="https://www.tme.eu/pl/details/cf1_4w-10k/rezystory-tht/sr-passives/" TargetMode="External"/><Relationship Id="rId62" Type="http://schemas.openxmlformats.org/officeDocument/2006/relationships/hyperlink" Target="https://www.tme.eu/pl/details/tja1055t_c.518/uklady-scalone-interfejs-can/nxp/tja1055t-c-518/" TargetMode="External"/><Relationship Id="rId1" Type="http://schemas.openxmlformats.org/officeDocument/2006/relationships/hyperlink" Target="https://www.tme.eu/pl/details/pesd2ivn24-tr/diody-transil-smd-dwukierunkowe/nexperia/" TargetMode="External"/><Relationship Id="rId6" Type="http://schemas.openxmlformats.org/officeDocument/2006/relationships/hyperlink" Target="https://www.tme.eu/pl/details/cf1_4w-1k5/rezystory-tht/sr-passives/" TargetMode="External"/><Relationship Id="rId15" Type="http://schemas.openxmlformats.org/officeDocument/2006/relationships/hyperlink" Target="https://www.tme.eu/pl/details/cch-10n_2000v/kondensatory-ceramiczne-tht/sr-passives/" TargetMode="External"/><Relationship Id="rId23" Type="http://schemas.openxmlformats.org/officeDocument/2006/relationships/hyperlink" Target="https://www.tme.eu/pl/details/pesd2ivn24-tr/diody-transil-smd-dwukierunkowe/nexperia/" TargetMode="External"/><Relationship Id="rId28" Type="http://schemas.openxmlformats.org/officeDocument/2006/relationships/hyperlink" Target="https://www.tme.eu/pl/details/cf1_4w-1k5/rezystory-tht/sr-passives/" TargetMode="External"/><Relationship Id="rId36" Type="http://schemas.openxmlformats.org/officeDocument/2006/relationships/hyperlink" Target="https://www.tme.eu/pl/details/cc-15_500/kondensatory-ceramiczne-tht/sr-passives/" TargetMode="External"/><Relationship Id="rId49" Type="http://schemas.openxmlformats.org/officeDocument/2006/relationships/hyperlink" Target="https://www.tme.eu/pl/details/bzx79-c10.113/diody-zenera-tht/nexperia/bzx79-c10-113/" TargetMode="External"/><Relationship Id="rId57" Type="http://schemas.openxmlformats.org/officeDocument/2006/relationships/hyperlink" Target="https://www.tme.eu/pl/details/cc-151_500/kondensatory-ceramiczne-tht/sr-passives/" TargetMode="External"/><Relationship Id="rId10" Type="http://schemas.openxmlformats.org/officeDocument/2006/relationships/hyperlink" Target="https://www.tme.eu/pl/details/cf1_4w-10k/rezystory-tht/sr-passives/" TargetMode="External"/><Relationship Id="rId31" Type="http://schemas.openxmlformats.org/officeDocument/2006/relationships/hyperlink" Target="https://www.tme.eu/pl/details/cf1_4ws-300r/rezystory-tht/sr-passives/" TargetMode="External"/><Relationship Id="rId44" Type="http://schemas.openxmlformats.org/officeDocument/2006/relationships/hyperlink" Target="https://www.tme.eu/pl/details/przelbl1x3/przelaczniki-dzwigniowe/" TargetMode="External"/><Relationship Id="rId52" Type="http://schemas.openxmlformats.org/officeDocument/2006/relationships/hyperlink" Target="https://www.tme.eu/pl/details/cf1_4w-62r/rezystory-tht/sr-passives/" TargetMode="External"/><Relationship Id="rId60" Type="http://schemas.openxmlformats.org/officeDocument/2006/relationships/hyperlink" Target="https://www.tme.eu/pl/details/20.00m-smdhc49s/rezonatory-kwarcowe-smd/yic/" TargetMode="External"/><Relationship Id="rId65" Type="http://schemas.openxmlformats.org/officeDocument/2006/relationships/hyperlink" Target="https://botland.com.pl/przelaczniki-dzwigienkowe/4007-przelacznik-dzwigniowy-podwojny-on-on-mts-250v3a-5904422368197.html?cd=18298825651&amp;ad=&amp;kd=&amp;gclid=Cj0KCQjwiZqhBhCJARIsACHHEH_4r4Z_0Oob4vju6A7sSkySuXRV6cdXNI6F4B5zw7QaqYtyBmssGBgaAshPEALw_wcB" TargetMode="External"/><Relationship Id="rId4" Type="http://schemas.openxmlformats.org/officeDocument/2006/relationships/hyperlink" Target="https://www.tme.eu/pl/details/bzx79-c10.113/diody-zenera-tht/nexperia/bzx79-c10-113/" TargetMode="External"/><Relationship Id="rId9" Type="http://schemas.openxmlformats.org/officeDocument/2006/relationships/hyperlink" Target="https://www.tme.eu/pl/details/cf1_4ws-300r/rezystory-tht/sr-passives/" TargetMode="External"/><Relationship Id="rId13" Type="http://schemas.openxmlformats.org/officeDocument/2006/relationships/hyperlink" Target="https://www.tme.eu/pl/details/cc-151_500/kondensatory-ceramiczne-tht/sr-passives/" TargetMode="External"/><Relationship Id="rId18" Type="http://schemas.openxmlformats.org/officeDocument/2006/relationships/hyperlink" Target="https://www.tme.eu/pl/details/tja1055t_c.518/uklady-scalone-interfejs-can/nxp/tja1055t-c-518/" TargetMode="External"/><Relationship Id="rId39" Type="http://schemas.openxmlformats.org/officeDocument/2006/relationships/hyperlink" Target="https://www.tme.eu/pl/details/b82787c0104h002/dlawiki-smd-pozostale/epc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5756A-67A0-421C-AD60-B98B79FE21F8}">
  <dimension ref="A1:S87"/>
  <sheetViews>
    <sheetView tabSelected="1" zoomScaleNormal="100" workbookViewId="0">
      <selection activeCell="V14" sqref="V14"/>
    </sheetView>
  </sheetViews>
  <sheetFormatPr defaultRowHeight="15" x14ac:dyDescent="0.25"/>
  <cols>
    <col min="1" max="1" width="3.5703125" bestFit="1" customWidth="1"/>
    <col min="2" max="2" width="13.7109375" bestFit="1" customWidth="1"/>
    <col min="3" max="3" width="17.42578125" bestFit="1" customWidth="1"/>
    <col min="4" max="4" width="30.28515625" hidden="1" customWidth="1"/>
    <col min="5" max="5" width="11.28515625" style="7" hidden="1" customWidth="1"/>
    <col min="6" max="7" width="11" hidden="1" customWidth="1"/>
    <col min="8" max="8" width="10.85546875" hidden="1" customWidth="1"/>
    <col min="9" max="9" width="9.42578125" customWidth="1"/>
    <col min="10" max="10" width="10" hidden="1" customWidth="1"/>
    <col min="11" max="11" width="13.7109375" customWidth="1"/>
    <col min="12" max="12" width="14.140625" customWidth="1"/>
    <col min="13" max="13" width="7.28515625" customWidth="1"/>
    <col min="14" max="14" width="8" customWidth="1"/>
    <col min="15" max="15" width="23.85546875" customWidth="1"/>
    <col min="16" max="16" width="16.85546875" customWidth="1"/>
    <col min="17" max="17" width="9.85546875" customWidth="1"/>
    <col min="18" max="18" width="10.140625" customWidth="1"/>
  </cols>
  <sheetData>
    <row r="1" spans="1:19" ht="26.25" x14ac:dyDescent="0.25">
      <c r="A1" s="61"/>
      <c r="B1" s="62" t="s">
        <v>151</v>
      </c>
      <c r="C1" s="61"/>
      <c r="D1" s="61"/>
      <c r="E1" s="63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13"/>
    </row>
    <row r="2" spans="1:19" ht="15" customHeight="1" x14ac:dyDescent="0.25">
      <c r="A2" s="38" t="s">
        <v>12</v>
      </c>
      <c r="B2" s="38" t="s">
        <v>0</v>
      </c>
      <c r="C2" s="38" t="s">
        <v>2</v>
      </c>
      <c r="D2" s="38" t="s">
        <v>3</v>
      </c>
      <c r="E2" s="46" t="s">
        <v>109</v>
      </c>
      <c r="F2" s="46" t="s">
        <v>110</v>
      </c>
      <c r="G2" s="37" t="s">
        <v>111</v>
      </c>
      <c r="H2" s="37" t="s">
        <v>32</v>
      </c>
      <c r="I2" s="42" t="s">
        <v>112</v>
      </c>
      <c r="J2" s="59" t="s">
        <v>114</v>
      </c>
      <c r="K2" s="44" t="s">
        <v>156</v>
      </c>
      <c r="L2" s="44"/>
      <c r="M2" s="45" t="s">
        <v>7</v>
      </c>
      <c r="N2" s="45"/>
      <c r="O2" s="36" t="s">
        <v>8</v>
      </c>
      <c r="P2" s="37" t="s">
        <v>11</v>
      </c>
      <c r="Q2" s="38" t="s">
        <v>10</v>
      </c>
      <c r="R2" s="39" t="s">
        <v>9</v>
      </c>
      <c r="S2" s="13"/>
    </row>
    <row r="3" spans="1:19" x14ac:dyDescent="0.25">
      <c r="A3" s="38"/>
      <c r="B3" s="38"/>
      <c r="C3" s="38"/>
      <c r="D3" s="38"/>
      <c r="E3" s="46"/>
      <c r="F3" s="46"/>
      <c r="G3" s="37"/>
      <c r="H3" s="37"/>
      <c r="I3" s="42"/>
      <c r="J3" s="59"/>
      <c r="K3" s="31" t="s">
        <v>5</v>
      </c>
      <c r="L3" s="31" t="s">
        <v>6</v>
      </c>
      <c r="M3" s="34" t="s">
        <v>5</v>
      </c>
      <c r="N3" s="34" t="s">
        <v>6</v>
      </c>
      <c r="O3" s="36"/>
      <c r="P3" s="37"/>
      <c r="Q3" s="38"/>
      <c r="R3" s="39"/>
      <c r="S3" s="13"/>
    </row>
    <row r="4" spans="1:19" x14ac:dyDescent="0.25">
      <c r="A4" s="2" t="s">
        <v>13</v>
      </c>
      <c r="B4" s="2" t="s">
        <v>23</v>
      </c>
      <c r="C4" s="2" t="s">
        <v>29</v>
      </c>
      <c r="D4" s="2" t="s">
        <v>26</v>
      </c>
      <c r="E4" s="6">
        <v>11</v>
      </c>
      <c r="F4" s="3">
        <v>11</v>
      </c>
      <c r="G4" s="3">
        <v>11</v>
      </c>
      <c r="H4" s="3">
        <v>1</v>
      </c>
      <c r="I4" s="30">
        <v>11</v>
      </c>
      <c r="J4" s="11" t="s">
        <v>116</v>
      </c>
      <c r="K4" s="32">
        <v>10.95</v>
      </c>
      <c r="L4" s="32">
        <f>K4*1.23</f>
        <v>13.468499999999999</v>
      </c>
      <c r="M4" s="35">
        <f>IF($J4="TAK",$K4*$I4,0)</f>
        <v>120.44999999999999</v>
      </c>
      <c r="N4" s="35">
        <f>$M4*1.23</f>
        <v>148.15349999999998</v>
      </c>
      <c r="O4" s="8" t="s">
        <v>37</v>
      </c>
      <c r="P4" s="3" t="s">
        <v>29</v>
      </c>
      <c r="Q4" s="3" t="s">
        <v>35</v>
      </c>
      <c r="R4" s="33" t="s">
        <v>36</v>
      </c>
      <c r="S4" s="13"/>
    </row>
    <row r="5" spans="1:19" x14ac:dyDescent="0.25">
      <c r="A5" s="2" t="s">
        <v>14</v>
      </c>
      <c r="B5" s="2" t="s">
        <v>25</v>
      </c>
      <c r="C5" s="2" t="s">
        <v>31</v>
      </c>
      <c r="D5" s="2" t="s">
        <v>28</v>
      </c>
      <c r="E5" s="6">
        <v>8</v>
      </c>
      <c r="F5" s="3">
        <v>8</v>
      </c>
      <c r="G5" s="3">
        <v>8</v>
      </c>
      <c r="H5" s="3">
        <v>1</v>
      </c>
      <c r="I5" s="30">
        <v>11</v>
      </c>
      <c r="J5" s="11" t="s">
        <v>116</v>
      </c>
      <c r="K5" s="32">
        <v>5.67</v>
      </c>
      <c r="L5" s="32">
        <f>K5*1.23</f>
        <v>6.9741</v>
      </c>
      <c r="M5" s="35">
        <f>IF($J5="TAK",$K5*$I5,0)</f>
        <v>62.37</v>
      </c>
      <c r="N5" s="35">
        <f>$M5*1.23</f>
        <v>76.715099999999993</v>
      </c>
      <c r="O5" s="8" t="s">
        <v>37</v>
      </c>
      <c r="P5" s="3" t="s">
        <v>31</v>
      </c>
      <c r="Q5" s="3" t="s">
        <v>35</v>
      </c>
      <c r="R5" s="33" t="s">
        <v>36</v>
      </c>
      <c r="S5" s="13"/>
    </row>
    <row r="6" spans="1:19" x14ac:dyDescent="0.25">
      <c r="A6" s="2" t="s">
        <v>15</v>
      </c>
      <c r="B6" s="2" t="s">
        <v>42</v>
      </c>
      <c r="C6" s="2" t="s">
        <v>43</v>
      </c>
      <c r="D6" s="2" t="s">
        <v>45</v>
      </c>
      <c r="E6" s="6">
        <v>11</v>
      </c>
      <c r="F6" s="3">
        <v>5</v>
      </c>
      <c r="G6" s="3">
        <v>0</v>
      </c>
      <c r="H6" s="3">
        <v>1</v>
      </c>
      <c r="I6" s="30">
        <v>3</v>
      </c>
      <c r="J6" s="11" t="s">
        <v>116</v>
      </c>
      <c r="K6" s="32">
        <v>5.5638500000000004</v>
      </c>
      <c r="L6" s="32">
        <f>K6*1.23</f>
        <v>6.8435355000000007</v>
      </c>
      <c r="M6" s="35">
        <f>IF($J6="TAK",$K6*$I6,0)</f>
        <v>16.691549999999999</v>
      </c>
      <c r="N6" s="35">
        <f>$M6*1.23</f>
        <v>20.530606499999998</v>
      </c>
      <c r="O6" s="8" t="s">
        <v>44</v>
      </c>
      <c r="P6" s="3" t="s">
        <v>43</v>
      </c>
      <c r="Q6" s="3" t="s">
        <v>35</v>
      </c>
      <c r="R6" s="33" t="s">
        <v>36</v>
      </c>
      <c r="S6" s="13"/>
    </row>
    <row r="7" spans="1:19" x14ac:dyDescent="0.25">
      <c r="A7" s="2" t="s">
        <v>16</v>
      </c>
      <c r="B7" s="2" t="s">
        <v>46</v>
      </c>
      <c r="C7" s="2" t="s">
        <v>47</v>
      </c>
      <c r="D7" s="2" t="s">
        <v>49</v>
      </c>
      <c r="E7" s="6">
        <v>11</v>
      </c>
      <c r="F7" s="3">
        <v>11</v>
      </c>
      <c r="G7" s="3">
        <v>11</v>
      </c>
      <c r="H7" s="3">
        <v>2</v>
      </c>
      <c r="I7" s="30">
        <v>11</v>
      </c>
      <c r="J7" s="11" t="s">
        <v>116</v>
      </c>
      <c r="K7" s="32">
        <v>1.0218</v>
      </c>
      <c r="L7" s="32">
        <f>K7*1.23</f>
        <v>1.2568140000000001</v>
      </c>
      <c r="M7" s="35">
        <f>IF($J7="TAK",$K7*$I7,0)</f>
        <v>11.239800000000001</v>
      </c>
      <c r="N7" s="35">
        <f>$M7*1.23</f>
        <v>13.824954</v>
      </c>
      <c r="O7" s="8" t="s">
        <v>50</v>
      </c>
      <c r="P7" s="3" t="s">
        <v>48</v>
      </c>
      <c r="Q7" s="3" t="s">
        <v>35</v>
      </c>
      <c r="R7" s="33" t="s">
        <v>36</v>
      </c>
      <c r="S7" s="13"/>
    </row>
    <row r="8" spans="1:19" x14ac:dyDescent="0.25">
      <c r="A8" s="2" t="s">
        <v>17</v>
      </c>
      <c r="B8" s="2" t="s">
        <v>38</v>
      </c>
      <c r="C8" s="2" t="s">
        <v>39</v>
      </c>
      <c r="D8" s="2" t="s">
        <v>40</v>
      </c>
      <c r="E8" s="6">
        <v>11</v>
      </c>
      <c r="F8" s="3">
        <v>6</v>
      </c>
      <c r="G8" s="3">
        <v>0</v>
      </c>
      <c r="H8" s="3">
        <v>5</v>
      </c>
      <c r="I8" s="30">
        <v>11</v>
      </c>
      <c r="J8" s="11" t="s">
        <v>116</v>
      </c>
      <c r="K8" s="32">
        <v>0.77100000000000002</v>
      </c>
      <c r="L8" s="32">
        <f>K8*1.23</f>
        <v>0.94833000000000001</v>
      </c>
      <c r="M8" s="35">
        <f>IF($J8="TAK",$K8*$I8,0)</f>
        <v>8.4809999999999999</v>
      </c>
      <c r="N8" s="35">
        <f>$M8*1.23</f>
        <v>10.43163</v>
      </c>
      <c r="O8" s="8" t="s">
        <v>41</v>
      </c>
      <c r="P8" s="3" t="s">
        <v>39</v>
      </c>
      <c r="Q8" s="3" t="s">
        <v>35</v>
      </c>
      <c r="R8" s="33" t="s">
        <v>36</v>
      </c>
      <c r="S8" s="13"/>
    </row>
    <row r="9" spans="1:19" x14ac:dyDescent="0.25">
      <c r="A9" s="2" t="s">
        <v>18</v>
      </c>
      <c r="B9" s="2" t="s">
        <v>98</v>
      </c>
      <c r="C9" s="2" t="s">
        <v>132</v>
      </c>
      <c r="D9" s="2" t="s">
        <v>99</v>
      </c>
      <c r="E9" s="6">
        <v>11</v>
      </c>
      <c r="F9" s="3">
        <v>11</v>
      </c>
      <c r="G9" s="3">
        <v>0</v>
      </c>
      <c r="H9" s="3">
        <v>100</v>
      </c>
      <c r="I9" s="30">
        <v>100</v>
      </c>
      <c r="J9" s="11" t="s">
        <v>116</v>
      </c>
      <c r="K9" s="32">
        <v>3.6060000000000002E-2</v>
      </c>
      <c r="L9" s="32">
        <f t="shared" ref="L9" si="0">K9*1.23</f>
        <v>4.4353799999999999E-2</v>
      </c>
      <c r="M9" s="35">
        <f t="shared" ref="M9" si="1">IF($J9="TAK",$K9*$I9,0)</f>
        <v>3.6060000000000003</v>
      </c>
      <c r="N9" s="35">
        <f t="shared" ref="N9" si="2">$M9*1.23</f>
        <v>4.4353800000000003</v>
      </c>
      <c r="O9" s="8" t="s">
        <v>125</v>
      </c>
      <c r="P9" s="3" t="s">
        <v>152</v>
      </c>
      <c r="Q9" s="3" t="s">
        <v>35</v>
      </c>
      <c r="R9" s="33" t="s">
        <v>36</v>
      </c>
      <c r="S9" s="13"/>
    </row>
    <row r="10" spans="1:19" x14ac:dyDescent="0.25">
      <c r="A10" s="2" t="s">
        <v>19</v>
      </c>
      <c r="B10" s="2" t="s">
        <v>147</v>
      </c>
      <c r="C10" s="2" t="s">
        <v>60</v>
      </c>
      <c r="D10" s="2" t="s">
        <v>61</v>
      </c>
      <c r="E10" s="6">
        <v>4</v>
      </c>
      <c r="F10" s="3">
        <v>4</v>
      </c>
      <c r="G10" s="3">
        <v>4</v>
      </c>
      <c r="H10" s="3">
        <v>100</v>
      </c>
      <c r="I10" s="30">
        <v>100</v>
      </c>
      <c r="J10" s="11" t="s">
        <v>116</v>
      </c>
      <c r="K10" s="32">
        <v>3.6060000000000002E-2</v>
      </c>
      <c r="L10" s="32">
        <f t="shared" ref="L10:L15" si="3">K10*1.23</f>
        <v>4.4353799999999999E-2</v>
      </c>
      <c r="M10" s="35">
        <f t="shared" ref="M10:M15" si="4">IF($J10="TAK",$K10*$I10,0)</f>
        <v>3.6060000000000003</v>
      </c>
      <c r="N10" s="35">
        <f t="shared" ref="N10:N15" si="5">$M10*1.23</f>
        <v>4.4353800000000003</v>
      </c>
      <c r="O10" s="8" t="s">
        <v>125</v>
      </c>
      <c r="P10" s="3" t="s">
        <v>120</v>
      </c>
      <c r="Q10" s="3" t="s">
        <v>35</v>
      </c>
      <c r="R10" s="33" t="s">
        <v>36</v>
      </c>
      <c r="S10" s="13"/>
    </row>
    <row r="11" spans="1:19" x14ac:dyDescent="0.25">
      <c r="A11" s="2" t="s">
        <v>20</v>
      </c>
      <c r="B11" s="2" t="s">
        <v>148</v>
      </c>
      <c r="C11" s="2" t="s">
        <v>62</v>
      </c>
      <c r="D11" s="2" t="s">
        <v>64</v>
      </c>
      <c r="E11" s="6">
        <v>2</v>
      </c>
      <c r="F11" s="3">
        <v>0</v>
      </c>
      <c r="G11" s="3">
        <v>0</v>
      </c>
      <c r="H11" s="3">
        <v>100</v>
      </c>
      <c r="I11" s="30">
        <v>100</v>
      </c>
      <c r="J11" s="11" t="s">
        <v>116</v>
      </c>
      <c r="K11" s="32">
        <v>4.2590000000000003E-2</v>
      </c>
      <c r="L11" s="32">
        <f t="shared" si="3"/>
        <v>5.23857E-2</v>
      </c>
      <c r="M11" s="35">
        <f t="shared" si="4"/>
        <v>4.2590000000000003</v>
      </c>
      <c r="N11" s="35">
        <f t="shared" si="5"/>
        <v>5.2385700000000002</v>
      </c>
      <c r="O11" s="8" t="s">
        <v>125</v>
      </c>
      <c r="P11" s="3" t="s">
        <v>122</v>
      </c>
      <c r="Q11" s="3" t="s">
        <v>35</v>
      </c>
      <c r="R11" s="33" t="s">
        <v>121</v>
      </c>
      <c r="S11" s="13"/>
    </row>
    <row r="12" spans="1:19" x14ac:dyDescent="0.25">
      <c r="A12" s="2" t="s">
        <v>21</v>
      </c>
      <c r="B12" s="51" t="s">
        <v>63</v>
      </c>
      <c r="C12" s="51" t="s">
        <v>67</v>
      </c>
      <c r="D12" s="51" t="s">
        <v>68</v>
      </c>
      <c r="E12" s="52">
        <v>11</v>
      </c>
      <c r="F12" s="53">
        <v>11</v>
      </c>
      <c r="G12" s="53">
        <v>11</v>
      </c>
      <c r="H12" s="53">
        <v>100</v>
      </c>
      <c r="I12" s="30">
        <v>100</v>
      </c>
      <c r="J12" s="55" t="s">
        <v>116</v>
      </c>
      <c r="K12" s="60">
        <v>3.5159999999999997E-2</v>
      </c>
      <c r="L12" s="32">
        <v>4.3246799999999995E-2</v>
      </c>
      <c r="M12" s="35">
        <v>3.5159999999999996</v>
      </c>
      <c r="N12" s="35">
        <v>4.324679999999999</v>
      </c>
      <c r="O12" s="58" t="s">
        <v>125</v>
      </c>
      <c r="P12" s="53" t="s">
        <v>123</v>
      </c>
      <c r="Q12" s="53" t="s">
        <v>35</v>
      </c>
      <c r="R12" s="33" t="s">
        <v>36</v>
      </c>
      <c r="S12" s="13"/>
    </row>
    <row r="13" spans="1:19" x14ac:dyDescent="0.25">
      <c r="A13" s="2" t="s">
        <v>22</v>
      </c>
      <c r="B13" s="2" t="s">
        <v>1</v>
      </c>
      <c r="C13" s="2" t="s">
        <v>65</v>
      </c>
      <c r="D13" s="2" t="s">
        <v>66</v>
      </c>
      <c r="E13" s="6">
        <v>2</v>
      </c>
      <c r="F13" s="3">
        <v>2</v>
      </c>
      <c r="G13" s="3">
        <v>2</v>
      </c>
      <c r="H13" s="3">
        <v>100</v>
      </c>
      <c r="I13" s="30">
        <v>100</v>
      </c>
      <c r="J13" s="11" t="s">
        <v>116</v>
      </c>
      <c r="K13" s="32">
        <v>6.9980000000000001E-2</v>
      </c>
      <c r="L13" s="32">
        <f>K13*1.23</f>
        <v>8.6075399999999996E-2</v>
      </c>
      <c r="M13" s="35">
        <f>IF($J13="TAK",$K13*$I13,0)</f>
        <v>6.9980000000000002</v>
      </c>
      <c r="N13" s="35">
        <f>$M13*1.23</f>
        <v>8.6075400000000002</v>
      </c>
      <c r="O13" s="8" t="s">
        <v>125</v>
      </c>
      <c r="P13" s="3" t="s">
        <v>133</v>
      </c>
      <c r="Q13" s="3" t="s">
        <v>35</v>
      </c>
      <c r="R13" s="33" t="s">
        <v>36</v>
      </c>
      <c r="S13" s="13"/>
    </row>
    <row r="14" spans="1:19" x14ac:dyDescent="0.25">
      <c r="A14" s="2" t="s">
        <v>55</v>
      </c>
      <c r="B14" s="2" t="s">
        <v>73</v>
      </c>
      <c r="C14" s="2" t="s">
        <v>138</v>
      </c>
      <c r="D14" s="2" t="s">
        <v>74</v>
      </c>
      <c r="E14" s="6">
        <v>22</v>
      </c>
      <c r="F14" s="3">
        <v>22</v>
      </c>
      <c r="G14" s="3">
        <v>0</v>
      </c>
      <c r="H14" s="3">
        <v>5</v>
      </c>
      <c r="I14" s="30">
        <v>25</v>
      </c>
      <c r="J14" s="11" t="s">
        <v>116</v>
      </c>
      <c r="K14" s="32">
        <v>0.96899999999999997</v>
      </c>
      <c r="L14" s="32">
        <f>K14*1.23</f>
        <v>1.19187</v>
      </c>
      <c r="M14" s="35">
        <f>IF($J14="TAK",$K14*$I14,0)</f>
        <v>24.224999999999998</v>
      </c>
      <c r="N14" s="35">
        <f>$M14*1.23</f>
        <v>29.796749999999996</v>
      </c>
      <c r="O14" s="8" t="s">
        <v>139</v>
      </c>
      <c r="P14" s="3" t="s">
        <v>140</v>
      </c>
      <c r="Q14" s="3" t="s">
        <v>35</v>
      </c>
      <c r="R14" s="33" t="s">
        <v>36</v>
      </c>
      <c r="S14" s="13"/>
    </row>
    <row r="15" spans="1:19" x14ac:dyDescent="0.25">
      <c r="A15" s="2" t="s">
        <v>56</v>
      </c>
      <c r="B15" s="2" t="s">
        <v>71</v>
      </c>
      <c r="C15" s="2" t="s">
        <v>70</v>
      </c>
      <c r="D15" s="2" t="s">
        <v>72</v>
      </c>
      <c r="E15" s="6">
        <v>22</v>
      </c>
      <c r="F15" s="3">
        <v>22</v>
      </c>
      <c r="G15" s="3">
        <v>0</v>
      </c>
      <c r="H15" s="3">
        <v>100</v>
      </c>
      <c r="I15" s="30">
        <v>100</v>
      </c>
      <c r="J15" s="11" t="s">
        <v>116</v>
      </c>
      <c r="K15" s="32">
        <v>0.12322</v>
      </c>
      <c r="L15" s="32">
        <f>K15*1.23</f>
        <v>0.15156059999999999</v>
      </c>
      <c r="M15" s="35">
        <f>IF($J15="TAK",$K15*$I15,0)</f>
        <v>12.321999999999999</v>
      </c>
      <c r="N15" s="35">
        <f>$M15*1.23</f>
        <v>15.156059999999998</v>
      </c>
      <c r="O15" s="8" t="s">
        <v>125</v>
      </c>
      <c r="P15" s="3" t="s">
        <v>134</v>
      </c>
      <c r="Q15" s="3" t="s">
        <v>35</v>
      </c>
      <c r="R15" s="33" t="s">
        <v>36</v>
      </c>
      <c r="S15" s="13"/>
    </row>
    <row r="16" spans="1:19" x14ac:dyDescent="0.25">
      <c r="A16" s="51" t="s">
        <v>57</v>
      </c>
      <c r="B16" s="2" t="s">
        <v>69</v>
      </c>
      <c r="C16" s="2" t="s">
        <v>51</v>
      </c>
      <c r="D16" s="2" t="s">
        <v>52</v>
      </c>
      <c r="E16" s="6">
        <v>22</v>
      </c>
      <c r="F16" s="3">
        <v>22</v>
      </c>
      <c r="G16" s="3">
        <v>22</v>
      </c>
      <c r="H16" s="3">
        <v>100</v>
      </c>
      <c r="I16" s="30">
        <v>100</v>
      </c>
      <c r="J16" s="11" t="s">
        <v>116</v>
      </c>
      <c r="K16" s="32">
        <v>0.12322</v>
      </c>
      <c r="L16" s="32">
        <f>K16*1.23</f>
        <v>0.15156059999999999</v>
      </c>
      <c r="M16" s="35">
        <f>IF($J16="TAK",$K16*$I16,0)</f>
        <v>12.321999999999999</v>
      </c>
      <c r="N16" s="35">
        <f>$M16*1.23</f>
        <v>15.156059999999998</v>
      </c>
      <c r="O16" s="8" t="s">
        <v>125</v>
      </c>
      <c r="P16" s="3" t="s">
        <v>117</v>
      </c>
      <c r="Q16" s="3" t="s">
        <v>35</v>
      </c>
      <c r="R16" s="33" t="s">
        <v>36</v>
      </c>
      <c r="S16" s="13"/>
    </row>
    <row r="17" spans="1:19" x14ac:dyDescent="0.25">
      <c r="E17"/>
      <c r="K17" s="40" t="s">
        <v>113</v>
      </c>
      <c r="L17" s="41"/>
      <c r="M17" s="29">
        <f>SUM(M4:M16)</f>
        <v>290.08634999999998</v>
      </c>
      <c r="N17" s="29">
        <f>SUM(N4:N16)</f>
        <v>356.80621050000002</v>
      </c>
      <c r="S17" s="13"/>
    </row>
    <row r="18" spans="1:19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 x14ac:dyDescent="0.25">
      <c r="E19"/>
    </row>
    <row r="20" spans="1:19" x14ac:dyDescent="0.25">
      <c r="E20"/>
    </row>
    <row r="21" spans="1:19" x14ac:dyDescent="0.25">
      <c r="E21"/>
    </row>
    <row r="22" spans="1:19" x14ac:dyDescent="0.25">
      <c r="E22"/>
    </row>
    <row r="23" spans="1:19" x14ac:dyDescent="0.25">
      <c r="E23"/>
    </row>
    <row r="24" spans="1:19" x14ac:dyDescent="0.25">
      <c r="E24"/>
    </row>
    <row r="25" spans="1:19" x14ac:dyDescent="0.25">
      <c r="E25"/>
    </row>
    <row r="26" spans="1:19" x14ac:dyDescent="0.25">
      <c r="E26"/>
    </row>
    <row r="27" spans="1:19" x14ac:dyDescent="0.25">
      <c r="E27"/>
    </row>
    <row r="28" spans="1:19" x14ac:dyDescent="0.25">
      <c r="E28"/>
    </row>
    <row r="29" spans="1:19" x14ac:dyDescent="0.25">
      <c r="E29"/>
    </row>
    <row r="30" spans="1:19" x14ac:dyDescent="0.25">
      <c r="E30"/>
    </row>
    <row r="31" spans="1:19" ht="15" customHeight="1" x14ac:dyDescent="0.25">
      <c r="E31"/>
    </row>
    <row r="32" spans="1:19" x14ac:dyDescent="0.25">
      <c r="E32"/>
    </row>
    <row r="33" spans="5:5" x14ac:dyDescent="0.25">
      <c r="E33"/>
    </row>
    <row r="34" spans="5:5" ht="15" customHeight="1" x14ac:dyDescent="0.25">
      <c r="E34"/>
    </row>
    <row r="35" spans="5:5" x14ac:dyDescent="0.25">
      <c r="E35"/>
    </row>
    <row r="36" spans="5:5" x14ac:dyDescent="0.25">
      <c r="E36"/>
    </row>
    <row r="37" spans="5:5" x14ac:dyDescent="0.25">
      <c r="E37"/>
    </row>
    <row r="38" spans="5:5" x14ac:dyDescent="0.25">
      <c r="E38"/>
    </row>
    <row r="39" spans="5:5" ht="15" customHeight="1" x14ac:dyDescent="0.25">
      <c r="E39"/>
    </row>
    <row r="40" spans="5:5" ht="15" customHeight="1" x14ac:dyDescent="0.25">
      <c r="E40"/>
    </row>
    <row r="41" spans="5:5" ht="15" customHeight="1" x14ac:dyDescent="0.25">
      <c r="E41"/>
    </row>
    <row r="42" spans="5:5" ht="15" customHeight="1" x14ac:dyDescent="0.25">
      <c r="E42"/>
    </row>
    <row r="43" spans="5:5" ht="15" customHeight="1" x14ac:dyDescent="0.25">
      <c r="E43"/>
    </row>
    <row r="44" spans="5:5" x14ac:dyDescent="0.25">
      <c r="E44"/>
    </row>
    <row r="45" spans="5:5" ht="15" hidden="1" customHeight="1" x14ac:dyDescent="0.25">
      <c r="E45"/>
    </row>
    <row r="46" spans="5:5" ht="15" hidden="1" customHeight="1" x14ac:dyDescent="0.25">
      <c r="E46"/>
    </row>
    <row r="47" spans="5:5" x14ac:dyDescent="0.25">
      <c r="E47"/>
    </row>
    <row r="48" spans="5:5" x14ac:dyDescent="0.25">
      <c r="E48"/>
    </row>
    <row r="49" spans="5:5" ht="15" hidden="1" customHeight="1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ht="15" hidden="1" customHeight="1" x14ac:dyDescent="0.25">
      <c r="E54"/>
    </row>
    <row r="55" spans="5:5" ht="15" hidden="1" customHeight="1" x14ac:dyDescent="0.25">
      <c r="E55"/>
    </row>
    <row r="56" spans="5:5" ht="15" hidden="1" customHeight="1" x14ac:dyDescent="0.25">
      <c r="E56"/>
    </row>
    <row r="57" spans="5:5" x14ac:dyDescent="0.25">
      <c r="E57"/>
    </row>
    <row r="58" spans="5:5" x14ac:dyDescent="0.25">
      <c r="E58"/>
    </row>
    <row r="59" spans="5:5" x14ac:dyDescent="0.25">
      <c r="E59"/>
    </row>
    <row r="60" spans="5:5" ht="15" customHeight="1" x14ac:dyDescent="0.25">
      <c r="E60"/>
    </row>
    <row r="61" spans="5:5" x14ac:dyDescent="0.25">
      <c r="E61"/>
    </row>
    <row r="62" spans="5:5" x14ac:dyDescent="0.25">
      <c r="E62"/>
    </row>
    <row r="63" spans="5:5" x14ac:dyDescent="0.25">
      <c r="E63"/>
    </row>
    <row r="64" spans="5:5" ht="15" hidden="1" customHeight="1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ht="15" hidden="1" customHeight="1" x14ac:dyDescent="0.25">
      <c r="E70"/>
    </row>
    <row r="71" spans="5:5" x14ac:dyDescent="0.25">
      <c r="E71"/>
    </row>
    <row r="72" spans="5:5" ht="15" hidden="1" customHeight="1" x14ac:dyDescent="0.25">
      <c r="E72"/>
    </row>
    <row r="73" spans="5:5" ht="15" hidden="1" customHeight="1" x14ac:dyDescent="0.25">
      <c r="E73"/>
    </row>
    <row r="74" spans="5:5" x14ac:dyDescent="0.25">
      <c r="E74"/>
    </row>
    <row r="75" spans="5:5" ht="15" hidden="1" customHeight="1" x14ac:dyDescent="0.25">
      <c r="E75"/>
    </row>
    <row r="76" spans="5:5" x14ac:dyDescent="0.25">
      <c r="E76"/>
    </row>
    <row r="77" spans="5:5" ht="15" hidden="1" customHeight="1" x14ac:dyDescent="0.25">
      <c r="E77"/>
    </row>
    <row r="78" spans="5:5" x14ac:dyDescent="0.25">
      <c r="E78"/>
    </row>
    <row r="79" spans="5:5" ht="15" hidden="1" customHeight="1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ht="15" hidden="1" customHeight="1" x14ac:dyDescent="0.25">
      <c r="E85"/>
    </row>
    <row r="86" spans="5:5" x14ac:dyDescent="0.25">
      <c r="E86"/>
    </row>
    <row r="87" spans="5:5" x14ac:dyDescent="0.25">
      <c r="E87"/>
    </row>
  </sheetData>
  <mergeCells count="17">
    <mergeCell ref="F2:F3"/>
    <mergeCell ref="K17:L17"/>
    <mergeCell ref="A2:A3"/>
    <mergeCell ref="B2:B3"/>
    <mergeCell ref="C2:C3"/>
    <mergeCell ref="D2:D3"/>
    <mergeCell ref="E2:E3"/>
    <mergeCell ref="G2:G3"/>
    <mergeCell ref="H2:H3"/>
    <mergeCell ref="I2:I3"/>
    <mergeCell ref="J2:J3"/>
    <mergeCell ref="K2:L2"/>
    <mergeCell ref="O2:O3"/>
    <mergeCell ref="P2:P3"/>
    <mergeCell ref="Q2:Q3"/>
    <mergeCell ref="R2:R3"/>
    <mergeCell ref="M2:N2"/>
  </mergeCells>
  <phoneticPr fontId="1" type="noConversion"/>
  <hyperlinks>
    <hyperlink ref="R8" r:id="rId1" xr:uid="{0BDCCD2A-9F08-46EC-804B-448A13CEFEB5}"/>
    <hyperlink ref="R10" r:id="rId2" xr:uid="{7314753A-9190-4FFC-B761-C93F334D804F}"/>
    <hyperlink ref="R11" r:id="rId3" xr:uid="{48378121-2633-4FF2-995F-4A00CDF3472A}"/>
    <hyperlink ref="R13" r:id="rId4" xr:uid="{6465E9C1-2064-4A59-A516-B70DC8D5B14F}"/>
    <hyperlink ref="R14" r:id="rId5" xr:uid="{2E285567-35CA-4476-A2F1-F306750AD578}"/>
    <hyperlink ref="R15" r:id="rId6" xr:uid="{8845E8B0-4AFE-45BF-8265-483A47CBDAFF}"/>
    <hyperlink ref="R16" r:id="rId7" xr:uid="{28948DAA-79C7-4A92-BA0B-33CAE4F243C4}"/>
    <hyperlink ref="R7" r:id="rId8" xr:uid="{85A6A8AB-219C-4A5C-A2DE-83BB855D7CD4}"/>
    <hyperlink ref="R6" r:id="rId9" xr:uid="{A689841D-AAAF-40E9-B2DA-23057A95E349}"/>
    <hyperlink ref="R5" r:id="rId10" xr:uid="{9D115235-0779-4343-860E-E1C4BB4D83D8}"/>
    <hyperlink ref="R4" r:id="rId11" xr:uid="{27EDF756-6617-4995-ADF6-0B12A2BA7975}"/>
    <hyperlink ref="R9" r:id="rId12" xr:uid="{DB39279A-6F52-4FF0-8F29-49CA2D58AB69}"/>
    <hyperlink ref="R12" r:id="rId13" xr:uid="{45172E6B-229B-4068-986F-8F59A104799F}"/>
  </hyperlinks>
  <pageMargins left="0.7" right="0.7" top="0.75" bottom="0.75" header="0.3" footer="0.3"/>
  <pageSetup paperSize="9" orientation="portrait" horizontalDpi="0" verticalDpi="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C44E-0C6B-4891-A59F-EF6301C1E416}">
  <dimension ref="A1:S87"/>
  <sheetViews>
    <sheetView topLeftCell="A46" zoomScaleNormal="100" workbookViewId="0">
      <selection activeCell="B49" sqref="B49:R49"/>
    </sheetView>
  </sheetViews>
  <sheetFormatPr defaultRowHeight="15" x14ac:dyDescent="0.25"/>
  <cols>
    <col min="1" max="1" width="3.5703125" bestFit="1" customWidth="1"/>
    <col min="2" max="2" width="13.7109375" bestFit="1" customWidth="1"/>
    <col min="3" max="3" width="17.42578125" bestFit="1" customWidth="1"/>
    <col min="4" max="4" width="30.28515625" bestFit="1" customWidth="1"/>
    <col min="5" max="5" width="11.28515625" style="7" customWidth="1"/>
    <col min="6" max="7" width="11" customWidth="1"/>
    <col min="8" max="8" width="10.85546875" customWidth="1"/>
    <col min="9" max="9" width="9.42578125" customWidth="1"/>
    <col min="10" max="10" width="10" customWidth="1"/>
    <col min="11" max="11" width="11.140625" customWidth="1"/>
    <col min="12" max="12" width="10.28515625" customWidth="1"/>
    <col min="13" max="13" width="7.28515625" customWidth="1"/>
    <col min="14" max="14" width="8" customWidth="1"/>
    <col min="15" max="15" width="23.85546875" customWidth="1"/>
    <col min="16" max="16" width="16.85546875" customWidth="1"/>
    <col min="17" max="17" width="9.85546875" customWidth="1"/>
    <col min="18" max="18" width="10.140625" customWidth="1"/>
  </cols>
  <sheetData>
    <row r="1" spans="1:19" ht="38.25" customHeight="1" x14ac:dyDescent="0.25">
      <c r="B1" s="12" t="s">
        <v>150</v>
      </c>
      <c r="S1" s="13"/>
    </row>
    <row r="2" spans="1:19" ht="15" customHeight="1" x14ac:dyDescent="0.25">
      <c r="A2" s="38" t="s">
        <v>12</v>
      </c>
      <c r="B2" s="38" t="s">
        <v>0</v>
      </c>
      <c r="C2" s="38" t="s">
        <v>2</v>
      </c>
      <c r="D2" s="38" t="s">
        <v>3</v>
      </c>
      <c r="E2" s="46" t="s">
        <v>109</v>
      </c>
      <c r="F2" s="46" t="s">
        <v>110</v>
      </c>
      <c r="G2" s="37" t="s">
        <v>111</v>
      </c>
      <c r="H2" s="37" t="s">
        <v>32</v>
      </c>
      <c r="I2" s="46" t="s">
        <v>112</v>
      </c>
      <c r="J2" s="43" t="s">
        <v>114</v>
      </c>
      <c r="K2" s="38" t="s">
        <v>4</v>
      </c>
      <c r="L2" s="38"/>
      <c r="M2" s="38" t="s">
        <v>7</v>
      </c>
      <c r="N2" s="38"/>
      <c r="O2" s="36" t="s">
        <v>8</v>
      </c>
      <c r="P2" s="37" t="s">
        <v>11</v>
      </c>
      <c r="Q2" s="38" t="s">
        <v>10</v>
      </c>
      <c r="R2" s="37" t="s">
        <v>9</v>
      </c>
      <c r="S2" s="13"/>
    </row>
    <row r="3" spans="1:19" x14ac:dyDescent="0.25">
      <c r="A3" s="38"/>
      <c r="B3" s="38"/>
      <c r="C3" s="38"/>
      <c r="D3" s="38"/>
      <c r="E3" s="46"/>
      <c r="F3" s="46"/>
      <c r="G3" s="37"/>
      <c r="H3" s="37"/>
      <c r="I3" s="46"/>
      <c r="J3" s="43"/>
      <c r="K3" s="1" t="s">
        <v>5</v>
      </c>
      <c r="L3" s="1" t="s">
        <v>6</v>
      </c>
      <c r="M3" s="1" t="s">
        <v>5</v>
      </c>
      <c r="N3" s="1" t="s">
        <v>6</v>
      </c>
      <c r="O3" s="36"/>
      <c r="P3" s="37"/>
      <c r="Q3" s="38"/>
      <c r="R3" s="37"/>
      <c r="S3" s="13"/>
    </row>
    <row r="4" spans="1:19" x14ac:dyDescent="0.25">
      <c r="A4" s="2" t="s">
        <v>13</v>
      </c>
      <c r="B4" s="14" t="s">
        <v>23</v>
      </c>
      <c r="C4" s="14" t="s">
        <v>29</v>
      </c>
      <c r="D4" s="14" t="s">
        <v>26</v>
      </c>
      <c r="E4" s="15">
        <v>11</v>
      </c>
      <c r="F4" s="16">
        <v>11</v>
      </c>
      <c r="G4" s="16">
        <v>11</v>
      </c>
      <c r="H4" s="16">
        <v>1</v>
      </c>
      <c r="I4" s="16">
        <v>11</v>
      </c>
      <c r="J4" s="23" t="s">
        <v>116</v>
      </c>
      <c r="K4" s="17">
        <v>10.95</v>
      </c>
      <c r="L4" s="17">
        <f>K4*1.23</f>
        <v>13.468499999999999</v>
      </c>
      <c r="M4" s="18">
        <f>IF($J4="TAK",$K4*$I4,0)</f>
        <v>120.44999999999999</v>
      </c>
      <c r="N4" s="18">
        <f>$M4*1.23</f>
        <v>148.15349999999998</v>
      </c>
      <c r="O4" s="19" t="s">
        <v>37</v>
      </c>
      <c r="P4" s="16" t="s">
        <v>29</v>
      </c>
      <c r="Q4" s="16" t="s">
        <v>35</v>
      </c>
      <c r="R4" s="20" t="s">
        <v>36</v>
      </c>
      <c r="S4" s="13"/>
    </row>
    <row r="5" spans="1:19" x14ac:dyDescent="0.25">
      <c r="A5" s="2" t="s">
        <v>14</v>
      </c>
      <c r="B5" s="14" t="s">
        <v>24</v>
      </c>
      <c r="C5" s="14" t="s">
        <v>34</v>
      </c>
      <c r="D5" s="14" t="s">
        <v>27</v>
      </c>
      <c r="E5" s="15">
        <v>3</v>
      </c>
      <c r="F5" s="16">
        <v>3</v>
      </c>
      <c r="G5" s="16">
        <v>3</v>
      </c>
      <c r="H5" s="16">
        <v>1</v>
      </c>
      <c r="I5" s="16">
        <v>3</v>
      </c>
      <c r="J5" s="23" t="s">
        <v>116</v>
      </c>
      <c r="K5" s="17">
        <v>11.83</v>
      </c>
      <c r="L5" s="17">
        <f t="shared" ref="L5:L19" si="0">K5*1.23</f>
        <v>14.5509</v>
      </c>
      <c r="M5" s="18">
        <f t="shared" ref="M5" si="1">IF($J5="TAK",$K5*$I5,0)</f>
        <v>35.49</v>
      </c>
      <c r="N5" s="18">
        <f t="shared" ref="N5:N8" si="2">$M5*1.23</f>
        <v>43.652700000000003</v>
      </c>
      <c r="O5" s="19" t="s">
        <v>33</v>
      </c>
      <c r="P5" s="16" t="s">
        <v>30</v>
      </c>
      <c r="Q5" s="16" t="s">
        <v>35</v>
      </c>
      <c r="R5" s="20" t="s">
        <v>36</v>
      </c>
      <c r="S5" s="13"/>
    </row>
    <row r="6" spans="1:19" x14ac:dyDescent="0.25">
      <c r="A6" s="2" t="s">
        <v>15</v>
      </c>
      <c r="B6" s="14" t="s">
        <v>25</v>
      </c>
      <c r="C6" s="14" t="s">
        <v>31</v>
      </c>
      <c r="D6" s="14" t="s">
        <v>28</v>
      </c>
      <c r="E6" s="15">
        <v>8</v>
      </c>
      <c r="F6" s="16">
        <v>8</v>
      </c>
      <c r="G6" s="16">
        <v>8</v>
      </c>
      <c r="H6" s="16">
        <v>1</v>
      </c>
      <c r="I6" s="16">
        <v>8</v>
      </c>
      <c r="J6" s="23" t="s">
        <v>116</v>
      </c>
      <c r="K6" s="17">
        <v>5.67</v>
      </c>
      <c r="L6" s="17">
        <f t="shared" si="0"/>
        <v>6.9741</v>
      </c>
      <c r="M6" s="18">
        <f>IF($J6="TAK",$K6*$I6,0)</f>
        <v>45.36</v>
      </c>
      <c r="N6" s="18">
        <f t="shared" si="2"/>
        <v>55.7928</v>
      </c>
      <c r="O6" s="19" t="s">
        <v>37</v>
      </c>
      <c r="P6" s="16" t="s">
        <v>31</v>
      </c>
      <c r="Q6" s="16" t="s">
        <v>35</v>
      </c>
      <c r="R6" s="20" t="s">
        <v>36</v>
      </c>
      <c r="S6" s="13"/>
    </row>
    <row r="7" spans="1:19" x14ac:dyDescent="0.25">
      <c r="A7" s="2" t="s">
        <v>16</v>
      </c>
      <c r="B7" s="14" t="s">
        <v>42</v>
      </c>
      <c r="C7" s="14" t="s">
        <v>43</v>
      </c>
      <c r="D7" s="14" t="s">
        <v>45</v>
      </c>
      <c r="E7" s="15">
        <v>11</v>
      </c>
      <c r="F7" s="16">
        <v>5</v>
      </c>
      <c r="G7" s="16">
        <v>0</v>
      </c>
      <c r="H7" s="16">
        <v>1</v>
      </c>
      <c r="I7" s="16">
        <v>5</v>
      </c>
      <c r="J7" s="23" t="s">
        <v>116</v>
      </c>
      <c r="K7" s="17">
        <v>5.5638500000000004</v>
      </c>
      <c r="L7" s="17">
        <f t="shared" si="0"/>
        <v>6.8435355000000007</v>
      </c>
      <c r="M7" s="18">
        <f t="shared" ref="M7:M8" si="3">IF($J7="TAK",$K7*$I7,0)</f>
        <v>27.819250000000004</v>
      </c>
      <c r="N7" s="18">
        <f t="shared" si="2"/>
        <v>34.217677500000008</v>
      </c>
      <c r="O7" s="19" t="s">
        <v>44</v>
      </c>
      <c r="P7" s="16" t="s">
        <v>43</v>
      </c>
      <c r="Q7" s="16" t="s">
        <v>35</v>
      </c>
      <c r="R7" s="20" t="s">
        <v>36</v>
      </c>
      <c r="S7" s="13"/>
    </row>
    <row r="8" spans="1:19" x14ac:dyDescent="0.25">
      <c r="A8" s="2" t="s">
        <v>17</v>
      </c>
      <c r="B8" s="14" t="s">
        <v>46</v>
      </c>
      <c r="C8" s="14" t="s">
        <v>47</v>
      </c>
      <c r="D8" s="14" t="s">
        <v>49</v>
      </c>
      <c r="E8" s="15">
        <v>11</v>
      </c>
      <c r="F8" s="16">
        <v>11</v>
      </c>
      <c r="G8" s="16">
        <v>11</v>
      </c>
      <c r="H8" s="16">
        <v>2</v>
      </c>
      <c r="I8" s="16">
        <v>11</v>
      </c>
      <c r="J8" s="23" t="s">
        <v>116</v>
      </c>
      <c r="K8" s="17">
        <v>1.0218</v>
      </c>
      <c r="L8" s="17">
        <f t="shared" si="0"/>
        <v>1.2568140000000001</v>
      </c>
      <c r="M8" s="18">
        <f t="shared" si="3"/>
        <v>11.239800000000001</v>
      </c>
      <c r="N8" s="18">
        <f t="shared" si="2"/>
        <v>13.824954</v>
      </c>
      <c r="O8" s="19" t="s">
        <v>50</v>
      </c>
      <c r="P8" s="16" t="s">
        <v>48</v>
      </c>
      <c r="Q8" s="16" t="s">
        <v>35</v>
      </c>
      <c r="R8" s="20" t="s">
        <v>36</v>
      </c>
      <c r="S8" s="13"/>
    </row>
    <row r="9" spans="1:19" x14ac:dyDescent="0.25">
      <c r="A9" s="2" t="s">
        <v>18</v>
      </c>
      <c r="B9" s="14" t="s">
        <v>38</v>
      </c>
      <c r="C9" s="14" t="s">
        <v>39</v>
      </c>
      <c r="D9" s="14" t="s">
        <v>40</v>
      </c>
      <c r="E9" s="15">
        <v>11</v>
      </c>
      <c r="F9" s="16">
        <v>6</v>
      </c>
      <c r="G9" s="16">
        <v>0</v>
      </c>
      <c r="H9" s="16">
        <v>5</v>
      </c>
      <c r="I9" s="16">
        <v>11</v>
      </c>
      <c r="J9" s="23" t="s">
        <v>116</v>
      </c>
      <c r="K9" s="17">
        <v>0.77100000000000002</v>
      </c>
      <c r="L9" s="17">
        <f t="shared" si="0"/>
        <v>0.94833000000000001</v>
      </c>
      <c r="M9" s="18">
        <f t="shared" ref="M9:M27" si="4">IF($J9="TAK",$K9*$I9,0)</f>
        <v>8.4809999999999999</v>
      </c>
      <c r="N9" s="18">
        <f t="shared" ref="N9:N27" si="5">$M9*1.23</f>
        <v>10.43163</v>
      </c>
      <c r="O9" s="19" t="s">
        <v>41</v>
      </c>
      <c r="P9" s="16" t="s">
        <v>39</v>
      </c>
      <c r="Q9" s="16" t="s">
        <v>35</v>
      </c>
      <c r="R9" s="20" t="s">
        <v>36</v>
      </c>
      <c r="S9" s="13"/>
    </row>
    <row r="10" spans="1:19" x14ac:dyDescent="0.25">
      <c r="A10" s="2" t="s">
        <v>19</v>
      </c>
      <c r="B10" s="14" t="s">
        <v>102</v>
      </c>
      <c r="C10" s="14" t="s">
        <v>103</v>
      </c>
      <c r="D10" s="14" t="s">
        <v>104</v>
      </c>
      <c r="E10" s="15">
        <v>3</v>
      </c>
      <c r="F10" s="16">
        <v>3</v>
      </c>
      <c r="G10" s="16">
        <v>3</v>
      </c>
      <c r="H10" s="16">
        <v>25</v>
      </c>
      <c r="I10" s="16">
        <v>25</v>
      </c>
      <c r="J10" s="23" t="s">
        <v>116</v>
      </c>
      <c r="K10" s="16">
        <v>0.13782</v>
      </c>
      <c r="L10" s="17">
        <f t="shared" si="0"/>
        <v>0.16951859999999999</v>
      </c>
      <c r="M10" s="18">
        <f t="shared" si="4"/>
        <v>3.4455</v>
      </c>
      <c r="N10" s="18">
        <f t="shared" si="5"/>
        <v>4.237965</v>
      </c>
      <c r="O10" s="19" t="s">
        <v>142</v>
      </c>
      <c r="P10" s="16" t="s">
        <v>141</v>
      </c>
      <c r="Q10" s="16" t="s">
        <v>35</v>
      </c>
      <c r="R10" s="20" t="s">
        <v>36</v>
      </c>
      <c r="S10" s="13"/>
    </row>
    <row r="11" spans="1:19" x14ac:dyDescent="0.25">
      <c r="A11" s="2" t="s">
        <v>20</v>
      </c>
      <c r="B11" s="14" t="s">
        <v>89</v>
      </c>
      <c r="C11" s="14" t="s">
        <v>91</v>
      </c>
      <c r="D11" s="14" t="s">
        <v>90</v>
      </c>
      <c r="E11" s="15">
        <v>3</v>
      </c>
      <c r="F11" s="16">
        <v>3</v>
      </c>
      <c r="G11" s="16">
        <v>0</v>
      </c>
      <c r="H11" s="16">
        <v>10</v>
      </c>
      <c r="I11" s="16">
        <v>10</v>
      </c>
      <c r="J11" s="23" t="s">
        <v>116</v>
      </c>
      <c r="K11" s="16">
        <v>0.34429999999999999</v>
      </c>
      <c r="L11" s="17">
        <f t="shared" si="0"/>
        <v>0.423489</v>
      </c>
      <c r="M11" s="18">
        <f t="shared" si="4"/>
        <v>3.4430000000000001</v>
      </c>
      <c r="N11" s="18">
        <f t="shared" si="5"/>
        <v>4.23489</v>
      </c>
      <c r="O11" s="19" t="s">
        <v>92</v>
      </c>
      <c r="P11" s="16" t="s">
        <v>93</v>
      </c>
      <c r="Q11" s="16" t="s">
        <v>35</v>
      </c>
      <c r="R11" s="20" t="s">
        <v>36</v>
      </c>
      <c r="S11" s="13"/>
    </row>
    <row r="12" spans="1:19" x14ac:dyDescent="0.25">
      <c r="A12" s="2" t="s">
        <v>21</v>
      </c>
      <c r="B12" s="2" t="s">
        <v>106</v>
      </c>
      <c r="C12" s="2" t="s">
        <v>108</v>
      </c>
      <c r="D12" s="2" t="s">
        <v>107</v>
      </c>
      <c r="E12" s="6">
        <v>22</v>
      </c>
      <c r="F12" s="3">
        <v>0</v>
      </c>
      <c r="G12" s="3">
        <v>0</v>
      </c>
      <c r="H12" s="3">
        <v>25</v>
      </c>
      <c r="I12" s="3">
        <v>25</v>
      </c>
      <c r="J12" s="11" t="s">
        <v>115</v>
      </c>
      <c r="K12" s="3">
        <v>0.16220000000000001</v>
      </c>
      <c r="L12" s="4">
        <f t="shared" si="0"/>
        <v>0.19950600000000002</v>
      </c>
      <c r="M12" s="9">
        <f t="shared" si="4"/>
        <v>0</v>
      </c>
      <c r="N12" s="9">
        <f t="shared" si="5"/>
        <v>0</v>
      </c>
      <c r="O12" s="8" t="s">
        <v>41</v>
      </c>
      <c r="P12" s="3" t="s">
        <v>143</v>
      </c>
      <c r="Q12" s="3" t="s">
        <v>35</v>
      </c>
      <c r="R12" s="10" t="s">
        <v>36</v>
      </c>
      <c r="S12" s="13"/>
    </row>
    <row r="13" spans="1:19" x14ac:dyDescent="0.25">
      <c r="A13" s="2" t="s">
        <v>22</v>
      </c>
      <c r="B13" s="14" t="s">
        <v>53</v>
      </c>
      <c r="C13" s="14" t="s">
        <v>118</v>
      </c>
      <c r="D13" s="14" t="s">
        <v>54</v>
      </c>
      <c r="E13" s="15">
        <v>6</v>
      </c>
      <c r="F13" s="16">
        <v>6</v>
      </c>
      <c r="G13" s="16">
        <v>6</v>
      </c>
      <c r="H13" s="16">
        <v>100</v>
      </c>
      <c r="I13" s="16">
        <v>100</v>
      </c>
      <c r="J13" s="23" t="s">
        <v>116</v>
      </c>
      <c r="K13" s="16">
        <v>3.6060000000000002E-2</v>
      </c>
      <c r="L13" s="17">
        <f t="shared" si="0"/>
        <v>4.4353799999999999E-2</v>
      </c>
      <c r="M13" s="18">
        <f t="shared" si="4"/>
        <v>3.6060000000000003</v>
      </c>
      <c r="N13" s="18">
        <f t="shared" si="5"/>
        <v>4.4353800000000003</v>
      </c>
      <c r="O13" s="19" t="s">
        <v>125</v>
      </c>
      <c r="P13" s="16" t="s">
        <v>119</v>
      </c>
      <c r="Q13" s="16" t="s">
        <v>35</v>
      </c>
      <c r="R13" s="20" t="s">
        <v>36</v>
      </c>
      <c r="S13" s="13"/>
    </row>
    <row r="14" spans="1:19" x14ac:dyDescent="0.25">
      <c r="A14" s="2" t="s">
        <v>55</v>
      </c>
      <c r="B14" s="2" t="s">
        <v>96</v>
      </c>
      <c r="C14" s="2" t="s">
        <v>127</v>
      </c>
      <c r="D14" s="2" t="s">
        <v>97</v>
      </c>
      <c r="E14" s="6">
        <v>3</v>
      </c>
      <c r="F14" s="3">
        <v>3</v>
      </c>
      <c r="G14" s="3">
        <v>3</v>
      </c>
      <c r="H14" s="3"/>
      <c r="I14" s="3"/>
      <c r="J14" s="11" t="s">
        <v>128</v>
      </c>
      <c r="K14" s="3"/>
      <c r="L14" s="4">
        <f t="shared" si="0"/>
        <v>0</v>
      </c>
      <c r="M14" s="9">
        <f t="shared" si="4"/>
        <v>0</v>
      </c>
      <c r="N14" s="9">
        <f t="shared" si="5"/>
        <v>0</v>
      </c>
      <c r="O14" s="8"/>
      <c r="P14" s="3"/>
      <c r="Q14" s="3"/>
      <c r="R14" s="10"/>
      <c r="S14" s="13"/>
    </row>
    <row r="15" spans="1:19" x14ac:dyDescent="0.25">
      <c r="A15" s="2" t="s">
        <v>56</v>
      </c>
      <c r="B15" s="2" t="s">
        <v>98</v>
      </c>
      <c r="C15" s="2" t="s">
        <v>132</v>
      </c>
      <c r="D15" s="2" t="s">
        <v>99</v>
      </c>
      <c r="E15" s="6">
        <v>11</v>
      </c>
      <c r="F15" s="3">
        <v>11</v>
      </c>
      <c r="G15" s="3">
        <v>0</v>
      </c>
      <c r="H15" s="3"/>
      <c r="I15" s="3"/>
      <c r="J15" s="11" t="s">
        <v>128</v>
      </c>
      <c r="K15" s="3"/>
      <c r="L15" s="4">
        <f t="shared" si="0"/>
        <v>0</v>
      </c>
      <c r="M15" s="9">
        <f t="shared" si="4"/>
        <v>0</v>
      </c>
      <c r="N15" s="9">
        <f t="shared" si="5"/>
        <v>0</v>
      </c>
      <c r="O15" s="8"/>
      <c r="P15" s="3"/>
      <c r="Q15" s="3"/>
      <c r="R15" s="3"/>
      <c r="S15" s="13"/>
    </row>
    <row r="16" spans="1:19" x14ac:dyDescent="0.25">
      <c r="A16" s="2" t="s">
        <v>57</v>
      </c>
      <c r="B16" s="14" t="s">
        <v>94</v>
      </c>
      <c r="C16" s="14" t="s">
        <v>126</v>
      </c>
      <c r="D16" s="14" t="s">
        <v>95</v>
      </c>
      <c r="E16" s="15">
        <v>3</v>
      </c>
      <c r="F16" s="16">
        <v>3</v>
      </c>
      <c r="G16" s="16">
        <v>0</v>
      </c>
      <c r="H16" s="16">
        <v>100</v>
      </c>
      <c r="I16" s="16">
        <v>100</v>
      </c>
      <c r="J16" s="23" t="s">
        <v>116</v>
      </c>
      <c r="K16" s="16">
        <v>3.6060000000000002E-2</v>
      </c>
      <c r="L16" s="17">
        <f t="shared" si="0"/>
        <v>4.4353799999999999E-2</v>
      </c>
      <c r="M16" s="18">
        <f t="shared" si="4"/>
        <v>3.6060000000000003</v>
      </c>
      <c r="N16" s="18">
        <f t="shared" si="5"/>
        <v>4.4353800000000003</v>
      </c>
      <c r="O16" s="19" t="s">
        <v>125</v>
      </c>
      <c r="P16" s="16" t="s">
        <v>124</v>
      </c>
      <c r="Q16" s="16" t="s">
        <v>35</v>
      </c>
      <c r="R16" s="20" t="s">
        <v>36</v>
      </c>
      <c r="S16" s="13"/>
    </row>
    <row r="17" spans="1:19" x14ac:dyDescent="0.25">
      <c r="A17" s="2" t="s">
        <v>58</v>
      </c>
      <c r="B17" s="14" t="s">
        <v>144</v>
      </c>
      <c r="C17" s="14" t="s">
        <v>149</v>
      </c>
      <c r="D17" s="14" t="s">
        <v>145</v>
      </c>
      <c r="E17" s="15">
        <v>3</v>
      </c>
      <c r="F17" s="16">
        <v>0</v>
      </c>
      <c r="G17" s="16">
        <v>0</v>
      </c>
      <c r="H17" s="16">
        <v>100</v>
      </c>
      <c r="I17" s="16">
        <v>100</v>
      </c>
      <c r="J17" s="23" t="s">
        <v>116</v>
      </c>
      <c r="K17" s="16">
        <v>3.6060000000000002E-2</v>
      </c>
      <c r="L17" s="17">
        <f t="shared" si="0"/>
        <v>4.4353799999999999E-2</v>
      </c>
      <c r="M17" s="18">
        <f t="shared" si="4"/>
        <v>3.6060000000000003</v>
      </c>
      <c r="N17" s="18">
        <f t="shared" si="5"/>
        <v>4.4353800000000003</v>
      </c>
      <c r="O17" s="19" t="s">
        <v>125</v>
      </c>
      <c r="P17" s="16" t="s">
        <v>146</v>
      </c>
      <c r="Q17" s="16" t="s">
        <v>35</v>
      </c>
      <c r="R17" s="20" t="s">
        <v>36</v>
      </c>
      <c r="S17" s="13"/>
    </row>
    <row r="18" spans="1:19" x14ac:dyDescent="0.25">
      <c r="A18" s="2" t="s">
        <v>59</v>
      </c>
      <c r="B18" s="14" t="s">
        <v>147</v>
      </c>
      <c r="C18" s="14" t="s">
        <v>60</v>
      </c>
      <c r="D18" s="14" t="s">
        <v>61</v>
      </c>
      <c r="E18" s="15">
        <v>4</v>
      </c>
      <c r="F18" s="16">
        <v>4</v>
      </c>
      <c r="G18" s="16">
        <v>4</v>
      </c>
      <c r="H18" s="16">
        <v>100</v>
      </c>
      <c r="I18" s="16">
        <v>100</v>
      </c>
      <c r="J18" s="23" t="s">
        <v>116</v>
      </c>
      <c r="K18" s="16">
        <v>3.6060000000000002E-2</v>
      </c>
      <c r="L18" s="17">
        <f t="shared" si="0"/>
        <v>4.4353799999999999E-2</v>
      </c>
      <c r="M18" s="18">
        <f t="shared" si="4"/>
        <v>3.6060000000000003</v>
      </c>
      <c r="N18" s="18">
        <f t="shared" si="5"/>
        <v>4.4353800000000003</v>
      </c>
      <c r="O18" s="19" t="s">
        <v>125</v>
      </c>
      <c r="P18" s="16" t="s">
        <v>120</v>
      </c>
      <c r="Q18" s="16" t="s">
        <v>35</v>
      </c>
      <c r="R18" s="20" t="s">
        <v>36</v>
      </c>
      <c r="S18" s="13"/>
    </row>
    <row r="19" spans="1:19" x14ac:dyDescent="0.25">
      <c r="A19" s="2" t="s">
        <v>75</v>
      </c>
      <c r="B19" s="14" t="s">
        <v>148</v>
      </c>
      <c r="C19" s="14" t="s">
        <v>62</v>
      </c>
      <c r="D19" s="14" t="s">
        <v>64</v>
      </c>
      <c r="E19" s="15">
        <v>2</v>
      </c>
      <c r="F19" s="16">
        <v>0</v>
      </c>
      <c r="G19" s="16">
        <v>0</v>
      </c>
      <c r="H19" s="16">
        <v>100</v>
      </c>
      <c r="I19" s="16">
        <v>100</v>
      </c>
      <c r="J19" s="23" t="s">
        <v>116</v>
      </c>
      <c r="K19" s="16">
        <v>4.2590000000000003E-2</v>
      </c>
      <c r="L19" s="17">
        <f t="shared" si="0"/>
        <v>5.23857E-2</v>
      </c>
      <c r="M19" s="18">
        <f t="shared" si="4"/>
        <v>4.2590000000000003</v>
      </c>
      <c r="N19" s="18">
        <f t="shared" si="5"/>
        <v>5.2385700000000002</v>
      </c>
      <c r="O19" s="19" t="s">
        <v>125</v>
      </c>
      <c r="P19" s="16" t="s">
        <v>122</v>
      </c>
      <c r="Q19" s="16" t="s">
        <v>35</v>
      </c>
      <c r="R19" s="20" t="s">
        <v>121</v>
      </c>
      <c r="S19" s="13"/>
    </row>
    <row r="20" spans="1:19" x14ac:dyDescent="0.25">
      <c r="A20" s="2" t="s">
        <v>76</v>
      </c>
      <c r="B20" s="14" t="s">
        <v>63</v>
      </c>
      <c r="C20" s="14" t="s">
        <v>67</v>
      </c>
      <c r="D20" s="14" t="s">
        <v>68</v>
      </c>
      <c r="E20" s="15">
        <v>11</v>
      </c>
      <c r="F20" s="16">
        <v>11</v>
      </c>
      <c r="G20" s="16">
        <v>11</v>
      </c>
      <c r="H20" s="16">
        <v>100</v>
      </c>
      <c r="I20" s="16">
        <v>100</v>
      </c>
      <c r="J20" s="23" t="s">
        <v>116</v>
      </c>
      <c r="K20" s="16">
        <v>3.5159999999999997E-2</v>
      </c>
      <c r="L20" s="17">
        <f>K20*1.23</f>
        <v>4.3246799999999995E-2</v>
      </c>
      <c r="M20" s="18">
        <f t="shared" si="4"/>
        <v>3.5159999999999996</v>
      </c>
      <c r="N20" s="18">
        <f t="shared" si="5"/>
        <v>4.324679999999999</v>
      </c>
      <c r="O20" s="19" t="s">
        <v>125</v>
      </c>
      <c r="P20" s="16" t="s">
        <v>123</v>
      </c>
      <c r="Q20" s="16" t="s">
        <v>35</v>
      </c>
      <c r="R20" s="20" t="s">
        <v>36</v>
      </c>
      <c r="S20" s="13"/>
    </row>
    <row r="21" spans="1:19" x14ac:dyDescent="0.25">
      <c r="A21" s="2" t="s">
        <v>77</v>
      </c>
      <c r="B21" s="14" t="s">
        <v>1</v>
      </c>
      <c r="C21" s="14" t="s">
        <v>65</v>
      </c>
      <c r="D21" s="14" t="s">
        <v>66</v>
      </c>
      <c r="E21" s="15">
        <v>2</v>
      </c>
      <c r="F21" s="16">
        <v>2</v>
      </c>
      <c r="G21" s="16">
        <v>2</v>
      </c>
      <c r="H21" s="16">
        <v>100</v>
      </c>
      <c r="I21" s="16">
        <v>100</v>
      </c>
      <c r="J21" s="23" t="s">
        <v>116</v>
      </c>
      <c r="K21" s="16">
        <v>6.9980000000000001E-2</v>
      </c>
      <c r="L21" s="17">
        <f>K21*1.23</f>
        <v>8.6075399999999996E-2</v>
      </c>
      <c r="M21" s="18">
        <f t="shared" si="4"/>
        <v>6.9980000000000002</v>
      </c>
      <c r="N21" s="18">
        <f t="shared" si="5"/>
        <v>8.6075400000000002</v>
      </c>
      <c r="O21" s="19" t="s">
        <v>125</v>
      </c>
      <c r="P21" s="16" t="s">
        <v>133</v>
      </c>
      <c r="Q21" s="16" t="s">
        <v>35</v>
      </c>
      <c r="R21" s="20" t="s">
        <v>36</v>
      </c>
      <c r="S21" s="13"/>
    </row>
    <row r="22" spans="1:19" x14ac:dyDescent="0.25">
      <c r="A22" s="2" t="s">
        <v>78</v>
      </c>
      <c r="B22" s="14" t="s">
        <v>73</v>
      </c>
      <c r="C22" s="14" t="s">
        <v>138</v>
      </c>
      <c r="D22" s="14" t="s">
        <v>74</v>
      </c>
      <c r="E22" s="15">
        <v>25</v>
      </c>
      <c r="F22" s="16">
        <v>25</v>
      </c>
      <c r="G22" s="16">
        <v>0</v>
      </c>
      <c r="H22" s="16">
        <v>5</v>
      </c>
      <c r="I22" s="16">
        <v>25</v>
      </c>
      <c r="J22" s="23" t="s">
        <v>116</v>
      </c>
      <c r="K22" s="16">
        <v>0.96899999999999997</v>
      </c>
      <c r="L22" s="17">
        <f t="shared" ref="L22:L27" si="6">K22*1.23</f>
        <v>1.19187</v>
      </c>
      <c r="M22" s="18">
        <f t="shared" si="4"/>
        <v>24.224999999999998</v>
      </c>
      <c r="N22" s="18">
        <f t="shared" si="5"/>
        <v>29.796749999999996</v>
      </c>
      <c r="O22" s="19" t="s">
        <v>139</v>
      </c>
      <c r="P22" s="16" t="s">
        <v>140</v>
      </c>
      <c r="Q22" s="16" t="s">
        <v>35</v>
      </c>
      <c r="R22" s="20" t="s">
        <v>36</v>
      </c>
      <c r="S22" s="13"/>
    </row>
    <row r="23" spans="1:19" x14ac:dyDescent="0.25">
      <c r="A23" s="2" t="s">
        <v>79</v>
      </c>
      <c r="B23" s="14" t="s">
        <v>71</v>
      </c>
      <c r="C23" s="14" t="s">
        <v>70</v>
      </c>
      <c r="D23" s="14" t="s">
        <v>72</v>
      </c>
      <c r="E23" s="15">
        <v>22</v>
      </c>
      <c r="F23" s="16">
        <v>22</v>
      </c>
      <c r="G23" s="16">
        <v>0</v>
      </c>
      <c r="H23" s="16">
        <v>100</v>
      </c>
      <c r="I23" s="16">
        <v>100</v>
      </c>
      <c r="J23" s="23" t="s">
        <v>116</v>
      </c>
      <c r="K23" s="16">
        <v>0.12322</v>
      </c>
      <c r="L23" s="17">
        <f t="shared" si="6"/>
        <v>0.15156059999999999</v>
      </c>
      <c r="M23" s="18">
        <f t="shared" si="4"/>
        <v>12.321999999999999</v>
      </c>
      <c r="N23" s="18">
        <f t="shared" si="5"/>
        <v>15.156059999999998</v>
      </c>
      <c r="O23" s="19" t="s">
        <v>125</v>
      </c>
      <c r="P23" s="16" t="s">
        <v>134</v>
      </c>
      <c r="Q23" s="16" t="s">
        <v>35</v>
      </c>
      <c r="R23" s="20" t="s">
        <v>36</v>
      </c>
      <c r="S23" s="13"/>
    </row>
    <row r="24" spans="1:19" x14ac:dyDescent="0.25">
      <c r="A24" s="2" t="s">
        <v>80</v>
      </c>
      <c r="B24" s="14" t="s">
        <v>69</v>
      </c>
      <c r="C24" s="14" t="s">
        <v>51</v>
      </c>
      <c r="D24" s="14" t="s">
        <v>52</v>
      </c>
      <c r="E24" s="15">
        <v>22</v>
      </c>
      <c r="F24" s="16">
        <v>22</v>
      </c>
      <c r="G24" s="16">
        <v>22</v>
      </c>
      <c r="H24" s="16">
        <v>100</v>
      </c>
      <c r="I24" s="16">
        <v>100</v>
      </c>
      <c r="J24" s="23" t="s">
        <v>116</v>
      </c>
      <c r="K24" s="16">
        <v>0.12322</v>
      </c>
      <c r="L24" s="17">
        <f t="shared" si="6"/>
        <v>0.15156059999999999</v>
      </c>
      <c r="M24" s="18">
        <f t="shared" si="4"/>
        <v>12.321999999999999</v>
      </c>
      <c r="N24" s="18">
        <f t="shared" si="5"/>
        <v>15.156059999999998</v>
      </c>
      <c r="O24" s="19" t="s">
        <v>125</v>
      </c>
      <c r="P24" s="16" t="s">
        <v>117</v>
      </c>
      <c r="Q24" s="16" t="s">
        <v>35</v>
      </c>
      <c r="R24" s="20" t="s">
        <v>36</v>
      </c>
      <c r="S24" s="13"/>
    </row>
    <row r="25" spans="1:19" x14ac:dyDescent="0.25">
      <c r="A25" s="2" t="s">
        <v>81</v>
      </c>
      <c r="B25" s="14" t="s">
        <v>100</v>
      </c>
      <c r="C25" s="14" t="s">
        <v>101</v>
      </c>
      <c r="D25" s="14" t="s">
        <v>105</v>
      </c>
      <c r="E25" s="15">
        <v>3</v>
      </c>
      <c r="F25" s="16">
        <v>0</v>
      </c>
      <c r="G25" s="16">
        <v>0</v>
      </c>
      <c r="H25" s="16">
        <v>10</v>
      </c>
      <c r="I25" s="16">
        <v>10</v>
      </c>
      <c r="J25" s="23" t="s">
        <v>116</v>
      </c>
      <c r="K25" s="16">
        <v>0.55813999999999997</v>
      </c>
      <c r="L25" s="17">
        <f t="shared" si="6"/>
        <v>0.68651219999999991</v>
      </c>
      <c r="M25" s="18">
        <f t="shared" si="4"/>
        <v>5.5813999999999995</v>
      </c>
      <c r="N25" s="18">
        <f t="shared" si="5"/>
        <v>6.8651219999999995</v>
      </c>
      <c r="O25" s="19" t="s">
        <v>125</v>
      </c>
      <c r="P25" s="16" t="s">
        <v>135</v>
      </c>
      <c r="Q25" s="16" t="s">
        <v>35</v>
      </c>
      <c r="R25" s="20" t="s">
        <v>36</v>
      </c>
      <c r="S25" s="13"/>
    </row>
    <row r="26" spans="1:19" x14ac:dyDescent="0.25">
      <c r="A26" s="38" t="s">
        <v>82</v>
      </c>
      <c r="B26" s="14" t="s">
        <v>83</v>
      </c>
      <c r="C26" s="14" t="s">
        <v>88</v>
      </c>
      <c r="D26" s="14" t="s">
        <v>87</v>
      </c>
      <c r="E26" s="15">
        <v>8</v>
      </c>
      <c r="F26" s="16">
        <v>8</v>
      </c>
      <c r="G26" s="16">
        <v>8</v>
      </c>
      <c r="H26" s="16">
        <v>1</v>
      </c>
      <c r="I26" s="16">
        <v>8</v>
      </c>
      <c r="J26" s="23" t="s">
        <v>116</v>
      </c>
      <c r="K26" s="16">
        <v>1.79</v>
      </c>
      <c r="L26" s="17">
        <f t="shared" si="6"/>
        <v>2.2017000000000002</v>
      </c>
      <c r="M26" s="18">
        <f t="shared" si="4"/>
        <v>14.32</v>
      </c>
      <c r="N26" s="18">
        <f t="shared" si="5"/>
        <v>17.613600000000002</v>
      </c>
      <c r="O26" s="19" t="s">
        <v>85</v>
      </c>
      <c r="P26" s="16" t="s">
        <v>86</v>
      </c>
      <c r="Q26" s="16" t="s">
        <v>84</v>
      </c>
      <c r="R26" s="20" t="s">
        <v>36</v>
      </c>
      <c r="S26" s="13"/>
    </row>
    <row r="27" spans="1:19" x14ac:dyDescent="0.25">
      <c r="A27" s="38"/>
      <c r="B27" s="3" t="s">
        <v>137</v>
      </c>
      <c r="C27" s="3" t="s">
        <v>137</v>
      </c>
      <c r="D27" s="3" t="s">
        <v>137</v>
      </c>
      <c r="E27" s="6">
        <v>8</v>
      </c>
      <c r="F27" s="3">
        <v>8</v>
      </c>
      <c r="G27" s="3">
        <v>8</v>
      </c>
      <c r="H27" s="3">
        <v>1</v>
      </c>
      <c r="I27" s="3">
        <v>8</v>
      </c>
      <c r="J27" s="11" t="s">
        <v>136</v>
      </c>
      <c r="K27" s="3">
        <v>2.95</v>
      </c>
      <c r="L27" s="4">
        <f t="shared" si="6"/>
        <v>3.6285000000000003</v>
      </c>
      <c r="M27" s="9">
        <f t="shared" si="4"/>
        <v>0</v>
      </c>
      <c r="N27" s="9">
        <f t="shared" si="5"/>
        <v>0</v>
      </c>
      <c r="O27" s="8" t="s">
        <v>130</v>
      </c>
      <c r="P27" s="3" t="s">
        <v>129</v>
      </c>
      <c r="Q27" s="3" t="s">
        <v>35</v>
      </c>
      <c r="R27" s="5" t="s">
        <v>131</v>
      </c>
      <c r="S27" s="13"/>
    </row>
    <row r="28" spans="1:19" x14ac:dyDescent="0.25">
      <c r="K28" s="40" t="s">
        <v>113</v>
      </c>
      <c r="L28" s="41"/>
      <c r="M28" s="21">
        <f>SUM(M4:M27)</f>
        <v>353.69595000000004</v>
      </c>
      <c r="N28" s="21">
        <f>SUM(N4:N27)</f>
        <v>435.0460185</v>
      </c>
      <c r="S28" s="13"/>
    </row>
    <row r="29" spans="1:19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ht="26.25" x14ac:dyDescent="0.25">
      <c r="B30" s="12" t="s">
        <v>151</v>
      </c>
      <c r="S30" s="13"/>
    </row>
    <row r="31" spans="1:19" x14ac:dyDescent="0.25">
      <c r="A31" s="38" t="s">
        <v>12</v>
      </c>
      <c r="B31" s="38" t="s">
        <v>0</v>
      </c>
      <c r="C31" s="38" t="s">
        <v>2</v>
      </c>
      <c r="D31" s="38" t="s">
        <v>3</v>
      </c>
      <c r="E31" s="46" t="s">
        <v>109</v>
      </c>
      <c r="F31" s="46" t="s">
        <v>110</v>
      </c>
      <c r="G31" s="37" t="s">
        <v>111</v>
      </c>
      <c r="H31" s="37" t="s">
        <v>32</v>
      </c>
      <c r="I31" s="46" t="s">
        <v>112</v>
      </c>
      <c r="J31" s="43" t="s">
        <v>114</v>
      </c>
      <c r="K31" s="38" t="s">
        <v>4</v>
      </c>
      <c r="L31" s="38"/>
      <c r="M31" s="38" t="s">
        <v>7</v>
      </c>
      <c r="N31" s="38"/>
      <c r="O31" s="36" t="s">
        <v>8</v>
      </c>
      <c r="P31" s="37" t="s">
        <v>11</v>
      </c>
      <c r="Q31" s="38" t="s">
        <v>10</v>
      </c>
      <c r="R31" s="37" t="s">
        <v>9</v>
      </c>
      <c r="S31" s="13"/>
    </row>
    <row r="32" spans="1:19" x14ac:dyDescent="0.25">
      <c r="A32" s="38"/>
      <c r="B32" s="38"/>
      <c r="C32" s="38"/>
      <c r="D32" s="38"/>
      <c r="E32" s="46"/>
      <c r="F32" s="46"/>
      <c r="G32" s="37"/>
      <c r="H32" s="37"/>
      <c r="I32" s="46"/>
      <c r="J32" s="43"/>
      <c r="K32" s="1" t="s">
        <v>5</v>
      </c>
      <c r="L32" s="1" t="s">
        <v>6</v>
      </c>
      <c r="M32" s="1" t="s">
        <v>5</v>
      </c>
      <c r="N32" s="1" t="s">
        <v>6</v>
      </c>
      <c r="O32" s="36"/>
      <c r="P32" s="37"/>
      <c r="Q32" s="38"/>
      <c r="R32" s="37"/>
      <c r="S32" s="13"/>
    </row>
    <row r="33" spans="1:19" x14ac:dyDescent="0.25">
      <c r="A33" s="2" t="s">
        <v>13</v>
      </c>
      <c r="B33" s="14" t="s">
        <v>23</v>
      </c>
      <c r="C33" s="14" t="s">
        <v>29</v>
      </c>
      <c r="D33" s="14" t="s">
        <v>26</v>
      </c>
      <c r="E33" s="15">
        <v>11</v>
      </c>
      <c r="F33" s="16">
        <v>11</v>
      </c>
      <c r="G33" s="16">
        <v>11</v>
      </c>
      <c r="H33" s="16">
        <v>1</v>
      </c>
      <c r="I33" s="16">
        <v>11</v>
      </c>
      <c r="J33" s="23" t="s">
        <v>116</v>
      </c>
      <c r="K33" s="17">
        <v>10.95</v>
      </c>
      <c r="L33" s="17">
        <f>K33*1.23</f>
        <v>13.468499999999999</v>
      </c>
      <c r="M33" s="18">
        <f>IF($J33="TAK",$K33*$I33,0)</f>
        <v>120.44999999999999</v>
      </c>
      <c r="N33" s="18">
        <f>$M33*1.23</f>
        <v>148.15349999999998</v>
      </c>
      <c r="O33" s="19" t="s">
        <v>37</v>
      </c>
      <c r="P33" s="16" t="s">
        <v>29</v>
      </c>
      <c r="Q33" s="16" t="s">
        <v>35</v>
      </c>
      <c r="R33" s="20" t="s">
        <v>36</v>
      </c>
      <c r="S33" s="13"/>
    </row>
    <row r="34" spans="1:19" x14ac:dyDescent="0.25">
      <c r="A34" s="2" t="s">
        <v>14</v>
      </c>
      <c r="B34" s="2" t="s">
        <v>24</v>
      </c>
      <c r="C34" s="2" t="s">
        <v>34</v>
      </c>
      <c r="D34" s="2" t="s">
        <v>27</v>
      </c>
      <c r="E34" s="6">
        <v>3</v>
      </c>
      <c r="F34" s="3">
        <v>3</v>
      </c>
      <c r="G34" s="3">
        <v>3</v>
      </c>
      <c r="H34" s="3">
        <v>1</v>
      </c>
      <c r="I34" s="3">
        <v>3</v>
      </c>
      <c r="J34" s="11" t="s">
        <v>115</v>
      </c>
      <c r="K34" s="4">
        <v>11.83</v>
      </c>
      <c r="L34" s="4">
        <f t="shared" ref="L34:L48" si="7">K34*1.23</f>
        <v>14.5509</v>
      </c>
      <c r="M34" s="9">
        <f t="shared" ref="M34" si="8">IF($J34="TAK",$K34*$I34,0)</f>
        <v>0</v>
      </c>
      <c r="N34" s="9">
        <f t="shared" ref="N34:N56" si="9">$M34*1.23</f>
        <v>0</v>
      </c>
      <c r="O34" s="8" t="s">
        <v>33</v>
      </c>
      <c r="P34" s="3" t="s">
        <v>30</v>
      </c>
      <c r="Q34" s="3" t="s">
        <v>35</v>
      </c>
      <c r="R34" s="10" t="s">
        <v>36</v>
      </c>
      <c r="S34" s="13"/>
    </row>
    <row r="35" spans="1:19" x14ac:dyDescent="0.25">
      <c r="A35" s="2" t="s">
        <v>15</v>
      </c>
      <c r="B35" s="14" t="s">
        <v>25</v>
      </c>
      <c r="C35" s="14" t="s">
        <v>31</v>
      </c>
      <c r="D35" s="14" t="s">
        <v>28</v>
      </c>
      <c r="E35" s="15">
        <v>8</v>
      </c>
      <c r="F35" s="16">
        <v>8</v>
      </c>
      <c r="G35" s="16">
        <v>8</v>
      </c>
      <c r="H35" s="16">
        <v>1</v>
      </c>
      <c r="I35" s="16">
        <v>11</v>
      </c>
      <c r="J35" s="23" t="s">
        <v>116</v>
      </c>
      <c r="K35" s="17">
        <v>5.67</v>
      </c>
      <c r="L35" s="17">
        <f t="shared" si="7"/>
        <v>6.9741</v>
      </c>
      <c r="M35" s="18">
        <f>IF($J35="TAK",$K35*$I35,0)</f>
        <v>62.37</v>
      </c>
      <c r="N35" s="18">
        <f t="shared" si="9"/>
        <v>76.715099999999993</v>
      </c>
      <c r="O35" s="19" t="s">
        <v>37</v>
      </c>
      <c r="P35" s="16" t="s">
        <v>31</v>
      </c>
      <c r="Q35" s="16" t="s">
        <v>35</v>
      </c>
      <c r="R35" s="20" t="s">
        <v>36</v>
      </c>
      <c r="S35" s="13"/>
    </row>
    <row r="36" spans="1:19" x14ac:dyDescent="0.25">
      <c r="A36" s="2" t="s">
        <v>16</v>
      </c>
      <c r="B36" s="14" t="s">
        <v>42</v>
      </c>
      <c r="C36" s="14" t="s">
        <v>43</v>
      </c>
      <c r="D36" s="14" t="s">
        <v>45</v>
      </c>
      <c r="E36" s="15">
        <v>11</v>
      </c>
      <c r="F36" s="16">
        <v>5</v>
      </c>
      <c r="G36" s="16">
        <v>0</v>
      </c>
      <c r="H36" s="16">
        <v>1</v>
      </c>
      <c r="I36" s="16">
        <v>3</v>
      </c>
      <c r="J36" s="23" t="s">
        <v>116</v>
      </c>
      <c r="K36" s="17">
        <v>5.5638500000000004</v>
      </c>
      <c r="L36" s="17">
        <f t="shared" si="7"/>
        <v>6.8435355000000007</v>
      </c>
      <c r="M36" s="18">
        <f t="shared" ref="M36:M56" si="10">IF($J36="TAK",$K36*$I36,0)</f>
        <v>16.691549999999999</v>
      </c>
      <c r="N36" s="18">
        <f t="shared" si="9"/>
        <v>20.530606499999998</v>
      </c>
      <c r="O36" s="19" t="s">
        <v>44</v>
      </c>
      <c r="P36" s="16" t="s">
        <v>43</v>
      </c>
      <c r="Q36" s="16" t="s">
        <v>35</v>
      </c>
      <c r="R36" s="20" t="s">
        <v>36</v>
      </c>
      <c r="S36" s="13"/>
    </row>
    <row r="37" spans="1:19" x14ac:dyDescent="0.25">
      <c r="A37" s="2" t="s">
        <v>17</v>
      </c>
      <c r="B37" s="14" t="s">
        <v>46</v>
      </c>
      <c r="C37" s="14" t="s">
        <v>47</v>
      </c>
      <c r="D37" s="14" t="s">
        <v>49</v>
      </c>
      <c r="E37" s="15">
        <v>11</v>
      </c>
      <c r="F37" s="16">
        <v>11</v>
      </c>
      <c r="G37" s="16">
        <v>11</v>
      </c>
      <c r="H37" s="16">
        <v>2</v>
      </c>
      <c r="I37" s="16">
        <v>11</v>
      </c>
      <c r="J37" s="23" t="s">
        <v>116</v>
      </c>
      <c r="K37" s="17">
        <v>1.0218</v>
      </c>
      <c r="L37" s="17">
        <f t="shared" si="7"/>
        <v>1.2568140000000001</v>
      </c>
      <c r="M37" s="18">
        <f t="shared" si="10"/>
        <v>11.239800000000001</v>
      </c>
      <c r="N37" s="18">
        <f t="shared" si="9"/>
        <v>13.824954</v>
      </c>
      <c r="O37" s="19" t="s">
        <v>50</v>
      </c>
      <c r="P37" s="16" t="s">
        <v>48</v>
      </c>
      <c r="Q37" s="16" t="s">
        <v>35</v>
      </c>
      <c r="R37" s="20" t="s">
        <v>36</v>
      </c>
      <c r="S37" s="13"/>
    </row>
    <row r="38" spans="1:19" x14ac:dyDescent="0.25">
      <c r="A38" s="2" t="s">
        <v>18</v>
      </c>
      <c r="B38" s="14" t="s">
        <v>38</v>
      </c>
      <c r="C38" s="14" t="s">
        <v>39</v>
      </c>
      <c r="D38" s="14" t="s">
        <v>40</v>
      </c>
      <c r="E38" s="15">
        <v>11</v>
      </c>
      <c r="F38" s="16">
        <v>6</v>
      </c>
      <c r="G38" s="16">
        <v>0</v>
      </c>
      <c r="H38" s="16">
        <v>5</v>
      </c>
      <c r="I38" s="16">
        <v>11</v>
      </c>
      <c r="J38" s="23" t="s">
        <v>116</v>
      </c>
      <c r="K38" s="17">
        <v>0.77100000000000002</v>
      </c>
      <c r="L38" s="17">
        <f t="shared" si="7"/>
        <v>0.94833000000000001</v>
      </c>
      <c r="M38" s="18">
        <f t="shared" si="10"/>
        <v>8.4809999999999999</v>
      </c>
      <c r="N38" s="18">
        <f t="shared" si="9"/>
        <v>10.43163</v>
      </c>
      <c r="O38" s="19" t="s">
        <v>41</v>
      </c>
      <c r="P38" s="16" t="s">
        <v>39</v>
      </c>
      <c r="Q38" s="16" t="s">
        <v>35</v>
      </c>
      <c r="R38" s="20" t="s">
        <v>36</v>
      </c>
      <c r="S38" s="13"/>
    </row>
    <row r="39" spans="1:19" x14ac:dyDescent="0.25">
      <c r="A39" s="2" t="s">
        <v>19</v>
      </c>
      <c r="B39" s="2" t="s">
        <v>102</v>
      </c>
      <c r="C39" s="2" t="s">
        <v>103</v>
      </c>
      <c r="D39" s="2" t="s">
        <v>104</v>
      </c>
      <c r="E39" s="6">
        <v>3</v>
      </c>
      <c r="F39" s="3">
        <v>3</v>
      </c>
      <c r="G39" s="3">
        <v>3</v>
      </c>
      <c r="H39" s="3">
        <v>25</v>
      </c>
      <c r="I39" s="3">
        <v>25</v>
      </c>
      <c r="J39" s="11" t="s">
        <v>115</v>
      </c>
      <c r="K39" s="3">
        <v>0.13782</v>
      </c>
      <c r="L39" s="4">
        <f t="shared" si="7"/>
        <v>0.16951859999999999</v>
      </c>
      <c r="M39" s="9">
        <f t="shared" si="10"/>
        <v>0</v>
      </c>
      <c r="N39" s="9">
        <f t="shared" si="9"/>
        <v>0</v>
      </c>
      <c r="O39" s="8" t="s">
        <v>142</v>
      </c>
      <c r="P39" s="3" t="s">
        <v>141</v>
      </c>
      <c r="Q39" s="3" t="s">
        <v>35</v>
      </c>
      <c r="R39" s="10" t="s">
        <v>36</v>
      </c>
      <c r="S39" s="13"/>
    </row>
    <row r="40" spans="1:19" x14ac:dyDescent="0.25">
      <c r="A40" s="2" t="s">
        <v>20</v>
      </c>
      <c r="B40" s="2" t="s">
        <v>89</v>
      </c>
      <c r="C40" s="2" t="s">
        <v>91</v>
      </c>
      <c r="D40" s="2" t="s">
        <v>90</v>
      </c>
      <c r="E40" s="6">
        <v>3</v>
      </c>
      <c r="F40" s="3">
        <v>3</v>
      </c>
      <c r="G40" s="3">
        <v>0</v>
      </c>
      <c r="H40" s="3">
        <v>10</v>
      </c>
      <c r="I40" s="3">
        <v>10</v>
      </c>
      <c r="J40" s="11" t="s">
        <v>115</v>
      </c>
      <c r="K40" s="3">
        <v>0.34429999999999999</v>
      </c>
      <c r="L40" s="4">
        <f t="shared" si="7"/>
        <v>0.423489</v>
      </c>
      <c r="M40" s="9">
        <f t="shared" si="10"/>
        <v>0</v>
      </c>
      <c r="N40" s="9">
        <f t="shared" si="9"/>
        <v>0</v>
      </c>
      <c r="O40" s="8" t="s">
        <v>92</v>
      </c>
      <c r="P40" s="3" t="s">
        <v>93</v>
      </c>
      <c r="Q40" s="3" t="s">
        <v>35</v>
      </c>
      <c r="R40" s="10" t="s">
        <v>36</v>
      </c>
      <c r="S40" s="13"/>
    </row>
    <row r="41" spans="1:19" x14ac:dyDescent="0.25">
      <c r="A41" s="2" t="s">
        <v>21</v>
      </c>
      <c r="B41" s="2" t="s">
        <v>106</v>
      </c>
      <c r="C41" s="2" t="s">
        <v>108</v>
      </c>
      <c r="D41" s="2" t="s">
        <v>107</v>
      </c>
      <c r="E41" s="6">
        <v>22</v>
      </c>
      <c r="F41" s="3">
        <v>0</v>
      </c>
      <c r="G41" s="3">
        <v>0</v>
      </c>
      <c r="H41" s="3">
        <v>25</v>
      </c>
      <c r="I41" s="3">
        <v>25</v>
      </c>
      <c r="J41" s="11" t="s">
        <v>115</v>
      </c>
      <c r="K41" s="3">
        <v>0.16220000000000001</v>
      </c>
      <c r="L41" s="4">
        <f t="shared" si="7"/>
        <v>0.19950600000000002</v>
      </c>
      <c r="M41" s="9">
        <f t="shared" si="10"/>
        <v>0</v>
      </c>
      <c r="N41" s="9">
        <f t="shared" si="9"/>
        <v>0</v>
      </c>
      <c r="O41" s="8" t="s">
        <v>41</v>
      </c>
      <c r="P41" s="3" t="s">
        <v>143</v>
      </c>
      <c r="Q41" s="3" t="s">
        <v>35</v>
      </c>
      <c r="R41" s="10" t="s">
        <v>36</v>
      </c>
      <c r="S41" s="13"/>
    </row>
    <row r="42" spans="1:19" x14ac:dyDescent="0.25">
      <c r="A42" s="2" t="s">
        <v>22</v>
      </c>
      <c r="B42" s="2" t="s">
        <v>53</v>
      </c>
      <c r="C42" s="2" t="s">
        <v>118</v>
      </c>
      <c r="D42" s="2" t="s">
        <v>54</v>
      </c>
      <c r="E42" s="6">
        <v>6</v>
      </c>
      <c r="F42" s="3">
        <v>6</v>
      </c>
      <c r="G42" s="3">
        <v>6</v>
      </c>
      <c r="H42" s="3">
        <v>100</v>
      </c>
      <c r="I42" s="3">
        <v>100</v>
      </c>
      <c r="J42" s="11" t="s">
        <v>115</v>
      </c>
      <c r="K42" s="3">
        <v>3.6060000000000002E-2</v>
      </c>
      <c r="L42" s="4">
        <f t="shared" si="7"/>
        <v>4.4353799999999999E-2</v>
      </c>
      <c r="M42" s="9">
        <f t="shared" si="10"/>
        <v>0</v>
      </c>
      <c r="N42" s="9">
        <f t="shared" si="9"/>
        <v>0</v>
      </c>
      <c r="O42" s="8" t="s">
        <v>125</v>
      </c>
      <c r="P42" s="3" t="s">
        <v>119</v>
      </c>
      <c r="Q42" s="3" t="s">
        <v>35</v>
      </c>
      <c r="R42" s="10" t="s">
        <v>36</v>
      </c>
      <c r="S42" s="13"/>
    </row>
    <row r="43" spans="1:19" x14ac:dyDescent="0.25">
      <c r="A43" s="2" t="s">
        <v>55</v>
      </c>
      <c r="B43" s="2" t="s">
        <v>96</v>
      </c>
      <c r="C43" s="2" t="s">
        <v>127</v>
      </c>
      <c r="D43" s="2" t="s">
        <v>97</v>
      </c>
      <c r="E43" s="6">
        <v>3</v>
      </c>
      <c r="F43" s="3">
        <v>3</v>
      </c>
      <c r="G43" s="3">
        <v>3</v>
      </c>
      <c r="H43" s="3"/>
      <c r="I43" s="3"/>
      <c r="J43" s="11" t="s">
        <v>115</v>
      </c>
      <c r="K43" s="3"/>
      <c r="L43" s="4">
        <f t="shared" si="7"/>
        <v>0</v>
      </c>
      <c r="M43" s="9">
        <f t="shared" si="10"/>
        <v>0</v>
      </c>
      <c r="N43" s="9">
        <f t="shared" si="9"/>
        <v>0</v>
      </c>
      <c r="O43" s="8"/>
      <c r="P43" s="3"/>
      <c r="Q43" s="3"/>
      <c r="R43" s="10"/>
      <c r="S43" s="13"/>
    </row>
    <row r="44" spans="1:19" x14ac:dyDescent="0.25">
      <c r="A44" s="2" t="s">
        <v>56</v>
      </c>
      <c r="B44" s="14" t="s">
        <v>98</v>
      </c>
      <c r="C44" s="14" t="s">
        <v>132</v>
      </c>
      <c r="D44" s="14" t="s">
        <v>99</v>
      </c>
      <c r="E44" s="15">
        <v>11</v>
      </c>
      <c r="F44" s="16">
        <v>11</v>
      </c>
      <c r="G44" s="16">
        <v>0</v>
      </c>
      <c r="H44" s="16">
        <v>100</v>
      </c>
      <c r="I44" s="16">
        <v>100</v>
      </c>
      <c r="J44" s="23" t="s">
        <v>116</v>
      </c>
      <c r="K44" s="16">
        <v>3.6060000000000002E-2</v>
      </c>
      <c r="L44" s="17">
        <f t="shared" si="7"/>
        <v>4.4353799999999999E-2</v>
      </c>
      <c r="M44" s="18">
        <f t="shared" si="10"/>
        <v>3.6060000000000003</v>
      </c>
      <c r="N44" s="18">
        <f t="shared" si="9"/>
        <v>4.4353800000000003</v>
      </c>
      <c r="O44" s="19" t="s">
        <v>125</v>
      </c>
      <c r="P44" s="16" t="s">
        <v>152</v>
      </c>
      <c r="Q44" s="16" t="s">
        <v>35</v>
      </c>
      <c r="R44" s="20" t="s">
        <v>36</v>
      </c>
      <c r="S44" s="13"/>
    </row>
    <row r="45" spans="1:19" x14ac:dyDescent="0.25">
      <c r="A45" s="2" t="s">
        <v>57</v>
      </c>
      <c r="B45" s="2" t="s">
        <v>94</v>
      </c>
      <c r="C45" s="2" t="s">
        <v>126</v>
      </c>
      <c r="D45" s="2" t="s">
        <v>95</v>
      </c>
      <c r="E45" s="6">
        <v>3</v>
      </c>
      <c r="F45" s="3">
        <v>3</v>
      </c>
      <c r="G45" s="3">
        <v>0</v>
      </c>
      <c r="H45" s="3">
        <v>100</v>
      </c>
      <c r="I45" s="3">
        <v>100</v>
      </c>
      <c r="J45" s="11" t="s">
        <v>115</v>
      </c>
      <c r="K45" s="3">
        <v>3.6060000000000002E-2</v>
      </c>
      <c r="L45" s="4">
        <f t="shared" si="7"/>
        <v>4.4353799999999999E-2</v>
      </c>
      <c r="M45" s="9">
        <f t="shared" si="10"/>
        <v>0</v>
      </c>
      <c r="N45" s="9">
        <f t="shared" si="9"/>
        <v>0</v>
      </c>
      <c r="O45" s="8" t="s">
        <v>125</v>
      </c>
      <c r="P45" s="3" t="s">
        <v>124</v>
      </c>
      <c r="Q45" s="3" t="s">
        <v>35</v>
      </c>
      <c r="R45" s="10" t="s">
        <v>36</v>
      </c>
      <c r="S45" s="13"/>
    </row>
    <row r="46" spans="1:19" x14ac:dyDescent="0.25">
      <c r="A46" s="2" t="s">
        <v>58</v>
      </c>
      <c r="B46" s="2" t="s">
        <v>144</v>
      </c>
      <c r="C46" s="2" t="s">
        <v>149</v>
      </c>
      <c r="D46" s="2" t="s">
        <v>145</v>
      </c>
      <c r="E46" s="6">
        <v>3</v>
      </c>
      <c r="F46" s="3">
        <v>0</v>
      </c>
      <c r="G46" s="3">
        <v>0</v>
      </c>
      <c r="H46" s="3">
        <v>100</v>
      </c>
      <c r="I46" s="3">
        <v>100</v>
      </c>
      <c r="J46" s="11" t="s">
        <v>115</v>
      </c>
      <c r="K46" s="3">
        <v>3.6060000000000002E-2</v>
      </c>
      <c r="L46" s="4">
        <f t="shared" si="7"/>
        <v>4.4353799999999999E-2</v>
      </c>
      <c r="M46" s="9">
        <f t="shared" si="10"/>
        <v>0</v>
      </c>
      <c r="N46" s="9">
        <f t="shared" si="9"/>
        <v>0</v>
      </c>
      <c r="O46" s="8" t="s">
        <v>125</v>
      </c>
      <c r="P46" s="3" t="s">
        <v>146</v>
      </c>
      <c r="Q46" s="3" t="s">
        <v>35</v>
      </c>
      <c r="R46" s="10" t="s">
        <v>36</v>
      </c>
      <c r="S46" s="13"/>
    </row>
    <row r="47" spans="1:19" x14ac:dyDescent="0.25">
      <c r="A47" s="2" t="s">
        <v>59</v>
      </c>
      <c r="B47" s="14" t="s">
        <v>147</v>
      </c>
      <c r="C47" s="14" t="s">
        <v>60</v>
      </c>
      <c r="D47" s="14" t="s">
        <v>61</v>
      </c>
      <c r="E47" s="15">
        <v>4</v>
      </c>
      <c r="F47" s="16">
        <v>4</v>
      </c>
      <c r="G47" s="16">
        <v>4</v>
      </c>
      <c r="H47" s="16">
        <v>100</v>
      </c>
      <c r="I47" s="16">
        <v>100</v>
      </c>
      <c r="J47" s="23" t="s">
        <v>116</v>
      </c>
      <c r="K47" s="16">
        <v>3.6060000000000002E-2</v>
      </c>
      <c r="L47" s="17">
        <f t="shared" si="7"/>
        <v>4.4353799999999999E-2</v>
      </c>
      <c r="M47" s="18">
        <f t="shared" si="10"/>
        <v>3.6060000000000003</v>
      </c>
      <c r="N47" s="18">
        <f t="shared" si="9"/>
        <v>4.4353800000000003</v>
      </c>
      <c r="O47" s="19" t="s">
        <v>125</v>
      </c>
      <c r="P47" s="16" t="s">
        <v>120</v>
      </c>
      <c r="Q47" s="16" t="s">
        <v>35</v>
      </c>
      <c r="R47" s="20" t="s">
        <v>36</v>
      </c>
      <c r="S47" s="13"/>
    </row>
    <row r="48" spans="1:19" x14ac:dyDescent="0.25">
      <c r="A48" s="2" t="s">
        <v>75</v>
      </c>
      <c r="B48" s="14" t="s">
        <v>148</v>
      </c>
      <c r="C48" s="14" t="s">
        <v>62</v>
      </c>
      <c r="D48" s="14" t="s">
        <v>64</v>
      </c>
      <c r="E48" s="15">
        <v>2</v>
      </c>
      <c r="F48" s="16">
        <v>0</v>
      </c>
      <c r="G48" s="16">
        <v>0</v>
      </c>
      <c r="H48" s="16">
        <v>100</v>
      </c>
      <c r="I48" s="16">
        <v>100</v>
      </c>
      <c r="J48" s="23" t="s">
        <v>116</v>
      </c>
      <c r="K48" s="16">
        <v>4.2590000000000003E-2</v>
      </c>
      <c r="L48" s="17">
        <f t="shared" si="7"/>
        <v>5.23857E-2</v>
      </c>
      <c r="M48" s="18">
        <f t="shared" si="10"/>
        <v>4.2590000000000003</v>
      </c>
      <c r="N48" s="18">
        <f t="shared" si="9"/>
        <v>5.2385700000000002</v>
      </c>
      <c r="O48" s="19" t="s">
        <v>125</v>
      </c>
      <c r="P48" s="16" t="s">
        <v>122</v>
      </c>
      <c r="Q48" s="16" t="s">
        <v>35</v>
      </c>
      <c r="R48" s="20" t="s">
        <v>121</v>
      </c>
      <c r="S48" s="13"/>
    </row>
    <row r="49" spans="1:19" x14ac:dyDescent="0.25">
      <c r="A49" s="2" t="s">
        <v>76</v>
      </c>
      <c r="B49" s="14" t="s">
        <v>63</v>
      </c>
      <c r="C49" s="14" t="s">
        <v>67</v>
      </c>
      <c r="D49" s="14" t="s">
        <v>68</v>
      </c>
      <c r="E49" s="15">
        <v>11</v>
      </c>
      <c r="F49" s="16">
        <v>11</v>
      </c>
      <c r="G49" s="16">
        <v>11</v>
      </c>
      <c r="H49" s="16">
        <v>100</v>
      </c>
      <c r="I49" s="16">
        <v>100</v>
      </c>
      <c r="J49" s="23" t="s">
        <v>116</v>
      </c>
      <c r="K49" s="16">
        <v>3.5159999999999997E-2</v>
      </c>
      <c r="L49" s="17">
        <f>K49*1.23</f>
        <v>4.3246799999999995E-2</v>
      </c>
      <c r="M49" s="18">
        <f t="shared" si="10"/>
        <v>3.5159999999999996</v>
      </c>
      <c r="N49" s="18">
        <f t="shared" si="9"/>
        <v>4.324679999999999</v>
      </c>
      <c r="O49" s="19" t="s">
        <v>125</v>
      </c>
      <c r="P49" s="16" t="s">
        <v>123</v>
      </c>
      <c r="Q49" s="16" t="s">
        <v>35</v>
      </c>
      <c r="R49" s="20" t="s">
        <v>36</v>
      </c>
      <c r="S49" s="13"/>
    </row>
    <row r="50" spans="1:19" x14ac:dyDescent="0.25">
      <c r="A50" s="2" t="s">
        <v>77</v>
      </c>
      <c r="B50" s="14" t="s">
        <v>1</v>
      </c>
      <c r="C50" s="14" t="s">
        <v>65</v>
      </c>
      <c r="D50" s="14" t="s">
        <v>66</v>
      </c>
      <c r="E50" s="15">
        <v>2</v>
      </c>
      <c r="F50" s="16">
        <v>2</v>
      </c>
      <c r="G50" s="16">
        <v>2</v>
      </c>
      <c r="H50" s="16">
        <v>100</v>
      </c>
      <c r="I50" s="16">
        <v>100</v>
      </c>
      <c r="J50" s="23" t="s">
        <v>116</v>
      </c>
      <c r="K50" s="16">
        <v>6.9980000000000001E-2</v>
      </c>
      <c r="L50" s="17">
        <f>K50*1.23</f>
        <v>8.6075399999999996E-2</v>
      </c>
      <c r="M50" s="18">
        <f t="shared" si="10"/>
        <v>6.9980000000000002</v>
      </c>
      <c r="N50" s="18">
        <f t="shared" si="9"/>
        <v>8.6075400000000002</v>
      </c>
      <c r="O50" s="19" t="s">
        <v>125</v>
      </c>
      <c r="P50" s="16" t="s">
        <v>133</v>
      </c>
      <c r="Q50" s="16" t="s">
        <v>35</v>
      </c>
      <c r="R50" s="20" t="s">
        <v>36</v>
      </c>
      <c r="S50" s="13"/>
    </row>
    <row r="51" spans="1:19" x14ac:dyDescent="0.25">
      <c r="A51" s="2" t="s">
        <v>78</v>
      </c>
      <c r="B51" s="14" t="s">
        <v>73</v>
      </c>
      <c r="C51" s="14" t="s">
        <v>138</v>
      </c>
      <c r="D51" s="14" t="s">
        <v>74</v>
      </c>
      <c r="E51" s="15">
        <v>22</v>
      </c>
      <c r="F51" s="16">
        <v>22</v>
      </c>
      <c r="G51" s="16">
        <v>0</v>
      </c>
      <c r="H51" s="16">
        <v>5</v>
      </c>
      <c r="I51" s="16">
        <v>25</v>
      </c>
      <c r="J51" s="23" t="s">
        <v>116</v>
      </c>
      <c r="K51" s="16">
        <v>0.96899999999999997</v>
      </c>
      <c r="L51" s="17">
        <f t="shared" ref="L51:L56" si="11">K51*1.23</f>
        <v>1.19187</v>
      </c>
      <c r="M51" s="18">
        <f t="shared" si="10"/>
        <v>24.224999999999998</v>
      </c>
      <c r="N51" s="18">
        <f t="shared" si="9"/>
        <v>29.796749999999996</v>
      </c>
      <c r="O51" s="19" t="s">
        <v>139</v>
      </c>
      <c r="P51" s="16" t="s">
        <v>140</v>
      </c>
      <c r="Q51" s="16" t="s">
        <v>35</v>
      </c>
      <c r="R51" s="20" t="s">
        <v>36</v>
      </c>
      <c r="S51" s="13"/>
    </row>
    <row r="52" spans="1:19" x14ac:dyDescent="0.25">
      <c r="A52" s="2" t="s">
        <v>79</v>
      </c>
      <c r="B52" s="14" t="s">
        <v>71</v>
      </c>
      <c r="C52" s="14" t="s">
        <v>70</v>
      </c>
      <c r="D52" s="14" t="s">
        <v>72</v>
      </c>
      <c r="E52" s="15">
        <v>22</v>
      </c>
      <c r="F52" s="16">
        <v>22</v>
      </c>
      <c r="G52" s="16">
        <v>0</v>
      </c>
      <c r="H52" s="16">
        <v>100</v>
      </c>
      <c r="I52" s="16">
        <v>100</v>
      </c>
      <c r="J52" s="23" t="s">
        <v>116</v>
      </c>
      <c r="K52" s="16">
        <v>0.12322</v>
      </c>
      <c r="L52" s="17">
        <f t="shared" si="11"/>
        <v>0.15156059999999999</v>
      </c>
      <c r="M52" s="18">
        <f t="shared" si="10"/>
        <v>12.321999999999999</v>
      </c>
      <c r="N52" s="18">
        <f t="shared" si="9"/>
        <v>15.156059999999998</v>
      </c>
      <c r="O52" s="19" t="s">
        <v>125</v>
      </c>
      <c r="P52" s="16" t="s">
        <v>134</v>
      </c>
      <c r="Q52" s="16" t="s">
        <v>35</v>
      </c>
      <c r="R52" s="20" t="s">
        <v>36</v>
      </c>
      <c r="S52" s="13"/>
    </row>
    <row r="53" spans="1:19" x14ac:dyDescent="0.25">
      <c r="A53" s="2" t="s">
        <v>80</v>
      </c>
      <c r="B53" s="14" t="s">
        <v>69</v>
      </c>
      <c r="C53" s="14" t="s">
        <v>51</v>
      </c>
      <c r="D53" s="14" t="s">
        <v>52</v>
      </c>
      <c r="E53" s="15">
        <v>22</v>
      </c>
      <c r="F53" s="16">
        <v>22</v>
      </c>
      <c r="G53" s="16">
        <v>22</v>
      </c>
      <c r="H53" s="16">
        <v>100</v>
      </c>
      <c r="I53" s="16">
        <v>100</v>
      </c>
      <c r="J53" s="23" t="s">
        <v>116</v>
      </c>
      <c r="K53" s="16">
        <v>0.12322</v>
      </c>
      <c r="L53" s="17">
        <f t="shared" si="11"/>
        <v>0.15156059999999999</v>
      </c>
      <c r="M53" s="18">
        <f t="shared" si="10"/>
        <v>12.321999999999999</v>
      </c>
      <c r="N53" s="18">
        <f t="shared" si="9"/>
        <v>15.156059999999998</v>
      </c>
      <c r="O53" s="19" t="s">
        <v>125</v>
      </c>
      <c r="P53" s="16" t="s">
        <v>117</v>
      </c>
      <c r="Q53" s="16" t="s">
        <v>35</v>
      </c>
      <c r="R53" s="20" t="s">
        <v>36</v>
      </c>
      <c r="S53" s="13"/>
    </row>
    <row r="54" spans="1:19" x14ac:dyDescent="0.25">
      <c r="A54" s="2" t="s">
        <v>81</v>
      </c>
      <c r="B54" s="2" t="s">
        <v>100</v>
      </c>
      <c r="C54" s="2" t="s">
        <v>101</v>
      </c>
      <c r="D54" s="2" t="s">
        <v>105</v>
      </c>
      <c r="E54" s="6">
        <v>3</v>
      </c>
      <c r="F54" s="3">
        <v>0</v>
      </c>
      <c r="G54" s="3">
        <v>0</v>
      </c>
      <c r="H54" s="3">
        <v>10</v>
      </c>
      <c r="I54" s="3">
        <v>10</v>
      </c>
      <c r="J54" s="11" t="s">
        <v>115</v>
      </c>
      <c r="K54" s="3">
        <v>0.55813999999999997</v>
      </c>
      <c r="L54" s="4">
        <f t="shared" si="11"/>
        <v>0.68651219999999991</v>
      </c>
      <c r="M54" s="9">
        <f t="shared" si="10"/>
        <v>0</v>
      </c>
      <c r="N54" s="9">
        <f t="shared" si="9"/>
        <v>0</v>
      </c>
      <c r="O54" s="8" t="s">
        <v>125</v>
      </c>
      <c r="P54" s="3" t="s">
        <v>135</v>
      </c>
      <c r="Q54" s="3" t="s">
        <v>35</v>
      </c>
      <c r="R54" s="10" t="s">
        <v>36</v>
      </c>
      <c r="S54" s="13"/>
    </row>
    <row r="55" spans="1:19" x14ac:dyDescent="0.25">
      <c r="A55" s="38" t="s">
        <v>82</v>
      </c>
      <c r="B55" s="2" t="s">
        <v>83</v>
      </c>
      <c r="C55" s="2" t="s">
        <v>88</v>
      </c>
      <c r="D55" s="2" t="s">
        <v>87</v>
      </c>
      <c r="E55" s="6">
        <v>8</v>
      </c>
      <c r="F55" s="3">
        <v>8</v>
      </c>
      <c r="G55" s="3">
        <v>8</v>
      </c>
      <c r="H55" s="3">
        <v>1</v>
      </c>
      <c r="I55" s="3">
        <v>8</v>
      </c>
      <c r="J55" s="11" t="s">
        <v>115</v>
      </c>
      <c r="K55" s="3">
        <v>1.79</v>
      </c>
      <c r="L55" s="4">
        <f t="shared" si="11"/>
        <v>2.2017000000000002</v>
      </c>
      <c r="M55" s="9">
        <f t="shared" si="10"/>
        <v>0</v>
      </c>
      <c r="N55" s="9">
        <f t="shared" si="9"/>
        <v>0</v>
      </c>
      <c r="O55" s="8" t="s">
        <v>85</v>
      </c>
      <c r="P55" s="3" t="s">
        <v>86</v>
      </c>
      <c r="Q55" s="3" t="s">
        <v>84</v>
      </c>
      <c r="R55" s="5" t="s">
        <v>36</v>
      </c>
      <c r="S55" s="13"/>
    </row>
    <row r="56" spans="1:19" x14ac:dyDescent="0.25">
      <c r="A56" s="38"/>
      <c r="B56" s="3" t="s">
        <v>137</v>
      </c>
      <c r="C56" s="3" t="s">
        <v>137</v>
      </c>
      <c r="D56" s="3" t="s">
        <v>137</v>
      </c>
      <c r="E56" s="6">
        <v>8</v>
      </c>
      <c r="F56" s="3">
        <v>8</v>
      </c>
      <c r="G56" s="3">
        <v>8</v>
      </c>
      <c r="H56" s="3">
        <v>1</v>
      </c>
      <c r="I56" s="3">
        <v>8</v>
      </c>
      <c r="J56" s="11" t="s">
        <v>136</v>
      </c>
      <c r="K56" s="3">
        <v>2.95</v>
      </c>
      <c r="L56" s="4">
        <f t="shared" si="11"/>
        <v>3.6285000000000003</v>
      </c>
      <c r="M56" s="9">
        <f t="shared" si="10"/>
        <v>0</v>
      </c>
      <c r="N56" s="9">
        <f t="shared" si="9"/>
        <v>0</v>
      </c>
      <c r="O56" s="8" t="s">
        <v>130</v>
      </c>
      <c r="P56" s="3" t="s">
        <v>129</v>
      </c>
      <c r="Q56" s="3" t="s">
        <v>35</v>
      </c>
      <c r="R56" s="5" t="s">
        <v>131</v>
      </c>
      <c r="S56" s="13"/>
    </row>
    <row r="57" spans="1:19" x14ac:dyDescent="0.25">
      <c r="K57" s="40" t="s">
        <v>113</v>
      </c>
      <c r="L57" s="41"/>
      <c r="M57" s="21">
        <f>SUM(M33:M56)</f>
        <v>290.08634999999998</v>
      </c>
      <c r="N57" s="21">
        <f>SUM(N33:N56)</f>
        <v>356.80621050000002</v>
      </c>
      <c r="S57" s="13"/>
    </row>
    <row r="58" spans="1:19" x14ac:dyDescent="0.25">
      <c r="A58" s="13"/>
      <c r="B58" s="13"/>
      <c r="C58" s="13"/>
      <c r="D58" s="13"/>
      <c r="E58" s="2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1:19" ht="26.25" x14ac:dyDescent="0.25">
      <c r="B59" s="12" t="s">
        <v>153</v>
      </c>
      <c r="S59" s="13"/>
    </row>
    <row r="60" spans="1:19" x14ac:dyDescent="0.25">
      <c r="A60" s="38" t="s">
        <v>12</v>
      </c>
      <c r="B60" s="38" t="s">
        <v>0</v>
      </c>
      <c r="C60" s="38" t="s">
        <v>2</v>
      </c>
      <c r="D60" s="38" t="s">
        <v>3</v>
      </c>
      <c r="E60" s="46" t="s">
        <v>109</v>
      </c>
      <c r="F60" s="46" t="s">
        <v>110</v>
      </c>
      <c r="G60" s="37" t="s">
        <v>111</v>
      </c>
      <c r="H60" s="37" t="s">
        <v>32</v>
      </c>
      <c r="I60" s="46" t="s">
        <v>112</v>
      </c>
      <c r="J60" s="43" t="s">
        <v>114</v>
      </c>
      <c r="K60" s="38" t="s">
        <v>4</v>
      </c>
      <c r="L60" s="38"/>
      <c r="M60" s="38" t="s">
        <v>7</v>
      </c>
      <c r="N60" s="38"/>
      <c r="O60" s="36" t="s">
        <v>8</v>
      </c>
      <c r="P60" s="37" t="s">
        <v>11</v>
      </c>
      <c r="Q60" s="38" t="s">
        <v>10</v>
      </c>
      <c r="R60" s="37" t="s">
        <v>9</v>
      </c>
      <c r="S60" s="13"/>
    </row>
    <row r="61" spans="1:19" x14ac:dyDescent="0.25">
      <c r="A61" s="38"/>
      <c r="B61" s="38"/>
      <c r="C61" s="38"/>
      <c r="D61" s="38"/>
      <c r="E61" s="46"/>
      <c r="F61" s="46"/>
      <c r="G61" s="37"/>
      <c r="H61" s="37"/>
      <c r="I61" s="46"/>
      <c r="J61" s="43"/>
      <c r="K61" s="1" t="s">
        <v>5</v>
      </c>
      <c r="L61" s="1" t="s">
        <v>6</v>
      </c>
      <c r="M61" s="1" t="s">
        <v>5</v>
      </c>
      <c r="N61" s="1" t="s">
        <v>6</v>
      </c>
      <c r="O61" s="36"/>
      <c r="P61" s="37"/>
      <c r="Q61" s="38"/>
      <c r="R61" s="37"/>
      <c r="S61" s="13"/>
    </row>
    <row r="62" spans="1:19" x14ac:dyDescent="0.25">
      <c r="A62" s="2" t="s">
        <v>13</v>
      </c>
      <c r="B62" s="14" t="s">
        <v>23</v>
      </c>
      <c r="C62" s="14" t="s">
        <v>29</v>
      </c>
      <c r="D62" s="14" t="s">
        <v>26</v>
      </c>
      <c r="E62" s="15">
        <v>11</v>
      </c>
      <c r="F62" s="16">
        <v>11</v>
      </c>
      <c r="G62" s="16">
        <v>11</v>
      </c>
      <c r="H62" s="16">
        <v>1</v>
      </c>
      <c r="I62" s="16">
        <v>11</v>
      </c>
      <c r="J62" s="23" t="s">
        <v>116</v>
      </c>
      <c r="K62" s="17">
        <v>10.95</v>
      </c>
      <c r="L62" s="17">
        <f>K62*1.23</f>
        <v>13.468499999999999</v>
      </c>
      <c r="M62" s="18">
        <f>IF($J62="TAK",$K62*$I62,0)</f>
        <v>120.44999999999999</v>
      </c>
      <c r="N62" s="18">
        <f>$M62*1.23</f>
        <v>148.15349999999998</v>
      </c>
      <c r="O62" s="19" t="s">
        <v>37</v>
      </c>
      <c r="P62" s="16" t="s">
        <v>29</v>
      </c>
      <c r="Q62" s="16" t="s">
        <v>35</v>
      </c>
      <c r="R62" s="20" t="s">
        <v>36</v>
      </c>
      <c r="S62" s="13"/>
    </row>
    <row r="63" spans="1:19" x14ac:dyDescent="0.25">
      <c r="A63" s="2" t="s">
        <v>14</v>
      </c>
      <c r="B63" s="14" t="s">
        <v>24</v>
      </c>
      <c r="C63" s="14" t="s">
        <v>34</v>
      </c>
      <c r="D63" s="14" t="s">
        <v>27</v>
      </c>
      <c r="E63" s="15">
        <v>3</v>
      </c>
      <c r="F63" s="16">
        <v>3</v>
      </c>
      <c r="G63" s="16">
        <v>3</v>
      </c>
      <c r="H63" s="16">
        <v>1</v>
      </c>
      <c r="I63" s="16">
        <v>11</v>
      </c>
      <c r="J63" s="23" t="s">
        <v>116</v>
      </c>
      <c r="K63" s="17">
        <v>11.83</v>
      </c>
      <c r="L63" s="17">
        <f t="shared" ref="L63:L77" si="12">K63*1.23</f>
        <v>14.5509</v>
      </c>
      <c r="M63" s="18">
        <f t="shared" ref="M63" si="13">IF($J63="TAK",$K63*$I63,0)</f>
        <v>130.13</v>
      </c>
      <c r="N63" s="18">
        <f t="shared" ref="N63:N85" si="14">$M63*1.23</f>
        <v>160.0599</v>
      </c>
      <c r="O63" s="19" t="s">
        <v>33</v>
      </c>
      <c r="P63" s="16" t="s">
        <v>30</v>
      </c>
      <c r="Q63" s="16" t="s">
        <v>35</v>
      </c>
      <c r="R63" s="20" t="s">
        <v>36</v>
      </c>
      <c r="S63" s="13"/>
    </row>
    <row r="64" spans="1:19" x14ac:dyDescent="0.25">
      <c r="A64" s="2" t="s">
        <v>15</v>
      </c>
      <c r="B64" s="2" t="s">
        <v>25</v>
      </c>
      <c r="C64" s="2" t="s">
        <v>31</v>
      </c>
      <c r="D64" s="2" t="s">
        <v>28</v>
      </c>
      <c r="E64" s="6">
        <v>8</v>
      </c>
      <c r="F64" s="3">
        <v>8</v>
      </c>
      <c r="G64" s="3">
        <v>8</v>
      </c>
      <c r="H64" s="3">
        <v>1</v>
      </c>
      <c r="I64" s="3">
        <v>8</v>
      </c>
      <c r="J64" s="11" t="s">
        <v>115</v>
      </c>
      <c r="K64" s="4">
        <v>5.67</v>
      </c>
      <c r="L64" s="4">
        <f t="shared" si="12"/>
        <v>6.9741</v>
      </c>
      <c r="M64" s="9">
        <f>IF($J64="TAK",$K64*$I64,0)</f>
        <v>0</v>
      </c>
      <c r="N64" s="9">
        <f t="shared" si="14"/>
        <v>0</v>
      </c>
      <c r="O64" s="8" t="s">
        <v>37</v>
      </c>
      <c r="P64" s="3" t="s">
        <v>31</v>
      </c>
      <c r="Q64" s="3" t="s">
        <v>35</v>
      </c>
      <c r="R64" s="10" t="s">
        <v>36</v>
      </c>
      <c r="S64" s="13"/>
    </row>
    <row r="65" spans="1:19" x14ac:dyDescent="0.25">
      <c r="A65" s="2" t="s">
        <v>16</v>
      </c>
      <c r="B65" s="14" t="s">
        <v>42</v>
      </c>
      <c r="C65" s="14" t="s">
        <v>43</v>
      </c>
      <c r="D65" s="14" t="s">
        <v>45</v>
      </c>
      <c r="E65" s="15">
        <v>11</v>
      </c>
      <c r="F65" s="16">
        <v>5</v>
      </c>
      <c r="G65" s="16">
        <v>0</v>
      </c>
      <c r="H65" s="16">
        <v>1</v>
      </c>
      <c r="I65" s="16">
        <v>3</v>
      </c>
      <c r="J65" s="23" t="s">
        <v>116</v>
      </c>
      <c r="K65" s="17">
        <v>5.5638500000000004</v>
      </c>
      <c r="L65" s="17">
        <f t="shared" si="12"/>
        <v>6.8435355000000007</v>
      </c>
      <c r="M65" s="18">
        <f t="shared" ref="M65:M85" si="15">IF($J65="TAK",$K65*$I65,0)</f>
        <v>16.691549999999999</v>
      </c>
      <c r="N65" s="18">
        <f t="shared" si="14"/>
        <v>20.530606499999998</v>
      </c>
      <c r="O65" s="19" t="s">
        <v>44</v>
      </c>
      <c r="P65" s="16" t="s">
        <v>43</v>
      </c>
      <c r="Q65" s="16" t="s">
        <v>35</v>
      </c>
      <c r="R65" s="20" t="s">
        <v>36</v>
      </c>
      <c r="S65" s="13"/>
    </row>
    <row r="66" spans="1:19" x14ac:dyDescent="0.25">
      <c r="A66" s="2" t="s">
        <v>17</v>
      </c>
      <c r="B66" s="14" t="s">
        <v>46</v>
      </c>
      <c r="C66" s="14" t="s">
        <v>47</v>
      </c>
      <c r="D66" s="14" t="s">
        <v>49</v>
      </c>
      <c r="E66" s="15">
        <v>11</v>
      </c>
      <c r="F66" s="16">
        <v>11</v>
      </c>
      <c r="G66" s="16">
        <v>11</v>
      </c>
      <c r="H66" s="16">
        <v>2</v>
      </c>
      <c r="I66" s="16">
        <v>11</v>
      </c>
      <c r="J66" s="23" t="s">
        <v>116</v>
      </c>
      <c r="K66" s="17">
        <v>1.0218</v>
      </c>
      <c r="L66" s="17">
        <f t="shared" si="12"/>
        <v>1.2568140000000001</v>
      </c>
      <c r="M66" s="18">
        <f t="shared" si="15"/>
        <v>11.239800000000001</v>
      </c>
      <c r="N66" s="18">
        <f t="shared" si="14"/>
        <v>13.824954</v>
      </c>
      <c r="O66" s="19" t="s">
        <v>50</v>
      </c>
      <c r="P66" s="16" t="s">
        <v>48</v>
      </c>
      <c r="Q66" s="16" t="s">
        <v>35</v>
      </c>
      <c r="R66" s="20" t="s">
        <v>36</v>
      </c>
      <c r="S66" s="13"/>
    </row>
    <row r="67" spans="1:19" x14ac:dyDescent="0.25">
      <c r="A67" s="2" t="s">
        <v>18</v>
      </c>
      <c r="B67" s="14" t="s">
        <v>38</v>
      </c>
      <c r="C67" s="14" t="s">
        <v>39</v>
      </c>
      <c r="D67" s="14" t="s">
        <v>40</v>
      </c>
      <c r="E67" s="15">
        <v>11</v>
      </c>
      <c r="F67" s="16">
        <v>6</v>
      </c>
      <c r="G67" s="16">
        <v>0</v>
      </c>
      <c r="H67" s="16">
        <v>5</v>
      </c>
      <c r="I67" s="16">
        <v>11</v>
      </c>
      <c r="J67" s="23" t="s">
        <v>116</v>
      </c>
      <c r="K67" s="17">
        <v>0.77100000000000002</v>
      </c>
      <c r="L67" s="17">
        <f t="shared" si="12"/>
        <v>0.94833000000000001</v>
      </c>
      <c r="M67" s="18">
        <f t="shared" si="15"/>
        <v>8.4809999999999999</v>
      </c>
      <c r="N67" s="18">
        <f t="shared" si="14"/>
        <v>10.43163</v>
      </c>
      <c r="O67" s="19" t="s">
        <v>41</v>
      </c>
      <c r="P67" s="16" t="s">
        <v>39</v>
      </c>
      <c r="Q67" s="16" t="s">
        <v>35</v>
      </c>
      <c r="R67" s="20" t="s">
        <v>36</v>
      </c>
      <c r="S67" s="13"/>
    </row>
    <row r="68" spans="1:19" x14ac:dyDescent="0.25">
      <c r="A68" s="2" t="s">
        <v>19</v>
      </c>
      <c r="B68" s="14" t="s">
        <v>102</v>
      </c>
      <c r="C68" s="14" t="s">
        <v>103</v>
      </c>
      <c r="D68" s="14" t="s">
        <v>104</v>
      </c>
      <c r="E68" s="15">
        <v>25</v>
      </c>
      <c r="F68" s="16">
        <v>3</v>
      </c>
      <c r="G68" s="16">
        <v>3</v>
      </c>
      <c r="H68" s="16">
        <v>25</v>
      </c>
      <c r="I68" s="16">
        <v>25</v>
      </c>
      <c r="J68" s="23" t="s">
        <v>116</v>
      </c>
      <c r="K68" s="16">
        <v>0.13782</v>
      </c>
      <c r="L68" s="17">
        <f t="shared" si="12"/>
        <v>0.16951859999999999</v>
      </c>
      <c r="M68" s="18">
        <f t="shared" si="15"/>
        <v>3.4455</v>
      </c>
      <c r="N68" s="18">
        <f t="shared" si="14"/>
        <v>4.237965</v>
      </c>
      <c r="O68" s="19" t="s">
        <v>142</v>
      </c>
      <c r="P68" s="16" t="s">
        <v>141</v>
      </c>
      <c r="Q68" s="16" t="s">
        <v>35</v>
      </c>
      <c r="R68" s="20" t="s">
        <v>36</v>
      </c>
      <c r="S68" s="13"/>
    </row>
    <row r="69" spans="1:19" x14ac:dyDescent="0.25">
      <c r="A69" s="2" t="s">
        <v>20</v>
      </c>
      <c r="B69" s="14" t="s">
        <v>89</v>
      </c>
      <c r="C69" s="14" t="s">
        <v>91</v>
      </c>
      <c r="D69" s="14" t="s">
        <v>90</v>
      </c>
      <c r="E69" s="15">
        <v>25</v>
      </c>
      <c r="F69" s="16">
        <v>3</v>
      </c>
      <c r="G69" s="16">
        <v>0</v>
      </c>
      <c r="H69" s="16">
        <v>10</v>
      </c>
      <c r="I69" s="16">
        <v>30</v>
      </c>
      <c r="J69" s="23" t="s">
        <v>116</v>
      </c>
      <c r="K69" s="16">
        <v>0.34429999999999999</v>
      </c>
      <c r="L69" s="17">
        <f t="shared" si="12"/>
        <v>0.423489</v>
      </c>
      <c r="M69" s="18">
        <f t="shared" si="15"/>
        <v>10.329000000000001</v>
      </c>
      <c r="N69" s="18">
        <f t="shared" si="14"/>
        <v>12.70467</v>
      </c>
      <c r="O69" s="19" t="s">
        <v>92</v>
      </c>
      <c r="P69" s="16" t="s">
        <v>93</v>
      </c>
      <c r="Q69" s="16" t="s">
        <v>35</v>
      </c>
      <c r="R69" s="20" t="s">
        <v>36</v>
      </c>
      <c r="S69" s="13"/>
    </row>
    <row r="70" spans="1:19" x14ac:dyDescent="0.25">
      <c r="A70" s="2" t="s">
        <v>21</v>
      </c>
      <c r="B70" s="2" t="s">
        <v>106</v>
      </c>
      <c r="C70" s="2" t="s">
        <v>108</v>
      </c>
      <c r="D70" s="2" t="s">
        <v>107</v>
      </c>
      <c r="E70" s="6">
        <v>22</v>
      </c>
      <c r="F70" s="3">
        <v>0</v>
      </c>
      <c r="G70" s="3">
        <v>0</v>
      </c>
      <c r="H70" s="3">
        <v>25</v>
      </c>
      <c r="I70" s="3">
        <v>25</v>
      </c>
      <c r="J70" s="11" t="s">
        <v>115</v>
      </c>
      <c r="K70" s="3">
        <v>0.16220000000000001</v>
      </c>
      <c r="L70" s="4">
        <f t="shared" si="12"/>
        <v>0.19950600000000002</v>
      </c>
      <c r="M70" s="9">
        <f t="shared" si="15"/>
        <v>0</v>
      </c>
      <c r="N70" s="9">
        <f t="shared" si="14"/>
        <v>0</v>
      </c>
      <c r="O70" s="8" t="s">
        <v>41</v>
      </c>
      <c r="P70" s="3" t="s">
        <v>143</v>
      </c>
      <c r="Q70" s="3" t="s">
        <v>35</v>
      </c>
      <c r="R70" s="10" t="s">
        <v>36</v>
      </c>
      <c r="S70" s="13"/>
    </row>
    <row r="71" spans="1:19" x14ac:dyDescent="0.25">
      <c r="A71" s="2" t="s">
        <v>22</v>
      </c>
      <c r="B71" s="14" t="s">
        <v>53</v>
      </c>
      <c r="C71" s="14" t="s">
        <v>155</v>
      </c>
      <c r="D71" s="14" t="s">
        <v>54</v>
      </c>
      <c r="E71" s="15">
        <v>22</v>
      </c>
      <c r="F71" s="16">
        <v>22</v>
      </c>
      <c r="G71" s="16">
        <v>22</v>
      </c>
      <c r="H71" s="16">
        <v>100</v>
      </c>
      <c r="I71" s="16">
        <v>100</v>
      </c>
      <c r="J71" s="23" t="s">
        <v>116</v>
      </c>
      <c r="K71" s="16">
        <v>3.6060000000000002E-2</v>
      </c>
      <c r="L71" s="17">
        <f t="shared" si="12"/>
        <v>4.4353799999999999E-2</v>
      </c>
      <c r="M71" s="18">
        <f t="shared" si="15"/>
        <v>3.6060000000000003</v>
      </c>
      <c r="N71" s="18">
        <f t="shared" si="14"/>
        <v>4.4353800000000003</v>
      </c>
      <c r="O71" s="19" t="s">
        <v>125</v>
      </c>
      <c r="P71" s="16" t="s">
        <v>154</v>
      </c>
      <c r="Q71" s="16" t="s">
        <v>35</v>
      </c>
      <c r="R71" s="20" t="s">
        <v>36</v>
      </c>
      <c r="S71" s="13"/>
    </row>
    <row r="72" spans="1:19" x14ac:dyDescent="0.25">
      <c r="A72" s="2" t="s">
        <v>55</v>
      </c>
      <c r="B72" s="2" t="s">
        <v>96</v>
      </c>
      <c r="C72" s="2" t="s">
        <v>127</v>
      </c>
      <c r="D72" s="2" t="s">
        <v>97</v>
      </c>
      <c r="E72" s="6">
        <v>3</v>
      </c>
      <c r="F72" s="3">
        <v>3</v>
      </c>
      <c r="G72" s="3">
        <v>3</v>
      </c>
      <c r="H72" s="3"/>
      <c r="I72" s="3"/>
      <c r="J72" s="11" t="s">
        <v>128</v>
      </c>
      <c r="K72" s="3"/>
      <c r="L72" s="4">
        <f t="shared" si="12"/>
        <v>0</v>
      </c>
      <c r="M72" s="9">
        <f t="shared" si="15"/>
        <v>0</v>
      </c>
      <c r="N72" s="9">
        <f t="shared" si="14"/>
        <v>0</v>
      </c>
      <c r="O72" s="8"/>
      <c r="P72" s="3"/>
      <c r="Q72" s="3"/>
      <c r="R72" s="10"/>
      <c r="S72" s="13"/>
    </row>
    <row r="73" spans="1:19" x14ac:dyDescent="0.25">
      <c r="A73" s="2" t="s">
        <v>56</v>
      </c>
      <c r="B73" s="2" t="s">
        <v>98</v>
      </c>
      <c r="C73" s="2" t="s">
        <v>132</v>
      </c>
      <c r="D73" s="2" t="s">
        <v>99</v>
      </c>
      <c r="E73" s="6">
        <v>11</v>
      </c>
      <c r="F73" s="3">
        <v>11</v>
      </c>
      <c r="G73" s="3">
        <v>0</v>
      </c>
      <c r="H73" s="3"/>
      <c r="I73" s="3"/>
      <c r="J73" s="11" t="s">
        <v>128</v>
      </c>
      <c r="K73" s="3"/>
      <c r="L73" s="4">
        <f t="shared" si="12"/>
        <v>0</v>
      </c>
      <c r="M73" s="9">
        <f t="shared" si="15"/>
        <v>0</v>
      </c>
      <c r="N73" s="9">
        <f t="shared" si="14"/>
        <v>0</v>
      </c>
      <c r="O73" s="8"/>
      <c r="P73" s="3"/>
      <c r="Q73" s="3"/>
      <c r="R73" s="3"/>
      <c r="S73" s="13"/>
    </row>
    <row r="74" spans="1:19" x14ac:dyDescent="0.25">
      <c r="A74" s="2" t="s">
        <v>57</v>
      </c>
      <c r="B74" s="14" t="s">
        <v>94</v>
      </c>
      <c r="C74" s="14" t="s">
        <v>126</v>
      </c>
      <c r="D74" s="14" t="s">
        <v>95</v>
      </c>
      <c r="E74" s="15">
        <v>11</v>
      </c>
      <c r="F74" s="16">
        <v>11</v>
      </c>
      <c r="G74" s="16">
        <v>0</v>
      </c>
      <c r="H74" s="16">
        <v>100</v>
      </c>
      <c r="I74" s="16">
        <v>100</v>
      </c>
      <c r="J74" s="23" t="s">
        <v>116</v>
      </c>
      <c r="K74" s="16">
        <v>3.6060000000000002E-2</v>
      </c>
      <c r="L74" s="17">
        <f t="shared" si="12"/>
        <v>4.4353799999999999E-2</v>
      </c>
      <c r="M74" s="18">
        <f t="shared" si="15"/>
        <v>3.6060000000000003</v>
      </c>
      <c r="N74" s="18">
        <f t="shared" si="14"/>
        <v>4.4353800000000003</v>
      </c>
      <c r="O74" s="19" t="s">
        <v>125</v>
      </c>
      <c r="P74" s="16" t="s">
        <v>124</v>
      </c>
      <c r="Q74" s="16" t="s">
        <v>35</v>
      </c>
      <c r="R74" s="20" t="s">
        <v>36</v>
      </c>
      <c r="S74" s="13"/>
    </row>
    <row r="75" spans="1:19" x14ac:dyDescent="0.25">
      <c r="A75" s="2" t="s">
        <v>58</v>
      </c>
      <c r="B75" s="2" t="s">
        <v>144</v>
      </c>
      <c r="C75" s="2" t="s">
        <v>149</v>
      </c>
      <c r="D75" s="2" t="s">
        <v>145</v>
      </c>
      <c r="E75" s="6">
        <v>11</v>
      </c>
      <c r="F75" s="3">
        <v>0</v>
      </c>
      <c r="G75" s="3">
        <v>0</v>
      </c>
      <c r="H75" s="3">
        <v>100</v>
      </c>
      <c r="I75" s="3">
        <v>100</v>
      </c>
      <c r="J75" s="11" t="s">
        <v>115</v>
      </c>
      <c r="K75" s="3">
        <v>3.6060000000000002E-2</v>
      </c>
      <c r="L75" s="4">
        <f t="shared" si="12"/>
        <v>4.4353799999999999E-2</v>
      </c>
      <c r="M75" s="9">
        <f t="shared" si="15"/>
        <v>0</v>
      </c>
      <c r="N75" s="9">
        <f t="shared" si="14"/>
        <v>0</v>
      </c>
      <c r="O75" s="8" t="s">
        <v>125</v>
      </c>
      <c r="P75" s="3" t="s">
        <v>146</v>
      </c>
      <c r="Q75" s="3" t="s">
        <v>35</v>
      </c>
      <c r="R75" s="10" t="s">
        <v>36</v>
      </c>
      <c r="S75" s="13"/>
    </row>
    <row r="76" spans="1:19" x14ac:dyDescent="0.25">
      <c r="A76" s="2" t="s">
        <v>59</v>
      </c>
      <c r="B76" s="14" t="s">
        <v>147</v>
      </c>
      <c r="C76" s="14" t="s">
        <v>60</v>
      </c>
      <c r="D76" s="14" t="s">
        <v>61</v>
      </c>
      <c r="E76" s="15">
        <v>4</v>
      </c>
      <c r="F76" s="16">
        <v>4</v>
      </c>
      <c r="G76" s="16">
        <v>4</v>
      </c>
      <c r="H76" s="16">
        <v>100</v>
      </c>
      <c r="I76" s="16">
        <v>100</v>
      </c>
      <c r="J76" s="23" t="s">
        <v>116</v>
      </c>
      <c r="K76" s="16">
        <v>3.6060000000000002E-2</v>
      </c>
      <c r="L76" s="17">
        <f t="shared" si="12"/>
        <v>4.4353799999999999E-2</v>
      </c>
      <c r="M76" s="18">
        <f t="shared" si="15"/>
        <v>3.6060000000000003</v>
      </c>
      <c r="N76" s="18">
        <f t="shared" si="14"/>
        <v>4.4353800000000003</v>
      </c>
      <c r="O76" s="19" t="s">
        <v>125</v>
      </c>
      <c r="P76" s="16" t="s">
        <v>120</v>
      </c>
      <c r="Q76" s="16" t="s">
        <v>35</v>
      </c>
      <c r="R76" s="20" t="s">
        <v>36</v>
      </c>
      <c r="S76" s="13"/>
    </row>
    <row r="77" spans="1:19" x14ac:dyDescent="0.25">
      <c r="A77" s="2" t="s">
        <v>75</v>
      </c>
      <c r="B77" s="2" t="s">
        <v>148</v>
      </c>
      <c r="C77" s="2" t="s">
        <v>62</v>
      </c>
      <c r="D77" s="2" t="s">
        <v>64</v>
      </c>
      <c r="E77" s="6">
        <v>2</v>
      </c>
      <c r="F77" s="3">
        <v>0</v>
      </c>
      <c r="G77" s="3">
        <v>0</v>
      </c>
      <c r="H77" s="3">
        <v>100</v>
      </c>
      <c r="I77" s="3">
        <v>100</v>
      </c>
      <c r="J77" s="11" t="s">
        <v>115</v>
      </c>
      <c r="K77" s="3">
        <v>4.2590000000000003E-2</v>
      </c>
      <c r="L77" s="4">
        <f t="shared" si="12"/>
        <v>5.23857E-2</v>
      </c>
      <c r="M77" s="9">
        <f t="shared" si="15"/>
        <v>0</v>
      </c>
      <c r="N77" s="9">
        <f t="shared" si="14"/>
        <v>0</v>
      </c>
      <c r="O77" s="8" t="s">
        <v>125</v>
      </c>
      <c r="P77" s="3" t="s">
        <v>122</v>
      </c>
      <c r="Q77" s="3" t="s">
        <v>35</v>
      </c>
      <c r="R77" s="10" t="s">
        <v>121</v>
      </c>
      <c r="S77" s="13"/>
    </row>
    <row r="78" spans="1:19" x14ac:dyDescent="0.25">
      <c r="A78" s="2" t="s">
        <v>76</v>
      </c>
      <c r="B78" s="14" t="s">
        <v>63</v>
      </c>
      <c r="C78" s="14" t="s">
        <v>67</v>
      </c>
      <c r="D78" s="14" t="s">
        <v>68</v>
      </c>
      <c r="E78" s="15">
        <v>11</v>
      </c>
      <c r="F78" s="16">
        <v>11</v>
      </c>
      <c r="G78" s="16">
        <v>11</v>
      </c>
      <c r="H78" s="16">
        <v>100</v>
      </c>
      <c r="I78" s="16">
        <v>100</v>
      </c>
      <c r="J78" s="23" t="s">
        <v>116</v>
      </c>
      <c r="K78" s="16">
        <v>3.5159999999999997E-2</v>
      </c>
      <c r="L78" s="17">
        <f>K78*1.23</f>
        <v>4.3246799999999995E-2</v>
      </c>
      <c r="M78" s="18">
        <f t="shared" si="15"/>
        <v>3.5159999999999996</v>
      </c>
      <c r="N78" s="18">
        <f t="shared" si="14"/>
        <v>4.324679999999999</v>
      </c>
      <c r="O78" s="19" t="s">
        <v>125</v>
      </c>
      <c r="P78" s="16" t="s">
        <v>123</v>
      </c>
      <c r="Q78" s="16" t="s">
        <v>35</v>
      </c>
      <c r="R78" s="20" t="s">
        <v>36</v>
      </c>
      <c r="S78" s="13"/>
    </row>
    <row r="79" spans="1:19" x14ac:dyDescent="0.25">
      <c r="A79" s="2" t="s">
        <v>77</v>
      </c>
      <c r="B79" s="2" t="s">
        <v>1</v>
      </c>
      <c r="C79" s="2" t="s">
        <v>65</v>
      </c>
      <c r="D79" s="2" t="s">
        <v>66</v>
      </c>
      <c r="E79" s="6">
        <v>2</v>
      </c>
      <c r="F79" s="3">
        <v>2</v>
      </c>
      <c r="G79" s="3">
        <v>2</v>
      </c>
      <c r="H79" s="3">
        <v>100</v>
      </c>
      <c r="I79" s="3">
        <v>100</v>
      </c>
      <c r="J79" s="11" t="s">
        <v>115</v>
      </c>
      <c r="K79" s="3">
        <v>6.9980000000000001E-2</v>
      </c>
      <c r="L79" s="4">
        <f>K79*1.23</f>
        <v>8.6075399999999996E-2</v>
      </c>
      <c r="M79" s="9">
        <f t="shared" si="15"/>
        <v>0</v>
      </c>
      <c r="N79" s="9">
        <f t="shared" si="14"/>
        <v>0</v>
      </c>
      <c r="O79" s="8" t="s">
        <v>125</v>
      </c>
      <c r="P79" s="3" t="s">
        <v>133</v>
      </c>
      <c r="Q79" s="3" t="s">
        <v>35</v>
      </c>
      <c r="R79" s="10" t="s">
        <v>36</v>
      </c>
      <c r="S79" s="13"/>
    </row>
    <row r="80" spans="1:19" x14ac:dyDescent="0.25">
      <c r="A80" s="2" t="s">
        <v>78</v>
      </c>
      <c r="B80" s="14" t="s">
        <v>73</v>
      </c>
      <c r="C80" s="14" t="s">
        <v>138</v>
      </c>
      <c r="D80" s="14" t="s">
        <v>74</v>
      </c>
      <c r="E80" s="15">
        <v>33</v>
      </c>
      <c r="F80" s="16">
        <v>33</v>
      </c>
      <c r="G80" s="16">
        <v>0</v>
      </c>
      <c r="H80" s="16">
        <v>5</v>
      </c>
      <c r="I80" s="16">
        <v>35</v>
      </c>
      <c r="J80" s="23" t="s">
        <v>116</v>
      </c>
      <c r="K80" s="16">
        <v>0.96899999999999997</v>
      </c>
      <c r="L80" s="17">
        <f t="shared" ref="L80:L85" si="16">K80*1.23</f>
        <v>1.19187</v>
      </c>
      <c r="M80" s="18">
        <f t="shared" si="15"/>
        <v>33.914999999999999</v>
      </c>
      <c r="N80" s="18">
        <f t="shared" si="14"/>
        <v>41.715449999999997</v>
      </c>
      <c r="O80" s="19" t="s">
        <v>139</v>
      </c>
      <c r="P80" s="16" t="s">
        <v>140</v>
      </c>
      <c r="Q80" s="16" t="s">
        <v>35</v>
      </c>
      <c r="R80" s="20" t="s">
        <v>36</v>
      </c>
      <c r="S80" s="13"/>
    </row>
    <row r="81" spans="1:19" x14ac:dyDescent="0.25">
      <c r="A81" s="2" t="s">
        <v>79</v>
      </c>
      <c r="B81" s="14" t="s">
        <v>71</v>
      </c>
      <c r="C81" s="14" t="s">
        <v>70</v>
      </c>
      <c r="D81" s="14" t="s">
        <v>72</v>
      </c>
      <c r="E81" s="15">
        <v>22</v>
      </c>
      <c r="F81" s="16">
        <v>22</v>
      </c>
      <c r="G81" s="16">
        <v>0</v>
      </c>
      <c r="H81" s="16">
        <v>100</v>
      </c>
      <c r="I81" s="16">
        <v>100</v>
      </c>
      <c r="J81" s="23" t="s">
        <v>116</v>
      </c>
      <c r="K81" s="16">
        <v>0.12322</v>
      </c>
      <c r="L81" s="17">
        <f t="shared" si="16"/>
        <v>0.15156059999999999</v>
      </c>
      <c r="M81" s="18">
        <f t="shared" si="15"/>
        <v>12.321999999999999</v>
      </c>
      <c r="N81" s="18">
        <f t="shared" si="14"/>
        <v>15.156059999999998</v>
      </c>
      <c r="O81" s="19" t="s">
        <v>125</v>
      </c>
      <c r="P81" s="16" t="s">
        <v>134</v>
      </c>
      <c r="Q81" s="16" t="s">
        <v>35</v>
      </c>
      <c r="R81" s="20" t="s">
        <v>36</v>
      </c>
      <c r="S81" s="13"/>
    </row>
    <row r="82" spans="1:19" x14ac:dyDescent="0.25">
      <c r="A82" s="2" t="s">
        <v>80</v>
      </c>
      <c r="B82" s="14" t="s">
        <v>69</v>
      </c>
      <c r="C82" s="14" t="s">
        <v>51</v>
      </c>
      <c r="D82" s="14" t="s">
        <v>52</v>
      </c>
      <c r="E82" s="15">
        <v>22</v>
      </c>
      <c r="F82" s="16">
        <v>22</v>
      </c>
      <c r="G82" s="16">
        <v>22</v>
      </c>
      <c r="H82" s="16">
        <v>100</v>
      </c>
      <c r="I82" s="16">
        <v>100</v>
      </c>
      <c r="J82" s="23" t="s">
        <v>116</v>
      </c>
      <c r="K82" s="16">
        <v>0.12322</v>
      </c>
      <c r="L82" s="17">
        <f t="shared" si="16"/>
        <v>0.15156059999999999</v>
      </c>
      <c r="M82" s="18">
        <f t="shared" si="15"/>
        <v>12.321999999999999</v>
      </c>
      <c r="N82" s="18">
        <f t="shared" si="14"/>
        <v>15.156059999999998</v>
      </c>
      <c r="O82" s="19" t="s">
        <v>125</v>
      </c>
      <c r="P82" s="16" t="s">
        <v>117</v>
      </c>
      <c r="Q82" s="16" t="s">
        <v>35</v>
      </c>
      <c r="R82" s="20" t="s">
        <v>36</v>
      </c>
      <c r="S82" s="13"/>
    </row>
    <row r="83" spans="1:19" x14ac:dyDescent="0.25">
      <c r="A83" s="2" t="s">
        <v>81</v>
      </c>
      <c r="B83" s="14" t="s">
        <v>100</v>
      </c>
      <c r="C83" s="14" t="s">
        <v>101</v>
      </c>
      <c r="D83" s="14" t="s">
        <v>105</v>
      </c>
      <c r="E83" s="15">
        <v>11</v>
      </c>
      <c r="F83" s="16">
        <v>0</v>
      </c>
      <c r="G83" s="16">
        <v>0</v>
      </c>
      <c r="H83" s="16">
        <v>10</v>
      </c>
      <c r="I83" s="16">
        <v>20</v>
      </c>
      <c r="J83" s="23" t="s">
        <v>116</v>
      </c>
      <c r="K83" s="16">
        <v>0.55813999999999997</v>
      </c>
      <c r="L83" s="17">
        <f t="shared" si="16"/>
        <v>0.68651219999999991</v>
      </c>
      <c r="M83" s="18">
        <f t="shared" si="15"/>
        <v>11.162799999999999</v>
      </c>
      <c r="N83" s="18">
        <f t="shared" si="14"/>
        <v>13.730243999999999</v>
      </c>
      <c r="O83" s="19" t="s">
        <v>125</v>
      </c>
      <c r="P83" s="16" t="s">
        <v>135</v>
      </c>
      <c r="Q83" s="16" t="s">
        <v>35</v>
      </c>
      <c r="R83" s="20" t="s">
        <v>36</v>
      </c>
      <c r="S83" s="13"/>
    </row>
    <row r="84" spans="1:19" x14ac:dyDescent="0.25">
      <c r="A84" s="38" t="s">
        <v>82</v>
      </c>
      <c r="B84" s="14" t="s">
        <v>83</v>
      </c>
      <c r="C84" s="14" t="s">
        <v>88</v>
      </c>
      <c r="D84" s="14" t="s">
        <v>87</v>
      </c>
      <c r="E84" s="15">
        <v>8</v>
      </c>
      <c r="F84" s="16">
        <v>8</v>
      </c>
      <c r="G84" s="16">
        <v>8</v>
      </c>
      <c r="H84" s="16">
        <v>1</v>
      </c>
      <c r="I84" s="16">
        <v>8</v>
      </c>
      <c r="J84" s="23" t="s">
        <v>116</v>
      </c>
      <c r="K84" s="16">
        <v>1.79</v>
      </c>
      <c r="L84" s="17">
        <f t="shared" si="16"/>
        <v>2.2017000000000002</v>
      </c>
      <c r="M84" s="18">
        <f t="shared" si="15"/>
        <v>14.32</v>
      </c>
      <c r="N84" s="18">
        <f t="shared" si="14"/>
        <v>17.613600000000002</v>
      </c>
      <c r="O84" s="19" t="s">
        <v>85</v>
      </c>
      <c r="P84" s="16" t="s">
        <v>86</v>
      </c>
      <c r="Q84" s="16" t="s">
        <v>84</v>
      </c>
      <c r="R84" s="20" t="s">
        <v>36</v>
      </c>
      <c r="S84" s="13"/>
    </row>
    <row r="85" spans="1:19" x14ac:dyDescent="0.25">
      <c r="A85" s="38"/>
      <c r="B85" s="3" t="s">
        <v>137</v>
      </c>
      <c r="C85" s="3" t="s">
        <v>137</v>
      </c>
      <c r="D85" s="3" t="s">
        <v>137</v>
      </c>
      <c r="E85" s="6">
        <v>8</v>
      </c>
      <c r="F85" s="3">
        <v>8</v>
      </c>
      <c r="G85" s="3">
        <v>8</v>
      </c>
      <c r="H85" s="3">
        <v>1</v>
      </c>
      <c r="I85" s="3">
        <v>8</v>
      </c>
      <c r="J85" s="11" t="s">
        <v>136</v>
      </c>
      <c r="K85" s="3">
        <v>2.95</v>
      </c>
      <c r="L85" s="4">
        <f t="shared" si="16"/>
        <v>3.6285000000000003</v>
      </c>
      <c r="M85" s="9">
        <f t="shared" si="15"/>
        <v>0</v>
      </c>
      <c r="N85" s="9">
        <f t="shared" si="14"/>
        <v>0</v>
      </c>
      <c r="O85" s="8" t="s">
        <v>130</v>
      </c>
      <c r="P85" s="3" t="s">
        <v>129</v>
      </c>
      <c r="Q85" s="3" t="s">
        <v>35</v>
      </c>
      <c r="R85" s="5" t="s">
        <v>131</v>
      </c>
      <c r="S85" s="13"/>
    </row>
    <row r="86" spans="1:19" x14ac:dyDescent="0.25">
      <c r="K86" s="40" t="s">
        <v>113</v>
      </c>
      <c r="L86" s="41"/>
      <c r="M86" s="21">
        <f>SUM(M62:M85)</f>
        <v>399.14265</v>
      </c>
      <c r="N86" s="21">
        <f>SUM(N62:N85)</f>
        <v>490.94545949999997</v>
      </c>
      <c r="S86" s="13"/>
    </row>
    <row r="87" spans="1:19" x14ac:dyDescent="0.25">
      <c r="A87" s="13"/>
      <c r="B87" s="13"/>
      <c r="C87" s="13"/>
      <c r="D87" s="13"/>
      <c r="E87" s="2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</sheetData>
  <mergeCells count="54">
    <mergeCell ref="O2:O3"/>
    <mergeCell ref="P2:P3"/>
    <mergeCell ref="Q2:Q3"/>
    <mergeCell ref="R2:R3"/>
    <mergeCell ref="A26:A27"/>
    <mergeCell ref="M2:N2"/>
    <mergeCell ref="A2:A3"/>
    <mergeCell ref="B2:B3"/>
    <mergeCell ref="C2:C3"/>
    <mergeCell ref="D2:D3"/>
    <mergeCell ref="E2:E3"/>
    <mergeCell ref="F2:F3"/>
    <mergeCell ref="K28:L28"/>
    <mergeCell ref="G2:G3"/>
    <mergeCell ref="H2:H3"/>
    <mergeCell ref="I2:I3"/>
    <mergeCell ref="J2:J3"/>
    <mergeCell ref="K2:L2"/>
    <mergeCell ref="A31:A32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L31"/>
    <mergeCell ref="M31:N31"/>
    <mergeCell ref="O31:O32"/>
    <mergeCell ref="P31:P32"/>
    <mergeCell ref="Q31:Q32"/>
    <mergeCell ref="R31:R32"/>
    <mergeCell ref="A55:A56"/>
    <mergeCell ref="K57:L57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J60:J61"/>
    <mergeCell ref="K60:L60"/>
    <mergeCell ref="M60:N60"/>
    <mergeCell ref="O60:O61"/>
    <mergeCell ref="P60:P61"/>
    <mergeCell ref="Q60:Q61"/>
    <mergeCell ref="R60:R61"/>
    <mergeCell ref="A84:A85"/>
    <mergeCell ref="K86:L86"/>
  </mergeCells>
  <phoneticPr fontId="1" type="noConversion"/>
  <hyperlinks>
    <hyperlink ref="R9" r:id="rId1" xr:uid="{14EC9EAE-AB0F-4B85-AFE4-680EA5B446C9}"/>
    <hyperlink ref="R11" r:id="rId2" xr:uid="{F56A48C0-A9EA-4EBD-BC36-D32B75D1F586}"/>
    <hyperlink ref="R10" r:id="rId3" xr:uid="{0FFFBF6B-E37D-45C4-8B58-1CBDF5193E1F}"/>
    <hyperlink ref="R12" r:id="rId4" xr:uid="{FCD4E536-ED2F-4A77-9F69-17453AE53187}"/>
    <hyperlink ref="R13" r:id="rId5" xr:uid="{7DDA11C5-9F0D-4E31-84EE-B329E97588EE}"/>
    <hyperlink ref="R16" r:id="rId6" xr:uid="{00DF748E-A10C-4305-9B3E-8E84BC598A13}"/>
    <hyperlink ref="R17" r:id="rId7" xr:uid="{C798E369-A7F4-47B4-9358-8512142BF8C5}"/>
    <hyperlink ref="R18" r:id="rId8" xr:uid="{62558E16-1346-4D05-9268-82D54F06CC95}"/>
    <hyperlink ref="R19" r:id="rId9" xr:uid="{E9AD622B-6060-46E4-90EA-35DB8949C122}"/>
    <hyperlink ref="R20" r:id="rId10" xr:uid="{07ABE974-9577-4B03-A7E3-9774783B6A69}"/>
    <hyperlink ref="R21" r:id="rId11" xr:uid="{21A4E968-8F17-4ED9-A328-0BA6C5CE33D7}"/>
    <hyperlink ref="R22" r:id="rId12" xr:uid="{F3A6ADEF-BAC0-4358-93FD-8379A833B07F}"/>
    <hyperlink ref="R23" r:id="rId13" xr:uid="{CF76A85E-8907-4542-BFBA-1B0715A82E1B}"/>
    <hyperlink ref="R24" r:id="rId14" xr:uid="{D7D60C6D-F3B9-4E8C-93D2-9F47A2175273}"/>
    <hyperlink ref="R25" r:id="rId15" xr:uid="{CACE9F8D-5F57-4DF4-A109-42B39814EBB0}"/>
    <hyperlink ref="R8" r:id="rId16" xr:uid="{C49C8A9A-E106-4063-8CEF-79F751099B8C}"/>
    <hyperlink ref="R7" r:id="rId17" xr:uid="{2A76EF9E-0CB3-4225-B1A3-33EAA9B4C4B9}"/>
    <hyperlink ref="R5" r:id="rId18" xr:uid="{11F65FF7-15BC-4730-90B2-D036D2E4CF14}"/>
    <hyperlink ref="R6" r:id="rId19" xr:uid="{602B06B2-394F-4E9B-8CE6-DCC6109B59AA}"/>
    <hyperlink ref="R4" r:id="rId20" xr:uid="{8E9D3DAE-1983-41B9-BA0E-1B513C08D57E}"/>
    <hyperlink ref="R26" r:id="rId21" xr:uid="{FF526C30-E578-4B7E-A2A6-0CC6CBE34156}"/>
    <hyperlink ref="R27" r:id="rId22" xr:uid="{D50CEF0D-C8DC-4195-94DB-53E2E9583DC3}"/>
    <hyperlink ref="R38" r:id="rId23" xr:uid="{FFACE595-7C47-460D-B39F-3B390E4D1C2F}"/>
    <hyperlink ref="R40" r:id="rId24" xr:uid="{E1612F81-0EE3-4B12-8DDB-7C3A97A95D1F}"/>
    <hyperlink ref="R39" r:id="rId25" xr:uid="{EAEC46C7-DA41-431F-AF6F-ED1A906C4321}"/>
    <hyperlink ref="R41" r:id="rId26" xr:uid="{967D1AE5-E160-4D47-991B-A941B35FD6FD}"/>
    <hyperlink ref="R42" r:id="rId27" xr:uid="{15B1592E-229B-4363-9AB1-F83B7A9C49E1}"/>
    <hyperlink ref="R45" r:id="rId28" xr:uid="{83BA2BC7-F08E-4283-B909-742A161E18C2}"/>
    <hyperlink ref="R46" r:id="rId29" xr:uid="{657DA728-6DC8-43D0-9FE3-B2ED8FCA74CD}"/>
    <hyperlink ref="R47" r:id="rId30" xr:uid="{643BC2A0-65CE-4768-B11C-01B4560882BB}"/>
    <hyperlink ref="R48" r:id="rId31" xr:uid="{4C47EE6C-58AA-4EAD-A639-FA15E033BE6D}"/>
    <hyperlink ref="R49" r:id="rId32" xr:uid="{00B5E088-4BFE-4C92-88C4-E2E0286000D8}"/>
    <hyperlink ref="R50" r:id="rId33" xr:uid="{DB402B22-ED1A-4AF8-8ADC-A09B91A14CB0}"/>
    <hyperlink ref="R51" r:id="rId34" xr:uid="{1AF0E733-EAD1-417B-A510-963571CCF014}"/>
    <hyperlink ref="R52" r:id="rId35" xr:uid="{C0C89B3A-3504-4C13-9AF0-FF51A793957B}"/>
    <hyperlink ref="R53" r:id="rId36" xr:uid="{8C4BA3D4-02AD-4987-984F-C1797ED23A98}"/>
    <hyperlink ref="R54" r:id="rId37" xr:uid="{3AB21D4E-1ADC-45A0-B9AC-BF2A764A7CC1}"/>
    <hyperlink ref="R37" r:id="rId38" xr:uid="{8E0362E7-E2B3-4415-8961-F8ED9D779B2D}"/>
    <hyperlink ref="R36" r:id="rId39" xr:uid="{E3E97B19-97A5-4963-9B9F-828B4ECF3A6F}"/>
    <hyperlink ref="R34" r:id="rId40" xr:uid="{3E993978-E836-4DD8-8991-8E722871B41F}"/>
    <hyperlink ref="R35" r:id="rId41" xr:uid="{104BC301-3211-4A3E-944B-77BE112A0DBD}"/>
    <hyperlink ref="R33" r:id="rId42" xr:uid="{0612B89D-A7B3-4741-953E-0E20A56916F9}"/>
    <hyperlink ref="R55" r:id="rId43" xr:uid="{FF43A6BB-5F88-44EA-A27E-AEF41B70791D}"/>
    <hyperlink ref="R56" r:id="rId44" xr:uid="{749AA3A9-15EB-42F1-914D-3130D5F0C4F7}"/>
    <hyperlink ref="R44" r:id="rId45" xr:uid="{5DF046F8-87BD-4BFD-8C56-41D05C75C8B0}"/>
    <hyperlink ref="R67" r:id="rId46" xr:uid="{AB6D03F7-F7A2-45BD-A6E0-387B5FFA0611}"/>
    <hyperlink ref="R69" r:id="rId47" xr:uid="{3405D087-62F9-49F5-A253-0E6B2B620F16}"/>
    <hyperlink ref="R68" r:id="rId48" xr:uid="{9ECDE829-8858-4E0D-B137-5655B6C2889D}"/>
    <hyperlink ref="R70" r:id="rId49" xr:uid="{56A20153-5415-448A-B9C5-89DF097CAF19}"/>
    <hyperlink ref="R74" r:id="rId50" xr:uid="{7F98ACCC-FD37-4E2D-B3A4-E78AD31F098B}"/>
    <hyperlink ref="R75" r:id="rId51" xr:uid="{8E27A8B0-FE42-4C28-9B5E-CCF2AE220355}"/>
    <hyperlink ref="R76" r:id="rId52" xr:uid="{07F3D704-3A22-4DBC-821D-66DC4C578116}"/>
    <hyperlink ref="R77" r:id="rId53" xr:uid="{FAA45218-FD3E-4738-BA7F-E1397CE12BFC}"/>
    <hyperlink ref="R78" r:id="rId54" xr:uid="{A73413BB-F95B-4F9E-8FF4-62A6E2C3B1BC}"/>
    <hyperlink ref="R79" r:id="rId55" xr:uid="{61BBAF9E-79B4-4C10-98AB-F2336F43F64A}"/>
    <hyperlink ref="R80" r:id="rId56" xr:uid="{4A81DED5-0C7F-4ECB-8D18-01033DA90457}"/>
    <hyperlink ref="R81" r:id="rId57" xr:uid="{98070CE7-72E4-40FC-B94E-D5F48DA46FE9}"/>
    <hyperlink ref="R82" r:id="rId58" xr:uid="{F2A16DCA-C9B9-4511-814D-42688CEB7A89}"/>
    <hyperlink ref="R83" r:id="rId59" xr:uid="{9E3B5C3F-F107-47EA-BF9E-D08C370AD681}"/>
    <hyperlink ref="R66" r:id="rId60" xr:uid="{B7DBF310-E732-4474-8F35-780095D42DC5}"/>
    <hyperlink ref="R65" r:id="rId61" xr:uid="{9D9A7B67-2D78-4918-81F0-84496B5B46F6}"/>
    <hyperlink ref="R63" r:id="rId62" xr:uid="{C3B086B6-206A-410C-A429-D2932E1432A3}"/>
    <hyperlink ref="R64" r:id="rId63" xr:uid="{36B67945-5261-4FEF-9BEB-2E567CB5FB8C}"/>
    <hyperlink ref="R62" r:id="rId64" xr:uid="{65C9375F-9174-4452-9604-56589B6E89C8}"/>
    <hyperlink ref="R84" r:id="rId65" xr:uid="{4654701A-C2FA-49C9-AFE1-429D5B0DA354}"/>
    <hyperlink ref="R85" r:id="rId66" xr:uid="{13574ECA-9C3C-4D7D-A018-D323E5585E84}"/>
    <hyperlink ref="R71" r:id="rId67" xr:uid="{57584C0D-E005-404A-B52C-549C197798A3}"/>
  </hyperlinks>
  <pageMargins left="0.7" right="0.7" top="0.75" bottom="0.75" header="0.3" footer="0.3"/>
  <pageSetup paperSize="9" orientation="portrait" horizontalDpi="0" verticalDpi="0" r:id="rId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5A6-DA9E-42DE-8E97-F5767DE7DA2D}">
  <dimension ref="A1:S87"/>
  <sheetViews>
    <sheetView topLeftCell="A23" zoomScaleNormal="100" workbookViewId="0">
      <selection activeCell="T42" sqref="T42"/>
    </sheetView>
  </sheetViews>
  <sheetFormatPr defaultRowHeight="15" x14ac:dyDescent="0.25"/>
  <cols>
    <col min="1" max="1" width="3.5703125" bestFit="1" customWidth="1"/>
    <col min="2" max="2" width="13.7109375" bestFit="1" customWidth="1"/>
    <col min="3" max="3" width="17.42578125" bestFit="1" customWidth="1"/>
    <col min="4" max="4" width="30.28515625" hidden="1" customWidth="1"/>
    <col min="5" max="5" width="11.28515625" style="7" hidden="1" customWidth="1"/>
    <col min="6" max="7" width="11" hidden="1" customWidth="1"/>
    <col min="8" max="8" width="10.85546875" hidden="1" customWidth="1"/>
    <col min="9" max="9" width="9.42578125" customWidth="1"/>
    <col min="10" max="10" width="10" hidden="1" customWidth="1"/>
    <col min="11" max="11" width="11.140625" customWidth="1"/>
    <col min="12" max="12" width="10.28515625" customWidth="1"/>
    <col min="13" max="13" width="7.28515625" customWidth="1"/>
    <col min="14" max="14" width="8" customWidth="1"/>
    <col min="15" max="15" width="23.85546875" customWidth="1"/>
    <col min="16" max="16" width="16.85546875" customWidth="1"/>
    <col min="17" max="17" width="9.85546875" customWidth="1"/>
    <col min="18" max="18" width="10.140625" customWidth="1"/>
  </cols>
  <sheetData>
    <row r="1" spans="1:19" ht="38.25" customHeight="1" x14ac:dyDescent="0.25">
      <c r="B1" s="12" t="s">
        <v>150</v>
      </c>
      <c r="S1" s="13"/>
    </row>
    <row r="2" spans="1:19" ht="15" customHeight="1" x14ac:dyDescent="0.25">
      <c r="A2" s="38" t="s">
        <v>12</v>
      </c>
      <c r="B2" s="38" t="s">
        <v>0</v>
      </c>
      <c r="C2" s="38" t="s">
        <v>2</v>
      </c>
      <c r="D2" s="38" t="s">
        <v>3</v>
      </c>
      <c r="E2" s="46" t="s">
        <v>109</v>
      </c>
      <c r="F2" s="46" t="s">
        <v>110</v>
      </c>
      <c r="G2" s="37" t="s">
        <v>111</v>
      </c>
      <c r="H2" s="37" t="s">
        <v>32</v>
      </c>
      <c r="I2" s="46" t="s">
        <v>112</v>
      </c>
      <c r="J2" s="43" t="s">
        <v>114</v>
      </c>
      <c r="K2" s="38" t="s">
        <v>4</v>
      </c>
      <c r="L2" s="38"/>
      <c r="M2" s="38" t="s">
        <v>7</v>
      </c>
      <c r="N2" s="38"/>
      <c r="O2" s="36" t="s">
        <v>8</v>
      </c>
      <c r="P2" s="37" t="s">
        <v>11</v>
      </c>
      <c r="Q2" s="38" t="s">
        <v>10</v>
      </c>
      <c r="R2" s="37" t="s">
        <v>9</v>
      </c>
      <c r="S2" s="13"/>
    </row>
    <row r="3" spans="1:19" x14ac:dyDescent="0.25">
      <c r="A3" s="38"/>
      <c r="B3" s="38"/>
      <c r="C3" s="38"/>
      <c r="D3" s="38"/>
      <c r="E3" s="46"/>
      <c r="F3" s="46"/>
      <c r="G3" s="37"/>
      <c r="H3" s="37"/>
      <c r="I3" s="46"/>
      <c r="J3" s="43"/>
      <c r="K3" s="1" t="s">
        <v>5</v>
      </c>
      <c r="L3" s="1" t="s">
        <v>6</v>
      </c>
      <c r="M3" s="1" t="s">
        <v>5</v>
      </c>
      <c r="N3" s="1" t="s">
        <v>6</v>
      </c>
      <c r="O3" s="36"/>
      <c r="P3" s="37"/>
      <c r="Q3" s="38"/>
      <c r="R3" s="37"/>
      <c r="S3" s="13"/>
    </row>
    <row r="4" spans="1:19" x14ac:dyDescent="0.25">
      <c r="A4" s="2" t="s">
        <v>13</v>
      </c>
      <c r="B4" s="14" t="s">
        <v>23</v>
      </c>
      <c r="C4" s="14" t="s">
        <v>29</v>
      </c>
      <c r="D4" s="14" t="s">
        <v>26</v>
      </c>
      <c r="E4" s="15">
        <v>11</v>
      </c>
      <c r="F4" s="16">
        <v>11</v>
      </c>
      <c r="G4" s="16">
        <v>11</v>
      </c>
      <c r="H4" s="16">
        <v>1</v>
      </c>
      <c r="I4" s="16">
        <v>11</v>
      </c>
      <c r="J4" s="23" t="s">
        <v>116</v>
      </c>
      <c r="K4" s="17">
        <v>10.95</v>
      </c>
      <c r="L4" s="17">
        <f>K4*1.23</f>
        <v>13.468499999999999</v>
      </c>
      <c r="M4" s="18">
        <f>IF($J4="TAK",$K4*$I4,0)</f>
        <v>120.44999999999999</v>
      </c>
      <c r="N4" s="18">
        <f>$M4*1.23</f>
        <v>148.15349999999998</v>
      </c>
      <c r="O4" s="19" t="s">
        <v>37</v>
      </c>
      <c r="P4" s="16" t="s">
        <v>29</v>
      </c>
      <c r="Q4" s="16" t="s">
        <v>35</v>
      </c>
      <c r="R4" s="20" t="s">
        <v>36</v>
      </c>
      <c r="S4" s="13"/>
    </row>
    <row r="5" spans="1:19" x14ac:dyDescent="0.25">
      <c r="A5" s="2" t="s">
        <v>14</v>
      </c>
      <c r="B5" s="14" t="s">
        <v>24</v>
      </c>
      <c r="C5" s="14" t="s">
        <v>34</v>
      </c>
      <c r="D5" s="14" t="s">
        <v>27</v>
      </c>
      <c r="E5" s="15">
        <v>3</v>
      </c>
      <c r="F5" s="16">
        <v>3</v>
      </c>
      <c r="G5" s="16">
        <v>3</v>
      </c>
      <c r="H5" s="16">
        <v>1</v>
      </c>
      <c r="I5" s="16">
        <v>3</v>
      </c>
      <c r="J5" s="23" t="s">
        <v>116</v>
      </c>
      <c r="K5" s="17">
        <v>11.83</v>
      </c>
      <c r="L5" s="17">
        <f t="shared" ref="L5:L19" si="0">K5*1.23</f>
        <v>14.5509</v>
      </c>
      <c r="M5" s="18">
        <f t="shared" ref="M5" si="1">IF($J5="TAK",$K5*$I5,0)</f>
        <v>35.49</v>
      </c>
      <c r="N5" s="18">
        <f t="shared" ref="N5:N27" si="2">$M5*1.23</f>
        <v>43.652700000000003</v>
      </c>
      <c r="O5" s="19" t="s">
        <v>33</v>
      </c>
      <c r="P5" s="16" t="s">
        <v>30</v>
      </c>
      <c r="Q5" s="16" t="s">
        <v>35</v>
      </c>
      <c r="R5" s="20" t="s">
        <v>36</v>
      </c>
      <c r="S5" s="13"/>
    </row>
    <row r="6" spans="1:19" x14ac:dyDescent="0.25">
      <c r="A6" s="2" t="s">
        <v>15</v>
      </c>
      <c r="B6" s="14" t="s">
        <v>25</v>
      </c>
      <c r="C6" s="14" t="s">
        <v>31</v>
      </c>
      <c r="D6" s="14" t="s">
        <v>28</v>
      </c>
      <c r="E6" s="15">
        <v>8</v>
      </c>
      <c r="F6" s="16">
        <v>8</v>
      </c>
      <c r="G6" s="16">
        <v>8</v>
      </c>
      <c r="H6" s="16">
        <v>1</v>
      </c>
      <c r="I6" s="16">
        <v>8</v>
      </c>
      <c r="J6" s="23" t="s">
        <v>116</v>
      </c>
      <c r="K6" s="17">
        <v>5.67</v>
      </c>
      <c r="L6" s="17">
        <f t="shared" si="0"/>
        <v>6.9741</v>
      </c>
      <c r="M6" s="18">
        <f>IF($J6="TAK",$K6*$I6,0)</f>
        <v>45.36</v>
      </c>
      <c r="N6" s="18">
        <f t="shared" si="2"/>
        <v>55.7928</v>
      </c>
      <c r="O6" s="19" t="s">
        <v>37</v>
      </c>
      <c r="P6" s="16" t="s">
        <v>31</v>
      </c>
      <c r="Q6" s="16" t="s">
        <v>35</v>
      </c>
      <c r="R6" s="20" t="s">
        <v>36</v>
      </c>
      <c r="S6" s="13"/>
    </row>
    <row r="7" spans="1:19" x14ac:dyDescent="0.25">
      <c r="A7" s="2" t="s">
        <v>16</v>
      </c>
      <c r="B7" s="14" t="s">
        <v>42</v>
      </c>
      <c r="C7" s="14" t="s">
        <v>43</v>
      </c>
      <c r="D7" s="14" t="s">
        <v>45</v>
      </c>
      <c r="E7" s="15">
        <v>11</v>
      </c>
      <c r="F7" s="16">
        <v>5</v>
      </c>
      <c r="G7" s="16">
        <v>0</v>
      </c>
      <c r="H7" s="16">
        <v>1</v>
      </c>
      <c r="I7" s="16">
        <v>5</v>
      </c>
      <c r="J7" s="23" t="s">
        <v>116</v>
      </c>
      <c r="K7" s="17">
        <v>5.5638500000000004</v>
      </c>
      <c r="L7" s="17">
        <f t="shared" si="0"/>
        <v>6.8435355000000007</v>
      </c>
      <c r="M7" s="18">
        <f t="shared" ref="M7:M27" si="3">IF($J7="TAK",$K7*$I7,0)</f>
        <v>27.819250000000004</v>
      </c>
      <c r="N7" s="18">
        <f t="shared" si="2"/>
        <v>34.217677500000008</v>
      </c>
      <c r="O7" s="19" t="s">
        <v>44</v>
      </c>
      <c r="P7" s="16" t="s">
        <v>43</v>
      </c>
      <c r="Q7" s="16" t="s">
        <v>35</v>
      </c>
      <c r="R7" s="20" t="s">
        <v>36</v>
      </c>
      <c r="S7" s="13"/>
    </row>
    <row r="8" spans="1:19" x14ac:dyDescent="0.25">
      <c r="A8" s="2" t="s">
        <v>17</v>
      </c>
      <c r="B8" s="14" t="s">
        <v>46</v>
      </c>
      <c r="C8" s="14" t="s">
        <v>47</v>
      </c>
      <c r="D8" s="14" t="s">
        <v>49</v>
      </c>
      <c r="E8" s="15">
        <v>11</v>
      </c>
      <c r="F8" s="16">
        <v>11</v>
      </c>
      <c r="G8" s="16">
        <v>11</v>
      </c>
      <c r="H8" s="16">
        <v>2</v>
      </c>
      <c r="I8" s="16">
        <v>11</v>
      </c>
      <c r="J8" s="23" t="s">
        <v>116</v>
      </c>
      <c r="K8" s="17">
        <v>1.0218</v>
      </c>
      <c r="L8" s="17">
        <f t="shared" si="0"/>
        <v>1.2568140000000001</v>
      </c>
      <c r="M8" s="18">
        <f t="shared" si="3"/>
        <v>11.239800000000001</v>
      </c>
      <c r="N8" s="18">
        <f t="shared" si="2"/>
        <v>13.824954</v>
      </c>
      <c r="O8" s="19" t="s">
        <v>50</v>
      </c>
      <c r="P8" s="16" t="s">
        <v>48</v>
      </c>
      <c r="Q8" s="16" t="s">
        <v>35</v>
      </c>
      <c r="R8" s="20" t="s">
        <v>36</v>
      </c>
      <c r="S8" s="13"/>
    </row>
    <row r="9" spans="1:19" x14ac:dyDescent="0.25">
      <c r="A9" s="2" t="s">
        <v>18</v>
      </c>
      <c r="B9" s="14" t="s">
        <v>38</v>
      </c>
      <c r="C9" s="14" t="s">
        <v>39</v>
      </c>
      <c r="D9" s="14" t="s">
        <v>40</v>
      </c>
      <c r="E9" s="15">
        <v>11</v>
      </c>
      <c r="F9" s="16">
        <v>6</v>
      </c>
      <c r="G9" s="16">
        <v>0</v>
      </c>
      <c r="H9" s="16">
        <v>5</v>
      </c>
      <c r="I9" s="16">
        <v>11</v>
      </c>
      <c r="J9" s="23" t="s">
        <v>116</v>
      </c>
      <c r="K9" s="17">
        <v>0.77100000000000002</v>
      </c>
      <c r="L9" s="17">
        <f t="shared" si="0"/>
        <v>0.94833000000000001</v>
      </c>
      <c r="M9" s="18">
        <f t="shared" si="3"/>
        <v>8.4809999999999999</v>
      </c>
      <c r="N9" s="18">
        <f t="shared" si="2"/>
        <v>10.43163</v>
      </c>
      <c r="O9" s="19" t="s">
        <v>41</v>
      </c>
      <c r="P9" s="16" t="s">
        <v>39</v>
      </c>
      <c r="Q9" s="16" t="s">
        <v>35</v>
      </c>
      <c r="R9" s="20" t="s">
        <v>36</v>
      </c>
      <c r="S9" s="13"/>
    </row>
    <row r="10" spans="1:19" x14ac:dyDescent="0.25">
      <c r="A10" s="2" t="s">
        <v>19</v>
      </c>
      <c r="B10" s="14" t="s">
        <v>102</v>
      </c>
      <c r="C10" s="14" t="s">
        <v>103</v>
      </c>
      <c r="D10" s="14" t="s">
        <v>104</v>
      </c>
      <c r="E10" s="15">
        <v>3</v>
      </c>
      <c r="F10" s="16">
        <v>3</v>
      </c>
      <c r="G10" s="16">
        <v>3</v>
      </c>
      <c r="H10" s="16">
        <v>25</v>
      </c>
      <c r="I10" s="16">
        <v>25</v>
      </c>
      <c r="J10" s="23" t="s">
        <v>116</v>
      </c>
      <c r="K10" s="16">
        <v>0.13782</v>
      </c>
      <c r="L10" s="17">
        <f t="shared" si="0"/>
        <v>0.16951859999999999</v>
      </c>
      <c r="M10" s="18">
        <f t="shared" si="3"/>
        <v>3.4455</v>
      </c>
      <c r="N10" s="18">
        <f t="shared" si="2"/>
        <v>4.237965</v>
      </c>
      <c r="O10" s="19" t="s">
        <v>142</v>
      </c>
      <c r="P10" s="16" t="s">
        <v>141</v>
      </c>
      <c r="Q10" s="16" t="s">
        <v>35</v>
      </c>
      <c r="R10" s="20" t="s">
        <v>36</v>
      </c>
      <c r="S10" s="13"/>
    </row>
    <row r="11" spans="1:19" x14ac:dyDescent="0.25">
      <c r="A11" s="2" t="s">
        <v>20</v>
      </c>
      <c r="B11" s="14" t="s">
        <v>89</v>
      </c>
      <c r="C11" s="14" t="s">
        <v>91</v>
      </c>
      <c r="D11" s="14" t="s">
        <v>90</v>
      </c>
      <c r="E11" s="15">
        <v>3</v>
      </c>
      <c r="F11" s="16">
        <v>3</v>
      </c>
      <c r="G11" s="16">
        <v>0</v>
      </c>
      <c r="H11" s="16">
        <v>10</v>
      </c>
      <c r="I11" s="16">
        <v>10</v>
      </c>
      <c r="J11" s="23" t="s">
        <v>116</v>
      </c>
      <c r="K11" s="16">
        <v>0.34429999999999999</v>
      </c>
      <c r="L11" s="17">
        <f t="shared" si="0"/>
        <v>0.423489</v>
      </c>
      <c r="M11" s="18">
        <f t="shared" si="3"/>
        <v>3.4430000000000001</v>
      </c>
      <c r="N11" s="18">
        <f t="shared" si="2"/>
        <v>4.23489</v>
      </c>
      <c r="O11" s="19" t="s">
        <v>92</v>
      </c>
      <c r="P11" s="16" t="s">
        <v>93</v>
      </c>
      <c r="Q11" s="16" t="s">
        <v>35</v>
      </c>
      <c r="R11" s="20" t="s">
        <v>36</v>
      </c>
      <c r="S11" s="13"/>
    </row>
    <row r="12" spans="1:19" x14ac:dyDescent="0.25">
      <c r="A12" s="2" t="s">
        <v>21</v>
      </c>
      <c r="B12" s="2" t="s">
        <v>106</v>
      </c>
      <c r="C12" s="2" t="s">
        <v>108</v>
      </c>
      <c r="D12" s="2" t="s">
        <v>107</v>
      </c>
      <c r="E12" s="6">
        <v>22</v>
      </c>
      <c r="F12" s="3">
        <v>0</v>
      </c>
      <c r="G12" s="3">
        <v>0</v>
      </c>
      <c r="H12" s="3">
        <v>25</v>
      </c>
      <c r="I12" s="3">
        <v>25</v>
      </c>
      <c r="J12" s="11" t="s">
        <v>115</v>
      </c>
      <c r="K12" s="3">
        <v>0.16220000000000001</v>
      </c>
      <c r="L12" s="4">
        <f t="shared" si="0"/>
        <v>0.19950600000000002</v>
      </c>
      <c r="M12" s="9">
        <f t="shared" si="3"/>
        <v>0</v>
      </c>
      <c r="N12" s="9">
        <f t="shared" si="2"/>
        <v>0</v>
      </c>
      <c r="O12" s="8" t="s">
        <v>41</v>
      </c>
      <c r="P12" s="3" t="s">
        <v>143</v>
      </c>
      <c r="Q12" s="3" t="s">
        <v>35</v>
      </c>
      <c r="R12" s="10" t="s">
        <v>36</v>
      </c>
      <c r="S12" s="13"/>
    </row>
    <row r="13" spans="1:19" x14ac:dyDescent="0.25">
      <c r="A13" s="2" t="s">
        <v>22</v>
      </c>
      <c r="B13" s="14" t="s">
        <v>53</v>
      </c>
      <c r="C13" s="14" t="s">
        <v>118</v>
      </c>
      <c r="D13" s="14" t="s">
        <v>54</v>
      </c>
      <c r="E13" s="15">
        <v>6</v>
      </c>
      <c r="F13" s="16">
        <v>6</v>
      </c>
      <c r="G13" s="16">
        <v>6</v>
      </c>
      <c r="H13" s="16">
        <v>100</v>
      </c>
      <c r="I13" s="16">
        <v>100</v>
      </c>
      <c r="J13" s="23" t="s">
        <v>116</v>
      </c>
      <c r="K13" s="16">
        <v>3.6060000000000002E-2</v>
      </c>
      <c r="L13" s="17">
        <f t="shared" si="0"/>
        <v>4.4353799999999999E-2</v>
      </c>
      <c r="M13" s="18">
        <f t="shared" si="3"/>
        <v>3.6060000000000003</v>
      </c>
      <c r="N13" s="18">
        <f t="shared" si="2"/>
        <v>4.4353800000000003</v>
      </c>
      <c r="O13" s="19" t="s">
        <v>125</v>
      </c>
      <c r="P13" s="16" t="s">
        <v>119</v>
      </c>
      <c r="Q13" s="16" t="s">
        <v>35</v>
      </c>
      <c r="R13" s="20" t="s">
        <v>36</v>
      </c>
      <c r="S13" s="13"/>
    </row>
    <row r="14" spans="1:19" x14ac:dyDescent="0.25">
      <c r="A14" s="2" t="s">
        <v>55</v>
      </c>
      <c r="B14" s="2" t="s">
        <v>96</v>
      </c>
      <c r="C14" s="2" t="s">
        <v>127</v>
      </c>
      <c r="D14" s="2" t="s">
        <v>97</v>
      </c>
      <c r="E14" s="6">
        <v>3</v>
      </c>
      <c r="F14" s="3">
        <v>3</v>
      </c>
      <c r="G14" s="3">
        <v>3</v>
      </c>
      <c r="H14" s="3"/>
      <c r="I14" s="3"/>
      <c r="J14" s="11" t="s">
        <v>128</v>
      </c>
      <c r="K14" s="3"/>
      <c r="L14" s="4">
        <f t="shared" si="0"/>
        <v>0</v>
      </c>
      <c r="M14" s="9">
        <f t="shared" si="3"/>
        <v>0</v>
      </c>
      <c r="N14" s="9">
        <f t="shared" si="2"/>
        <v>0</v>
      </c>
      <c r="O14" s="8"/>
      <c r="P14" s="3"/>
      <c r="Q14" s="3"/>
      <c r="R14" s="10"/>
      <c r="S14" s="13"/>
    </row>
    <row r="15" spans="1:19" x14ac:dyDescent="0.25">
      <c r="A15" s="2" t="s">
        <v>56</v>
      </c>
      <c r="B15" s="2" t="s">
        <v>98</v>
      </c>
      <c r="C15" s="2" t="s">
        <v>132</v>
      </c>
      <c r="D15" s="2" t="s">
        <v>99</v>
      </c>
      <c r="E15" s="6">
        <v>11</v>
      </c>
      <c r="F15" s="3">
        <v>11</v>
      </c>
      <c r="G15" s="3">
        <v>0</v>
      </c>
      <c r="H15" s="3"/>
      <c r="I15" s="3"/>
      <c r="J15" s="11" t="s">
        <v>128</v>
      </c>
      <c r="K15" s="3"/>
      <c r="L15" s="4">
        <f t="shared" si="0"/>
        <v>0</v>
      </c>
      <c r="M15" s="9">
        <f t="shared" si="3"/>
        <v>0</v>
      </c>
      <c r="N15" s="9">
        <f t="shared" si="2"/>
        <v>0</v>
      </c>
      <c r="O15" s="8"/>
      <c r="P15" s="3"/>
      <c r="Q15" s="3"/>
      <c r="R15" s="3"/>
      <c r="S15" s="13"/>
    </row>
    <row r="16" spans="1:19" x14ac:dyDescent="0.25">
      <c r="A16" s="2" t="s">
        <v>57</v>
      </c>
      <c r="B16" s="14" t="s">
        <v>94</v>
      </c>
      <c r="C16" s="14" t="s">
        <v>126</v>
      </c>
      <c r="D16" s="14" t="s">
        <v>95</v>
      </c>
      <c r="E16" s="15">
        <v>3</v>
      </c>
      <c r="F16" s="16">
        <v>3</v>
      </c>
      <c r="G16" s="16">
        <v>0</v>
      </c>
      <c r="H16" s="16">
        <v>100</v>
      </c>
      <c r="I16" s="16">
        <v>100</v>
      </c>
      <c r="J16" s="23" t="s">
        <v>116</v>
      </c>
      <c r="K16" s="16">
        <v>3.6060000000000002E-2</v>
      </c>
      <c r="L16" s="17">
        <f t="shared" si="0"/>
        <v>4.4353799999999999E-2</v>
      </c>
      <c r="M16" s="18">
        <f t="shared" si="3"/>
        <v>3.6060000000000003</v>
      </c>
      <c r="N16" s="18">
        <f t="shared" si="2"/>
        <v>4.4353800000000003</v>
      </c>
      <c r="O16" s="19" t="s">
        <v>125</v>
      </c>
      <c r="P16" s="16" t="s">
        <v>124</v>
      </c>
      <c r="Q16" s="16" t="s">
        <v>35</v>
      </c>
      <c r="R16" s="20" t="s">
        <v>36</v>
      </c>
      <c r="S16" s="13"/>
    </row>
    <row r="17" spans="1:19" x14ac:dyDescent="0.25">
      <c r="A17" s="2" t="s">
        <v>58</v>
      </c>
      <c r="B17" s="14" t="s">
        <v>144</v>
      </c>
      <c r="C17" s="14" t="s">
        <v>149</v>
      </c>
      <c r="D17" s="14" t="s">
        <v>145</v>
      </c>
      <c r="E17" s="15">
        <v>3</v>
      </c>
      <c r="F17" s="16">
        <v>0</v>
      </c>
      <c r="G17" s="16">
        <v>0</v>
      </c>
      <c r="H17" s="16">
        <v>100</v>
      </c>
      <c r="I17" s="16">
        <v>100</v>
      </c>
      <c r="J17" s="23" t="s">
        <v>116</v>
      </c>
      <c r="K17" s="16">
        <v>3.6060000000000002E-2</v>
      </c>
      <c r="L17" s="17">
        <f t="shared" si="0"/>
        <v>4.4353799999999999E-2</v>
      </c>
      <c r="M17" s="18">
        <f t="shared" si="3"/>
        <v>3.6060000000000003</v>
      </c>
      <c r="N17" s="18">
        <f t="shared" si="2"/>
        <v>4.4353800000000003</v>
      </c>
      <c r="O17" s="19" t="s">
        <v>125</v>
      </c>
      <c r="P17" s="16" t="s">
        <v>146</v>
      </c>
      <c r="Q17" s="16" t="s">
        <v>35</v>
      </c>
      <c r="R17" s="20" t="s">
        <v>36</v>
      </c>
      <c r="S17" s="13"/>
    </row>
    <row r="18" spans="1:19" x14ac:dyDescent="0.25">
      <c r="A18" s="2" t="s">
        <v>59</v>
      </c>
      <c r="B18" s="14" t="s">
        <v>147</v>
      </c>
      <c r="C18" s="14" t="s">
        <v>60</v>
      </c>
      <c r="D18" s="14" t="s">
        <v>61</v>
      </c>
      <c r="E18" s="15">
        <v>4</v>
      </c>
      <c r="F18" s="16">
        <v>4</v>
      </c>
      <c r="G18" s="16">
        <v>4</v>
      </c>
      <c r="H18" s="16">
        <v>100</v>
      </c>
      <c r="I18" s="16">
        <v>100</v>
      </c>
      <c r="J18" s="23" t="s">
        <v>116</v>
      </c>
      <c r="K18" s="16">
        <v>3.6060000000000002E-2</v>
      </c>
      <c r="L18" s="17">
        <f t="shared" si="0"/>
        <v>4.4353799999999999E-2</v>
      </c>
      <c r="M18" s="18">
        <f t="shared" si="3"/>
        <v>3.6060000000000003</v>
      </c>
      <c r="N18" s="18">
        <f t="shared" si="2"/>
        <v>4.4353800000000003</v>
      </c>
      <c r="O18" s="19" t="s">
        <v>125</v>
      </c>
      <c r="P18" s="16" t="s">
        <v>120</v>
      </c>
      <c r="Q18" s="16" t="s">
        <v>35</v>
      </c>
      <c r="R18" s="20" t="s">
        <v>36</v>
      </c>
      <c r="S18" s="13"/>
    </row>
    <row r="19" spans="1:19" x14ac:dyDescent="0.25">
      <c r="A19" s="2" t="s">
        <v>75</v>
      </c>
      <c r="B19" s="14" t="s">
        <v>148</v>
      </c>
      <c r="C19" s="14" t="s">
        <v>62</v>
      </c>
      <c r="D19" s="14" t="s">
        <v>64</v>
      </c>
      <c r="E19" s="15">
        <v>2</v>
      </c>
      <c r="F19" s="16">
        <v>0</v>
      </c>
      <c r="G19" s="16">
        <v>0</v>
      </c>
      <c r="H19" s="16">
        <v>100</v>
      </c>
      <c r="I19" s="16">
        <v>100</v>
      </c>
      <c r="J19" s="23" t="s">
        <v>116</v>
      </c>
      <c r="K19" s="16">
        <v>4.2590000000000003E-2</v>
      </c>
      <c r="L19" s="17">
        <f t="shared" si="0"/>
        <v>5.23857E-2</v>
      </c>
      <c r="M19" s="18">
        <f t="shared" si="3"/>
        <v>4.2590000000000003</v>
      </c>
      <c r="N19" s="18">
        <f t="shared" si="2"/>
        <v>5.2385700000000002</v>
      </c>
      <c r="O19" s="19" t="s">
        <v>125</v>
      </c>
      <c r="P19" s="16" t="s">
        <v>122</v>
      </c>
      <c r="Q19" s="16" t="s">
        <v>35</v>
      </c>
      <c r="R19" s="20" t="s">
        <v>121</v>
      </c>
      <c r="S19" s="13"/>
    </row>
    <row r="20" spans="1:19" x14ac:dyDescent="0.25">
      <c r="A20" s="2" t="s">
        <v>76</v>
      </c>
      <c r="B20" s="14" t="s">
        <v>63</v>
      </c>
      <c r="C20" s="14" t="s">
        <v>67</v>
      </c>
      <c r="D20" s="14" t="s">
        <v>68</v>
      </c>
      <c r="E20" s="15">
        <v>11</v>
      </c>
      <c r="F20" s="16">
        <v>11</v>
      </c>
      <c r="G20" s="16">
        <v>11</v>
      </c>
      <c r="H20" s="16">
        <v>100</v>
      </c>
      <c r="I20" s="16">
        <v>100</v>
      </c>
      <c r="J20" s="23" t="s">
        <v>116</v>
      </c>
      <c r="K20" s="16">
        <v>3.5159999999999997E-2</v>
      </c>
      <c r="L20" s="17">
        <f>K20*1.23</f>
        <v>4.3246799999999995E-2</v>
      </c>
      <c r="M20" s="18">
        <f t="shared" si="3"/>
        <v>3.5159999999999996</v>
      </c>
      <c r="N20" s="18">
        <f t="shared" si="2"/>
        <v>4.324679999999999</v>
      </c>
      <c r="O20" s="19" t="s">
        <v>125</v>
      </c>
      <c r="P20" s="16" t="s">
        <v>123</v>
      </c>
      <c r="Q20" s="16" t="s">
        <v>35</v>
      </c>
      <c r="R20" s="20" t="s">
        <v>36</v>
      </c>
      <c r="S20" s="13"/>
    </row>
    <row r="21" spans="1:19" x14ac:dyDescent="0.25">
      <c r="A21" s="2" t="s">
        <v>77</v>
      </c>
      <c r="B21" s="14" t="s">
        <v>1</v>
      </c>
      <c r="C21" s="14" t="s">
        <v>65</v>
      </c>
      <c r="D21" s="14" t="s">
        <v>66</v>
      </c>
      <c r="E21" s="15">
        <v>2</v>
      </c>
      <c r="F21" s="16">
        <v>2</v>
      </c>
      <c r="G21" s="16">
        <v>2</v>
      </c>
      <c r="H21" s="16">
        <v>100</v>
      </c>
      <c r="I21" s="16">
        <v>100</v>
      </c>
      <c r="J21" s="23" t="s">
        <v>116</v>
      </c>
      <c r="K21" s="16">
        <v>6.9980000000000001E-2</v>
      </c>
      <c r="L21" s="17">
        <f>K21*1.23</f>
        <v>8.6075399999999996E-2</v>
      </c>
      <c r="M21" s="18">
        <f t="shared" si="3"/>
        <v>6.9980000000000002</v>
      </c>
      <c r="N21" s="18">
        <f t="shared" si="2"/>
        <v>8.6075400000000002</v>
      </c>
      <c r="O21" s="19" t="s">
        <v>125</v>
      </c>
      <c r="P21" s="16" t="s">
        <v>133</v>
      </c>
      <c r="Q21" s="16" t="s">
        <v>35</v>
      </c>
      <c r="R21" s="20" t="s">
        <v>36</v>
      </c>
      <c r="S21" s="13"/>
    </row>
    <row r="22" spans="1:19" x14ac:dyDescent="0.25">
      <c r="A22" s="2" t="s">
        <v>78</v>
      </c>
      <c r="B22" s="14" t="s">
        <v>73</v>
      </c>
      <c r="C22" s="14" t="s">
        <v>138</v>
      </c>
      <c r="D22" s="14" t="s">
        <v>74</v>
      </c>
      <c r="E22" s="15">
        <v>25</v>
      </c>
      <c r="F22" s="16">
        <v>25</v>
      </c>
      <c r="G22" s="16">
        <v>0</v>
      </c>
      <c r="H22" s="16">
        <v>5</v>
      </c>
      <c r="I22" s="16">
        <v>25</v>
      </c>
      <c r="J22" s="23" t="s">
        <v>116</v>
      </c>
      <c r="K22" s="16">
        <v>0.96899999999999997</v>
      </c>
      <c r="L22" s="17">
        <f t="shared" ref="L22:L27" si="4">K22*1.23</f>
        <v>1.19187</v>
      </c>
      <c r="M22" s="18">
        <f t="shared" si="3"/>
        <v>24.224999999999998</v>
      </c>
      <c r="N22" s="18">
        <f t="shared" si="2"/>
        <v>29.796749999999996</v>
      </c>
      <c r="O22" s="19" t="s">
        <v>139</v>
      </c>
      <c r="P22" s="16" t="s">
        <v>140</v>
      </c>
      <c r="Q22" s="16" t="s">
        <v>35</v>
      </c>
      <c r="R22" s="20" t="s">
        <v>36</v>
      </c>
      <c r="S22" s="13"/>
    </row>
    <row r="23" spans="1:19" x14ac:dyDescent="0.25">
      <c r="A23" s="2" t="s">
        <v>79</v>
      </c>
      <c r="B23" s="14" t="s">
        <v>71</v>
      </c>
      <c r="C23" s="14" t="s">
        <v>70</v>
      </c>
      <c r="D23" s="14" t="s">
        <v>72</v>
      </c>
      <c r="E23" s="15">
        <v>22</v>
      </c>
      <c r="F23" s="16">
        <v>22</v>
      </c>
      <c r="G23" s="16">
        <v>0</v>
      </c>
      <c r="H23" s="16">
        <v>100</v>
      </c>
      <c r="I23" s="16">
        <v>100</v>
      </c>
      <c r="J23" s="23" t="s">
        <v>116</v>
      </c>
      <c r="K23" s="16">
        <v>0.12322</v>
      </c>
      <c r="L23" s="17">
        <f t="shared" si="4"/>
        <v>0.15156059999999999</v>
      </c>
      <c r="M23" s="18">
        <f t="shared" si="3"/>
        <v>12.321999999999999</v>
      </c>
      <c r="N23" s="18">
        <f t="shared" si="2"/>
        <v>15.156059999999998</v>
      </c>
      <c r="O23" s="19" t="s">
        <v>125</v>
      </c>
      <c r="P23" s="16" t="s">
        <v>134</v>
      </c>
      <c r="Q23" s="16" t="s">
        <v>35</v>
      </c>
      <c r="R23" s="20" t="s">
        <v>36</v>
      </c>
      <c r="S23" s="13"/>
    </row>
    <row r="24" spans="1:19" x14ac:dyDescent="0.25">
      <c r="A24" s="2" t="s">
        <v>80</v>
      </c>
      <c r="B24" s="14" t="s">
        <v>69</v>
      </c>
      <c r="C24" s="14" t="s">
        <v>51</v>
      </c>
      <c r="D24" s="14" t="s">
        <v>52</v>
      </c>
      <c r="E24" s="15">
        <v>22</v>
      </c>
      <c r="F24" s="16">
        <v>22</v>
      </c>
      <c r="G24" s="16">
        <v>22</v>
      </c>
      <c r="H24" s="16">
        <v>100</v>
      </c>
      <c r="I24" s="16">
        <v>100</v>
      </c>
      <c r="J24" s="23" t="s">
        <v>116</v>
      </c>
      <c r="K24" s="16">
        <v>0.12322</v>
      </c>
      <c r="L24" s="17">
        <f t="shared" si="4"/>
        <v>0.15156059999999999</v>
      </c>
      <c r="M24" s="18">
        <f t="shared" si="3"/>
        <v>12.321999999999999</v>
      </c>
      <c r="N24" s="18">
        <f t="shared" si="2"/>
        <v>15.156059999999998</v>
      </c>
      <c r="O24" s="19" t="s">
        <v>125</v>
      </c>
      <c r="P24" s="16" t="s">
        <v>117</v>
      </c>
      <c r="Q24" s="16" t="s">
        <v>35</v>
      </c>
      <c r="R24" s="20" t="s">
        <v>36</v>
      </c>
      <c r="S24" s="13"/>
    </row>
    <row r="25" spans="1:19" x14ac:dyDescent="0.25">
      <c r="A25" s="2" t="s">
        <v>81</v>
      </c>
      <c r="B25" s="14" t="s">
        <v>100</v>
      </c>
      <c r="C25" s="14" t="s">
        <v>101</v>
      </c>
      <c r="D25" s="14" t="s">
        <v>105</v>
      </c>
      <c r="E25" s="15">
        <v>3</v>
      </c>
      <c r="F25" s="16">
        <v>0</v>
      </c>
      <c r="G25" s="16">
        <v>0</v>
      </c>
      <c r="H25" s="16">
        <v>10</v>
      </c>
      <c r="I25" s="16">
        <v>10</v>
      </c>
      <c r="J25" s="23" t="s">
        <v>116</v>
      </c>
      <c r="K25" s="16">
        <v>0.55813999999999997</v>
      </c>
      <c r="L25" s="17">
        <f t="shared" si="4"/>
        <v>0.68651219999999991</v>
      </c>
      <c r="M25" s="18">
        <f t="shared" si="3"/>
        <v>5.5813999999999995</v>
      </c>
      <c r="N25" s="18">
        <f t="shared" si="2"/>
        <v>6.8651219999999995</v>
      </c>
      <c r="O25" s="19" t="s">
        <v>125</v>
      </c>
      <c r="P25" s="16" t="s">
        <v>135</v>
      </c>
      <c r="Q25" s="16" t="s">
        <v>35</v>
      </c>
      <c r="R25" s="20" t="s">
        <v>36</v>
      </c>
      <c r="S25" s="13"/>
    </row>
    <row r="26" spans="1:19" x14ac:dyDescent="0.25">
      <c r="A26" s="38" t="s">
        <v>82</v>
      </c>
      <c r="B26" s="14" t="s">
        <v>83</v>
      </c>
      <c r="C26" s="14" t="s">
        <v>88</v>
      </c>
      <c r="D26" s="14" t="s">
        <v>87</v>
      </c>
      <c r="E26" s="15">
        <v>8</v>
      </c>
      <c r="F26" s="16">
        <v>8</v>
      </c>
      <c r="G26" s="16">
        <v>8</v>
      </c>
      <c r="H26" s="16">
        <v>1</v>
      </c>
      <c r="I26" s="16">
        <v>8</v>
      </c>
      <c r="J26" s="23" t="s">
        <v>116</v>
      </c>
      <c r="K26" s="16">
        <v>1.79</v>
      </c>
      <c r="L26" s="17">
        <f t="shared" si="4"/>
        <v>2.2017000000000002</v>
      </c>
      <c r="M26" s="18">
        <f t="shared" si="3"/>
        <v>14.32</v>
      </c>
      <c r="N26" s="18">
        <f t="shared" si="2"/>
        <v>17.613600000000002</v>
      </c>
      <c r="O26" s="19" t="s">
        <v>85</v>
      </c>
      <c r="P26" s="16" t="s">
        <v>86</v>
      </c>
      <c r="Q26" s="16" t="s">
        <v>84</v>
      </c>
      <c r="R26" s="20" t="s">
        <v>36</v>
      </c>
      <c r="S26" s="13"/>
    </row>
    <row r="27" spans="1:19" x14ac:dyDescent="0.25">
      <c r="A27" s="38"/>
      <c r="B27" s="3" t="s">
        <v>137</v>
      </c>
      <c r="C27" s="3" t="s">
        <v>137</v>
      </c>
      <c r="D27" s="3" t="s">
        <v>137</v>
      </c>
      <c r="E27" s="6">
        <v>8</v>
      </c>
      <c r="F27" s="3">
        <v>8</v>
      </c>
      <c r="G27" s="3">
        <v>8</v>
      </c>
      <c r="H27" s="3">
        <v>1</v>
      </c>
      <c r="I27" s="3">
        <v>8</v>
      </c>
      <c r="J27" s="11" t="s">
        <v>136</v>
      </c>
      <c r="K27" s="3">
        <v>2.95</v>
      </c>
      <c r="L27" s="4">
        <f t="shared" si="4"/>
        <v>3.6285000000000003</v>
      </c>
      <c r="M27" s="9">
        <f t="shared" si="3"/>
        <v>0</v>
      </c>
      <c r="N27" s="9">
        <f t="shared" si="2"/>
        <v>0</v>
      </c>
      <c r="O27" s="8" t="s">
        <v>130</v>
      </c>
      <c r="P27" s="3" t="s">
        <v>129</v>
      </c>
      <c r="Q27" s="3" t="s">
        <v>35</v>
      </c>
      <c r="R27" s="5" t="s">
        <v>131</v>
      </c>
      <c r="S27" s="13"/>
    </row>
    <row r="28" spans="1:19" x14ac:dyDescent="0.25">
      <c r="K28" s="40" t="s">
        <v>113</v>
      </c>
      <c r="L28" s="41"/>
      <c r="M28" s="21">
        <f>SUM(M4:M27)</f>
        <v>353.69595000000004</v>
      </c>
      <c r="N28" s="21">
        <f>SUM(N4:N27)</f>
        <v>435.0460185</v>
      </c>
      <c r="S28" s="13"/>
    </row>
    <row r="29" spans="1:19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ht="26.25" x14ac:dyDescent="0.25">
      <c r="B30" s="12" t="s">
        <v>151</v>
      </c>
      <c r="S30" s="13"/>
    </row>
    <row r="31" spans="1:19" x14ac:dyDescent="0.25">
      <c r="A31" s="38" t="s">
        <v>12</v>
      </c>
      <c r="B31" s="38" t="s">
        <v>0</v>
      </c>
      <c r="C31" s="38" t="s">
        <v>2</v>
      </c>
      <c r="D31" s="38" t="s">
        <v>3</v>
      </c>
      <c r="E31" s="46" t="s">
        <v>109</v>
      </c>
      <c r="F31" s="46" t="s">
        <v>110</v>
      </c>
      <c r="G31" s="37" t="s">
        <v>111</v>
      </c>
      <c r="H31" s="37" t="s">
        <v>32</v>
      </c>
      <c r="I31" s="46" t="s">
        <v>112</v>
      </c>
      <c r="J31" s="43" t="s">
        <v>114</v>
      </c>
      <c r="K31" s="38" t="s">
        <v>4</v>
      </c>
      <c r="L31" s="38"/>
      <c r="M31" s="38" t="s">
        <v>7</v>
      </c>
      <c r="N31" s="38"/>
      <c r="O31" s="36" t="s">
        <v>8</v>
      </c>
      <c r="P31" s="37" t="s">
        <v>11</v>
      </c>
      <c r="Q31" s="38" t="s">
        <v>10</v>
      </c>
      <c r="R31" s="37" t="s">
        <v>9</v>
      </c>
      <c r="S31" s="13"/>
    </row>
    <row r="32" spans="1:19" x14ac:dyDescent="0.25">
      <c r="A32" s="38"/>
      <c r="B32" s="38"/>
      <c r="C32" s="38"/>
      <c r="D32" s="38"/>
      <c r="E32" s="46"/>
      <c r="F32" s="46"/>
      <c r="G32" s="37"/>
      <c r="H32" s="37"/>
      <c r="I32" s="46"/>
      <c r="J32" s="43"/>
      <c r="K32" s="1" t="s">
        <v>5</v>
      </c>
      <c r="L32" s="1" t="s">
        <v>6</v>
      </c>
      <c r="M32" s="1" t="s">
        <v>5</v>
      </c>
      <c r="N32" s="1" t="s">
        <v>6</v>
      </c>
      <c r="O32" s="36"/>
      <c r="P32" s="37"/>
      <c r="Q32" s="38"/>
      <c r="R32" s="37"/>
      <c r="S32" s="13"/>
    </row>
    <row r="33" spans="1:19" x14ac:dyDescent="0.25">
      <c r="A33" s="2" t="s">
        <v>13</v>
      </c>
      <c r="B33" s="14" t="s">
        <v>23</v>
      </c>
      <c r="C33" s="14" t="s">
        <v>29</v>
      </c>
      <c r="D33" s="14" t="s">
        <v>26</v>
      </c>
      <c r="E33" s="15">
        <v>11</v>
      </c>
      <c r="F33" s="16">
        <v>11</v>
      </c>
      <c r="G33" s="16">
        <v>11</v>
      </c>
      <c r="H33" s="16">
        <v>1</v>
      </c>
      <c r="I33" s="16">
        <v>11</v>
      </c>
      <c r="J33" s="23" t="s">
        <v>116</v>
      </c>
      <c r="K33" s="17">
        <v>10.95</v>
      </c>
      <c r="L33" s="17">
        <f>K33*1.23</f>
        <v>13.468499999999999</v>
      </c>
      <c r="M33" s="18">
        <f>IF($J33="TAK",$K33*$I33,0)</f>
        <v>120.44999999999999</v>
      </c>
      <c r="N33" s="18">
        <f>$M33*1.23</f>
        <v>148.15349999999998</v>
      </c>
      <c r="O33" s="19" t="s">
        <v>37</v>
      </c>
      <c r="P33" s="16" t="s">
        <v>29</v>
      </c>
      <c r="Q33" s="16" t="s">
        <v>35</v>
      </c>
      <c r="R33" s="20" t="s">
        <v>36</v>
      </c>
      <c r="S33" s="13"/>
    </row>
    <row r="34" spans="1:19" x14ac:dyDescent="0.25">
      <c r="A34" s="2" t="s">
        <v>14</v>
      </c>
      <c r="B34" s="2" t="s">
        <v>24</v>
      </c>
      <c r="C34" s="2" t="s">
        <v>34</v>
      </c>
      <c r="D34" s="2" t="s">
        <v>27</v>
      </c>
      <c r="E34" s="6">
        <v>3</v>
      </c>
      <c r="F34" s="3">
        <v>3</v>
      </c>
      <c r="G34" s="3">
        <v>3</v>
      </c>
      <c r="H34" s="3">
        <v>1</v>
      </c>
      <c r="I34" s="3">
        <v>3</v>
      </c>
      <c r="J34" s="11" t="s">
        <v>115</v>
      </c>
      <c r="K34" s="4">
        <v>11.83</v>
      </c>
      <c r="L34" s="4">
        <f t="shared" ref="L34:L48" si="5">K34*1.23</f>
        <v>14.5509</v>
      </c>
      <c r="M34" s="9">
        <f t="shared" ref="M34" si="6">IF($J34="TAK",$K34*$I34,0)</f>
        <v>0</v>
      </c>
      <c r="N34" s="9">
        <f t="shared" ref="N34:N56" si="7">$M34*1.23</f>
        <v>0</v>
      </c>
      <c r="O34" s="8" t="s">
        <v>33</v>
      </c>
      <c r="P34" s="3" t="s">
        <v>30</v>
      </c>
      <c r="Q34" s="3" t="s">
        <v>35</v>
      </c>
      <c r="R34" s="10" t="s">
        <v>36</v>
      </c>
      <c r="S34" s="13"/>
    </row>
    <row r="35" spans="1:19" x14ac:dyDescent="0.25">
      <c r="A35" s="2" t="s">
        <v>15</v>
      </c>
      <c r="B35" s="14" t="s">
        <v>25</v>
      </c>
      <c r="C35" s="14" t="s">
        <v>31</v>
      </c>
      <c r="D35" s="14" t="s">
        <v>28</v>
      </c>
      <c r="E35" s="15">
        <v>8</v>
      </c>
      <c r="F35" s="16">
        <v>8</v>
      </c>
      <c r="G35" s="16">
        <v>8</v>
      </c>
      <c r="H35" s="16">
        <v>1</v>
      </c>
      <c r="I35" s="16">
        <v>11</v>
      </c>
      <c r="J35" s="23" t="s">
        <v>116</v>
      </c>
      <c r="K35" s="17">
        <v>5.67</v>
      </c>
      <c r="L35" s="17">
        <f t="shared" si="5"/>
        <v>6.9741</v>
      </c>
      <c r="M35" s="18">
        <f>IF($J35="TAK",$K35*$I35,0)</f>
        <v>62.37</v>
      </c>
      <c r="N35" s="18">
        <f t="shared" si="7"/>
        <v>76.715099999999993</v>
      </c>
      <c r="O35" s="19" t="s">
        <v>37</v>
      </c>
      <c r="P35" s="16" t="s">
        <v>31</v>
      </c>
      <c r="Q35" s="16" t="s">
        <v>35</v>
      </c>
      <c r="R35" s="20" t="s">
        <v>36</v>
      </c>
      <c r="S35" s="13"/>
    </row>
    <row r="36" spans="1:19" x14ac:dyDescent="0.25">
      <c r="A36" s="2" t="s">
        <v>16</v>
      </c>
      <c r="B36" s="14" t="s">
        <v>42</v>
      </c>
      <c r="C36" s="14" t="s">
        <v>43</v>
      </c>
      <c r="D36" s="14" t="s">
        <v>45</v>
      </c>
      <c r="E36" s="15">
        <v>11</v>
      </c>
      <c r="F36" s="16">
        <v>5</v>
      </c>
      <c r="G36" s="16">
        <v>0</v>
      </c>
      <c r="H36" s="16">
        <v>1</v>
      </c>
      <c r="I36" s="16">
        <v>3</v>
      </c>
      <c r="J36" s="23" t="s">
        <v>116</v>
      </c>
      <c r="K36" s="17">
        <v>5.5638500000000004</v>
      </c>
      <c r="L36" s="17">
        <f t="shared" si="5"/>
        <v>6.8435355000000007</v>
      </c>
      <c r="M36" s="18">
        <f t="shared" ref="M36:M56" si="8">IF($J36="TAK",$K36*$I36,0)</f>
        <v>16.691549999999999</v>
      </c>
      <c r="N36" s="18">
        <f t="shared" si="7"/>
        <v>20.530606499999998</v>
      </c>
      <c r="O36" s="19" t="s">
        <v>44</v>
      </c>
      <c r="P36" s="16" t="s">
        <v>43</v>
      </c>
      <c r="Q36" s="16" t="s">
        <v>35</v>
      </c>
      <c r="R36" s="20" t="s">
        <v>36</v>
      </c>
      <c r="S36" s="13"/>
    </row>
    <row r="37" spans="1:19" x14ac:dyDescent="0.25">
      <c r="A37" s="2" t="s">
        <v>17</v>
      </c>
      <c r="B37" s="14" t="s">
        <v>46</v>
      </c>
      <c r="C37" s="14" t="s">
        <v>47</v>
      </c>
      <c r="D37" s="14" t="s">
        <v>49</v>
      </c>
      <c r="E37" s="15">
        <v>11</v>
      </c>
      <c r="F37" s="16">
        <v>11</v>
      </c>
      <c r="G37" s="16">
        <v>11</v>
      </c>
      <c r="H37" s="16">
        <v>2</v>
      </c>
      <c r="I37" s="16">
        <v>11</v>
      </c>
      <c r="J37" s="23" t="s">
        <v>116</v>
      </c>
      <c r="K37" s="17">
        <v>1.0218</v>
      </c>
      <c r="L37" s="17">
        <f t="shared" si="5"/>
        <v>1.2568140000000001</v>
      </c>
      <c r="M37" s="18">
        <f t="shared" si="8"/>
        <v>11.239800000000001</v>
      </c>
      <c r="N37" s="18">
        <f t="shared" si="7"/>
        <v>13.824954</v>
      </c>
      <c r="O37" s="19" t="s">
        <v>50</v>
      </c>
      <c r="P37" s="16" t="s">
        <v>48</v>
      </c>
      <c r="Q37" s="16" t="s">
        <v>35</v>
      </c>
      <c r="R37" s="20" t="s">
        <v>36</v>
      </c>
      <c r="S37" s="13"/>
    </row>
    <row r="38" spans="1:19" x14ac:dyDescent="0.25">
      <c r="A38" s="2" t="s">
        <v>18</v>
      </c>
      <c r="B38" s="14" t="s">
        <v>38</v>
      </c>
      <c r="C38" s="14" t="s">
        <v>39</v>
      </c>
      <c r="D38" s="14" t="s">
        <v>40</v>
      </c>
      <c r="E38" s="15">
        <v>11</v>
      </c>
      <c r="F38" s="16">
        <v>6</v>
      </c>
      <c r="G38" s="16">
        <v>0</v>
      </c>
      <c r="H38" s="16">
        <v>5</v>
      </c>
      <c r="I38" s="16">
        <v>11</v>
      </c>
      <c r="J38" s="23" t="s">
        <v>116</v>
      </c>
      <c r="K38" s="17">
        <v>0.77100000000000002</v>
      </c>
      <c r="L38" s="17">
        <f t="shared" si="5"/>
        <v>0.94833000000000001</v>
      </c>
      <c r="M38" s="18">
        <f t="shared" si="8"/>
        <v>8.4809999999999999</v>
      </c>
      <c r="N38" s="18">
        <f t="shared" si="7"/>
        <v>10.43163</v>
      </c>
      <c r="O38" s="19" t="s">
        <v>41</v>
      </c>
      <c r="P38" s="16" t="s">
        <v>39</v>
      </c>
      <c r="Q38" s="16" t="s">
        <v>35</v>
      </c>
      <c r="R38" s="20" t="s">
        <v>36</v>
      </c>
      <c r="S38" s="13"/>
    </row>
    <row r="39" spans="1:19" x14ac:dyDescent="0.25">
      <c r="A39" s="2" t="s">
        <v>19</v>
      </c>
      <c r="B39" s="2" t="s">
        <v>102</v>
      </c>
      <c r="C39" s="2" t="s">
        <v>103</v>
      </c>
      <c r="D39" s="2" t="s">
        <v>104</v>
      </c>
      <c r="E39" s="6">
        <v>3</v>
      </c>
      <c r="F39" s="3">
        <v>3</v>
      </c>
      <c r="G39" s="3">
        <v>3</v>
      </c>
      <c r="H39" s="3">
        <v>25</v>
      </c>
      <c r="I39" s="3">
        <v>25</v>
      </c>
      <c r="J39" s="11" t="s">
        <v>115</v>
      </c>
      <c r="K39" s="3">
        <v>0.13782</v>
      </c>
      <c r="L39" s="4">
        <f t="shared" si="5"/>
        <v>0.16951859999999999</v>
      </c>
      <c r="M39" s="9">
        <f t="shared" si="8"/>
        <v>0</v>
      </c>
      <c r="N39" s="9">
        <f t="shared" si="7"/>
        <v>0</v>
      </c>
      <c r="O39" s="8" t="s">
        <v>142</v>
      </c>
      <c r="P39" s="3" t="s">
        <v>141</v>
      </c>
      <c r="Q39" s="3" t="s">
        <v>35</v>
      </c>
      <c r="R39" s="10" t="s">
        <v>36</v>
      </c>
      <c r="S39" s="13"/>
    </row>
    <row r="40" spans="1:19" x14ac:dyDescent="0.25">
      <c r="A40" s="2" t="s">
        <v>20</v>
      </c>
      <c r="B40" s="2" t="s">
        <v>89</v>
      </c>
      <c r="C40" s="2" t="s">
        <v>91</v>
      </c>
      <c r="D40" s="2" t="s">
        <v>90</v>
      </c>
      <c r="E40" s="6">
        <v>3</v>
      </c>
      <c r="F40" s="3">
        <v>3</v>
      </c>
      <c r="G40" s="3">
        <v>0</v>
      </c>
      <c r="H40" s="3">
        <v>10</v>
      </c>
      <c r="I40" s="3">
        <v>10</v>
      </c>
      <c r="J40" s="11" t="s">
        <v>115</v>
      </c>
      <c r="K40" s="3">
        <v>0.34429999999999999</v>
      </c>
      <c r="L40" s="4">
        <f t="shared" si="5"/>
        <v>0.423489</v>
      </c>
      <c r="M40" s="9">
        <f t="shared" si="8"/>
        <v>0</v>
      </c>
      <c r="N40" s="9">
        <f t="shared" si="7"/>
        <v>0</v>
      </c>
      <c r="O40" s="8" t="s">
        <v>92</v>
      </c>
      <c r="P40" s="3" t="s">
        <v>93</v>
      </c>
      <c r="Q40" s="3" t="s">
        <v>35</v>
      </c>
      <c r="R40" s="10" t="s">
        <v>36</v>
      </c>
      <c r="S40" s="13"/>
    </row>
    <row r="41" spans="1:19" x14ac:dyDescent="0.25">
      <c r="A41" s="2" t="s">
        <v>21</v>
      </c>
      <c r="B41" s="2" t="s">
        <v>106</v>
      </c>
      <c r="C41" s="2" t="s">
        <v>108</v>
      </c>
      <c r="D41" s="2" t="s">
        <v>107</v>
      </c>
      <c r="E41" s="6">
        <v>22</v>
      </c>
      <c r="F41" s="3">
        <v>0</v>
      </c>
      <c r="G41" s="3">
        <v>0</v>
      </c>
      <c r="H41" s="3">
        <v>25</v>
      </c>
      <c r="I41" s="3">
        <v>25</v>
      </c>
      <c r="J41" s="11" t="s">
        <v>115</v>
      </c>
      <c r="K41" s="3">
        <v>0.16220000000000001</v>
      </c>
      <c r="L41" s="4">
        <f t="shared" si="5"/>
        <v>0.19950600000000002</v>
      </c>
      <c r="M41" s="9">
        <f t="shared" si="8"/>
        <v>0</v>
      </c>
      <c r="N41" s="9">
        <f t="shared" si="7"/>
        <v>0</v>
      </c>
      <c r="O41" s="8" t="s">
        <v>41</v>
      </c>
      <c r="P41" s="3" t="s">
        <v>143</v>
      </c>
      <c r="Q41" s="3" t="s">
        <v>35</v>
      </c>
      <c r="R41" s="10" t="s">
        <v>36</v>
      </c>
      <c r="S41" s="13"/>
    </row>
    <row r="42" spans="1:19" x14ac:dyDescent="0.25">
      <c r="A42" s="2" t="s">
        <v>22</v>
      </c>
      <c r="B42" s="2" t="s">
        <v>53</v>
      </c>
      <c r="C42" s="2" t="s">
        <v>118</v>
      </c>
      <c r="D42" s="2" t="s">
        <v>54</v>
      </c>
      <c r="E42" s="6">
        <v>6</v>
      </c>
      <c r="F42" s="3">
        <v>6</v>
      </c>
      <c r="G42" s="3">
        <v>6</v>
      </c>
      <c r="H42" s="3">
        <v>100</v>
      </c>
      <c r="I42" s="3">
        <v>100</v>
      </c>
      <c r="J42" s="11" t="s">
        <v>115</v>
      </c>
      <c r="K42" s="3">
        <v>3.6060000000000002E-2</v>
      </c>
      <c r="L42" s="4">
        <f t="shared" si="5"/>
        <v>4.4353799999999999E-2</v>
      </c>
      <c r="M42" s="9">
        <f t="shared" si="8"/>
        <v>0</v>
      </c>
      <c r="N42" s="9">
        <f t="shared" si="7"/>
        <v>0</v>
      </c>
      <c r="O42" s="8" t="s">
        <v>125</v>
      </c>
      <c r="P42" s="3" t="s">
        <v>119</v>
      </c>
      <c r="Q42" s="3" t="s">
        <v>35</v>
      </c>
      <c r="R42" s="10" t="s">
        <v>36</v>
      </c>
      <c r="S42" s="13"/>
    </row>
    <row r="43" spans="1:19" x14ac:dyDescent="0.25">
      <c r="A43" s="2" t="s">
        <v>55</v>
      </c>
      <c r="B43" s="2" t="s">
        <v>96</v>
      </c>
      <c r="C43" s="2" t="s">
        <v>127</v>
      </c>
      <c r="D43" s="2" t="s">
        <v>97</v>
      </c>
      <c r="E43" s="6">
        <v>3</v>
      </c>
      <c r="F43" s="3">
        <v>3</v>
      </c>
      <c r="G43" s="3">
        <v>3</v>
      </c>
      <c r="H43" s="3"/>
      <c r="I43" s="3"/>
      <c r="J43" s="11" t="s">
        <v>115</v>
      </c>
      <c r="K43" s="3"/>
      <c r="L43" s="4">
        <f t="shared" si="5"/>
        <v>0</v>
      </c>
      <c r="M43" s="9">
        <f t="shared" si="8"/>
        <v>0</v>
      </c>
      <c r="N43" s="9">
        <f t="shared" si="7"/>
        <v>0</v>
      </c>
      <c r="O43" s="8"/>
      <c r="P43" s="3"/>
      <c r="Q43" s="3"/>
      <c r="R43" s="10"/>
      <c r="S43" s="13"/>
    </row>
    <row r="44" spans="1:19" x14ac:dyDescent="0.25">
      <c r="A44" s="2" t="s">
        <v>56</v>
      </c>
      <c r="B44" s="14" t="s">
        <v>98</v>
      </c>
      <c r="C44" s="14" t="s">
        <v>132</v>
      </c>
      <c r="D44" s="14" t="s">
        <v>99</v>
      </c>
      <c r="E44" s="15">
        <v>11</v>
      </c>
      <c r="F44" s="16">
        <v>11</v>
      </c>
      <c r="G44" s="16">
        <v>0</v>
      </c>
      <c r="H44" s="16">
        <v>100</v>
      </c>
      <c r="I44" s="16">
        <v>100</v>
      </c>
      <c r="J44" s="23" t="s">
        <v>116</v>
      </c>
      <c r="K44" s="16">
        <v>3.6060000000000002E-2</v>
      </c>
      <c r="L44" s="17">
        <f t="shared" si="5"/>
        <v>4.4353799999999999E-2</v>
      </c>
      <c r="M44" s="18">
        <f t="shared" si="8"/>
        <v>3.6060000000000003</v>
      </c>
      <c r="N44" s="18">
        <f t="shared" si="7"/>
        <v>4.4353800000000003</v>
      </c>
      <c r="O44" s="19" t="s">
        <v>125</v>
      </c>
      <c r="P44" s="16" t="s">
        <v>152</v>
      </c>
      <c r="Q44" s="16" t="s">
        <v>35</v>
      </c>
      <c r="R44" s="20" t="s">
        <v>36</v>
      </c>
      <c r="S44" s="13"/>
    </row>
    <row r="45" spans="1:19" x14ac:dyDescent="0.25">
      <c r="A45" s="2" t="s">
        <v>57</v>
      </c>
      <c r="B45" s="2" t="s">
        <v>94</v>
      </c>
      <c r="C45" s="2" t="s">
        <v>126</v>
      </c>
      <c r="D45" s="2" t="s">
        <v>95</v>
      </c>
      <c r="E45" s="6">
        <v>3</v>
      </c>
      <c r="F45" s="3">
        <v>3</v>
      </c>
      <c r="G45" s="3">
        <v>0</v>
      </c>
      <c r="H45" s="3">
        <v>100</v>
      </c>
      <c r="I45" s="3">
        <v>100</v>
      </c>
      <c r="J45" s="11" t="s">
        <v>115</v>
      </c>
      <c r="K45" s="3">
        <v>3.6060000000000002E-2</v>
      </c>
      <c r="L45" s="4">
        <f t="shared" si="5"/>
        <v>4.4353799999999999E-2</v>
      </c>
      <c r="M45" s="9">
        <f t="shared" si="8"/>
        <v>0</v>
      </c>
      <c r="N45" s="9">
        <f t="shared" si="7"/>
        <v>0</v>
      </c>
      <c r="O45" s="8" t="s">
        <v>125</v>
      </c>
      <c r="P45" s="3" t="s">
        <v>124</v>
      </c>
      <c r="Q45" s="3" t="s">
        <v>35</v>
      </c>
      <c r="R45" s="10" t="s">
        <v>36</v>
      </c>
      <c r="S45" s="13"/>
    </row>
    <row r="46" spans="1:19" x14ac:dyDescent="0.25">
      <c r="A46" s="2" t="s">
        <v>58</v>
      </c>
      <c r="B46" s="2" t="s">
        <v>144</v>
      </c>
      <c r="C46" s="2" t="s">
        <v>149</v>
      </c>
      <c r="D46" s="2" t="s">
        <v>145</v>
      </c>
      <c r="E46" s="6">
        <v>3</v>
      </c>
      <c r="F46" s="3">
        <v>0</v>
      </c>
      <c r="G46" s="3">
        <v>0</v>
      </c>
      <c r="H46" s="3">
        <v>100</v>
      </c>
      <c r="I46" s="3">
        <v>100</v>
      </c>
      <c r="J46" s="11" t="s">
        <v>115</v>
      </c>
      <c r="K46" s="3">
        <v>3.6060000000000002E-2</v>
      </c>
      <c r="L46" s="4">
        <f t="shared" si="5"/>
        <v>4.4353799999999999E-2</v>
      </c>
      <c r="M46" s="9">
        <f t="shared" si="8"/>
        <v>0</v>
      </c>
      <c r="N46" s="9">
        <f t="shared" si="7"/>
        <v>0</v>
      </c>
      <c r="O46" s="8" t="s">
        <v>125</v>
      </c>
      <c r="P46" s="3" t="s">
        <v>146</v>
      </c>
      <c r="Q46" s="3" t="s">
        <v>35</v>
      </c>
      <c r="R46" s="10" t="s">
        <v>36</v>
      </c>
      <c r="S46" s="13"/>
    </row>
    <row r="47" spans="1:19" x14ac:dyDescent="0.25">
      <c r="A47" s="2" t="s">
        <v>59</v>
      </c>
      <c r="B47" s="14" t="s">
        <v>147</v>
      </c>
      <c r="C47" s="14" t="s">
        <v>60</v>
      </c>
      <c r="D47" s="14" t="s">
        <v>61</v>
      </c>
      <c r="E47" s="15">
        <v>4</v>
      </c>
      <c r="F47" s="16">
        <v>4</v>
      </c>
      <c r="G47" s="16">
        <v>4</v>
      </c>
      <c r="H47" s="16">
        <v>100</v>
      </c>
      <c r="I47" s="16">
        <v>100</v>
      </c>
      <c r="J47" s="23" t="s">
        <v>116</v>
      </c>
      <c r="K47" s="16">
        <v>3.6060000000000002E-2</v>
      </c>
      <c r="L47" s="17">
        <f t="shared" si="5"/>
        <v>4.4353799999999999E-2</v>
      </c>
      <c r="M47" s="18">
        <f t="shared" si="8"/>
        <v>3.6060000000000003</v>
      </c>
      <c r="N47" s="18">
        <f t="shared" si="7"/>
        <v>4.4353800000000003</v>
      </c>
      <c r="O47" s="19" t="s">
        <v>125</v>
      </c>
      <c r="P47" s="16" t="s">
        <v>120</v>
      </c>
      <c r="Q47" s="16" t="s">
        <v>35</v>
      </c>
      <c r="R47" s="20" t="s">
        <v>36</v>
      </c>
      <c r="S47" s="13"/>
    </row>
    <row r="48" spans="1:19" x14ac:dyDescent="0.25">
      <c r="A48" s="2" t="s">
        <v>75</v>
      </c>
      <c r="B48" s="14" t="s">
        <v>148</v>
      </c>
      <c r="C48" s="14" t="s">
        <v>62</v>
      </c>
      <c r="D48" s="14" t="s">
        <v>64</v>
      </c>
      <c r="E48" s="15">
        <v>2</v>
      </c>
      <c r="F48" s="16">
        <v>0</v>
      </c>
      <c r="G48" s="16">
        <v>0</v>
      </c>
      <c r="H48" s="16">
        <v>100</v>
      </c>
      <c r="I48" s="16">
        <v>100</v>
      </c>
      <c r="J48" s="23" t="s">
        <v>116</v>
      </c>
      <c r="K48" s="16">
        <v>4.2590000000000003E-2</v>
      </c>
      <c r="L48" s="17">
        <f t="shared" si="5"/>
        <v>5.23857E-2</v>
      </c>
      <c r="M48" s="18">
        <f t="shared" si="8"/>
        <v>4.2590000000000003</v>
      </c>
      <c r="N48" s="18">
        <f t="shared" si="7"/>
        <v>5.2385700000000002</v>
      </c>
      <c r="O48" s="19" t="s">
        <v>125</v>
      </c>
      <c r="P48" s="16" t="s">
        <v>122</v>
      </c>
      <c r="Q48" s="16" t="s">
        <v>35</v>
      </c>
      <c r="R48" s="20" t="s">
        <v>121</v>
      </c>
      <c r="S48" s="13"/>
    </row>
    <row r="49" spans="1:19" x14ac:dyDescent="0.25">
      <c r="A49" s="2" t="s">
        <v>76</v>
      </c>
      <c r="B49" s="14" t="s">
        <v>63</v>
      </c>
      <c r="C49" s="14" t="s">
        <v>67</v>
      </c>
      <c r="D49" s="14" t="s">
        <v>68</v>
      </c>
      <c r="E49" s="15">
        <v>11</v>
      </c>
      <c r="F49" s="16">
        <v>11</v>
      </c>
      <c r="G49" s="16">
        <v>11</v>
      </c>
      <c r="H49" s="16">
        <v>100</v>
      </c>
      <c r="I49" s="16">
        <v>100</v>
      </c>
      <c r="J49" s="23" t="s">
        <v>116</v>
      </c>
      <c r="K49" s="16">
        <v>3.5159999999999997E-2</v>
      </c>
      <c r="L49" s="17">
        <f>K49*1.23</f>
        <v>4.3246799999999995E-2</v>
      </c>
      <c r="M49" s="18">
        <f t="shared" si="8"/>
        <v>3.5159999999999996</v>
      </c>
      <c r="N49" s="18">
        <f t="shared" si="7"/>
        <v>4.324679999999999</v>
      </c>
      <c r="O49" s="19" t="s">
        <v>125</v>
      </c>
      <c r="P49" s="16" t="s">
        <v>123</v>
      </c>
      <c r="Q49" s="16" t="s">
        <v>35</v>
      </c>
      <c r="R49" s="20" t="s">
        <v>36</v>
      </c>
      <c r="S49" s="13"/>
    </row>
    <row r="50" spans="1:19" x14ac:dyDescent="0.25">
      <c r="A50" s="2" t="s">
        <v>77</v>
      </c>
      <c r="B50" s="14" t="s">
        <v>1</v>
      </c>
      <c r="C50" s="14" t="s">
        <v>65</v>
      </c>
      <c r="D50" s="14" t="s">
        <v>66</v>
      </c>
      <c r="E50" s="15">
        <v>2</v>
      </c>
      <c r="F50" s="16">
        <v>2</v>
      </c>
      <c r="G50" s="16">
        <v>2</v>
      </c>
      <c r="H50" s="16">
        <v>100</v>
      </c>
      <c r="I50" s="16">
        <v>100</v>
      </c>
      <c r="J50" s="23" t="s">
        <v>116</v>
      </c>
      <c r="K50" s="16">
        <v>6.9980000000000001E-2</v>
      </c>
      <c r="L50" s="17">
        <f>K50*1.23</f>
        <v>8.6075399999999996E-2</v>
      </c>
      <c r="M50" s="18">
        <f t="shared" si="8"/>
        <v>6.9980000000000002</v>
      </c>
      <c r="N50" s="18">
        <f t="shared" si="7"/>
        <v>8.6075400000000002</v>
      </c>
      <c r="O50" s="19" t="s">
        <v>125</v>
      </c>
      <c r="P50" s="16" t="s">
        <v>133</v>
      </c>
      <c r="Q50" s="16" t="s">
        <v>35</v>
      </c>
      <c r="R50" s="20" t="s">
        <v>36</v>
      </c>
      <c r="S50" s="13"/>
    </row>
    <row r="51" spans="1:19" x14ac:dyDescent="0.25">
      <c r="A51" s="2" t="s">
        <v>78</v>
      </c>
      <c r="B51" s="14" t="s">
        <v>73</v>
      </c>
      <c r="C51" s="14" t="s">
        <v>138</v>
      </c>
      <c r="D51" s="14" t="s">
        <v>74</v>
      </c>
      <c r="E51" s="15">
        <v>22</v>
      </c>
      <c r="F51" s="16">
        <v>22</v>
      </c>
      <c r="G51" s="16">
        <v>0</v>
      </c>
      <c r="H51" s="16">
        <v>5</v>
      </c>
      <c r="I51" s="16">
        <v>25</v>
      </c>
      <c r="J51" s="23" t="s">
        <v>116</v>
      </c>
      <c r="K51" s="16">
        <v>0.96899999999999997</v>
      </c>
      <c r="L51" s="17">
        <f t="shared" ref="L51:L56" si="9">K51*1.23</f>
        <v>1.19187</v>
      </c>
      <c r="M51" s="18">
        <f t="shared" si="8"/>
        <v>24.224999999999998</v>
      </c>
      <c r="N51" s="18">
        <f t="shared" si="7"/>
        <v>29.796749999999996</v>
      </c>
      <c r="O51" s="19" t="s">
        <v>139</v>
      </c>
      <c r="P51" s="16" t="s">
        <v>140</v>
      </c>
      <c r="Q51" s="16" t="s">
        <v>35</v>
      </c>
      <c r="R51" s="20" t="s">
        <v>36</v>
      </c>
      <c r="S51" s="13"/>
    </row>
    <row r="52" spans="1:19" x14ac:dyDescent="0.25">
      <c r="A52" s="2" t="s">
        <v>79</v>
      </c>
      <c r="B52" s="14" t="s">
        <v>71</v>
      </c>
      <c r="C52" s="14" t="s">
        <v>70</v>
      </c>
      <c r="D52" s="14" t="s">
        <v>72</v>
      </c>
      <c r="E52" s="15">
        <v>22</v>
      </c>
      <c r="F52" s="16">
        <v>22</v>
      </c>
      <c r="G52" s="16">
        <v>0</v>
      </c>
      <c r="H52" s="16">
        <v>100</v>
      </c>
      <c r="I52" s="16">
        <v>100</v>
      </c>
      <c r="J52" s="23" t="s">
        <v>116</v>
      </c>
      <c r="K52" s="16">
        <v>0.12322</v>
      </c>
      <c r="L52" s="17">
        <f t="shared" si="9"/>
        <v>0.15156059999999999</v>
      </c>
      <c r="M52" s="18">
        <f t="shared" si="8"/>
        <v>12.321999999999999</v>
      </c>
      <c r="N52" s="18">
        <f t="shared" si="7"/>
        <v>15.156059999999998</v>
      </c>
      <c r="O52" s="19" t="s">
        <v>125</v>
      </c>
      <c r="P52" s="16" t="s">
        <v>134</v>
      </c>
      <c r="Q52" s="16" t="s">
        <v>35</v>
      </c>
      <c r="R52" s="20" t="s">
        <v>36</v>
      </c>
      <c r="S52" s="13"/>
    </row>
    <row r="53" spans="1:19" x14ac:dyDescent="0.25">
      <c r="A53" s="2" t="s">
        <v>80</v>
      </c>
      <c r="B53" s="14" t="s">
        <v>69</v>
      </c>
      <c r="C53" s="14" t="s">
        <v>51</v>
      </c>
      <c r="D53" s="14" t="s">
        <v>52</v>
      </c>
      <c r="E53" s="15">
        <v>22</v>
      </c>
      <c r="F53" s="16">
        <v>22</v>
      </c>
      <c r="G53" s="16">
        <v>22</v>
      </c>
      <c r="H53" s="16">
        <v>100</v>
      </c>
      <c r="I53" s="16">
        <v>100</v>
      </c>
      <c r="J53" s="23" t="s">
        <v>116</v>
      </c>
      <c r="K53" s="16">
        <v>0.12322</v>
      </c>
      <c r="L53" s="17">
        <f t="shared" si="9"/>
        <v>0.15156059999999999</v>
      </c>
      <c r="M53" s="18">
        <f t="shared" si="8"/>
        <v>12.321999999999999</v>
      </c>
      <c r="N53" s="18">
        <f t="shared" si="7"/>
        <v>15.156059999999998</v>
      </c>
      <c r="O53" s="19" t="s">
        <v>125</v>
      </c>
      <c r="P53" s="16" t="s">
        <v>117</v>
      </c>
      <c r="Q53" s="16" t="s">
        <v>35</v>
      </c>
      <c r="R53" s="20" t="s">
        <v>36</v>
      </c>
      <c r="S53" s="13"/>
    </row>
    <row r="54" spans="1:19" x14ac:dyDescent="0.25">
      <c r="A54" s="2" t="s">
        <v>81</v>
      </c>
      <c r="B54" s="2" t="s">
        <v>100</v>
      </c>
      <c r="C54" s="2" t="s">
        <v>101</v>
      </c>
      <c r="D54" s="2" t="s">
        <v>105</v>
      </c>
      <c r="E54" s="6">
        <v>3</v>
      </c>
      <c r="F54" s="3">
        <v>0</v>
      </c>
      <c r="G54" s="3">
        <v>0</v>
      </c>
      <c r="H54" s="3">
        <v>10</v>
      </c>
      <c r="I54" s="3">
        <v>10</v>
      </c>
      <c r="J54" s="11" t="s">
        <v>115</v>
      </c>
      <c r="K54" s="3">
        <v>0.55813999999999997</v>
      </c>
      <c r="L54" s="4">
        <f t="shared" si="9"/>
        <v>0.68651219999999991</v>
      </c>
      <c r="M54" s="9">
        <f t="shared" si="8"/>
        <v>0</v>
      </c>
      <c r="N54" s="9">
        <f t="shared" si="7"/>
        <v>0</v>
      </c>
      <c r="O54" s="8" t="s">
        <v>125</v>
      </c>
      <c r="P54" s="3" t="s">
        <v>135</v>
      </c>
      <c r="Q54" s="3" t="s">
        <v>35</v>
      </c>
      <c r="R54" s="10" t="s">
        <v>36</v>
      </c>
      <c r="S54" s="13"/>
    </row>
    <row r="55" spans="1:19" x14ac:dyDescent="0.25">
      <c r="A55" s="38" t="s">
        <v>82</v>
      </c>
      <c r="B55" s="2" t="s">
        <v>83</v>
      </c>
      <c r="C55" s="2" t="s">
        <v>88</v>
      </c>
      <c r="D55" s="2" t="s">
        <v>87</v>
      </c>
      <c r="E55" s="6">
        <v>8</v>
      </c>
      <c r="F55" s="3">
        <v>8</v>
      </c>
      <c r="G55" s="3">
        <v>8</v>
      </c>
      <c r="H55" s="3">
        <v>1</v>
      </c>
      <c r="I55" s="3">
        <v>8</v>
      </c>
      <c r="J55" s="11" t="s">
        <v>115</v>
      </c>
      <c r="K55" s="3">
        <v>1.79</v>
      </c>
      <c r="L55" s="4">
        <f t="shared" si="9"/>
        <v>2.2017000000000002</v>
      </c>
      <c r="M55" s="9">
        <f t="shared" si="8"/>
        <v>0</v>
      </c>
      <c r="N55" s="9">
        <f t="shared" si="7"/>
        <v>0</v>
      </c>
      <c r="O55" s="8" t="s">
        <v>85</v>
      </c>
      <c r="P55" s="3" t="s">
        <v>86</v>
      </c>
      <c r="Q55" s="3" t="s">
        <v>84</v>
      </c>
      <c r="R55" s="5" t="s">
        <v>36</v>
      </c>
      <c r="S55" s="13"/>
    </row>
    <row r="56" spans="1:19" x14ac:dyDescent="0.25">
      <c r="A56" s="38"/>
      <c r="B56" s="3" t="s">
        <v>137</v>
      </c>
      <c r="C56" s="3" t="s">
        <v>137</v>
      </c>
      <c r="D56" s="3" t="s">
        <v>137</v>
      </c>
      <c r="E56" s="6">
        <v>8</v>
      </c>
      <c r="F56" s="3">
        <v>8</v>
      </c>
      <c r="G56" s="3">
        <v>8</v>
      </c>
      <c r="H56" s="3">
        <v>1</v>
      </c>
      <c r="I56" s="3">
        <v>8</v>
      </c>
      <c r="J56" s="11" t="s">
        <v>136</v>
      </c>
      <c r="K56" s="3">
        <v>2.95</v>
      </c>
      <c r="L56" s="4">
        <f t="shared" si="9"/>
        <v>3.6285000000000003</v>
      </c>
      <c r="M56" s="9">
        <f t="shared" si="8"/>
        <v>0</v>
      </c>
      <c r="N56" s="9">
        <f t="shared" si="7"/>
        <v>0</v>
      </c>
      <c r="O56" s="8" t="s">
        <v>130</v>
      </c>
      <c r="P56" s="3" t="s">
        <v>129</v>
      </c>
      <c r="Q56" s="3" t="s">
        <v>35</v>
      </c>
      <c r="R56" s="5" t="s">
        <v>131</v>
      </c>
      <c r="S56" s="13"/>
    </row>
    <row r="57" spans="1:19" x14ac:dyDescent="0.25">
      <c r="K57" s="40" t="s">
        <v>113</v>
      </c>
      <c r="L57" s="41"/>
      <c r="M57" s="21">
        <f>SUM(M33:M56)</f>
        <v>290.08634999999998</v>
      </c>
      <c r="N57" s="21">
        <f>SUM(N33:N56)</f>
        <v>356.80621050000002</v>
      </c>
      <c r="S57" s="13"/>
    </row>
    <row r="58" spans="1:19" x14ac:dyDescent="0.25">
      <c r="A58" s="13"/>
      <c r="B58" s="13"/>
      <c r="C58" s="13"/>
      <c r="D58" s="13"/>
      <c r="E58" s="2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1:19" ht="26.25" x14ac:dyDescent="0.25">
      <c r="B59" s="12" t="s">
        <v>153</v>
      </c>
      <c r="S59" s="13"/>
    </row>
    <row r="60" spans="1:19" x14ac:dyDescent="0.25">
      <c r="A60" s="38" t="s">
        <v>12</v>
      </c>
      <c r="B60" s="38" t="s">
        <v>0</v>
      </c>
      <c r="C60" s="38" t="s">
        <v>2</v>
      </c>
      <c r="D60" s="38" t="s">
        <v>3</v>
      </c>
      <c r="E60" s="46" t="s">
        <v>109</v>
      </c>
      <c r="F60" s="46" t="s">
        <v>110</v>
      </c>
      <c r="G60" s="37" t="s">
        <v>111</v>
      </c>
      <c r="H60" s="37" t="s">
        <v>32</v>
      </c>
      <c r="I60" s="46" t="s">
        <v>112</v>
      </c>
      <c r="J60" s="43" t="s">
        <v>114</v>
      </c>
      <c r="K60" s="38" t="s">
        <v>4</v>
      </c>
      <c r="L60" s="38"/>
      <c r="M60" s="38" t="s">
        <v>7</v>
      </c>
      <c r="N60" s="38"/>
      <c r="O60" s="36" t="s">
        <v>8</v>
      </c>
      <c r="P60" s="37" t="s">
        <v>11</v>
      </c>
      <c r="Q60" s="38" t="s">
        <v>10</v>
      </c>
      <c r="R60" s="37" t="s">
        <v>9</v>
      </c>
      <c r="S60" s="13"/>
    </row>
    <row r="61" spans="1:19" x14ac:dyDescent="0.25">
      <c r="A61" s="38"/>
      <c r="B61" s="38"/>
      <c r="C61" s="38"/>
      <c r="D61" s="38"/>
      <c r="E61" s="46"/>
      <c r="F61" s="46"/>
      <c r="G61" s="37"/>
      <c r="H61" s="37"/>
      <c r="I61" s="46"/>
      <c r="J61" s="43"/>
      <c r="K61" s="1" t="s">
        <v>5</v>
      </c>
      <c r="L61" s="1" t="s">
        <v>6</v>
      </c>
      <c r="M61" s="1" t="s">
        <v>5</v>
      </c>
      <c r="N61" s="1" t="s">
        <v>6</v>
      </c>
      <c r="O61" s="36"/>
      <c r="P61" s="37"/>
      <c r="Q61" s="38"/>
      <c r="R61" s="37"/>
      <c r="S61" s="13"/>
    </row>
    <row r="62" spans="1:19" x14ac:dyDescent="0.25">
      <c r="A62" s="2" t="s">
        <v>13</v>
      </c>
      <c r="B62" s="14" t="s">
        <v>23</v>
      </c>
      <c r="C62" s="14" t="s">
        <v>29</v>
      </c>
      <c r="D62" s="14" t="s">
        <v>26</v>
      </c>
      <c r="E62" s="15">
        <v>11</v>
      </c>
      <c r="F62" s="16">
        <v>11</v>
      </c>
      <c r="G62" s="16">
        <v>11</v>
      </c>
      <c r="H62" s="16">
        <v>1</v>
      </c>
      <c r="I62" s="16">
        <v>11</v>
      </c>
      <c r="J62" s="23" t="s">
        <v>116</v>
      </c>
      <c r="K62" s="17">
        <v>10.95</v>
      </c>
      <c r="L62" s="17">
        <f>K62*1.23</f>
        <v>13.468499999999999</v>
      </c>
      <c r="M62" s="18">
        <f>IF($J62="TAK",$K62*$I62,0)</f>
        <v>120.44999999999999</v>
      </c>
      <c r="N62" s="18">
        <f>$M62*1.23</f>
        <v>148.15349999999998</v>
      </c>
      <c r="O62" s="19" t="s">
        <v>37</v>
      </c>
      <c r="P62" s="16" t="s">
        <v>29</v>
      </c>
      <c r="Q62" s="16" t="s">
        <v>35</v>
      </c>
      <c r="R62" s="20" t="s">
        <v>36</v>
      </c>
      <c r="S62" s="13"/>
    </row>
    <row r="63" spans="1:19" x14ac:dyDescent="0.25">
      <c r="A63" s="2" t="s">
        <v>14</v>
      </c>
      <c r="B63" s="14" t="s">
        <v>24</v>
      </c>
      <c r="C63" s="14" t="s">
        <v>34</v>
      </c>
      <c r="D63" s="14" t="s">
        <v>27</v>
      </c>
      <c r="E63" s="15">
        <v>3</v>
      </c>
      <c r="F63" s="16">
        <v>3</v>
      </c>
      <c r="G63" s="16">
        <v>3</v>
      </c>
      <c r="H63" s="16">
        <v>1</v>
      </c>
      <c r="I63" s="16">
        <v>11</v>
      </c>
      <c r="J63" s="23" t="s">
        <v>116</v>
      </c>
      <c r="K63" s="17">
        <v>11.83</v>
      </c>
      <c r="L63" s="17">
        <f t="shared" ref="L63:L77" si="10">K63*1.23</f>
        <v>14.5509</v>
      </c>
      <c r="M63" s="18">
        <f t="shared" ref="M63" si="11">IF($J63="TAK",$K63*$I63,0)</f>
        <v>130.13</v>
      </c>
      <c r="N63" s="18">
        <f t="shared" ref="N63:N85" si="12">$M63*1.23</f>
        <v>160.0599</v>
      </c>
      <c r="O63" s="19" t="s">
        <v>33</v>
      </c>
      <c r="P63" s="16" t="s">
        <v>30</v>
      </c>
      <c r="Q63" s="16" t="s">
        <v>35</v>
      </c>
      <c r="R63" s="20" t="s">
        <v>36</v>
      </c>
      <c r="S63" s="13"/>
    </row>
    <row r="64" spans="1:19" x14ac:dyDescent="0.25">
      <c r="A64" s="2" t="s">
        <v>15</v>
      </c>
      <c r="B64" s="2" t="s">
        <v>25</v>
      </c>
      <c r="C64" s="2" t="s">
        <v>31</v>
      </c>
      <c r="D64" s="2" t="s">
        <v>28</v>
      </c>
      <c r="E64" s="6">
        <v>8</v>
      </c>
      <c r="F64" s="3">
        <v>8</v>
      </c>
      <c r="G64" s="3">
        <v>8</v>
      </c>
      <c r="H64" s="3">
        <v>1</v>
      </c>
      <c r="I64" s="3">
        <v>8</v>
      </c>
      <c r="J64" s="11" t="s">
        <v>115</v>
      </c>
      <c r="K64" s="4">
        <v>5.67</v>
      </c>
      <c r="L64" s="4">
        <f t="shared" si="10"/>
        <v>6.9741</v>
      </c>
      <c r="M64" s="9">
        <f>IF($J64="TAK",$K64*$I64,0)</f>
        <v>0</v>
      </c>
      <c r="N64" s="9">
        <f t="shared" si="12"/>
        <v>0</v>
      </c>
      <c r="O64" s="8" t="s">
        <v>37</v>
      </c>
      <c r="P64" s="3" t="s">
        <v>31</v>
      </c>
      <c r="Q64" s="3" t="s">
        <v>35</v>
      </c>
      <c r="R64" s="10" t="s">
        <v>36</v>
      </c>
      <c r="S64" s="13"/>
    </row>
    <row r="65" spans="1:19" x14ac:dyDescent="0.25">
      <c r="A65" s="2" t="s">
        <v>16</v>
      </c>
      <c r="B65" s="14" t="s">
        <v>42</v>
      </c>
      <c r="C65" s="14" t="s">
        <v>43</v>
      </c>
      <c r="D65" s="14" t="s">
        <v>45</v>
      </c>
      <c r="E65" s="15">
        <v>11</v>
      </c>
      <c r="F65" s="16">
        <v>5</v>
      </c>
      <c r="G65" s="16">
        <v>0</v>
      </c>
      <c r="H65" s="16">
        <v>1</v>
      </c>
      <c r="I65" s="16">
        <v>3</v>
      </c>
      <c r="J65" s="23" t="s">
        <v>116</v>
      </c>
      <c r="K65" s="17">
        <v>5.5638500000000004</v>
      </c>
      <c r="L65" s="17">
        <f t="shared" si="10"/>
        <v>6.8435355000000007</v>
      </c>
      <c r="M65" s="18">
        <f t="shared" ref="M65:M85" si="13">IF($J65="TAK",$K65*$I65,0)</f>
        <v>16.691549999999999</v>
      </c>
      <c r="N65" s="18">
        <f t="shared" si="12"/>
        <v>20.530606499999998</v>
      </c>
      <c r="O65" s="19" t="s">
        <v>44</v>
      </c>
      <c r="P65" s="16" t="s">
        <v>43</v>
      </c>
      <c r="Q65" s="16" t="s">
        <v>35</v>
      </c>
      <c r="R65" s="20" t="s">
        <v>36</v>
      </c>
      <c r="S65" s="13"/>
    </row>
    <row r="66" spans="1:19" x14ac:dyDescent="0.25">
      <c r="A66" s="2" t="s">
        <v>17</v>
      </c>
      <c r="B66" s="14" t="s">
        <v>46</v>
      </c>
      <c r="C66" s="14" t="s">
        <v>47</v>
      </c>
      <c r="D66" s="14" t="s">
        <v>49</v>
      </c>
      <c r="E66" s="15">
        <v>11</v>
      </c>
      <c r="F66" s="16">
        <v>11</v>
      </c>
      <c r="G66" s="16">
        <v>11</v>
      </c>
      <c r="H66" s="16">
        <v>2</v>
      </c>
      <c r="I66" s="16">
        <v>11</v>
      </c>
      <c r="J66" s="23" t="s">
        <v>116</v>
      </c>
      <c r="K66" s="17">
        <v>1.0218</v>
      </c>
      <c r="L66" s="17">
        <f t="shared" si="10"/>
        <v>1.2568140000000001</v>
      </c>
      <c r="M66" s="18">
        <f t="shared" si="13"/>
        <v>11.239800000000001</v>
      </c>
      <c r="N66" s="18">
        <f t="shared" si="12"/>
        <v>13.824954</v>
      </c>
      <c r="O66" s="19" t="s">
        <v>50</v>
      </c>
      <c r="P66" s="16" t="s">
        <v>48</v>
      </c>
      <c r="Q66" s="16" t="s">
        <v>35</v>
      </c>
      <c r="R66" s="20" t="s">
        <v>36</v>
      </c>
      <c r="S66" s="13"/>
    </row>
    <row r="67" spans="1:19" x14ac:dyDescent="0.25">
      <c r="A67" s="2" t="s">
        <v>18</v>
      </c>
      <c r="B67" s="14" t="s">
        <v>38</v>
      </c>
      <c r="C67" s="14" t="s">
        <v>39</v>
      </c>
      <c r="D67" s="14" t="s">
        <v>40</v>
      </c>
      <c r="E67" s="15">
        <v>11</v>
      </c>
      <c r="F67" s="16">
        <v>6</v>
      </c>
      <c r="G67" s="16">
        <v>0</v>
      </c>
      <c r="H67" s="16">
        <v>5</v>
      </c>
      <c r="I67" s="16">
        <v>11</v>
      </c>
      <c r="J67" s="23" t="s">
        <v>116</v>
      </c>
      <c r="K67" s="17">
        <v>0.77100000000000002</v>
      </c>
      <c r="L67" s="17">
        <f t="shared" si="10"/>
        <v>0.94833000000000001</v>
      </c>
      <c r="M67" s="18">
        <f t="shared" si="13"/>
        <v>8.4809999999999999</v>
      </c>
      <c r="N67" s="18">
        <f t="shared" si="12"/>
        <v>10.43163</v>
      </c>
      <c r="O67" s="19" t="s">
        <v>41</v>
      </c>
      <c r="P67" s="16" t="s">
        <v>39</v>
      </c>
      <c r="Q67" s="16" t="s">
        <v>35</v>
      </c>
      <c r="R67" s="20" t="s">
        <v>36</v>
      </c>
      <c r="S67" s="13"/>
    </row>
    <row r="68" spans="1:19" x14ac:dyDescent="0.25">
      <c r="A68" s="2" t="s">
        <v>19</v>
      </c>
      <c r="B68" s="14" t="s">
        <v>102</v>
      </c>
      <c r="C68" s="14" t="s">
        <v>103</v>
      </c>
      <c r="D68" s="14" t="s">
        <v>104</v>
      </c>
      <c r="E68" s="15">
        <v>25</v>
      </c>
      <c r="F68" s="16">
        <v>3</v>
      </c>
      <c r="G68" s="16">
        <v>3</v>
      </c>
      <c r="H68" s="16">
        <v>25</v>
      </c>
      <c r="I68" s="16">
        <v>25</v>
      </c>
      <c r="J68" s="23" t="s">
        <v>116</v>
      </c>
      <c r="K68" s="16">
        <v>0.13782</v>
      </c>
      <c r="L68" s="17">
        <f t="shared" si="10"/>
        <v>0.16951859999999999</v>
      </c>
      <c r="M68" s="18">
        <f t="shared" si="13"/>
        <v>3.4455</v>
      </c>
      <c r="N68" s="18">
        <f t="shared" si="12"/>
        <v>4.237965</v>
      </c>
      <c r="O68" s="19" t="s">
        <v>142</v>
      </c>
      <c r="P68" s="16" t="s">
        <v>141</v>
      </c>
      <c r="Q68" s="16" t="s">
        <v>35</v>
      </c>
      <c r="R68" s="20" t="s">
        <v>36</v>
      </c>
      <c r="S68" s="13"/>
    </row>
    <row r="69" spans="1:19" x14ac:dyDescent="0.25">
      <c r="A69" s="2" t="s">
        <v>20</v>
      </c>
      <c r="B69" s="14" t="s">
        <v>89</v>
      </c>
      <c r="C69" s="14" t="s">
        <v>91</v>
      </c>
      <c r="D69" s="14" t="s">
        <v>90</v>
      </c>
      <c r="E69" s="15">
        <v>25</v>
      </c>
      <c r="F69" s="16">
        <v>3</v>
      </c>
      <c r="G69" s="16">
        <v>0</v>
      </c>
      <c r="H69" s="16">
        <v>10</v>
      </c>
      <c r="I69" s="16">
        <v>30</v>
      </c>
      <c r="J69" s="23" t="s">
        <v>116</v>
      </c>
      <c r="K69" s="16">
        <v>0.34429999999999999</v>
      </c>
      <c r="L69" s="17">
        <f t="shared" si="10"/>
        <v>0.423489</v>
      </c>
      <c r="M69" s="18">
        <f t="shared" si="13"/>
        <v>10.329000000000001</v>
      </c>
      <c r="N69" s="18">
        <f t="shared" si="12"/>
        <v>12.70467</v>
      </c>
      <c r="O69" s="19" t="s">
        <v>92</v>
      </c>
      <c r="P69" s="16" t="s">
        <v>93</v>
      </c>
      <c r="Q69" s="16" t="s">
        <v>35</v>
      </c>
      <c r="R69" s="20" t="s">
        <v>36</v>
      </c>
      <c r="S69" s="13"/>
    </row>
    <row r="70" spans="1:19" x14ac:dyDescent="0.25">
      <c r="A70" s="2" t="s">
        <v>21</v>
      </c>
      <c r="B70" s="2" t="s">
        <v>106</v>
      </c>
      <c r="C70" s="2" t="s">
        <v>108</v>
      </c>
      <c r="D70" s="2" t="s">
        <v>107</v>
      </c>
      <c r="E70" s="6">
        <v>22</v>
      </c>
      <c r="F70" s="3">
        <v>0</v>
      </c>
      <c r="G70" s="3">
        <v>0</v>
      </c>
      <c r="H70" s="3">
        <v>25</v>
      </c>
      <c r="I70" s="3">
        <v>25</v>
      </c>
      <c r="J70" s="11" t="s">
        <v>115</v>
      </c>
      <c r="K70" s="3">
        <v>0.16220000000000001</v>
      </c>
      <c r="L70" s="4">
        <f t="shared" si="10"/>
        <v>0.19950600000000002</v>
      </c>
      <c r="M70" s="9">
        <f t="shared" si="13"/>
        <v>0</v>
      </c>
      <c r="N70" s="9">
        <f t="shared" si="12"/>
        <v>0</v>
      </c>
      <c r="O70" s="8" t="s">
        <v>41</v>
      </c>
      <c r="P70" s="3" t="s">
        <v>143</v>
      </c>
      <c r="Q70" s="3" t="s">
        <v>35</v>
      </c>
      <c r="R70" s="10" t="s">
        <v>36</v>
      </c>
      <c r="S70" s="13"/>
    </row>
    <row r="71" spans="1:19" x14ac:dyDescent="0.25">
      <c r="A71" s="2" t="s">
        <v>22</v>
      </c>
      <c r="B71" s="14" t="s">
        <v>53</v>
      </c>
      <c r="C71" s="14" t="s">
        <v>155</v>
      </c>
      <c r="D71" s="14" t="s">
        <v>54</v>
      </c>
      <c r="E71" s="15">
        <v>22</v>
      </c>
      <c r="F71" s="16">
        <v>22</v>
      </c>
      <c r="G71" s="16">
        <v>22</v>
      </c>
      <c r="H71" s="16">
        <v>100</v>
      </c>
      <c r="I71" s="16">
        <v>100</v>
      </c>
      <c r="J71" s="23" t="s">
        <v>116</v>
      </c>
      <c r="K71" s="16">
        <v>3.6060000000000002E-2</v>
      </c>
      <c r="L71" s="17">
        <f t="shared" si="10"/>
        <v>4.4353799999999999E-2</v>
      </c>
      <c r="M71" s="18">
        <f t="shared" si="13"/>
        <v>3.6060000000000003</v>
      </c>
      <c r="N71" s="18">
        <f t="shared" si="12"/>
        <v>4.4353800000000003</v>
      </c>
      <c r="O71" s="19" t="s">
        <v>125</v>
      </c>
      <c r="P71" s="16" t="s">
        <v>154</v>
      </c>
      <c r="Q71" s="16" t="s">
        <v>35</v>
      </c>
      <c r="R71" s="20" t="s">
        <v>36</v>
      </c>
      <c r="S71" s="13"/>
    </row>
    <row r="72" spans="1:19" x14ac:dyDescent="0.25">
      <c r="A72" s="2" t="s">
        <v>55</v>
      </c>
      <c r="B72" s="2" t="s">
        <v>96</v>
      </c>
      <c r="C72" s="2" t="s">
        <v>127</v>
      </c>
      <c r="D72" s="2" t="s">
        <v>97</v>
      </c>
      <c r="E72" s="6">
        <v>3</v>
      </c>
      <c r="F72" s="3">
        <v>3</v>
      </c>
      <c r="G72" s="3">
        <v>3</v>
      </c>
      <c r="H72" s="3"/>
      <c r="I72" s="3"/>
      <c r="J72" s="11" t="s">
        <v>128</v>
      </c>
      <c r="K72" s="3"/>
      <c r="L72" s="4">
        <f t="shared" si="10"/>
        <v>0</v>
      </c>
      <c r="M72" s="9">
        <f t="shared" si="13"/>
        <v>0</v>
      </c>
      <c r="N72" s="9">
        <f t="shared" si="12"/>
        <v>0</v>
      </c>
      <c r="O72" s="8"/>
      <c r="P72" s="3"/>
      <c r="Q72" s="3"/>
      <c r="R72" s="10"/>
      <c r="S72" s="13"/>
    </row>
    <row r="73" spans="1:19" x14ac:dyDescent="0.25">
      <c r="A73" s="2" t="s">
        <v>56</v>
      </c>
      <c r="B73" s="2" t="s">
        <v>98</v>
      </c>
      <c r="C73" s="2" t="s">
        <v>132</v>
      </c>
      <c r="D73" s="2" t="s">
        <v>99</v>
      </c>
      <c r="E73" s="6">
        <v>11</v>
      </c>
      <c r="F73" s="3">
        <v>11</v>
      </c>
      <c r="G73" s="3">
        <v>0</v>
      </c>
      <c r="H73" s="3"/>
      <c r="I73" s="3"/>
      <c r="J73" s="11" t="s">
        <v>128</v>
      </c>
      <c r="K73" s="3"/>
      <c r="L73" s="4">
        <f t="shared" si="10"/>
        <v>0</v>
      </c>
      <c r="M73" s="9">
        <f t="shared" si="13"/>
        <v>0</v>
      </c>
      <c r="N73" s="9">
        <f t="shared" si="12"/>
        <v>0</v>
      </c>
      <c r="O73" s="8"/>
      <c r="P73" s="3"/>
      <c r="Q73" s="3"/>
      <c r="R73" s="3"/>
      <c r="S73" s="13"/>
    </row>
    <row r="74" spans="1:19" x14ac:dyDescent="0.25">
      <c r="A74" s="2" t="s">
        <v>57</v>
      </c>
      <c r="B74" s="14" t="s">
        <v>94</v>
      </c>
      <c r="C74" s="14" t="s">
        <v>126</v>
      </c>
      <c r="D74" s="14" t="s">
        <v>95</v>
      </c>
      <c r="E74" s="15">
        <v>11</v>
      </c>
      <c r="F74" s="16">
        <v>11</v>
      </c>
      <c r="G74" s="16">
        <v>0</v>
      </c>
      <c r="H74" s="16">
        <v>100</v>
      </c>
      <c r="I74" s="16">
        <v>100</v>
      </c>
      <c r="J74" s="23" t="s">
        <v>116</v>
      </c>
      <c r="K74" s="16">
        <v>3.6060000000000002E-2</v>
      </c>
      <c r="L74" s="17">
        <f t="shared" si="10"/>
        <v>4.4353799999999999E-2</v>
      </c>
      <c r="M74" s="18">
        <f t="shared" si="13"/>
        <v>3.6060000000000003</v>
      </c>
      <c r="N74" s="18">
        <f t="shared" si="12"/>
        <v>4.4353800000000003</v>
      </c>
      <c r="O74" s="19" t="s">
        <v>125</v>
      </c>
      <c r="P74" s="16" t="s">
        <v>124</v>
      </c>
      <c r="Q74" s="16" t="s">
        <v>35</v>
      </c>
      <c r="R74" s="20" t="s">
        <v>36</v>
      </c>
      <c r="S74" s="13"/>
    </row>
    <row r="75" spans="1:19" x14ac:dyDescent="0.25">
      <c r="A75" s="2" t="s">
        <v>58</v>
      </c>
      <c r="B75" s="2" t="s">
        <v>144</v>
      </c>
      <c r="C75" s="2" t="s">
        <v>149</v>
      </c>
      <c r="D75" s="2" t="s">
        <v>145</v>
      </c>
      <c r="E75" s="6">
        <v>11</v>
      </c>
      <c r="F75" s="3">
        <v>0</v>
      </c>
      <c r="G75" s="3">
        <v>0</v>
      </c>
      <c r="H75" s="3">
        <v>100</v>
      </c>
      <c r="I75" s="3">
        <v>100</v>
      </c>
      <c r="J75" s="11" t="s">
        <v>115</v>
      </c>
      <c r="K75" s="3">
        <v>3.6060000000000002E-2</v>
      </c>
      <c r="L75" s="4">
        <f t="shared" si="10"/>
        <v>4.4353799999999999E-2</v>
      </c>
      <c r="M75" s="9">
        <f t="shared" si="13"/>
        <v>0</v>
      </c>
      <c r="N75" s="9">
        <f t="shared" si="12"/>
        <v>0</v>
      </c>
      <c r="O75" s="8" t="s">
        <v>125</v>
      </c>
      <c r="P75" s="3" t="s">
        <v>146</v>
      </c>
      <c r="Q75" s="3" t="s">
        <v>35</v>
      </c>
      <c r="R75" s="10" t="s">
        <v>36</v>
      </c>
      <c r="S75" s="13"/>
    </row>
    <row r="76" spans="1:19" x14ac:dyDescent="0.25">
      <c r="A76" s="2" t="s">
        <v>59</v>
      </c>
      <c r="B76" s="14" t="s">
        <v>147</v>
      </c>
      <c r="C76" s="14" t="s">
        <v>60</v>
      </c>
      <c r="D76" s="14" t="s">
        <v>61</v>
      </c>
      <c r="E76" s="15">
        <v>4</v>
      </c>
      <c r="F76" s="16">
        <v>4</v>
      </c>
      <c r="G76" s="16">
        <v>4</v>
      </c>
      <c r="H76" s="16">
        <v>100</v>
      </c>
      <c r="I76" s="16">
        <v>100</v>
      </c>
      <c r="J76" s="23" t="s">
        <v>116</v>
      </c>
      <c r="K76" s="16">
        <v>3.6060000000000002E-2</v>
      </c>
      <c r="L76" s="17">
        <f t="shared" si="10"/>
        <v>4.4353799999999999E-2</v>
      </c>
      <c r="M76" s="18">
        <f t="shared" si="13"/>
        <v>3.6060000000000003</v>
      </c>
      <c r="N76" s="18">
        <f t="shared" si="12"/>
        <v>4.4353800000000003</v>
      </c>
      <c r="O76" s="19" t="s">
        <v>125</v>
      </c>
      <c r="P76" s="16" t="s">
        <v>120</v>
      </c>
      <c r="Q76" s="16" t="s">
        <v>35</v>
      </c>
      <c r="R76" s="20" t="s">
        <v>36</v>
      </c>
      <c r="S76" s="13"/>
    </row>
    <row r="77" spans="1:19" x14ac:dyDescent="0.25">
      <c r="A77" s="2" t="s">
        <v>75</v>
      </c>
      <c r="B77" s="2" t="s">
        <v>148</v>
      </c>
      <c r="C77" s="2" t="s">
        <v>62</v>
      </c>
      <c r="D77" s="2" t="s">
        <v>64</v>
      </c>
      <c r="E77" s="6">
        <v>2</v>
      </c>
      <c r="F77" s="3">
        <v>0</v>
      </c>
      <c r="G77" s="3">
        <v>0</v>
      </c>
      <c r="H77" s="3">
        <v>100</v>
      </c>
      <c r="I77" s="3">
        <v>100</v>
      </c>
      <c r="J77" s="11" t="s">
        <v>115</v>
      </c>
      <c r="K77" s="3">
        <v>4.2590000000000003E-2</v>
      </c>
      <c r="L77" s="4">
        <f t="shared" si="10"/>
        <v>5.23857E-2</v>
      </c>
      <c r="M77" s="9">
        <f t="shared" si="13"/>
        <v>0</v>
      </c>
      <c r="N77" s="9">
        <f t="shared" si="12"/>
        <v>0</v>
      </c>
      <c r="O77" s="8" t="s">
        <v>125</v>
      </c>
      <c r="P77" s="3" t="s">
        <v>122</v>
      </c>
      <c r="Q77" s="3" t="s">
        <v>35</v>
      </c>
      <c r="R77" s="10" t="s">
        <v>121</v>
      </c>
      <c r="S77" s="13"/>
    </row>
    <row r="78" spans="1:19" x14ac:dyDescent="0.25">
      <c r="A78" s="2" t="s">
        <v>76</v>
      </c>
      <c r="B78" s="14" t="s">
        <v>63</v>
      </c>
      <c r="C78" s="14" t="s">
        <v>67</v>
      </c>
      <c r="D78" s="14" t="s">
        <v>68</v>
      </c>
      <c r="E78" s="15">
        <v>11</v>
      </c>
      <c r="F78" s="16">
        <v>11</v>
      </c>
      <c r="G78" s="16">
        <v>11</v>
      </c>
      <c r="H78" s="16">
        <v>100</v>
      </c>
      <c r="I78" s="16">
        <v>100</v>
      </c>
      <c r="J78" s="23" t="s">
        <v>116</v>
      </c>
      <c r="K78" s="16">
        <v>3.5159999999999997E-2</v>
      </c>
      <c r="L78" s="17">
        <f>K78*1.23</f>
        <v>4.3246799999999995E-2</v>
      </c>
      <c r="M78" s="18">
        <f t="shared" si="13"/>
        <v>3.5159999999999996</v>
      </c>
      <c r="N78" s="18">
        <f t="shared" si="12"/>
        <v>4.324679999999999</v>
      </c>
      <c r="O78" s="19" t="s">
        <v>125</v>
      </c>
      <c r="P78" s="16" t="s">
        <v>123</v>
      </c>
      <c r="Q78" s="16" t="s">
        <v>35</v>
      </c>
      <c r="R78" s="20" t="s">
        <v>36</v>
      </c>
      <c r="S78" s="13"/>
    </row>
    <row r="79" spans="1:19" x14ac:dyDescent="0.25">
      <c r="A79" s="2" t="s">
        <v>77</v>
      </c>
      <c r="B79" s="2" t="s">
        <v>1</v>
      </c>
      <c r="C79" s="2" t="s">
        <v>65</v>
      </c>
      <c r="D79" s="2" t="s">
        <v>66</v>
      </c>
      <c r="E79" s="6">
        <v>2</v>
      </c>
      <c r="F79" s="3">
        <v>2</v>
      </c>
      <c r="G79" s="3">
        <v>2</v>
      </c>
      <c r="H79" s="3">
        <v>100</v>
      </c>
      <c r="I79" s="3">
        <v>100</v>
      </c>
      <c r="J79" s="11" t="s">
        <v>115</v>
      </c>
      <c r="K79" s="3">
        <v>6.9980000000000001E-2</v>
      </c>
      <c r="L79" s="4">
        <f>K79*1.23</f>
        <v>8.6075399999999996E-2</v>
      </c>
      <c r="M79" s="9">
        <f t="shared" si="13"/>
        <v>0</v>
      </c>
      <c r="N79" s="9">
        <f t="shared" si="12"/>
        <v>0</v>
      </c>
      <c r="O79" s="8" t="s">
        <v>125</v>
      </c>
      <c r="P79" s="3" t="s">
        <v>133</v>
      </c>
      <c r="Q79" s="3" t="s">
        <v>35</v>
      </c>
      <c r="R79" s="10" t="s">
        <v>36</v>
      </c>
      <c r="S79" s="13"/>
    </row>
    <row r="80" spans="1:19" x14ac:dyDescent="0.25">
      <c r="A80" s="2" t="s">
        <v>78</v>
      </c>
      <c r="B80" s="14" t="s">
        <v>73</v>
      </c>
      <c r="C80" s="14" t="s">
        <v>138</v>
      </c>
      <c r="D80" s="14" t="s">
        <v>74</v>
      </c>
      <c r="E80" s="15">
        <v>33</v>
      </c>
      <c r="F80" s="16">
        <v>33</v>
      </c>
      <c r="G80" s="16">
        <v>0</v>
      </c>
      <c r="H80" s="16">
        <v>5</v>
      </c>
      <c r="I80" s="16">
        <v>35</v>
      </c>
      <c r="J80" s="23" t="s">
        <v>116</v>
      </c>
      <c r="K80" s="16">
        <v>0.96899999999999997</v>
      </c>
      <c r="L80" s="17">
        <f t="shared" ref="L80:L85" si="14">K80*1.23</f>
        <v>1.19187</v>
      </c>
      <c r="M80" s="18">
        <f t="shared" si="13"/>
        <v>33.914999999999999</v>
      </c>
      <c r="N80" s="18">
        <f t="shared" si="12"/>
        <v>41.715449999999997</v>
      </c>
      <c r="O80" s="19" t="s">
        <v>139</v>
      </c>
      <c r="P80" s="16" t="s">
        <v>140</v>
      </c>
      <c r="Q80" s="16" t="s">
        <v>35</v>
      </c>
      <c r="R80" s="20" t="s">
        <v>36</v>
      </c>
      <c r="S80" s="13"/>
    </row>
    <row r="81" spans="1:19" x14ac:dyDescent="0.25">
      <c r="A81" s="2" t="s">
        <v>79</v>
      </c>
      <c r="B81" s="14" t="s">
        <v>71</v>
      </c>
      <c r="C81" s="14" t="s">
        <v>70</v>
      </c>
      <c r="D81" s="14" t="s">
        <v>72</v>
      </c>
      <c r="E81" s="15">
        <v>22</v>
      </c>
      <c r="F81" s="16">
        <v>22</v>
      </c>
      <c r="G81" s="16">
        <v>0</v>
      </c>
      <c r="H81" s="16">
        <v>100</v>
      </c>
      <c r="I81" s="16">
        <v>100</v>
      </c>
      <c r="J81" s="23" t="s">
        <v>116</v>
      </c>
      <c r="K81" s="16">
        <v>0.12322</v>
      </c>
      <c r="L81" s="17">
        <f t="shared" si="14"/>
        <v>0.15156059999999999</v>
      </c>
      <c r="M81" s="18">
        <f t="shared" si="13"/>
        <v>12.321999999999999</v>
      </c>
      <c r="N81" s="18">
        <f t="shared" si="12"/>
        <v>15.156059999999998</v>
      </c>
      <c r="O81" s="19" t="s">
        <v>125</v>
      </c>
      <c r="P81" s="16" t="s">
        <v>134</v>
      </c>
      <c r="Q81" s="16" t="s">
        <v>35</v>
      </c>
      <c r="R81" s="20" t="s">
        <v>36</v>
      </c>
      <c r="S81" s="13"/>
    </row>
    <row r="82" spans="1:19" x14ac:dyDescent="0.25">
      <c r="A82" s="2" t="s">
        <v>80</v>
      </c>
      <c r="B82" s="14" t="s">
        <v>69</v>
      </c>
      <c r="C82" s="14" t="s">
        <v>51</v>
      </c>
      <c r="D82" s="14" t="s">
        <v>52</v>
      </c>
      <c r="E82" s="15">
        <v>22</v>
      </c>
      <c r="F82" s="16">
        <v>22</v>
      </c>
      <c r="G82" s="16">
        <v>22</v>
      </c>
      <c r="H82" s="16">
        <v>100</v>
      </c>
      <c r="I82" s="16">
        <v>100</v>
      </c>
      <c r="J82" s="23" t="s">
        <v>116</v>
      </c>
      <c r="K82" s="16">
        <v>0.12322</v>
      </c>
      <c r="L82" s="17">
        <f t="shared" si="14"/>
        <v>0.15156059999999999</v>
      </c>
      <c r="M82" s="18">
        <f t="shared" si="13"/>
        <v>12.321999999999999</v>
      </c>
      <c r="N82" s="18">
        <f t="shared" si="12"/>
        <v>15.156059999999998</v>
      </c>
      <c r="O82" s="19" t="s">
        <v>125</v>
      </c>
      <c r="P82" s="16" t="s">
        <v>117</v>
      </c>
      <c r="Q82" s="16" t="s">
        <v>35</v>
      </c>
      <c r="R82" s="20" t="s">
        <v>36</v>
      </c>
      <c r="S82" s="13"/>
    </row>
    <row r="83" spans="1:19" x14ac:dyDescent="0.25">
      <c r="A83" s="2" t="s">
        <v>81</v>
      </c>
      <c r="B83" s="14" t="s">
        <v>100</v>
      </c>
      <c r="C83" s="14" t="s">
        <v>101</v>
      </c>
      <c r="D83" s="14" t="s">
        <v>105</v>
      </c>
      <c r="E83" s="15">
        <v>11</v>
      </c>
      <c r="F83" s="16">
        <v>0</v>
      </c>
      <c r="G83" s="16">
        <v>0</v>
      </c>
      <c r="H83" s="16">
        <v>10</v>
      </c>
      <c r="I83" s="16">
        <v>20</v>
      </c>
      <c r="J83" s="23" t="s">
        <v>116</v>
      </c>
      <c r="K83" s="16">
        <v>0.55813999999999997</v>
      </c>
      <c r="L83" s="17">
        <f t="shared" si="14"/>
        <v>0.68651219999999991</v>
      </c>
      <c r="M83" s="18">
        <f t="shared" si="13"/>
        <v>11.162799999999999</v>
      </c>
      <c r="N83" s="18">
        <f t="shared" si="12"/>
        <v>13.730243999999999</v>
      </c>
      <c r="O83" s="19" t="s">
        <v>125</v>
      </c>
      <c r="P83" s="16" t="s">
        <v>135</v>
      </c>
      <c r="Q83" s="16" t="s">
        <v>35</v>
      </c>
      <c r="R83" s="20" t="s">
        <v>36</v>
      </c>
      <c r="S83" s="13"/>
    </row>
    <row r="84" spans="1:19" x14ac:dyDescent="0.25">
      <c r="A84" s="38" t="s">
        <v>82</v>
      </c>
      <c r="B84" s="14" t="s">
        <v>83</v>
      </c>
      <c r="C84" s="14" t="s">
        <v>88</v>
      </c>
      <c r="D84" s="14" t="s">
        <v>87</v>
      </c>
      <c r="E84" s="15">
        <v>8</v>
      </c>
      <c r="F84" s="16">
        <v>8</v>
      </c>
      <c r="G84" s="16">
        <v>8</v>
      </c>
      <c r="H84" s="16">
        <v>1</v>
      </c>
      <c r="I84" s="16">
        <v>8</v>
      </c>
      <c r="J84" s="23" t="s">
        <v>116</v>
      </c>
      <c r="K84" s="16">
        <v>1.79</v>
      </c>
      <c r="L84" s="17">
        <f t="shared" si="14"/>
        <v>2.2017000000000002</v>
      </c>
      <c r="M84" s="18">
        <f t="shared" si="13"/>
        <v>14.32</v>
      </c>
      <c r="N84" s="18">
        <f t="shared" si="12"/>
        <v>17.613600000000002</v>
      </c>
      <c r="O84" s="19" t="s">
        <v>85</v>
      </c>
      <c r="P84" s="16" t="s">
        <v>86</v>
      </c>
      <c r="Q84" s="16" t="s">
        <v>84</v>
      </c>
      <c r="R84" s="20" t="s">
        <v>36</v>
      </c>
      <c r="S84" s="13"/>
    </row>
    <row r="85" spans="1:19" x14ac:dyDescent="0.25">
      <c r="A85" s="38"/>
      <c r="B85" s="3" t="s">
        <v>137</v>
      </c>
      <c r="C85" s="3" t="s">
        <v>137</v>
      </c>
      <c r="D85" s="3" t="s">
        <v>137</v>
      </c>
      <c r="E85" s="6">
        <v>8</v>
      </c>
      <c r="F85" s="3">
        <v>8</v>
      </c>
      <c r="G85" s="3">
        <v>8</v>
      </c>
      <c r="H85" s="3">
        <v>1</v>
      </c>
      <c r="I85" s="3">
        <v>8</v>
      </c>
      <c r="J85" s="11" t="s">
        <v>136</v>
      </c>
      <c r="K85" s="3">
        <v>2.95</v>
      </c>
      <c r="L85" s="4">
        <f t="shared" si="14"/>
        <v>3.6285000000000003</v>
      </c>
      <c r="M85" s="9">
        <f t="shared" si="13"/>
        <v>0</v>
      </c>
      <c r="N85" s="9">
        <f t="shared" si="12"/>
        <v>0</v>
      </c>
      <c r="O85" s="8" t="s">
        <v>130</v>
      </c>
      <c r="P85" s="3" t="s">
        <v>129</v>
      </c>
      <c r="Q85" s="3" t="s">
        <v>35</v>
      </c>
      <c r="R85" s="5" t="s">
        <v>131</v>
      </c>
      <c r="S85" s="13"/>
    </row>
    <row r="86" spans="1:19" x14ac:dyDescent="0.25">
      <c r="K86" s="40" t="s">
        <v>113</v>
      </c>
      <c r="L86" s="41"/>
      <c r="M86" s="21">
        <f>SUM(M62:M85)</f>
        <v>399.14265</v>
      </c>
      <c r="N86" s="21">
        <f>SUM(N62:N85)</f>
        <v>490.94545949999997</v>
      </c>
      <c r="S86" s="13"/>
    </row>
    <row r="87" spans="1:19" x14ac:dyDescent="0.25">
      <c r="A87" s="13"/>
      <c r="B87" s="13"/>
      <c r="C87" s="13"/>
      <c r="D87" s="13"/>
      <c r="E87" s="2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</sheetData>
  <mergeCells count="54">
    <mergeCell ref="K28:L28"/>
    <mergeCell ref="G2:G3"/>
    <mergeCell ref="H2:H3"/>
    <mergeCell ref="I2:I3"/>
    <mergeCell ref="J2:J3"/>
    <mergeCell ref="K2:L2"/>
    <mergeCell ref="O2:O3"/>
    <mergeCell ref="P2:P3"/>
    <mergeCell ref="Q2:Q3"/>
    <mergeCell ref="R2:R3"/>
    <mergeCell ref="A26:A27"/>
    <mergeCell ref="M2:N2"/>
    <mergeCell ref="A2:A3"/>
    <mergeCell ref="B2:B3"/>
    <mergeCell ref="C2:C3"/>
    <mergeCell ref="D2:D3"/>
    <mergeCell ref="E2:E3"/>
    <mergeCell ref="F2:F3"/>
    <mergeCell ref="K57:L57"/>
    <mergeCell ref="G31:G32"/>
    <mergeCell ref="H31:H32"/>
    <mergeCell ref="I31:I32"/>
    <mergeCell ref="J31:J32"/>
    <mergeCell ref="K31:L31"/>
    <mergeCell ref="O31:O32"/>
    <mergeCell ref="P31:P32"/>
    <mergeCell ref="Q31:Q32"/>
    <mergeCell ref="R31:R32"/>
    <mergeCell ref="A55:A56"/>
    <mergeCell ref="M31:N31"/>
    <mergeCell ref="A31:A32"/>
    <mergeCell ref="B31:B32"/>
    <mergeCell ref="C31:C32"/>
    <mergeCell ref="D31:D32"/>
    <mergeCell ref="E31:E32"/>
    <mergeCell ref="F31:F32"/>
    <mergeCell ref="K86:L86"/>
    <mergeCell ref="G60:G61"/>
    <mergeCell ref="H60:H61"/>
    <mergeCell ref="I60:I61"/>
    <mergeCell ref="J60:J61"/>
    <mergeCell ref="K60:L60"/>
    <mergeCell ref="O60:O61"/>
    <mergeCell ref="P60:P61"/>
    <mergeCell ref="Q60:Q61"/>
    <mergeCell ref="R60:R61"/>
    <mergeCell ref="A84:A85"/>
    <mergeCell ref="M60:N60"/>
    <mergeCell ref="A60:A61"/>
    <mergeCell ref="B60:B61"/>
    <mergeCell ref="C60:C61"/>
    <mergeCell ref="D60:D61"/>
    <mergeCell ref="E60:E61"/>
    <mergeCell ref="F60:F61"/>
  </mergeCells>
  <hyperlinks>
    <hyperlink ref="R9" r:id="rId1" xr:uid="{E2D5AF76-9F6A-466D-9420-23F4A4710074}"/>
    <hyperlink ref="R11" r:id="rId2" xr:uid="{C1885DFD-DFAB-4543-834D-B0943CE84765}"/>
    <hyperlink ref="R10" r:id="rId3" xr:uid="{C4388017-0913-486B-A8C5-41E9C7E5B211}"/>
    <hyperlink ref="R12" r:id="rId4" xr:uid="{B6B3A5DD-9570-435C-9813-DF4117801168}"/>
    <hyperlink ref="R13" r:id="rId5" xr:uid="{17854C98-7660-4EC0-960E-737B45A3CF55}"/>
    <hyperlink ref="R16" r:id="rId6" xr:uid="{85B9C02A-35ED-4B19-AAB8-A7A2AD64D913}"/>
    <hyperlink ref="R17" r:id="rId7" xr:uid="{86C81648-33D8-4CB5-BF24-961B66AAC8C2}"/>
    <hyperlink ref="R18" r:id="rId8" xr:uid="{237E42EF-152D-41DD-B7DD-BDD0CC7B3BF7}"/>
    <hyperlink ref="R19" r:id="rId9" xr:uid="{4BDC2339-E0E2-4F68-AC31-2E6D6EBC5579}"/>
    <hyperlink ref="R20" r:id="rId10" xr:uid="{5600C6E2-E7DB-4A4D-B566-DD724C39E5B8}"/>
    <hyperlink ref="R21" r:id="rId11" xr:uid="{AD1A167B-9AFD-4809-9040-9EA1178D7085}"/>
    <hyperlink ref="R22" r:id="rId12" xr:uid="{A5480C16-294F-44F1-9B34-E00D032D4036}"/>
    <hyperlink ref="R23" r:id="rId13" xr:uid="{E4F2A1CF-5467-4CB7-A1F4-7C67AE21547C}"/>
    <hyperlink ref="R24" r:id="rId14" xr:uid="{D1DDA4CC-F03C-49D3-A862-F35533153151}"/>
    <hyperlink ref="R25" r:id="rId15" xr:uid="{96ABC1C7-A6EE-4738-91B6-CF22BE4B4C61}"/>
    <hyperlink ref="R8" r:id="rId16" xr:uid="{DD5A8712-99D5-434F-82BE-CCC84282C52C}"/>
    <hyperlink ref="R7" r:id="rId17" xr:uid="{6A45FF64-4C48-484B-92D4-774613B9A749}"/>
    <hyperlink ref="R5" r:id="rId18" xr:uid="{B57BCF23-A2EB-4556-B67C-856F468A7A93}"/>
    <hyperlink ref="R6" r:id="rId19" xr:uid="{7A9E97A1-8205-40AD-BA29-D3AC5D29B193}"/>
    <hyperlink ref="R4" r:id="rId20" xr:uid="{75375CEC-1A55-42E9-83E4-E09BDCC8EFED}"/>
    <hyperlink ref="R26" r:id="rId21" xr:uid="{90B6FA93-1AD7-452A-A970-583143183FBB}"/>
    <hyperlink ref="R27" r:id="rId22" xr:uid="{DE3CCF98-39D2-4D11-BA22-1B8FCCA17535}"/>
    <hyperlink ref="R38" r:id="rId23" xr:uid="{A0850E21-D0DC-4F3A-9B05-AFD082294AD5}"/>
    <hyperlink ref="R40" r:id="rId24" xr:uid="{AC7C98F1-F836-4732-943C-C1C2130288A6}"/>
    <hyperlink ref="R39" r:id="rId25" xr:uid="{61C7FF0E-125D-4E93-BC65-7A3B609041EB}"/>
    <hyperlink ref="R41" r:id="rId26" xr:uid="{45BC8A39-C733-400C-9D23-9D83EE568FEB}"/>
    <hyperlink ref="R42" r:id="rId27" xr:uid="{FF732577-5556-4227-B53D-8730CE424C9E}"/>
    <hyperlink ref="R45" r:id="rId28" xr:uid="{CCA90549-FEF9-4C28-88F8-21E3B2B49AA2}"/>
    <hyperlink ref="R46" r:id="rId29" xr:uid="{697D2DA4-3C0D-4361-BE02-E16AE15128C3}"/>
    <hyperlink ref="R47" r:id="rId30" xr:uid="{C6E20B84-3620-4B25-9328-AC1E8CA3A36B}"/>
    <hyperlink ref="R48" r:id="rId31" xr:uid="{4A2E3A92-4335-4C65-BE15-4A3D49F9FC8F}"/>
    <hyperlink ref="R49" r:id="rId32" xr:uid="{23FED5BC-B15C-40BF-A39D-93AAFD110A35}"/>
    <hyperlink ref="R50" r:id="rId33" xr:uid="{36912BDB-B407-4241-809A-2604FBA22E53}"/>
    <hyperlink ref="R51" r:id="rId34" xr:uid="{C62BD855-D9B2-4E32-B946-810449CFD134}"/>
    <hyperlink ref="R52" r:id="rId35" xr:uid="{2A077942-EA15-4427-8792-106CF2C9B7F0}"/>
    <hyperlink ref="R53" r:id="rId36" xr:uid="{08E0DE6C-76DE-4D1F-BAB2-A389EA110E56}"/>
    <hyperlink ref="R54" r:id="rId37" xr:uid="{79F6144A-4291-40AD-84D6-383CB5B9C263}"/>
    <hyperlink ref="R37" r:id="rId38" xr:uid="{91D81BFB-337F-462B-A38A-B7BC8F3CBC3C}"/>
    <hyperlink ref="R36" r:id="rId39" xr:uid="{9115725B-7DAD-46B8-B469-E95E35901D19}"/>
    <hyperlink ref="R34" r:id="rId40" xr:uid="{660CCD71-D673-4373-949F-89B29F904573}"/>
    <hyperlink ref="R35" r:id="rId41" xr:uid="{929A24C7-9558-4D7D-A34F-D7513AC5F617}"/>
    <hyperlink ref="R33" r:id="rId42" xr:uid="{555ED0A4-863F-49CB-B2EA-DD92DA5F07B0}"/>
    <hyperlink ref="R55" r:id="rId43" xr:uid="{7B2AC0AD-452B-421E-8010-98B13F2B09AF}"/>
    <hyperlink ref="R56" r:id="rId44" xr:uid="{56392264-B4D0-4984-B38D-9C5218B6AE7A}"/>
    <hyperlink ref="R44" r:id="rId45" xr:uid="{65028D8A-9720-41F5-89FE-B427F96C40F5}"/>
    <hyperlink ref="R67" r:id="rId46" xr:uid="{0985870D-D21D-42CE-80AB-869575A9E8C8}"/>
    <hyperlink ref="R69" r:id="rId47" xr:uid="{8E33F4AA-17D1-46DF-8697-B9D18743B664}"/>
    <hyperlink ref="R68" r:id="rId48" xr:uid="{C78CA7D3-E669-4252-99FA-58FE3BAB66BA}"/>
    <hyperlink ref="R70" r:id="rId49" xr:uid="{C9E86E37-BC46-4EA5-BFE4-DD1D68947E76}"/>
    <hyperlink ref="R74" r:id="rId50" xr:uid="{3839E03F-F413-4FE6-B857-72C9AA8899AF}"/>
    <hyperlink ref="R75" r:id="rId51" xr:uid="{52631871-243D-44F9-B301-63070CE6A43A}"/>
    <hyperlink ref="R76" r:id="rId52" xr:uid="{DEB1B934-405C-4F22-A442-C775F4A919C8}"/>
    <hyperlink ref="R77" r:id="rId53" xr:uid="{840E6ECF-45DA-4E8A-BDDD-DEFA6D45072B}"/>
    <hyperlink ref="R78" r:id="rId54" xr:uid="{630A53BF-16F3-419B-AF7A-B85EC8016015}"/>
    <hyperlink ref="R79" r:id="rId55" xr:uid="{C8018D4A-17D1-4F5D-942E-5C6E0380B375}"/>
    <hyperlink ref="R80" r:id="rId56" xr:uid="{D48B66BA-9EB6-46FD-818A-A8AAFACCAE9A}"/>
    <hyperlink ref="R81" r:id="rId57" xr:uid="{2EB0B5B2-B624-4A59-9377-D10013327243}"/>
    <hyperlink ref="R82" r:id="rId58" xr:uid="{81D57B6F-DF02-4BA8-ABB7-710A6780F17E}"/>
    <hyperlink ref="R83" r:id="rId59" xr:uid="{D06CEAE9-9C0B-4101-AE49-0D619EC4B49B}"/>
    <hyperlink ref="R66" r:id="rId60" xr:uid="{6C5DA253-7D2B-44C6-B8D6-C4D25EF7E06D}"/>
    <hyperlink ref="R65" r:id="rId61" xr:uid="{5E00C9A4-60F3-4D7A-BB03-3A8654FB745E}"/>
    <hyperlink ref="R63" r:id="rId62" xr:uid="{8066B4F7-4348-4820-8A07-68699FE837CD}"/>
    <hyperlink ref="R64" r:id="rId63" xr:uid="{AD6E313F-D949-4D56-AF79-169C1AEF5CC9}"/>
    <hyperlink ref="R62" r:id="rId64" xr:uid="{0B5A8927-3302-43B2-AE9A-E6562B381D88}"/>
    <hyperlink ref="R84" r:id="rId65" xr:uid="{C6543FE2-000C-49BA-A009-4AF2A94E63DE}"/>
    <hyperlink ref="R85" r:id="rId66" xr:uid="{2AE35883-51C9-40FA-957B-253005D5808B}"/>
    <hyperlink ref="R71" r:id="rId67" xr:uid="{ACF3AC49-A2F9-46A1-9CF3-512EFA71CB44}"/>
  </hyperlinks>
  <pageMargins left="0.7" right="0.7" top="0.75" bottom="0.75" header="0.3" footer="0.3"/>
  <pageSetup paperSize="9" orientation="portrait" horizontalDpi="0" verticalDpi="0" r:id="rId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B253-2DA1-4604-B20D-CDF631F904DB}">
  <dimension ref="A1:S87"/>
  <sheetViews>
    <sheetView topLeftCell="A13" zoomScaleNormal="100" workbookViewId="0">
      <selection activeCell="B49" sqref="B49:R49"/>
    </sheetView>
  </sheetViews>
  <sheetFormatPr defaultRowHeight="15" x14ac:dyDescent="0.25"/>
  <cols>
    <col min="1" max="1" width="3.5703125" bestFit="1" customWidth="1"/>
    <col min="2" max="2" width="13.7109375" bestFit="1" customWidth="1"/>
    <col min="3" max="3" width="17.42578125" bestFit="1" customWidth="1"/>
    <col min="4" max="4" width="30.28515625" hidden="1" customWidth="1"/>
    <col min="5" max="5" width="11.28515625" style="7" hidden="1" customWidth="1"/>
    <col min="6" max="7" width="11" hidden="1" customWidth="1"/>
    <col min="8" max="8" width="10.85546875" hidden="1" customWidth="1"/>
    <col min="9" max="9" width="9.42578125" customWidth="1"/>
    <col min="10" max="10" width="10" hidden="1" customWidth="1"/>
    <col min="11" max="11" width="11.140625" customWidth="1"/>
    <col min="12" max="12" width="10.28515625" customWidth="1"/>
    <col min="13" max="13" width="7.28515625" customWidth="1"/>
    <col min="14" max="14" width="8" customWidth="1"/>
    <col min="15" max="15" width="23.85546875" customWidth="1"/>
    <col min="16" max="16" width="16.85546875" customWidth="1"/>
    <col min="17" max="17" width="9.85546875" customWidth="1"/>
    <col min="18" max="18" width="10.140625" customWidth="1"/>
  </cols>
  <sheetData>
    <row r="1" spans="1:19" ht="26.25" x14ac:dyDescent="0.25">
      <c r="B1" s="12" t="s">
        <v>150</v>
      </c>
      <c r="S1" s="13"/>
    </row>
    <row r="2" spans="1:19" ht="15" customHeight="1" x14ac:dyDescent="0.25">
      <c r="A2" s="38" t="s">
        <v>12</v>
      </c>
      <c r="B2" s="38" t="s">
        <v>0</v>
      </c>
      <c r="C2" s="38" t="s">
        <v>2</v>
      </c>
      <c r="D2" s="38" t="s">
        <v>3</v>
      </c>
      <c r="E2" s="46" t="s">
        <v>109</v>
      </c>
      <c r="F2" s="46" t="s">
        <v>110</v>
      </c>
      <c r="G2" s="37" t="s">
        <v>111</v>
      </c>
      <c r="H2" s="37" t="s">
        <v>32</v>
      </c>
      <c r="I2" s="48" t="s">
        <v>112</v>
      </c>
      <c r="J2" s="43" t="s">
        <v>114</v>
      </c>
      <c r="K2" s="38" t="s">
        <v>4</v>
      </c>
      <c r="L2" s="38"/>
      <c r="M2" s="38" t="s">
        <v>7</v>
      </c>
      <c r="N2" s="38"/>
      <c r="O2" s="36" t="s">
        <v>8</v>
      </c>
      <c r="P2" s="37" t="s">
        <v>11</v>
      </c>
      <c r="Q2" s="38" t="s">
        <v>10</v>
      </c>
      <c r="R2" s="47" t="s">
        <v>9</v>
      </c>
      <c r="S2" s="13"/>
    </row>
    <row r="3" spans="1:19" x14ac:dyDescent="0.25">
      <c r="A3" s="38"/>
      <c r="B3" s="38"/>
      <c r="C3" s="38"/>
      <c r="D3" s="38"/>
      <c r="E3" s="46"/>
      <c r="F3" s="46"/>
      <c r="G3" s="37"/>
      <c r="H3" s="37"/>
      <c r="I3" s="48"/>
      <c r="J3" s="43"/>
      <c r="K3" s="1" t="s">
        <v>5</v>
      </c>
      <c r="L3" s="1" t="s">
        <v>6</v>
      </c>
      <c r="M3" s="1" t="s">
        <v>5</v>
      </c>
      <c r="N3" s="1" t="s">
        <v>6</v>
      </c>
      <c r="O3" s="36"/>
      <c r="P3" s="37"/>
      <c r="Q3" s="38"/>
      <c r="R3" s="47"/>
      <c r="S3" s="13"/>
    </row>
    <row r="4" spans="1:19" x14ac:dyDescent="0.25">
      <c r="A4" s="2" t="s">
        <v>13</v>
      </c>
      <c r="B4" s="2" t="s">
        <v>23</v>
      </c>
      <c r="C4" s="2" t="s">
        <v>29</v>
      </c>
      <c r="D4" s="2" t="s">
        <v>26</v>
      </c>
      <c r="E4" s="6">
        <v>11</v>
      </c>
      <c r="F4" s="3">
        <v>11</v>
      </c>
      <c r="G4" s="3">
        <v>11</v>
      </c>
      <c r="H4" s="3">
        <v>1</v>
      </c>
      <c r="I4" s="24">
        <v>11</v>
      </c>
      <c r="J4" s="11" t="s">
        <v>116</v>
      </c>
      <c r="K4" s="4">
        <v>10.95</v>
      </c>
      <c r="L4" s="4">
        <f>K4*1.23</f>
        <v>13.468499999999999</v>
      </c>
      <c r="M4" s="9">
        <f>IF($J4="TAK",$K4*$I4,0)</f>
        <v>120.44999999999999</v>
      </c>
      <c r="N4" s="9">
        <f>$M4*1.23</f>
        <v>148.15349999999998</v>
      </c>
      <c r="O4" s="8" t="s">
        <v>37</v>
      </c>
      <c r="P4" s="3" t="s">
        <v>29</v>
      </c>
      <c r="Q4" s="3" t="s">
        <v>35</v>
      </c>
      <c r="R4" s="25" t="s">
        <v>36</v>
      </c>
      <c r="S4" s="13"/>
    </row>
    <row r="5" spans="1:19" x14ac:dyDescent="0.25">
      <c r="A5" s="2" t="s">
        <v>14</v>
      </c>
      <c r="B5" s="2" t="s">
        <v>24</v>
      </c>
      <c r="C5" s="2" t="s">
        <v>34</v>
      </c>
      <c r="D5" s="2" t="s">
        <v>27</v>
      </c>
      <c r="E5" s="6">
        <v>3</v>
      </c>
      <c r="F5" s="3">
        <v>3</v>
      </c>
      <c r="G5" s="3">
        <v>3</v>
      </c>
      <c r="H5" s="3">
        <v>1</v>
      </c>
      <c r="I5" s="24">
        <v>3</v>
      </c>
      <c r="J5" s="11" t="s">
        <v>116</v>
      </c>
      <c r="K5" s="4">
        <v>11.83</v>
      </c>
      <c r="L5" s="4">
        <f t="shared" ref="L5:L19" si="0">K5*1.23</f>
        <v>14.5509</v>
      </c>
      <c r="M5" s="9">
        <f t="shared" ref="M5" si="1">IF($J5="TAK",$K5*$I5,0)</f>
        <v>35.49</v>
      </c>
      <c r="N5" s="9">
        <f t="shared" ref="N5:N27" si="2">$M5*1.23</f>
        <v>43.652700000000003</v>
      </c>
      <c r="O5" s="8" t="s">
        <v>33</v>
      </c>
      <c r="P5" s="3" t="s">
        <v>30</v>
      </c>
      <c r="Q5" s="3" t="s">
        <v>35</v>
      </c>
      <c r="R5" s="25" t="s">
        <v>36</v>
      </c>
      <c r="S5" s="13"/>
    </row>
    <row r="6" spans="1:19" x14ac:dyDescent="0.25">
      <c r="A6" s="2" t="s">
        <v>15</v>
      </c>
      <c r="B6" s="2" t="s">
        <v>25</v>
      </c>
      <c r="C6" s="2" t="s">
        <v>31</v>
      </c>
      <c r="D6" s="2" t="s">
        <v>28</v>
      </c>
      <c r="E6" s="6">
        <v>8</v>
      </c>
      <c r="F6" s="3">
        <v>8</v>
      </c>
      <c r="G6" s="3">
        <v>8</v>
      </c>
      <c r="H6" s="3">
        <v>1</v>
      </c>
      <c r="I6" s="24">
        <v>8</v>
      </c>
      <c r="J6" s="11" t="s">
        <v>116</v>
      </c>
      <c r="K6" s="4">
        <v>5.67</v>
      </c>
      <c r="L6" s="4">
        <f t="shared" si="0"/>
        <v>6.9741</v>
      </c>
      <c r="M6" s="9">
        <f>IF($J6="TAK",$K6*$I6,0)</f>
        <v>45.36</v>
      </c>
      <c r="N6" s="9">
        <f t="shared" si="2"/>
        <v>55.7928</v>
      </c>
      <c r="O6" s="8" t="s">
        <v>37</v>
      </c>
      <c r="P6" s="3" t="s">
        <v>31</v>
      </c>
      <c r="Q6" s="3" t="s">
        <v>35</v>
      </c>
      <c r="R6" s="25" t="s">
        <v>36</v>
      </c>
      <c r="S6" s="13"/>
    </row>
    <row r="7" spans="1:19" x14ac:dyDescent="0.25">
      <c r="A7" s="2" t="s">
        <v>16</v>
      </c>
      <c r="B7" s="2" t="s">
        <v>42</v>
      </c>
      <c r="C7" s="2" t="s">
        <v>43</v>
      </c>
      <c r="D7" s="2" t="s">
        <v>45</v>
      </c>
      <c r="E7" s="6">
        <v>11</v>
      </c>
      <c r="F7" s="3">
        <v>5</v>
      </c>
      <c r="G7" s="3">
        <v>0</v>
      </c>
      <c r="H7" s="3">
        <v>1</v>
      </c>
      <c r="I7" s="24">
        <v>5</v>
      </c>
      <c r="J7" s="11" t="s">
        <v>116</v>
      </c>
      <c r="K7" s="4">
        <v>5.5638500000000004</v>
      </c>
      <c r="L7" s="4">
        <f t="shared" si="0"/>
        <v>6.8435355000000007</v>
      </c>
      <c r="M7" s="9">
        <f t="shared" ref="M7:M27" si="3">IF($J7="TAK",$K7*$I7,0)</f>
        <v>27.819250000000004</v>
      </c>
      <c r="N7" s="9">
        <f t="shared" si="2"/>
        <v>34.217677500000008</v>
      </c>
      <c r="O7" s="8" t="s">
        <v>44</v>
      </c>
      <c r="P7" s="3" t="s">
        <v>43</v>
      </c>
      <c r="Q7" s="3" t="s">
        <v>35</v>
      </c>
      <c r="R7" s="25" t="s">
        <v>36</v>
      </c>
      <c r="S7" s="13"/>
    </row>
    <row r="8" spans="1:19" x14ac:dyDescent="0.25">
      <c r="A8" s="2" t="s">
        <v>17</v>
      </c>
      <c r="B8" s="2" t="s">
        <v>46</v>
      </c>
      <c r="C8" s="2" t="s">
        <v>47</v>
      </c>
      <c r="D8" s="2" t="s">
        <v>49</v>
      </c>
      <c r="E8" s="6">
        <v>11</v>
      </c>
      <c r="F8" s="3">
        <v>11</v>
      </c>
      <c r="G8" s="3">
        <v>11</v>
      </c>
      <c r="H8" s="3">
        <v>2</v>
      </c>
      <c r="I8" s="24">
        <v>11</v>
      </c>
      <c r="J8" s="11" t="s">
        <v>116</v>
      </c>
      <c r="K8" s="4">
        <v>1.0218</v>
      </c>
      <c r="L8" s="4">
        <f t="shared" si="0"/>
        <v>1.2568140000000001</v>
      </c>
      <c r="M8" s="9">
        <f t="shared" si="3"/>
        <v>11.239800000000001</v>
      </c>
      <c r="N8" s="9">
        <f t="shared" si="2"/>
        <v>13.824954</v>
      </c>
      <c r="O8" s="8" t="s">
        <v>50</v>
      </c>
      <c r="P8" s="3" t="s">
        <v>48</v>
      </c>
      <c r="Q8" s="3" t="s">
        <v>35</v>
      </c>
      <c r="R8" s="25" t="s">
        <v>36</v>
      </c>
      <c r="S8" s="13"/>
    </row>
    <row r="9" spans="1:19" x14ac:dyDescent="0.25">
      <c r="A9" s="2" t="s">
        <v>18</v>
      </c>
      <c r="B9" s="2" t="s">
        <v>38</v>
      </c>
      <c r="C9" s="2" t="s">
        <v>39</v>
      </c>
      <c r="D9" s="2" t="s">
        <v>40</v>
      </c>
      <c r="E9" s="6">
        <v>11</v>
      </c>
      <c r="F9" s="3">
        <v>6</v>
      </c>
      <c r="G9" s="3">
        <v>0</v>
      </c>
      <c r="H9" s="3">
        <v>5</v>
      </c>
      <c r="I9" s="24">
        <v>11</v>
      </c>
      <c r="J9" s="11" t="s">
        <v>116</v>
      </c>
      <c r="K9" s="4">
        <v>0.77100000000000002</v>
      </c>
      <c r="L9" s="4">
        <f t="shared" si="0"/>
        <v>0.94833000000000001</v>
      </c>
      <c r="M9" s="9">
        <f t="shared" si="3"/>
        <v>8.4809999999999999</v>
      </c>
      <c r="N9" s="9">
        <f t="shared" si="2"/>
        <v>10.43163</v>
      </c>
      <c r="O9" s="8" t="s">
        <v>41</v>
      </c>
      <c r="P9" s="3" t="s">
        <v>39</v>
      </c>
      <c r="Q9" s="3" t="s">
        <v>35</v>
      </c>
      <c r="R9" s="25" t="s">
        <v>36</v>
      </c>
      <c r="S9" s="13"/>
    </row>
    <row r="10" spans="1:19" x14ac:dyDescent="0.25">
      <c r="A10" s="2" t="s">
        <v>19</v>
      </c>
      <c r="B10" s="2" t="s">
        <v>102</v>
      </c>
      <c r="C10" s="2" t="s">
        <v>103</v>
      </c>
      <c r="D10" s="2" t="s">
        <v>104</v>
      </c>
      <c r="E10" s="6">
        <v>3</v>
      </c>
      <c r="F10" s="3">
        <v>3</v>
      </c>
      <c r="G10" s="3">
        <v>3</v>
      </c>
      <c r="H10" s="3">
        <v>25</v>
      </c>
      <c r="I10" s="24">
        <v>25</v>
      </c>
      <c r="J10" s="11" t="s">
        <v>116</v>
      </c>
      <c r="K10" s="3">
        <v>0.13782</v>
      </c>
      <c r="L10" s="4">
        <f t="shared" si="0"/>
        <v>0.16951859999999999</v>
      </c>
      <c r="M10" s="9">
        <f t="shared" si="3"/>
        <v>3.4455</v>
      </c>
      <c r="N10" s="9">
        <f t="shared" si="2"/>
        <v>4.237965</v>
      </c>
      <c r="O10" s="8" t="s">
        <v>142</v>
      </c>
      <c r="P10" s="3" t="s">
        <v>141</v>
      </c>
      <c r="Q10" s="3" t="s">
        <v>35</v>
      </c>
      <c r="R10" s="25" t="s">
        <v>36</v>
      </c>
      <c r="S10" s="13"/>
    </row>
    <row r="11" spans="1:19" x14ac:dyDescent="0.25">
      <c r="A11" s="2" t="s">
        <v>20</v>
      </c>
      <c r="B11" s="2" t="s">
        <v>89</v>
      </c>
      <c r="C11" s="2" t="s">
        <v>91</v>
      </c>
      <c r="D11" s="2" t="s">
        <v>90</v>
      </c>
      <c r="E11" s="6">
        <v>3</v>
      </c>
      <c r="F11" s="3">
        <v>3</v>
      </c>
      <c r="G11" s="3">
        <v>0</v>
      </c>
      <c r="H11" s="3">
        <v>10</v>
      </c>
      <c r="I11" s="24">
        <v>10</v>
      </c>
      <c r="J11" s="11" t="s">
        <v>116</v>
      </c>
      <c r="K11" s="3">
        <v>0.34429999999999999</v>
      </c>
      <c r="L11" s="4">
        <f t="shared" si="0"/>
        <v>0.423489</v>
      </c>
      <c r="M11" s="9">
        <f t="shared" si="3"/>
        <v>3.4430000000000001</v>
      </c>
      <c r="N11" s="9">
        <f t="shared" si="2"/>
        <v>4.23489</v>
      </c>
      <c r="O11" s="8" t="s">
        <v>92</v>
      </c>
      <c r="P11" s="3" t="s">
        <v>93</v>
      </c>
      <c r="Q11" s="3" t="s">
        <v>35</v>
      </c>
      <c r="R11" s="25" t="s">
        <v>36</v>
      </c>
      <c r="S11" s="13"/>
    </row>
    <row r="12" spans="1:19" hidden="1" x14ac:dyDescent="0.25">
      <c r="A12" s="2" t="s">
        <v>21</v>
      </c>
      <c r="B12" s="2" t="s">
        <v>106</v>
      </c>
      <c r="C12" s="2" t="s">
        <v>108</v>
      </c>
      <c r="D12" s="2" t="s">
        <v>107</v>
      </c>
      <c r="E12" s="6">
        <v>22</v>
      </c>
      <c r="F12" s="3">
        <v>0</v>
      </c>
      <c r="G12" s="3">
        <v>0</v>
      </c>
      <c r="H12" s="3">
        <v>25</v>
      </c>
      <c r="I12" s="24">
        <v>25</v>
      </c>
      <c r="J12" s="11" t="s">
        <v>115</v>
      </c>
      <c r="K12" s="3">
        <v>0.16220000000000001</v>
      </c>
      <c r="L12" s="4">
        <f t="shared" si="0"/>
        <v>0.19950600000000002</v>
      </c>
      <c r="M12" s="9">
        <f t="shared" si="3"/>
        <v>0</v>
      </c>
      <c r="N12" s="9">
        <f t="shared" si="2"/>
        <v>0</v>
      </c>
      <c r="O12" s="8" t="s">
        <v>41</v>
      </c>
      <c r="P12" s="3" t="s">
        <v>143</v>
      </c>
      <c r="Q12" s="3" t="s">
        <v>35</v>
      </c>
      <c r="R12" s="25" t="s">
        <v>36</v>
      </c>
      <c r="S12" s="13"/>
    </row>
    <row r="13" spans="1:19" x14ac:dyDescent="0.25">
      <c r="A13" s="2" t="s">
        <v>22</v>
      </c>
      <c r="B13" s="2" t="s">
        <v>53</v>
      </c>
      <c r="C13" s="2" t="s">
        <v>118</v>
      </c>
      <c r="D13" s="2" t="s">
        <v>54</v>
      </c>
      <c r="E13" s="6">
        <v>6</v>
      </c>
      <c r="F13" s="3">
        <v>6</v>
      </c>
      <c r="G13" s="3">
        <v>6</v>
      </c>
      <c r="H13" s="3">
        <v>100</v>
      </c>
      <c r="I13" s="24">
        <v>100</v>
      </c>
      <c r="J13" s="11" t="s">
        <v>116</v>
      </c>
      <c r="K13" s="3">
        <v>3.6060000000000002E-2</v>
      </c>
      <c r="L13" s="4">
        <f t="shared" si="0"/>
        <v>4.4353799999999999E-2</v>
      </c>
      <c r="M13" s="9">
        <f t="shared" si="3"/>
        <v>3.6060000000000003</v>
      </c>
      <c r="N13" s="9">
        <f t="shared" si="2"/>
        <v>4.4353800000000003</v>
      </c>
      <c r="O13" s="8" t="s">
        <v>125</v>
      </c>
      <c r="P13" s="3" t="s">
        <v>119</v>
      </c>
      <c r="Q13" s="3" t="s">
        <v>35</v>
      </c>
      <c r="R13" s="25" t="s">
        <v>36</v>
      </c>
      <c r="S13" s="13"/>
    </row>
    <row r="14" spans="1:19" hidden="1" x14ac:dyDescent="0.25">
      <c r="A14" s="2" t="s">
        <v>55</v>
      </c>
      <c r="B14" s="2" t="s">
        <v>96</v>
      </c>
      <c r="C14" s="2" t="s">
        <v>127</v>
      </c>
      <c r="D14" s="2" t="s">
        <v>97</v>
      </c>
      <c r="E14" s="6">
        <v>3</v>
      </c>
      <c r="F14" s="3">
        <v>3</v>
      </c>
      <c r="G14" s="3">
        <v>3</v>
      </c>
      <c r="H14" s="3"/>
      <c r="I14" s="24"/>
      <c r="J14" s="11" t="s">
        <v>128</v>
      </c>
      <c r="K14" s="3"/>
      <c r="L14" s="4">
        <f t="shared" si="0"/>
        <v>0</v>
      </c>
      <c r="M14" s="9">
        <f t="shared" si="3"/>
        <v>0</v>
      </c>
      <c r="N14" s="9">
        <f t="shared" si="2"/>
        <v>0</v>
      </c>
      <c r="O14" s="8"/>
      <c r="P14" s="3"/>
      <c r="Q14" s="3"/>
      <c r="R14" s="25"/>
      <c r="S14" s="13"/>
    </row>
    <row r="15" spans="1:19" hidden="1" x14ac:dyDescent="0.25">
      <c r="A15" s="2" t="s">
        <v>56</v>
      </c>
      <c r="B15" s="2" t="s">
        <v>98</v>
      </c>
      <c r="C15" s="2" t="s">
        <v>132</v>
      </c>
      <c r="D15" s="2" t="s">
        <v>99</v>
      </c>
      <c r="E15" s="6">
        <v>11</v>
      </c>
      <c r="F15" s="3">
        <v>11</v>
      </c>
      <c r="G15" s="3">
        <v>0</v>
      </c>
      <c r="H15" s="3"/>
      <c r="I15" s="24"/>
      <c r="J15" s="11" t="s">
        <v>128</v>
      </c>
      <c r="K15" s="3"/>
      <c r="L15" s="4">
        <f t="shared" si="0"/>
        <v>0</v>
      </c>
      <c r="M15" s="9">
        <f t="shared" si="3"/>
        <v>0</v>
      </c>
      <c r="N15" s="9">
        <f t="shared" si="2"/>
        <v>0</v>
      </c>
      <c r="O15" s="8"/>
      <c r="P15" s="3"/>
      <c r="Q15" s="3"/>
      <c r="R15" s="24"/>
      <c r="S15" s="13"/>
    </row>
    <row r="16" spans="1:19" x14ac:dyDescent="0.25">
      <c r="A16" s="2" t="s">
        <v>57</v>
      </c>
      <c r="B16" s="2" t="s">
        <v>94</v>
      </c>
      <c r="C16" s="2" t="s">
        <v>126</v>
      </c>
      <c r="D16" s="2" t="s">
        <v>95</v>
      </c>
      <c r="E16" s="6">
        <v>3</v>
      </c>
      <c r="F16" s="3">
        <v>3</v>
      </c>
      <c r="G16" s="3">
        <v>0</v>
      </c>
      <c r="H16" s="3">
        <v>100</v>
      </c>
      <c r="I16" s="24">
        <v>100</v>
      </c>
      <c r="J16" s="11" t="s">
        <v>116</v>
      </c>
      <c r="K16" s="3">
        <v>3.6060000000000002E-2</v>
      </c>
      <c r="L16" s="4">
        <f t="shared" si="0"/>
        <v>4.4353799999999999E-2</v>
      </c>
      <c r="M16" s="9">
        <f t="shared" si="3"/>
        <v>3.6060000000000003</v>
      </c>
      <c r="N16" s="9">
        <f t="shared" si="2"/>
        <v>4.4353800000000003</v>
      </c>
      <c r="O16" s="8" t="s">
        <v>125</v>
      </c>
      <c r="P16" s="3" t="s">
        <v>124</v>
      </c>
      <c r="Q16" s="3" t="s">
        <v>35</v>
      </c>
      <c r="R16" s="25" t="s">
        <v>36</v>
      </c>
      <c r="S16" s="13"/>
    </row>
    <row r="17" spans="1:19" x14ac:dyDescent="0.25">
      <c r="A17" s="2" t="s">
        <v>58</v>
      </c>
      <c r="B17" s="2" t="s">
        <v>144</v>
      </c>
      <c r="C17" s="2" t="s">
        <v>149</v>
      </c>
      <c r="D17" s="2" t="s">
        <v>145</v>
      </c>
      <c r="E17" s="6">
        <v>3</v>
      </c>
      <c r="F17" s="3">
        <v>0</v>
      </c>
      <c r="G17" s="3">
        <v>0</v>
      </c>
      <c r="H17" s="3">
        <v>100</v>
      </c>
      <c r="I17" s="24">
        <v>100</v>
      </c>
      <c r="J17" s="11" t="s">
        <v>116</v>
      </c>
      <c r="K17" s="3">
        <v>3.6060000000000002E-2</v>
      </c>
      <c r="L17" s="4">
        <f t="shared" si="0"/>
        <v>4.4353799999999999E-2</v>
      </c>
      <c r="M17" s="9">
        <f t="shared" si="3"/>
        <v>3.6060000000000003</v>
      </c>
      <c r="N17" s="9">
        <f t="shared" si="2"/>
        <v>4.4353800000000003</v>
      </c>
      <c r="O17" s="8" t="s">
        <v>125</v>
      </c>
      <c r="P17" s="3" t="s">
        <v>146</v>
      </c>
      <c r="Q17" s="3" t="s">
        <v>35</v>
      </c>
      <c r="R17" s="25" t="s">
        <v>36</v>
      </c>
      <c r="S17" s="13"/>
    </row>
    <row r="18" spans="1:19" x14ac:dyDescent="0.25">
      <c r="A18" s="2" t="s">
        <v>59</v>
      </c>
      <c r="B18" s="2" t="s">
        <v>147</v>
      </c>
      <c r="C18" s="2" t="s">
        <v>60</v>
      </c>
      <c r="D18" s="2" t="s">
        <v>61</v>
      </c>
      <c r="E18" s="6">
        <v>4</v>
      </c>
      <c r="F18" s="3">
        <v>4</v>
      </c>
      <c r="G18" s="3">
        <v>4</v>
      </c>
      <c r="H18" s="3">
        <v>100</v>
      </c>
      <c r="I18" s="24">
        <v>100</v>
      </c>
      <c r="J18" s="11" t="s">
        <v>116</v>
      </c>
      <c r="K18" s="3">
        <v>3.6060000000000002E-2</v>
      </c>
      <c r="L18" s="4">
        <f t="shared" si="0"/>
        <v>4.4353799999999999E-2</v>
      </c>
      <c r="M18" s="9">
        <f t="shared" si="3"/>
        <v>3.6060000000000003</v>
      </c>
      <c r="N18" s="9">
        <f t="shared" si="2"/>
        <v>4.4353800000000003</v>
      </c>
      <c r="O18" s="8" t="s">
        <v>125</v>
      </c>
      <c r="P18" s="3" t="s">
        <v>120</v>
      </c>
      <c r="Q18" s="3" t="s">
        <v>35</v>
      </c>
      <c r="R18" s="25" t="s">
        <v>36</v>
      </c>
      <c r="S18" s="13"/>
    </row>
    <row r="19" spans="1:19" x14ac:dyDescent="0.25">
      <c r="A19" s="2" t="s">
        <v>75</v>
      </c>
      <c r="B19" s="2" t="s">
        <v>148</v>
      </c>
      <c r="C19" s="2" t="s">
        <v>62</v>
      </c>
      <c r="D19" s="2" t="s">
        <v>64</v>
      </c>
      <c r="E19" s="6">
        <v>2</v>
      </c>
      <c r="F19" s="3">
        <v>0</v>
      </c>
      <c r="G19" s="3">
        <v>0</v>
      </c>
      <c r="H19" s="3">
        <v>100</v>
      </c>
      <c r="I19" s="24">
        <v>100</v>
      </c>
      <c r="J19" s="11" t="s">
        <v>116</v>
      </c>
      <c r="K19" s="3">
        <v>4.2590000000000003E-2</v>
      </c>
      <c r="L19" s="4">
        <f t="shared" si="0"/>
        <v>5.23857E-2</v>
      </c>
      <c r="M19" s="9">
        <f t="shared" si="3"/>
        <v>4.2590000000000003</v>
      </c>
      <c r="N19" s="9">
        <f t="shared" si="2"/>
        <v>5.2385700000000002</v>
      </c>
      <c r="O19" s="8" t="s">
        <v>125</v>
      </c>
      <c r="P19" s="3" t="s">
        <v>122</v>
      </c>
      <c r="Q19" s="3" t="s">
        <v>35</v>
      </c>
      <c r="R19" s="25" t="s">
        <v>121</v>
      </c>
      <c r="S19" s="13"/>
    </row>
    <row r="20" spans="1:19" x14ac:dyDescent="0.25">
      <c r="A20" s="2" t="s">
        <v>76</v>
      </c>
      <c r="B20" s="2" t="s">
        <v>63</v>
      </c>
      <c r="C20" s="2" t="s">
        <v>67</v>
      </c>
      <c r="D20" s="2" t="s">
        <v>68</v>
      </c>
      <c r="E20" s="6">
        <v>11</v>
      </c>
      <c r="F20" s="3">
        <v>11</v>
      </c>
      <c r="G20" s="3">
        <v>11</v>
      </c>
      <c r="H20" s="3">
        <v>100</v>
      </c>
      <c r="I20" s="24">
        <v>100</v>
      </c>
      <c r="J20" s="11" t="s">
        <v>116</v>
      </c>
      <c r="K20" s="3">
        <v>3.5159999999999997E-2</v>
      </c>
      <c r="L20" s="4">
        <f>K20*1.23</f>
        <v>4.3246799999999995E-2</v>
      </c>
      <c r="M20" s="9">
        <f t="shared" si="3"/>
        <v>3.5159999999999996</v>
      </c>
      <c r="N20" s="9">
        <f t="shared" si="2"/>
        <v>4.324679999999999</v>
      </c>
      <c r="O20" s="8" t="s">
        <v>125</v>
      </c>
      <c r="P20" s="3" t="s">
        <v>123</v>
      </c>
      <c r="Q20" s="3" t="s">
        <v>35</v>
      </c>
      <c r="R20" s="25" t="s">
        <v>36</v>
      </c>
      <c r="S20" s="13"/>
    </row>
    <row r="21" spans="1:19" x14ac:dyDescent="0.25">
      <c r="A21" s="2" t="s">
        <v>77</v>
      </c>
      <c r="B21" s="2" t="s">
        <v>1</v>
      </c>
      <c r="C21" s="2" t="s">
        <v>65</v>
      </c>
      <c r="D21" s="2" t="s">
        <v>66</v>
      </c>
      <c r="E21" s="6">
        <v>2</v>
      </c>
      <c r="F21" s="3">
        <v>2</v>
      </c>
      <c r="G21" s="3">
        <v>2</v>
      </c>
      <c r="H21" s="3">
        <v>100</v>
      </c>
      <c r="I21" s="24">
        <v>100</v>
      </c>
      <c r="J21" s="11" t="s">
        <v>116</v>
      </c>
      <c r="K21" s="3">
        <v>6.9980000000000001E-2</v>
      </c>
      <c r="L21" s="4">
        <f>K21*1.23</f>
        <v>8.6075399999999996E-2</v>
      </c>
      <c r="M21" s="9">
        <f t="shared" si="3"/>
        <v>6.9980000000000002</v>
      </c>
      <c r="N21" s="9">
        <f t="shared" si="2"/>
        <v>8.6075400000000002</v>
      </c>
      <c r="O21" s="8" t="s">
        <v>125</v>
      </c>
      <c r="P21" s="3" t="s">
        <v>133</v>
      </c>
      <c r="Q21" s="3" t="s">
        <v>35</v>
      </c>
      <c r="R21" s="25" t="s">
        <v>36</v>
      </c>
      <c r="S21" s="13"/>
    </row>
    <row r="22" spans="1:19" x14ac:dyDescent="0.25">
      <c r="A22" s="2" t="s">
        <v>78</v>
      </c>
      <c r="B22" s="2" t="s">
        <v>73</v>
      </c>
      <c r="C22" s="2" t="s">
        <v>138</v>
      </c>
      <c r="D22" s="2" t="s">
        <v>74</v>
      </c>
      <c r="E22" s="6">
        <v>25</v>
      </c>
      <c r="F22" s="3">
        <v>25</v>
      </c>
      <c r="G22" s="3">
        <v>0</v>
      </c>
      <c r="H22" s="3">
        <v>5</v>
      </c>
      <c r="I22" s="24">
        <v>25</v>
      </c>
      <c r="J22" s="11" t="s">
        <v>116</v>
      </c>
      <c r="K22" s="3">
        <v>0.96899999999999997</v>
      </c>
      <c r="L22" s="4">
        <f t="shared" ref="L22:L27" si="4">K22*1.23</f>
        <v>1.19187</v>
      </c>
      <c r="M22" s="9">
        <f t="shared" si="3"/>
        <v>24.224999999999998</v>
      </c>
      <c r="N22" s="9">
        <f t="shared" si="2"/>
        <v>29.796749999999996</v>
      </c>
      <c r="O22" s="8" t="s">
        <v>139</v>
      </c>
      <c r="P22" s="3" t="s">
        <v>140</v>
      </c>
      <c r="Q22" s="3" t="s">
        <v>35</v>
      </c>
      <c r="R22" s="25" t="s">
        <v>36</v>
      </c>
      <c r="S22" s="13"/>
    </row>
    <row r="23" spans="1:19" x14ac:dyDescent="0.25">
      <c r="A23" s="2" t="s">
        <v>79</v>
      </c>
      <c r="B23" s="2" t="s">
        <v>71</v>
      </c>
      <c r="C23" s="2" t="s">
        <v>70</v>
      </c>
      <c r="D23" s="2" t="s">
        <v>72</v>
      </c>
      <c r="E23" s="6">
        <v>22</v>
      </c>
      <c r="F23" s="3">
        <v>22</v>
      </c>
      <c r="G23" s="3">
        <v>0</v>
      </c>
      <c r="H23" s="3">
        <v>100</v>
      </c>
      <c r="I23" s="24">
        <v>100</v>
      </c>
      <c r="J23" s="11" t="s">
        <v>116</v>
      </c>
      <c r="K23" s="3">
        <v>0.12322</v>
      </c>
      <c r="L23" s="4">
        <f t="shared" si="4"/>
        <v>0.15156059999999999</v>
      </c>
      <c r="M23" s="9">
        <f t="shared" si="3"/>
        <v>12.321999999999999</v>
      </c>
      <c r="N23" s="9">
        <f t="shared" si="2"/>
        <v>15.156059999999998</v>
      </c>
      <c r="O23" s="8" t="s">
        <v>125</v>
      </c>
      <c r="P23" s="3" t="s">
        <v>134</v>
      </c>
      <c r="Q23" s="3" t="s">
        <v>35</v>
      </c>
      <c r="R23" s="25" t="s">
        <v>36</v>
      </c>
      <c r="S23" s="13"/>
    </row>
    <row r="24" spans="1:19" x14ac:dyDescent="0.25">
      <c r="A24" s="2" t="s">
        <v>80</v>
      </c>
      <c r="B24" s="2" t="s">
        <v>69</v>
      </c>
      <c r="C24" s="2" t="s">
        <v>51</v>
      </c>
      <c r="D24" s="2" t="s">
        <v>52</v>
      </c>
      <c r="E24" s="6">
        <v>22</v>
      </c>
      <c r="F24" s="3">
        <v>22</v>
      </c>
      <c r="G24" s="3">
        <v>22</v>
      </c>
      <c r="H24" s="3">
        <v>100</v>
      </c>
      <c r="I24" s="24">
        <v>100</v>
      </c>
      <c r="J24" s="11" t="s">
        <v>116</v>
      </c>
      <c r="K24" s="3">
        <v>0.12322</v>
      </c>
      <c r="L24" s="4">
        <f t="shared" si="4"/>
        <v>0.15156059999999999</v>
      </c>
      <c r="M24" s="9">
        <f t="shared" si="3"/>
        <v>12.321999999999999</v>
      </c>
      <c r="N24" s="9">
        <f t="shared" si="2"/>
        <v>15.156059999999998</v>
      </c>
      <c r="O24" s="8" t="s">
        <v>125</v>
      </c>
      <c r="P24" s="3" t="s">
        <v>117</v>
      </c>
      <c r="Q24" s="3" t="s">
        <v>35</v>
      </c>
      <c r="R24" s="25" t="s">
        <v>36</v>
      </c>
      <c r="S24" s="13"/>
    </row>
    <row r="25" spans="1:19" x14ac:dyDescent="0.25">
      <c r="A25" s="2" t="s">
        <v>81</v>
      </c>
      <c r="B25" s="2" t="s">
        <v>100</v>
      </c>
      <c r="C25" s="2" t="s">
        <v>101</v>
      </c>
      <c r="D25" s="2" t="s">
        <v>105</v>
      </c>
      <c r="E25" s="6">
        <v>3</v>
      </c>
      <c r="F25" s="3">
        <v>0</v>
      </c>
      <c r="G25" s="3">
        <v>0</v>
      </c>
      <c r="H25" s="3">
        <v>10</v>
      </c>
      <c r="I25" s="24">
        <v>10</v>
      </c>
      <c r="J25" s="11" t="s">
        <v>116</v>
      </c>
      <c r="K25" s="3">
        <v>0.55813999999999997</v>
      </c>
      <c r="L25" s="4">
        <f t="shared" si="4"/>
        <v>0.68651219999999991</v>
      </c>
      <c r="M25" s="9">
        <f t="shared" si="3"/>
        <v>5.5813999999999995</v>
      </c>
      <c r="N25" s="9">
        <f t="shared" si="2"/>
        <v>6.8651219999999995</v>
      </c>
      <c r="O25" s="8" t="s">
        <v>125</v>
      </c>
      <c r="P25" s="3" t="s">
        <v>135</v>
      </c>
      <c r="Q25" s="3" t="s">
        <v>35</v>
      </c>
      <c r="R25" s="25" t="s">
        <v>36</v>
      </c>
      <c r="S25" s="13"/>
    </row>
    <row r="26" spans="1:19" x14ac:dyDescent="0.25">
      <c r="A26" s="38" t="s">
        <v>82</v>
      </c>
      <c r="B26" s="2" t="s">
        <v>83</v>
      </c>
      <c r="C26" s="2" t="s">
        <v>88</v>
      </c>
      <c r="D26" s="2" t="s">
        <v>87</v>
      </c>
      <c r="E26" s="6">
        <v>8</v>
      </c>
      <c r="F26" s="3">
        <v>8</v>
      </c>
      <c r="G26" s="3">
        <v>8</v>
      </c>
      <c r="H26" s="3">
        <v>1</v>
      </c>
      <c r="I26" s="24">
        <v>8</v>
      </c>
      <c r="J26" s="11" t="s">
        <v>116</v>
      </c>
      <c r="K26" s="3">
        <v>1.79</v>
      </c>
      <c r="L26" s="4">
        <f t="shared" si="4"/>
        <v>2.2017000000000002</v>
      </c>
      <c r="M26" s="9">
        <f t="shared" si="3"/>
        <v>14.32</v>
      </c>
      <c r="N26" s="9">
        <f t="shared" si="2"/>
        <v>17.613600000000002</v>
      </c>
      <c r="O26" s="8" t="s">
        <v>85</v>
      </c>
      <c r="P26" s="3" t="s">
        <v>86</v>
      </c>
      <c r="Q26" s="3" t="s">
        <v>84</v>
      </c>
      <c r="R26" s="25" t="s">
        <v>36</v>
      </c>
      <c r="S26" s="13"/>
    </row>
    <row r="27" spans="1:19" hidden="1" x14ac:dyDescent="0.25">
      <c r="A27" s="38"/>
      <c r="B27" s="3" t="s">
        <v>137</v>
      </c>
      <c r="C27" s="3" t="s">
        <v>137</v>
      </c>
      <c r="D27" s="3" t="s">
        <v>137</v>
      </c>
      <c r="E27" s="6">
        <v>8</v>
      </c>
      <c r="F27" s="3">
        <v>8</v>
      </c>
      <c r="G27" s="3">
        <v>8</v>
      </c>
      <c r="H27" s="3">
        <v>1</v>
      </c>
      <c r="I27" s="3">
        <v>8</v>
      </c>
      <c r="J27" s="11" t="s">
        <v>136</v>
      </c>
      <c r="K27" s="3">
        <v>2.95</v>
      </c>
      <c r="L27" s="4">
        <f t="shared" si="4"/>
        <v>3.6285000000000003</v>
      </c>
      <c r="M27" s="9">
        <f t="shared" si="3"/>
        <v>0</v>
      </c>
      <c r="N27" s="9">
        <f t="shared" si="2"/>
        <v>0</v>
      </c>
      <c r="O27" s="8" t="s">
        <v>130</v>
      </c>
      <c r="P27" s="3" t="s">
        <v>129</v>
      </c>
      <c r="Q27" s="3" t="s">
        <v>35</v>
      </c>
      <c r="R27" s="5" t="s">
        <v>131</v>
      </c>
      <c r="S27" s="13"/>
    </row>
    <row r="28" spans="1:19" x14ac:dyDescent="0.25">
      <c r="K28" s="40" t="s">
        <v>113</v>
      </c>
      <c r="L28" s="41"/>
      <c r="M28" s="21">
        <f>SUM(M4:M27)</f>
        <v>353.69595000000004</v>
      </c>
      <c r="N28" s="21">
        <f>SUM(N4:N27)</f>
        <v>435.0460185</v>
      </c>
      <c r="S28" s="13"/>
    </row>
    <row r="29" spans="1:19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ht="26.25" x14ac:dyDescent="0.25">
      <c r="A30" s="26"/>
      <c r="B30" s="27" t="s">
        <v>151</v>
      </c>
      <c r="C30" s="26"/>
      <c r="D30" s="26"/>
      <c r="E30" s="28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13"/>
    </row>
    <row r="31" spans="1:19" x14ac:dyDescent="0.25">
      <c r="A31" s="38" t="s">
        <v>12</v>
      </c>
      <c r="B31" s="38" t="s">
        <v>0</v>
      </c>
      <c r="C31" s="38" t="s">
        <v>2</v>
      </c>
      <c r="D31" s="38" t="s">
        <v>3</v>
      </c>
      <c r="E31" s="46" t="s">
        <v>109</v>
      </c>
      <c r="F31" s="46" t="s">
        <v>110</v>
      </c>
      <c r="G31" s="37" t="s">
        <v>111</v>
      </c>
      <c r="H31" s="37" t="s">
        <v>32</v>
      </c>
      <c r="I31" s="48" t="s">
        <v>112</v>
      </c>
      <c r="J31" s="43" t="s">
        <v>114</v>
      </c>
      <c r="K31" s="38" t="s">
        <v>4</v>
      </c>
      <c r="L31" s="38"/>
      <c r="M31" s="38" t="s">
        <v>7</v>
      </c>
      <c r="N31" s="38"/>
      <c r="O31" s="36" t="s">
        <v>8</v>
      </c>
      <c r="P31" s="37" t="s">
        <v>11</v>
      </c>
      <c r="Q31" s="38" t="s">
        <v>10</v>
      </c>
      <c r="R31" s="47" t="s">
        <v>9</v>
      </c>
      <c r="S31" s="13"/>
    </row>
    <row r="32" spans="1:19" x14ac:dyDescent="0.25">
      <c r="A32" s="38"/>
      <c r="B32" s="38"/>
      <c r="C32" s="38"/>
      <c r="D32" s="38"/>
      <c r="E32" s="46"/>
      <c r="F32" s="46"/>
      <c r="G32" s="37"/>
      <c r="H32" s="37"/>
      <c r="I32" s="48"/>
      <c r="J32" s="43"/>
      <c r="K32" s="1" t="s">
        <v>5</v>
      </c>
      <c r="L32" s="1" t="s">
        <v>6</v>
      </c>
      <c r="M32" s="1" t="s">
        <v>5</v>
      </c>
      <c r="N32" s="1" t="s">
        <v>6</v>
      </c>
      <c r="O32" s="36"/>
      <c r="P32" s="37"/>
      <c r="Q32" s="38"/>
      <c r="R32" s="47"/>
      <c r="S32" s="13"/>
    </row>
    <row r="33" spans="1:19" x14ac:dyDescent="0.25">
      <c r="A33" s="2" t="s">
        <v>13</v>
      </c>
      <c r="B33" s="2" t="s">
        <v>23</v>
      </c>
      <c r="C33" s="2" t="s">
        <v>29</v>
      </c>
      <c r="D33" s="2" t="s">
        <v>26</v>
      </c>
      <c r="E33" s="6">
        <v>11</v>
      </c>
      <c r="F33" s="3">
        <v>11</v>
      </c>
      <c r="G33" s="3">
        <v>11</v>
      </c>
      <c r="H33" s="3">
        <v>1</v>
      </c>
      <c r="I33" s="24">
        <v>11</v>
      </c>
      <c r="J33" s="11" t="s">
        <v>116</v>
      </c>
      <c r="K33" s="4">
        <v>10.95</v>
      </c>
      <c r="L33" s="4">
        <f>K33*1.23</f>
        <v>13.468499999999999</v>
      </c>
      <c r="M33" s="9">
        <f>IF($J33="TAK",$K33*$I33,0)</f>
        <v>120.44999999999999</v>
      </c>
      <c r="N33" s="9">
        <f>$M33*1.23</f>
        <v>148.15349999999998</v>
      </c>
      <c r="O33" s="8" t="s">
        <v>37</v>
      </c>
      <c r="P33" s="3" t="s">
        <v>29</v>
      </c>
      <c r="Q33" s="3" t="s">
        <v>35</v>
      </c>
      <c r="R33" s="25" t="s">
        <v>36</v>
      </c>
      <c r="S33" s="13"/>
    </row>
    <row r="34" spans="1:19" hidden="1" x14ac:dyDescent="0.25">
      <c r="A34" s="2" t="s">
        <v>14</v>
      </c>
      <c r="B34" s="2" t="s">
        <v>24</v>
      </c>
      <c r="C34" s="2" t="s">
        <v>34</v>
      </c>
      <c r="D34" s="2" t="s">
        <v>27</v>
      </c>
      <c r="E34" s="6">
        <v>3</v>
      </c>
      <c r="F34" s="3">
        <v>3</v>
      </c>
      <c r="G34" s="3">
        <v>3</v>
      </c>
      <c r="H34" s="3">
        <v>1</v>
      </c>
      <c r="I34" s="24">
        <v>3</v>
      </c>
      <c r="J34" s="11" t="s">
        <v>115</v>
      </c>
      <c r="K34" s="4">
        <v>11.83</v>
      </c>
      <c r="L34" s="4">
        <f t="shared" ref="L34:L48" si="5">K34*1.23</f>
        <v>14.5509</v>
      </c>
      <c r="M34" s="9">
        <f t="shared" ref="M34" si="6">IF($J34="TAK",$K34*$I34,0)</f>
        <v>0</v>
      </c>
      <c r="N34" s="9">
        <f t="shared" ref="N34:N56" si="7">$M34*1.23</f>
        <v>0</v>
      </c>
      <c r="O34" s="8" t="s">
        <v>33</v>
      </c>
      <c r="P34" s="3" t="s">
        <v>30</v>
      </c>
      <c r="Q34" s="3" t="s">
        <v>35</v>
      </c>
      <c r="R34" s="25" t="s">
        <v>36</v>
      </c>
      <c r="S34" s="13"/>
    </row>
    <row r="35" spans="1:19" x14ac:dyDescent="0.25">
      <c r="A35" s="2" t="s">
        <v>15</v>
      </c>
      <c r="B35" s="2" t="s">
        <v>25</v>
      </c>
      <c r="C35" s="2" t="s">
        <v>31</v>
      </c>
      <c r="D35" s="2" t="s">
        <v>28</v>
      </c>
      <c r="E35" s="6">
        <v>8</v>
      </c>
      <c r="F35" s="3">
        <v>8</v>
      </c>
      <c r="G35" s="3">
        <v>8</v>
      </c>
      <c r="H35" s="3">
        <v>1</v>
      </c>
      <c r="I35" s="24">
        <v>11</v>
      </c>
      <c r="J35" s="11" t="s">
        <v>116</v>
      </c>
      <c r="K35" s="4">
        <v>5.67</v>
      </c>
      <c r="L35" s="4">
        <f t="shared" si="5"/>
        <v>6.9741</v>
      </c>
      <c r="M35" s="9">
        <f>IF($J35="TAK",$K35*$I35,0)</f>
        <v>62.37</v>
      </c>
      <c r="N35" s="9">
        <f t="shared" si="7"/>
        <v>76.715099999999993</v>
      </c>
      <c r="O35" s="8" t="s">
        <v>37</v>
      </c>
      <c r="P35" s="3" t="s">
        <v>31</v>
      </c>
      <c r="Q35" s="3" t="s">
        <v>35</v>
      </c>
      <c r="R35" s="25" t="s">
        <v>36</v>
      </c>
      <c r="S35" s="13"/>
    </row>
    <row r="36" spans="1:19" x14ac:dyDescent="0.25">
      <c r="A36" s="2" t="s">
        <v>16</v>
      </c>
      <c r="B36" s="2" t="s">
        <v>42</v>
      </c>
      <c r="C36" s="2" t="s">
        <v>43</v>
      </c>
      <c r="D36" s="2" t="s">
        <v>45</v>
      </c>
      <c r="E36" s="6">
        <v>11</v>
      </c>
      <c r="F36" s="3">
        <v>5</v>
      </c>
      <c r="G36" s="3">
        <v>0</v>
      </c>
      <c r="H36" s="3">
        <v>1</v>
      </c>
      <c r="I36" s="24">
        <v>3</v>
      </c>
      <c r="J36" s="11" t="s">
        <v>116</v>
      </c>
      <c r="K36" s="4">
        <v>5.5638500000000004</v>
      </c>
      <c r="L36" s="4">
        <f t="shared" si="5"/>
        <v>6.8435355000000007</v>
      </c>
      <c r="M36" s="9">
        <f t="shared" ref="M36:M56" si="8">IF($J36="TAK",$K36*$I36,0)</f>
        <v>16.691549999999999</v>
      </c>
      <c r="N36" s="9">
        <f t="shared" si="7"/>
        <v>20.530606499999998</v>
      </c>
      <c r="O36" s="8" t="s">
        <v>44</v>
      </c>
      <c r="P36" s="3" t="s">
        <v>43</v>
      </c>
      <c r="Q36" s="3" t="s">
        <v>35</v>
      </c>
      <c r="R36" s="25" t="s">
        <v>36</v>
      </c>
      <c r="S36" s="13"/>
    </row>
    <row r="37" spans="1:19" x14ac:dyDescent="0.25">
      <c r="A37" s="2" t="s">
        <v>17</v>
      </c>
      <c r="B37" s="2" t="s">
        <v>46</v>
      </c>
      <c r="C37" s="2" t="s">
        <v>47</v>
      </c>
      <c r="D37" s="2" t="s">
        <v>49</v>
      </c>
      <c r="E37" s="6">
        <v>11</v>
      </c>
      <c r="F37" s="3">
        <v>11</v>
      </c>
      <c r="G37" s="3">
        <v>11</v>
      </c>
      <c r="H37" s="3">
        <v>2</v>
      </c>
      <c r="I37" s="24">
        <v>11</v>
      </c>
      <c r="J37" s="11" t="s">
        <v>116</v>
      </c>
      <c r="K37" s="4">
        <v>1.0218</v>
      </c>
      <c r="L37" s="4">
        <f t="shared" si="5"/>
        <v>1.2568140000000001</v>
      </c>
      <c r="M37" s="9">
        <f t="shared" si="8"/>
        <v>11.239800000000001</v>
      </c>
      <c r="N37" s="9">
        <f t="shared" si="7"/>
        <v>13.824954</v>
      </c>
      <c r="O37" s="8" t="s">
        <v>50</v>
      </c>
      <c r="P37" s="3" t="s">
        <v>48</v>
      </c>
      <c r="Q37" s="3" t="s">
        <v>35</v>
      </c>
      <c r="R37" s="25" t="s">
        <v>36</v>
      </c>
      <c r="S37" s="13"/>
    </row>
    <row r="38" spans="1:19" x14ac:dyDescent="0.25">
      <c r="A38" s="2" t="s">
        <v>18</v>
      </c>
      <c r="B38" s="2" t="s">
        <v>38</v>
      </c>
      <c r="C38" s="2" t="s">
        <v>39</v>
      </c>
      <c r="D38" s="2" t="s">
        <v>40</v>
      </c>
      <c r="E38" s="6">
        <v>11</v>
      </c>
      <c r="F38" s="3">
        <v>6</v>
      </c>
      <c r="G38" s="3">
        <v>0</v>
      </c>
      <c r="H38" s="3">
        <v>5</v>
      </c>
      <c r="I38" s="24">
        <v>11</v>
      </c>
      <c r="J38" s="11" t="s">
        <v>116</v>
      </c>
      <c r="K38" s="4">
        <v>0.77100000000000002</v>
      </c>
      <c r="L38" s="4">
        <f t="shared" si="5"/>
        <v>0.94833000000000001</v>
      </c>
      <c r="M38" s="9">
        <f t="shared" si="8"/>
        <v>8.4809999999999999</v>
      </c>
      <c r="N38" s="9">
        <f t="shared" si="7"/>
        <v>10.43163</v>
      </c>
      <c r="O38" s="8" t="s">
        <v>41</v>
      </c>
      <c r="P38" s="3" t="s">
        <v>39</v>
      </c>
      <c r="Q38" s="3" t="s">
        <v>35</v>
      </c>
      <c r="R38" s="25" t="s">
        <v>36</v>
      </c>
      <c r="S38" s="13"/>
    </row>
    <row r="39" spans="1:19" hidden="1" x14ac:dyDescent="0.25">
      <c r="A39" s="2" t="s">
        <v>19</v>
      </c>
      <c r="B39" s="2" t="s">
        <v>102</v>
      </c>
      <c r="C39" s="2" t="s">
        <v>103</v>
      </c>
      <c r="D39" s="2" t="s">
        <v>104</v>
      </c>
      <c r="E39" s="6">
        <v>3</v>
      </c>
      <c r="F39" s="3">
        <v>3</v>
      </c>
      <c r="G39" s="3">
        <v>3</v>
      </c>
      <c r="H39" s="3">
        <v>25</v>
      </c>
      <c r="I39" s="24">
        <v>25</v>
      </c>
      <c r="J39" s="11" t="s">
        <v>115</v>
      </c>
      <c r="K39" s="3">
        <v>0.13782</v>
      </c>
      <c r="L39" s="4">
        <f t="shared" si="5"/>
        <v>0.16951859999999999</v>
      </c>
      <c r="M39" s="9">
        <f t="shared" si="8"/>
        <v>0</v>
      </c>
      <c r="N39" s="9">
        <f t="shared" si="7"/>
        <v>0</v>
      </c>
      <c r="O39" s="8" t="s">
        <v>142</v>
      </c>
      <c r="P39" s="3" t="s">
        <v>141</v>
      </c>
      <c r="Q39" s="3" t="s">
        <v>35</v>
      </c>
      <c r="R39" s="25" t="s">
        <v>36</v>
      </c>
      <c r="S39" s="13"/>
    </row>
    <row r="40" spans="1:19" hidden="1" x14ac:dyDescent="0.25">
      <c r="A40" s="2" t="s">
        <v>20</v>
      </c>
      <c r="B40" s="2" t="s">
        <v>89</v>
      </c>
      <c r="C40" s="2" t="s">
        <v>91</v>
      </c>
      <c r="D40" s="2" t="s">
        <v>90</v>
      </c>
      <c r="E40" s="6">
        <v>3</v>
      </c>
      <c r="F40" s="3">
        <v>3</v>
      </c>
      <c r="G40" s="3">
        <v>0</v>
      </c>
      <c r="H40" s="3">
        <v>10</v>
      </c>
      <c r="I40" s="24">
        <v>10</v>
      </c>
      <c r="J40" s="11" t="s">
        <v>115</v>
      </c>
      <c r="K40" s="3">
        <v>0.34429999999999999</v>
      </c>
      <c r="L40" s="4">
        <f t="shared" si="5"/>
        <v>0.423489</v>
      </c>
      <c r="M40" s="9">
        <f t="shared" si="8"/>
        <v>0</v>
      </c>
      <c r="N40" s="9">
        <f t="shared" si="7"/>
        <v>0</v>
      </c>
      <c r="O40" s="8" t="s">
        <v>92</v>
      </c>
      <c r="P40" s="3" t="s">
        <v>93</v>
      </c>
      <c r="Q40" s="3" t="s">
        <v>35</v>
      </c>
      <c r="R40" s="25" t="s">
        <v>36</v>
      </c>
      <c r="S40" s="13"/>
    </row>
    <row r="41" spans="1:19" hidden="1" x14ac:dyDescent="0.25">
      <c r="A41" s="2" t="s">
        <v>21</v>
      </c>
      <c r="B41" s="2" t="s">
        <v>106</v>
      </c>
      <c r="C41" s="2" t="s">
        <v>108</v>
      </c>
      <c r="D41" s="2" t="s">
        <v>107</v>
      </c>
      <c r="E41" s="6">
        <v>22</v>
      </c>
      <c r="F41" s="3">
        <v>0</v>
      </c>
      <c r="G41" s="3">
        <v>0</v>
      </c>
      <c r="H41" s="3">
        <v>25</v>
      </c>
      <c r="I41" s="24">
        <v>25</v>
      </c>
      <c r="J41" s="11" t="s">
        <v>115</v>
      </c>
      <c r="K41" s="3">
        <v>0.16220000000000001</v>
      </c>
      <c r="L41" s="4">
        <f t="shared" si="5"/>
        <v>0.19950600000000002</v>
      </c>
      <c r="M41" s="9">
        <f t="shared" si="8"/>
        <v>0</v>
      </c>
      <c r="N41" s="9">
        <f t="shared" si="7"/>
        <v>0</v>
      </c>
      <c r="O41" s="8" t="s">
        <v>41</v>
      </c>
      <c r="P41" s="3" t="s">
        <v>143</v>
      </c>
      <c r="Q41" s="3" t="s">
        <v>35</v>
      </c>
      <c r="R41" s="25" t="s">
        <v>36</v>
      </c>
      <c r="S41" s="13"/>
    </row>
    <row r="42" spans="1:19" hidden="1" x14ac:dyDescent="0.25">
      <c r="A42" s="2" t="s">
        <v>22</v>
      </c>
      <c r="B42" s="2" t="s">
        <v>53</v>
      </c>
      <c r="C42" s="2" t="s">
        <v>118</v>
      </c>
      <c r="D42" s="2" t="s">
        <v>54</v>
      </c>
      <c r="E42" s="6">
        <v>6</v>
      </c>
      <c r="F42" s="3">
        <v>6</v>
      </c>
      <c r="G42" s="3">
        <v>6</v>
      </c>
      <c r="H42" s="3">
        <v>100</v>
      </c>
      <c r="I42" s="24">
        <v>100</v>
      </c>
      <c r="J42" s="11" t="s">
        <v>115</v>
      </c>
      <c r="K42" s="3">
        <v>3.6060000000000002E-2</v>
      </c>
      <c r="L42" s="4">
        <f t="shared" si="5"/>
        <v>4.4353799999999999E-2</v>
      </c>
      <c r="M42" s="9">
        <f t="shared" si="8"/>
        <v>0</v>
      </c>
      <c r="N42" s="9">
        <f t="shared" si="7"/>
        <v>0</v>
      </c>
      <c r="O42" s="8" t="s">
        <v>125</v>
      </c>
      <c r="P42" s="3" t="s">
        <v>119</v>
      </c>
      <c r="Q42" s="3" t="s">
        <v>35</v>
      </c>
      <c r="R42" s="25" t="s">
        <v>36</v>
      </c>
      <c r="S42" s="13"/>
    </row>
    <row r="43" spans="1:19" hidden="1" x14ac:dyDescent="0.25">
      <c r="A43" s="2" t="s">
        <v>55</v>
      </c>
      <c r="B43" s="2" t="s">
        <v>96</v>
      </c>
      <c r="C43" s="2" t="s">
        <v>127</v>
      </c>
      <c r="D43" s="2" t="s">
        <v>97</v>
      </c>
      <c r="E43" s="6">
        <v>3</v>
      </c>
      <c r="F43" s="3">
        <v>3</v>
      </c>
      <c r="G43" s="3">
        <v>3</v>
      </c>
      <c r="H43" s="3"/>
      <c r="I43" s="24"/>
      <c r="J43" s="11" t="s">
        <v>115</v>
      </c>
      <c r="K43" s="3"/>
      <c r="L43" s="4">
        <f t="shared" si="5"/>
        <v>0</v>
      </c>
      <c r="M43" s="9">
        <f t="shared" si="8"/>
        <v>0</v>
      </c>
      <c r="N43" s="9">
        <f t="shared" si="7"/>
        <v>0</v>
      </c>
      <c r="O43" s="8"/>
      <c r="P43" s="3"/>
      <c r="Q43" s="3"/>
      <c r="R43" s="25"/>
      <c r="S43" s="13"/>
    </row>
    <row r="44" spans="1:19" x14ac:dyDescent="0.25">
      <c r="A44" s="2" t="s">
        <v>56</v>
      </c>
      <c r="B44" s="2" t="s">
        <v>98</v>
      </c>
      <c r="C44" s="2" t="s">
        <v>132</v>
      </c>
      <c r="D44" s="2" t="s">
        <v>99</v>
      </c>
      <c r="E44" s="6">
        <v>11</v>
      </c>
      <c r="F44" s="3">
        <v>11</v>
      </c>
      <c r="G44" s="3">
        <v>0</v>
      </c>
      <c r="H44" s="3">
        <v>100</v>
      </c>
      <c r="I44" s="24">
        <v>100</v>
      </c>
      <c r="J44" s="11" t="s">
        <v>116</v>
      </c>
      <c r="K44" s="3">
        <v>3.6060000000000002E-2</v>
      </c>
      <c r="L44" s="4">
        <f t="shared" si="5"/>
        <v>4.4353799999999999E-2</v>
      </c>
      <c r="M44" s="9">
        <f t="shared" si="8"/>
        <v>3.6060000000000003</v>
      </c>
      <c r="N44" s="9">
        <f t="shared" si="7"/>
        <v>4.4353800000000003</v>
      </c>
      <c r="O44" s="8" t="s">
        <v>125</v>
      </c>
      <c r="P44" s="3" t="s">
        <v>152</v>
      </c>
      <c r="Q44" s="3" t="s">
        <v>35</v>
      </c>
      <c r="R44" s="25" t="s">
        <v>36</v>
      </c>
      <c r="S44" s="13"/>
    </row>
    <row r="45" spans="1:19" hidden="1" x14ac:dyDescent="0.25">
      <c r="A45" s="2" t="s">
        <v>57</v>
      </c>
      <c r="B45" s="2" t="s">
        <v>94</v>
      </c>
      <c r="C45" s="2" t="s">
        <v>126</v>
      </c>
      <c r="D45" s="2" t="s">
        <v>95</v>
      </c>
      <c r="E45" s="6">
        <v>3</v>
      </c>
      <c r="F45" s="3">
        <v>3</v>
      </c>
      <c r="G45" s="3">
        <v>0</v>
      </c>
      <c r="H45" s="3">
        <v>100</v>
      </c>
      <c r="I45" s="24">
        <v>100</v>
      </c>
      <c r="J45" s="11" t="s">
        <v>115</v>
      </c>
      <c r="K45" s="3">
        <v>3.6060000000000002E-2</v>
      </c>
      <c r="L45" s="4">
        <f t="shared" si="5"/>
        <v>4.4353799999999999E-2</v>
      </c>
      <c r="M45" s="9">
        <f t="shared" si="8"/>
        <v>0</v>
      </c>
      <c r="N45" s="9">
        <f t="shared" si="7"/>
        <v>0</v>
      </c>
      <c r="O45" s="8" t="s">
        <v>125</v>
      </c>
      <c r="P45" s="3" t="s">
        <v>124</v>
      </c>
      <c r="Q45" s="3" t="s">
        <v>35</v>
      </c>
      <c r="R45" s="25" t="s">
        <v>36</v>
      </c>
      <c r="S45" s="13"/>
    </row>
    <row r="46" spans="1:19" hidden="1" x14ac:dyDescent="0.25">
      <c r="A46" s="2" t="s">
        <v>58</v>
      </c>
      <c r="B46" s="2" t="s">
        <v>144</v>
      </c>
      <c r="C46" s="2" t="s">
        <v>149</v>
      </c>
      <c r="D46" s="2" t="s">
        <v>145</v>
      </c>
      <c r="E46" s="6">
        <v>3</v>
      </c>
      <c r="F46" s="3">
        <v>0</v>
      </c>
      <c r="G46" s="3">
        <v>0</v>
      </c>
      <c r="H46" s="3">
        <v>100</v>
      </c>
      <c r="I46" s="24">
        <v>100</v>
      </c>
      <c r="J46" s="11" t="s">
        <v>115</v>
      </c>
      <c r="K46" s="3">
        <v>3.6060000000000002E-2</v>
      </c>
      <c r="L46" s="4">
        <f t="shared" si="5"/>
        <v>4.4353799999999999E-2</v>
      </c>
      <c r="M46" s="9">
        <f t="shared" si="8"/>
        <v>0</v>
      </c>
      <c r="N46" s="9">
        <f t="shared" si="7"/>
        <v>0</v>
      </c>
      <c r="O46" s="8" t="s">
        <v>125</v>
      </c>
      <c r="P46" s="3" t="s">
        <v>146</v>
      </c>
      <c r="Q46" s="3" t="s">
        <v>35</v>
      </c>
      <c r="R46" s="25" t="s">
        <v>36</v>
      </c>
      <c r="S46" s="13"/>
    </row>
    <row r="47" spans="1:19" x14ac:dyDescent="0.25">
      <c r="A47" s="2" t="s">
        <v>59</v>
      </c>
      <c r="B47" s="2" t="s">
        <v>147</v>
      </c>
      <c r="C47" s="2" t="s">
        <v>60</v>
      </c>
      <c r="D47" s="2" t="s">
        <v>61</v>
      </c>
      <c r="E47" s="6">
        <v>4</v>
      </c>
      <c r="F47" s="3">
        <v>4</v>
      </c>
      <c r="G47" s="3">
        <v>4</v>
      </c>
      <c r="H47" s="3">
        <v>100</v>
      </c>
      <c r="I47" s="24">
        <v>100</v>
      </c>
      <c r="J47" s="11" t="s">
        <v>116</v>
      </c>
      <c r="K47" s="3">
        <v>3.6060000000000002E-2</v>
      </c>
      <c r="L47" s="4">
        <f t="shared" si="5"/>
        <v>4.4353799999999999E-2</v>
      </c>
      <c r="M47" s="9">
        <f t="shared" si="8"/>
        <v>3.6060000000000003</v>
      </c>
      <c r="N47" s="9">
        <f t="shared" si="7"/>
        <v>4.4353800000000003</v>
      </c>
      <c r="O47" s="8" t="s">
        <v>125</v>
      </c>
      <c r="P47" s="3" t="s">
        <v>120</v>
      </c>
      <c r="Q47" s="3" t="s">
        <v>35</v>
      </c>
      <c r="R47" s="25" t="s">
        <v>36</v>
      </c>
      <c r="S47" s="13"/>
    </row>
    <row r="48" spans="1:19" x14ac:dyDescent="0.25">
      <c r="A48" s="2" t="s">
        <v>75</v>
      </c>
      <c r="B48" s="2" t="s">
        <v>148</v>
      </c>
      <c r="C48" s="2" t="s">
        <v>62</v>
      </c>
      <c r="D48" s="2" t="s">
        <v>64</v>
      </c>
      <c r="E48" s="6">
        <v>2</v>
      </c>
      <c r="F48" s="3">
        <v>0</v>
      </c>
      <c r="G48" s="3">
        <v>0</v>
      </c>
      <c r="H48" s="3">
        <v>100</v>
      </c>
      <c r="I48" s="24">
        <v>100</v>
      </c>
      <c r="J48" s="11" t="s">
        <v>116</v>
      </c>
      <c r="K48" s="3">
        <v>4.2590000000000003E-2</v>
      </c>
      <c r="L48" s="4">
        <f t="shared" si="5"/>
        <v>5.23857E-2</v>
      </c>
      <c r="M48" s="9">
        <f t="shared" si="8"/>
        <v>4.2590000000000003</v>
      </c>
      <c r="N48" s="9">
        <f t="shared" si="7"/>
        <v>5.2385700000000002</v>
      </c>
      <c r="O48" s="8" t="s">
        <v>125</v>
      </c>
      <c r="P48" s="3" t="s">
        <v>122</v>
      </c>
      <c r="Q48" s="3" t="s">
        <v>35</v>
      </c>
      <c r="R48" s="25" t="s">
        <v>121</v>
      </c>
      <c r="S48" s="13"/>
    </row>
    <row r="49" spans="1:19" x14ac:dyDescent="0.25">
      <c r="A49" s="2" t="s">
        <v>76</v>
      </c>
      <c r="B49" s="51" t="s">
        <v>63</v>
      </c>
      <c r="C49" s="51" t="s">
        <v>67</v>
      </c>
      <c r="D49" s="51" t="s">
        <v>68</v>
      </c>
      <c r="E49" s="52">
        <v>11</v>
      </c>
      <c r="F49" s="53">
        <v>11</v>
      </c>
      <c r="G49" s="53">
        <v>11</v>
      </c>
      <c r="H49" s="53">
        <v>100</v>
      </c>
      <c r="I49" s="54">
        <v>100</v>
      </c>
      <c r="J49" s="55" t="s">
        <v>116</v>
      </c>
      <c r="K49" s="53">
        <v>3.5159999999999997E-2</v>
      </c>
      <c r="L49" s="56">
        <f>K49*1.23</f>
        <v>4.3246799999999995E-2</v>
      </c>
      <c r="M49" s="57">
        <f t="shared" si="8"/>
        <v>3.5159999999999996</v>
      </c>
      <c r="N49" s="57">
        <f t="shared" si="7"/>
        <v>4.324679999999999</v>
      </c>
      <c r="O49" s="58" t="s">
        <v>125</v>
      </c>
      <c r="P49" s="53" t="s">
        <v>123</v>
      </c>
      <c r="Q49" s="53" t="s">
        <v>35</v>
      </c>
      <c r="R49" s="25" t="s">
        <v>36</v>
      </c>
      <c r="S49" s="13"/>
    </row>
    <row r="50" spans="1:19" x14ac:dyDescent="0.25">
      <c r="A50" s="2" t="s">
        <v>77</v>
      </c>
      <c r="B50" s="2" t="s">
        <v>1</v>
      </c>
      <c r="C50" s="2" t="s">
        <v>65</v>
      </c>
      <c r="D50" s="2" t="s">
        <v>66</v>
      </c>
      <c r="E50" s="6">
        <v>2</v>
      </c>
      <c r="F50" s="3">
        <v>2</v>
      </c>
      <c r="G50" s="3">
        <v>2</v>
      </c>
      <c r="H50" s="3">
        <v>100</v>
      </c>
      <c r="I50" s="24">
        <v>100</v>
      </c>
      <c r="J50" s="11" t="s">
        <v>116</v>
      </c>
      <c r="K50" s="3">
        <v>6.9980000000000001E-2</v>
      </c>
      <c r="L50" s="4">
        <f>K50*1.23</f>
        <v>8.6075399999999996E-2</v>
      </c>
      <c r="M50" s="9">
        <f t="shared" si="8"/>
        <v>6.9980000000000002</v>
      </c>
      <c r="N50" s="9">
        <f t="shared" si="7"/>
        <v>8.6075400000000002</v>
      </c>
      <c r="O50" s="8" t="s">
        <v>125</v>
      </c>
      <c r="P50" s="3" t="s">
        <v>133</v>
      </c>
      <c r="Q50" s="3" t="s">
        <v>35</v>
      </c>
      <c r="R50" s="25" t="s">
        <v>36</v>
      </c>
      <c r="S50" s="13"/>
    </row>
    <row r="51" spans="1:19" x14ac:dyDescent="0.25">
      <c r="A51" s="2" t="s">
        <v>78</v>
      </c>
      <c r="B51" s="2" t="s">
        <v>73</v>
      </c>
      <c r="C51" s="2" t="s">
        <v>138</v>
      </c>
      <c r="D51" s="2" t="s">
        <v>74</v>
      </c>
      <c r="E51" s="6">
        <v>22</v>
      </c>
      <c r="F51" s="3">
        <v>22</v>
      </c>
      <c r="G51" s="3">
        <v>0</v>
      </c>
      <c r="H51" s="3">
        <v>5</v>
      </c>
      <c r="I51" s="24">
        <v>25</v>
      </c>
      <c r="J51" s="11" t="s">
        <v>116</v>
      </c>
      <c r="K51" s="3">
        <v>0.96899999999999997</v>
      </c>
      <c r="L51" s="4">
        <f t="shared" ref="L51:L56" si="9">K51*1.23</f>
        <v>1.19187</v>
      </c>
      <c r="M51" s="9">
        <f t="shared" si="8"/>
        <v>24.224999999999998</v>
      </c>
      <c r="N51" s="9">
        <f t="shared" si="7"/>
        <v>29.796749999999996</v>
      </c>
      <c r="O51" s="8" t="s">
        <v>139</v>
      </c>
      <c r="P51" s="3" t="s">
        <v>140</v>
      </c>
      <c r="Q51" s="3" t="s">
        <v>35</v>
      </c>
      <c r="R51" s="25" t="s">
        <v>36</v>
      </c>
      <c r="S51" s="13"/>
    </row>
    <row r="52" spans="1:19" x14ac:dyDescent="0.25">
      <c r="A52" s="2" t="s">
        <v>79</v>
      </c>
      <c r="B52" s="2" t="s">
        <v>71</v>
      </c>
      <c r="C52" s="2" t="s">
        <v>70</v>
      </c>
      <c r="D52" s="2" t="s">
        <v>72</v>
      </c>
      <c r="E52" s="6">
        <v>22</v>
      </c>
      <c r="F52" s="3">
        <v>22</v>
      </c>
      <c r="G52" s="3">
        <v>0</v>
      </c>
      <c r="H52" s="3">
        <v>100</v>
      </c>
      <c r="I52" s="24">
        <v>100</v>
      </c>
      <c r="J52" s="11" t="s">
        <v>116</v>
      </c>
      <c r="K52" s="3">
        <v>0.12322</v>
      </c>
      <c r="L52" s="4">
        <f t="shared" si="9"/>
        <v>0.15156059999999999</v>
      </c>
      <c r="M52" s="9">
        <f t="shared" si="8"/>
        <v>12.321999999999999</v>
      </c>
      <c r="N52" s="9">
        <f t="shared" si="7"/>
        <v>15.156059999999998</v>
      </c>
      <c r="O52" s="8" t="s">
        <v>125</v>
      </c>
      <c r="P52" s="3" t="s">
        <v>134</v>
      </c>
      <c r="Q52" s="3" t="s">
        <v>35</v>
      </c>
      <c r="R52" s="25" t="s">
        <v>36</v>
      </c>
      <c r="S52" s="13"/>
    </row>
    <row r="53" spans="1:19" x14ac:dyDescent="0.25">
      <c r="A53" s="2" t="s">
        <v>80</v>
      </c>
      <c r="B53" s="2" t="s">
        <v>69</v>
      </c>
      <c r="C53" s="2" t="s">
        <v>51</v>
      </c>
      <c r="D53" s="2" t="s">
        <v>52</v>
      </c>
      <c r="E53" s="6">
        <v>22</v>
      </c>
      <c r="F53" s="3">
        <v>22</v>
      </c>
      <c r="G53" s="3">
        <v>22</v>
      </c>
      <c r="H53" s="3">
        <v>100</v>
      </c>
      <c r="I53" s="24">
        <v>100</v>
      </c>
      <c r="J53" s="11" t="s">
        <v>116</v>
      </c>
      <c r="K53" s="3">
        <v>0.12322</v>
      </c>
      <c r="L53" s="4">
        <f t="shared" si="9"/>
        <v>0.15156059999999999</v>
      </c>
      <c r="M53" s="9">
        <f t="shared" si="8"/>
        <v>12.321999999999999</v>
      </c>
      <c r="N53" s="9">
        <f t="shared" si="7"/>
        <v>15.156059999999998</v>
      </c>
      <c r="O53" s="8" t="s">
        <v>125</v>
      </c>
      <c r="P53" s="3" t="s">
        <v>117</v>
      </c>
      <c r="Q53" s="3" t="s">
        <v>35</v>
      </c>
      <c r="R53" s="25" t="s">
        <v>36</v>
      </c>
      <c r="S53" s="13"/>
    </row>
    <row r="54" spans="1:19" hidden="1" x14ac:dyDescent="0.25">
      <c r="A54" s="2" t="s">
        <v>81</v>
      </c>
      <c r="B54" s="2" t="s">
        <v>100</v>
      </c>
      <c r="C54" s="2" t="s">
        <v>101</v>
      </c>
      <c r="D54" s="2" t="s">
        <v>105</v>
      </c>
      <c r="E54" s="6">
        <v>3</v>
      </c>
      <c r="F54" s="3">
        <v>0</v>
      </c>
      <c r="G54" s="3">
        <v>0</v>
      </c>
      <c r="H54" s="3">
        <v>10</v>
      </c>
      <c r="I54" s="3">
        <v>10</v>
      </c>
      <c r="J54" s="11" t="s">
        <v>115</v>
      </c>
      <c r="K54" s="3">
        <v>0.55813999999999997</v>
      </c>
      <c r="L54" s="4">
        <f t="shared" si="9"/>
        <v>0.68651219999999991</v>
      </c>
      <c r="M54" s="9">
        <f t="shared" si="8"/>
        <v>0</v>
      </c>
      <c r="N54" s="9">
        <f t="shared" si="7"/>
        <v>0</v>
      </c>
      <c r="O54" s="8" t="s">
        <v>125</v>
      </c>
      <c r="P54" s="3" t="s">
        <v>135</v>
      </c>
      <c r="Q54" s="3" t="s">
        <v>35</v>
      </c>
      <c r="R54" s="10" t="s">
        <v>36</v>
      </c>
      <c r="S54" s="13"/>
    </row>
    <row r="55" spans="1:19" hidden="1" x14ac:dyDescent="0.25">
      <c r="A55" s="38" t="s">
        <v>82</v>
      </c>
      <c r="B55" s="2" t="s">
        <v>83</v>
      </c>
      <c r="C55" s="2" t="s">
        <v>88</v>
      </c>
      <c r="D55" s="2" t="s">
        <v>87</v>
      </c>
      <c r="E55" s="6">
        <v>8</v>
      </c>
      <c r="F55" s="3">
        <v>8</v>
      </c>
      <c r="G55" s="3">
        <v>8</v>
      </c>
      <c r="H55" s="3">
        <v>1</v>
      </c>
      <c r="I55" s="3">
        <v>8</v>
      </c>
      <c r="J55" s="11" t="s">
        <v>115</v>
      </c>
      <c r="K55" s="3">
        <v>1.79</v>
      </c>
      <c r="L55" s="4">
        <f t="shared" si="9"/>
        <v>2.2017000000000002</v>
      </c>
      <c r="M55" s="9">
        <f t="shared" si="8"/>
        <v>0</v>
      </c>
      <c r="N55" s="9">
        <f t="shared" si="7"/>
        <v>0</v>
      </c>
      <c r="O55" s="8" t="s">
        <v>85</v>
      </c>
      <c r="P55" s="3" t="s">
        <v>86</v>
      </c>
      <c r="Q55" s="3" t="s">
        <v>84</v>
      </c>
      <c r="R55" s="5" t="s">
        <v>36</v>
      </c>
      <c r="S55" s="13"/>
    </row>
    <row r="56" spans="1:19" hidden="1" x14ac:dyDescent="0.25">
      <c r="A56" s="38"/>
      <c r="B56" s="3" t="s">
        <v>137</v>
      </c>
      <c r="C56" s="3" t="s">
        <v>137</v>
      </c>
      <c r="D56" s="3" t="s">
        <v>137</v>
      </c>
      <c r="E56" s="6">
        <v>8</v>
      </c>
      <c r="F56" s="3">
        <v>8</v>
      </c>
      <c r="G56" s="3">
        <v>8</v>
      </c>
      <c r="H56" s="3">
        <v>1</v>
      </c>
      <c r="I56" s="3">
        <v>8</v>
      </c>
      <c r="J56" s="11" t="s">
        <v>136</v>
      </c>
      <c r="K56" s="3">
        <v>2.95</v>
      </c>
      <c r="L56" s="4">
        <f t="shared" si="9"/>
        <v>3.6285000000000003</v>
      </c>
      <c r="M56" s="9">
        <f t="shared" si="8"/>
        <v>0</v>
      </c>
      <c r="N56" s="9">
        <f t="shared" si="7"/>
        <v>0</v>
      </c>
      <c r="O56" s="8" t="s">
        <v>130</v>
      </c>
      <c r="P56" s="3" t="s">
        <v>129</v>
      </c>
      <c r="Q56" s="3" t="s">
        <v>35</v>
      </c>
      <c r="R56" s="5" t="s">
        <v>131</v>
      </c>
      <c r="S56" s="13"/>
    </row>
    <row r="57" spans="1:19" x14ac:dyDescent="0.25">
      <c r="K57" s="40" t="s">
        <v>113</v>
      </c>
      <c r="L57" s="41"/>
      <c r="M57" s="21">
        <f>SUM(M33:M56)</f>
        <v>290.08634999999998</v>
      </c>
      <c r="N57" s="21">
        <f>SUM(N33:N56)</f>
        <v>356.80621050000002</v>
      </c>
      <c r="S57" s="13"/>
    </row>
    <row r="58" spans="1:19" x14ac:dyDescent="0.25">
      <c r="A58" s="13"/>
      <c r="B58" s="13"/>
      <c r="C58" s="13"/>
      <c r="D58" s="13"/>
      <c r="E58" s="2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1:19" ht="26.25" x14ac:dyDescent="0.25">
      <c r="B59" s="12" t="s">
        <v>153</v>
      </c>
      <c r="S59" s="13"/>
    </row>
    <row r="60" spans="1:19" x14ac:dyDescent="0.25">
      <c r="A60" s="38" t="s">
        <v>12</v>
      </c>
      <c r="B60" s="38" t="s">
        <v>0</v>
      </c>
      <c r="C60" s="38" t="s">
        <v>2</v>
      </c>
      <c r="D60" s="38" t="s">
        <v>3</v>
      </c>
      <c r="E60" s="46" t="s">
        <v>109</v>
      </c>
      <c r="F60" s="46" t="s">
        <v>110</v>
      </c>
      <c r="G60" s="37" t="s">
        <v>111</v>
      </c>
      <c r="H60" s="37" t="s">
        <v>32</v>
      </c>
      <c r="I60" s="48" t="s">
        <v>112</v>
      </c>
      <c r="J60" s="43" t="s">
        <v>114</v>
      </c>
      <c r="K60" s="38" t="s">
        <v>4</v>
      </c>
      <c r="L60" s="38"/>
      <c r="M60" s="38" t="s">
        <v>7</v>
      </c>
      <c r="N60" s="38"/>
      <c r="O60" s="36" t="s">
        <v>8</v>
      </c>
      <c r="P60" s="37" t="s">
        <v>11</v>
      </c>
      <c r="Q60" s="38" t="s">
        <v>10</v>
      </c>
      <c r="R60" s="47" t="s">
        <v>9</v>
      </c>
      <c r="S60" s="13"/>
    </row>
    <row r="61" spans="1:19" x14ac:dyDescent="0.25">
      <c r="A61" s="38"/>
      <c r="B61" s="38"/>
      <c r="C61" s="38"/>
      <c r="D61" s="38"/>
      <c r="E61" s="46"/>
      <c r="F61" s="46"/>
      <c r="G61" s="37"/>
      <c r="H61" s="37"/>
      <c r="I61" s="48"/>
      <c r="J61" s="43"/>
      <c r="K61" s="1" t="s">
        <v>5</v>
      </c>
      <c r="L61" s="1" t="s">
        <v>6</v>
      </c>
      <c r="M61" s="1" t="s">
        <v>5</v>
      </c>
      <c r="N61" s="1" t="s">
        <v>6</v>
      </c>
      <c r="O61" s="36"/>
      <c r="P61" s="37"/>
      <c r="Q61" s="38"/>
      <c r="R61" s="47"/>
      <c r="S61" s="13"/>
    </row>
    <row r="62" spans="1:19" x14ac:dyDescent="0.25">
      <c r="A62" s="2" t="s">
        <v>13</v>
      </c>
      <c r="B62" s="2" t="s">
        <v>23</v>
      </c>
      <c r="C62" s="2" t="s">
        <v>29</v>
      </c>
      <c r="D62" s="2" t="s">
        <v>26</v>
      </c>
      <c r="E62" s="6">
        <v>11</v>
      </c>
      <c r="F62" s="3">
        <v>11</v>
      </c>
      <c r="G62" s="3">
        <v>11</v>
      </c>
      <c r="H62" s="3">
        <v>1</v>
      </c>
      <c r="I62" s="24">
        <v>11</v>
      </c>
      <c r="J62" s="11" t="s">
        <v>116</v>
      </c>
      <c r="K62" s="4">
        <v>10.95</v>
      </c>
      <c r="L62" s="4">
        <f>K62*1.23</f>
        <v>13.468499999999999</v>
      </c>
      <c r="M62" s="9">
        <f>IF($J62="TAK",$K62*$I62,0)</f>
        <v>120.44999999999999</v>
      </c>
      <c r="N62" s="9">
        <f>$M62*1.23</f>
        <v>148.15349999999998</v>
      </c>
      <c r="O62" s="8" t="s">
        <v>37</v>
      </c>
      <c r="P62" s="3" t="s">
        <v>29</v>
      </c>
      <c r="Q62" s="3" t="s">
        <v>35</v>
      </c>
      <c r="R62" s="25" t="s">
        <v>36</v>
      </c>
      <c r="S62" s="13"/>
    </row>
    <row r="63" spans="1:19" x14ac:dyDescent="0.25">
      <c r="A63" s="2" t="s">
        <v>14</v>
      </c>
      <c r="B63" s="2" t="s">
        <v>24</v>
      </c>
      <c r="C63" s="2" t="s">
        <v>34</v>
      </c>
      <c r="D63" s="2" t="s">
        <v>27</v>
      </c>
      <c r="E63" s="6">
        <v>3</v>
      </c>
      <c r="F63" s="3">
        <v>3</v>
      </c>
      <c r="G63" s="3">
        <v>3</v>
      </c>
      <c r="H63" s="3">
        <v>1</v>
      </c>
      <c r="I63" s="24">
        <v>11</v>
      </c>
      <c r="J63" s="11" t="s">
        <v>116</v>
      </c>
      <c r="K63" s="4">
        <v>11.83</v>
      </c>
      <c r="L63" s="4">
        <f t="shared" ref="L63:L77" si="10">K63*1.23</f>
        <v>14.5509</v>
      </c>
      <c r="M63" s="9">
        <f t="shared" ref="M63" si="11">IF($J63="TAK",$K63*$I63,0)</f>
        <v>130.13</v>
      </c>
      <c r="N63" s="9">
        <f t="shared" ref="N63:N85" si="12">$M63*1.23</f>
        <v>160.0599</v>
      </c>
      <c r="O63" s="8" t="s">
        <v>33</v>
      </c>
      <c r="P63" s="3" t="s">
        <v>30</v>
      </c>
      <c r="Q63" s="3" t="s">
        <v>35</v>
      </c>
      <c r="R63" s="25" t="s">
        <v>36</v>
      </c>
      <c r="S63" s="13"/>
    </row>
    <row r="64" spans="1:19" hidden="1" x14ac:dyDescent="0.25">
      <c r="A64" s="2" t="s">
        <v>15</v>
      </c>
      <c r="B64" s="2" t="s">
        <v>25</v>
      </c>
      <c r="C64" s="2" t="s">
        <v>31</v>
      </c>
      <c r="D64" s="2" t="s">
        <v>28</v>
      </c>
      <c r="E64" s="6">
        <v>8</v>
      </c>
      <c r="F64" s="3">
        <v>8</v>
      </c>
      <c r="G64" s="3">
        <v>8</v>
      </c>
      <c r="H64" s="3">
        <v>1</v>
      </c>
      <c r="I64" s="24">
        <v>8</v>
      </c>
      <c r="J64" s="11" t="s">
        <v>115</v>
      </c>
      <c r="K64" s="4">
        <v>5.67</v>
      </c>
      <c r="L64" s="4">
        <f t="shared" si="10"/>
        <v>6.9741</v>
      </c>
      <c r="M64" s="9">
        <f>IF($J64="TAK",$K64*$I64,0)</f>
        <v>0</v>
      </c>
      <c r="N64" s="9">
        <f t="shared" si="12"/>
        <v>0</v>
      </c>
      <c r="O64" s="8" t="s">
        <v>37</v>
      </c>
      <c r="P64" s="3" t="s">
        <v>31</v>
      </c>
      <c r="Q64" s="3" t="s">
        <v>35</v>
      </c>
      <c r="R64" s="25" t="s">
        <v>36</v>
      </c>
      <c r="S64" s="13"/>
    </row>
    <row r="65" spans="1:19" x14ac:dyDescent="0.25">
      <c r="A65" s="2" t="s">
        <v>16</v>
      </c>
      <c r="B65" s="2" t="s">
        <v>42</v>
      </c>
      <c r="C65" s="2" t="s">
        <v>43</v>
      </c>
      <c r="D65" s="2" t="s">
        <v>45</v>
      </c>
      <c r="E65" s="6">
        <v>11</v>
      </c>
      <c r="F65" s="3">
        <v>5</v>
      </c>
      <c r="G65" s="3">
        <v>0</v>
      </c>
      <c r="H65" s="3">
        <v>1</v>
      </c>
      <c r="I65" s="24">
        <v>3</v>
      </c>
      <c r="J65" s="11" t="s">
        <v>116</v>
      </c>
      <c r="K65" s="4">
        <v>5.5638500000000004</v>
      </c>
      <c r="L65" s="4">
        <f t="shared" si="10"/>
        <v>6.8435355000000007</v>
      </c>
      <c r="M65" s="9">
        <f t="shared" ref="M65:M85" si="13">IF($J65="TAK",$K65*$I65,0)</f>
        <v>16.691549999999999</v>
      </c>
      <c r="N65" s="9">
        <f t="shared" si="12"/>
        <v>20.530606499999998</v>
      </c>
      <c r="O65" s="8" t="s">
        <v>44</v>
      </c>
      <c r="P65" s="3" t="s">
        <v>43</v>
      </c>
      <c r="Q65" s="3" t="s">
        <v>35</v>
      </c>
      <c r="R65" s="25" t="s">
        <v>36</v>
      </c>
      <c r="S65" s="13"/>
    </row>
    <row r="66" spans="1:19" x14ac:dyDescent="0.25">
      <c r="A66" s="2" t="s">
        <v>17</v>
      </c>
      <c r="B66" s="2" t="s">
        <v>46</v>
      </c>
      <c r="C66" s="2" t="s">
        <v>47</v>
      </c>
      <c r="D66" s="2" t="s">
        <v>49</v>
      </c>
      <c r="E66" s="6">
        <v>11</v>
      </c>
      <c r="F66" s="3">
        <v>11</v>
      </c>
      <c r="G66" s="3">
        <v>11</v>
      </c>
      <c r="H66" s="3">
        <v>2</v>
      </c>
      <c r="I66" s="24">
        <v>11</v>
      </c>
      <c r="J66" s="11" t="s">
        <v>116</v>
      </c>
      <c r="K66" s="4">
        <v>1.0218</v>
      </c>
      <c r="L66" s="4">
        <f t="shared" si="10"/>
        <v>1.2568140000000001</v>
      </c>
      <c r="M66" s="9">
        <f t="shared" si="13"/>
        <v>11.239800000000001</v>
      </c>
      <c r="N66" s="9">
        <f t="shared" si="12"/>
        <v>13.824954</v>
      </c>
      <c r="O66" s="8" t="s">
        <v>50</v>
      </c>
      <c r="P66" s="3" t="s">
        <v>48</v>
      </c>
      <c r="Q66" s="3" t="s">
        <v>35</v>
      </c>
      <c r="R66" s="25" t="s">
        <v>36</v>
      </c>
      <c r="S66" s="13"/>
    </row>
    <row r="67" spans="1:19" x14ac:dyDescent="0.25">
      <c r="A67" s="2" t="s">
        <v>18</v>
      </c>
      <c r="B67" s="2" t="s">
        <v>38</v>
      </c>
      <c r="C67" s="2" t="s">
        <v>39</v>
      </c>
      <c r="D67" s="2" t="s">
        <v>40</v>
      </c>
      <c r="E67" s="6">
        <v>11</v>
      </c>
      <c r="F67" s="3">
        <v>6</v>
      </c>
      <c r="G67" s="3">
        <v>0</v>
      </c>
      <c r="H67" s="3">
        <v>5</v>
      </c>
      <c r="I67" s="24">
        <v>11</v>
      </c>
      <c r="J67" s="11" t="s">
        <v>116</v>
      </c>
      <c r="K67" s="4">
        <v>0.77100000000000002</v>
      </c>
      <c r="L67" s="4">
        <f t="shared" si="10"/>
        <v>0.94833000000000001</v>
      </c>
      <c r="M67" s="9">
        <f t="shared" si="13"/>
        <v>8.4809999999999999</v>
      </c>
      <c r="N67" s="9">
        <f t="shared" si="12"/>
        <v>10.43163</v>
      </c>
      <c r="O67" s="8" t="s">
        <v>41</v>
      </c>
      <c r="P67" s="3" t="s">
        <v>39</v>
      </c>
      <c r="Q67" s="3" t="s">
        <v>35</v>
      </c>
      <c r="R67" s="25" t="s">
        <v>36</v>
      </c>
      <c r="S67" s="13"/>
    </row>
    <row r="68" spans="1:19" x14ac:dyDescent="0.25">
      <c r="A68" s="2" t="s">
        <v>19</v>
      </c>
      <c r="B68" s="2" t="s">
        <v>102</v>
      </c>
      <c r="C68" s="2" t="s">
        <v>103</v>
      </c>
      <c r="D68" s="2" t="s">
        <v>104</v>
      </c>
      <c r="E68" s="6">
        <v>25</v>
      </c>
      <c r="F68" s="3">
        <v>3</v>
      </c>
      <c r="G68" s="3">
        <v>3</v>
      </c>
      <c r="H68" s="3">
        <v>25</v>
      </c>
      <c r="I68" s="24">
        <v>25</v>
      </c>
      <c r="J68" s="11" t="s">
        <v>116</v>
      </c>
      <c r="K68" s="3">
        <v>0.13782</v>
      </c>
      <c r="L68" s="4">
        <f t="shared" si="10"/>
        <v>0.16951859999999999</v>
      </c>
      <c r="M68" s="9">
        <f t="shared" si="13"/>
        <v>3.4455</v>
      </c>
      <c r="N68" s="9">
        <f t="shared" si="12"/>
        <v>4.237965</v>
      </c>
      <c r="O68" s="8" t="s">
        <v>142</v>
      </c>
      <c r="P68" s="3" t="s">
        <v>141</v>
      </c>
      <c r="Q68" s="3" t="s">
        <v>35</v>
      </c>
      <c r="R68" s="25" t="s">
        <v>36</v>
      </c>
      <c r="S68" s="13"/>
    </row>
    <row r="69" spans="1:19" x14ac:dyDescent="0.25">
      <c r="A69" s="2" t="s">
        <v>20</v>
      </c>
      <c r="B69" s="2" t="s">
        <v>89</v>
      </c>
      <c r="C69" s="2" t="s">
        <v>91</v>
      </c>
      <c r="D69" s="2" t="s">
        <v>90</v>
      </c>
      <c r="E69" s="6">
        <v>25</v>
      </c>
      <c r="F69" s="3">
        <v>3</v>
      </c>
      <c r="G69" s="3">
        <v>0</v>
      </c>
      <c r="H69" s="3">
        <v>10</v>
      </c>
      <c r="I69" s="24">
        <v>30</v>
      </c>
      <c r="J69" s="11" t="s">
        <v>116</v>
      </c>
      <c r="K69" s="3">
        <v>0.34429999999999999</v>
      </c>
      <c r="L69" s="4">
        <f t="shared" si="10"/>
        <v>0.423489</v>
      </c>
      <c r="M69" s="9">
        <f t="shared" si="13"/>
        <v>10.329000000000001</v>
      </c>
      <c r="N69" s="9">
        <f t="shared" si="12"/>
        <v>12.70467</v>
      </c>
      <c r="O69" s="8" t="s">
        <v>92</v>
      </c>
      <c r="P69" s="3" t="s">
        <v>93</v>
      </c>
      <c r="Q69" s="3" t="s">
        <v>35</v>
      </c>
      <c r="R69" s="25" t="s">
        <v>36</v>
      </c>
      <c r="S69" s="13"/>
    </row>
    <row r="70" spans="1:19" hidden="1" x14ac:dyDescent="0.25">
      <c r="A70" s="2" t="s">
        <v>21</v>
      </c>
      <c r="B70" s="14" t="s">
        <v>106</v>
      </c>
      <c r="C70" s="14" t="s">
        <v>108</v>
      </c>
      <c r="D70" s="14" t="s">
        <v>107</v>
      </c>
      <c r="E70" s="15">
        <v>22</v>
      </c>
      <c r="F70" s="16">
        <v>0</v>
      </c>
      <c r="G70" s="16">
        <v>0</v>
      </c>
      <c r="H70" s="16">
        <v>25</v>
      </c>
      <c r="I70" s="49">
        <v>25</v>
      </c>
      <c r="J70" s="23" t="s">
        <v>115</v>
      </c>
      <c r="K70" s="16">
        <v>0.16220000000000001</v>
      </c>
      <c r="L70" s="17">
        <f t="shared" si="10"/>
        <v>0.19950600000000002</v>
      </c>
      <c r="M70" s="18">
        <f t="shared" si="13"/>
        <v>0</v>
      </c>
      <c r="N70" s="18">
        <f t="shared" si="12"/>
        <v>0</v>
      </c>
      <c r="O70" s="19" t="s">
        <v>41</v>
      </c>
      <c r="P70" s="16" t="s">
        <v>143</v>
      </c>
      <c r="Q70" s="16" t="s">
        <v>35</v>
      </c>
      <c r="R70" s="50" t="s">
        <v>36</v>
      </c>
      <c r="S70" s="13"/>
    </row>
    <row r="71" spans="1:19" x14ac:dyDescent="0.25">
      <c r="A71" s="2" t="s">
        <v>22</v>
      </c>
      <c r="B71" s="2" t="s">
        <v>53</v>
      </c>
      <c r="C71" s="2" t="s">
        <v>155</v>
      </c>
      <c r="D71" s="2" t="s">
        <v>54</v>
      </c>
      <c r="E71" s="6">
        <v>22</v>
      </c>
      <c r="F71" s="3">
        <v>22</v>
      </c>
      <c r="G71" s="3">
        <v>22</v>
      </c>
      <c r="H71" s="3">
        <v>100</v>
      </c>
      <c r="I71" s="24">
        <v>100</v>
      </c>
      <c r="J71" s="11" t="s">
        <v>116</v>
      </c>
      <c r="K71" s="3">
        <v>3.6060000000000002E-2</v>
      </c>
      <c r="L71" s="4">
        <f t="shared" si="10"/>
        <v>4.4353799999999999E-2</v>
      </c>
      <c r="M71" s="9">
        <f t="shared" si="13"/>
        <v>3.6060000000000003</v>
      </c>
      <c r="N71" s="9">
        <f t="shared" si="12"/>
        <v>4.4353800000000003</v>
      </c>
      <c r="O71" s="8" t="s">
        <v>125</v>
      </c>
      <c r="P71" s="3" t="s">
        <v>154</v>
      </c>
      <c r="Q71" s="3" t="s">
        <v>35</v>
      </c>
      <c r="R71" s="25" t="s">
        <v>36</v>
      </c>
      <c r="S71" s="13"/>
    </row>
    <row r="72" spans="1:19" hidden="1" x14ac:dyDescent="0.25">
      <c r="A72" s="2" t="s">
        <v>55</v>
      </c>
      <c r="B72" s="14" t="s">
        <v>96</v>
      </c>
      <c r="C72" s="14" t="s">
        <v>127</v>
      </c>
      <c r="D72" s="14" t="s">
        <v>97</v>
      </c>
      <c r="E72" s="15">
        <v>3</v>
      </c>
      <c r="F72" s="16">
        <v>3</v>
      </c>
      <c r="G72" s="16">
        <v>3</v>
      </c>
      <c r="H72" s="16"/>
      <c r="I72" s="49"/>
      <c r="J72" s="23" t="s">
        <v>128</v>
      </c>
      <c r="K72" s="16"/>
      <c r="L72" s="17">
        <f t="shared" si="10"/>
        <v>0</v>
      </c>
      <c r="M72" s="18">
        <f t="shared" si="13"/>
        <v>0</v>
      </c>
      <c r="N72" s="18">
        <f t="shared" si="12"/>
        <v>0</v>
      </c>
      <c r="O72" s="19"/>
      <c r="P72" s="16"/>
      <c r="Q72" s="16"/>
      <c r="R72" s="50"/>
      <c r="S72" s="13"/>
    </row>
    <row r="73" spans="1:19" hidden="1" x14ac:dyDescent="0.25">
      <c r="A73" s="2" t="s">
        <v>56</v>
      </c>
      <c r="B73" s="14" t="s">
        <v>98</v>
      </c>
      <c r="C73" s="14" t="s">
        <v>132</v>
      </c>
      <c r="D73" s="14" t="s">
        <v>99</v>
      </c>
      <c r="E73" s="15">
        <v>11</v>
      </c>
      <c r="F73" s="16">
        <v>11</v>
      </c>
      <c r="G73" s="16">
        <v>0</v>
      </c>
      <c r="H73" s="16"/>
      <c r="I73" s="49"/>
      <c r="J73" s="23" t="s">
        <v>128</v>
      </c>
      <c r="K73" s="16"/>
      <c r="L73" s="17">
        <f t="shared" si="10"/>
        <v>0</v>
      </c>
      <c r="M73" s="18">
        <f t="shared" si="13"/>
        <v>0</v>
      </c>
      <c r="N73" s="18">
        <f t="shared" si="12"/>
        <v>0</v>
      </c>
      <c r="O73" s="19"/>
      <c r="P73" s="16"/>
      <c r="Q73" s="16"/>
      <c r="R73" s="49"/>
      <c r="S73" s="13"/>
    </row>
    <row r="74" spans="1:19" x14ac:dyDescent="0.25">
      <c r="A74" s="2" t="s">
        <v>57</v>
      </c>
      <c r="B74" s="2" t="s">
        <v>94</v>
      </c>
      <c r="C74" s="2" t="s">
        <v>126</v>
      </c>
      <c r="D74" s="2" t="s">
        <v>95</v>
      </c>
      <c r="E74" s="6">
        <v>11</v>
      </c>
      <c r="F74" s="3">
        <v>11</v>
      </c>
      <c r="G74" s="3">
        <v>0</v>
      </c>
      <c r="H74" s="3">
        <v>100</v>
      </c>
      <c r="I74" s="24">
        <v>100</v>
      </c>
      <c r="J74" s="11" t="s">
        <v>116</v>
      </c>
      <c r="K74" s="3">
        <v>3.6060000000000002E-2</v>
      </c>
      <c r="L74" s="4">
        <f t="shared" si="10"/>
        <v>4.4353799999999999E-2</v>
      </c>
      <c r="M74" s="9">
        <f t="shared" si="13"/>
        <v>3.6060000000000003</v>
      </c>
      <c r="N74" s="9">
        <f t="shared" si="12"/>
        <v>4.4353800000000003</v>
      </c>
      <c r="O74" s="8" t="s">
        <v>125</v>
      </c>
      <c r="P74" s="3" t="s">
        <v>124</v>
      </c>
      <c r="Q74" s="3" t="s">
        <v>35</v>
      </c>
      <c r="R74" s="25" t="s">
        <v>36</v>
      </c>
      <c r="S74" s="13"/>
    </row>
    <row r="75" spans="1:19" hidden="1" x14ac:dyDescent="0.25">
      <c r="A75" s="2" t="s">
        <v>58</v>
      </c>
      <c r="B75" s="14" t="s">
        <v>144</v>
      </c>
      <c r="C75" s="14" t="s">
        <v>149</v>
      </c>
      <c r="D75" s="14" t="s">
        <v>145</v>
      </c>
      <c r="E75" s="15">
        <v>11</v>
      </c>
      <c r="F75" s="16">
        <v>0</v>
      </c>
      <c r="G75" s="16">
        <v>0</v>
      </c>
      <c r="H75" s="16">
        <v>100</v>
      </c>
      <c r="I75" s="49">
        <v>100</v>
      </c>
      <c r="J75" s="23" t="s">
        <v>115</v>
      </c>
      <c r="K75" s="16">
        <v>3.6060000000000002E-2</v>
      </c>
      <c r="L75" s="17">
        <f t="shared" si="10"/>
        <v>4.4353799999999999E-2</v>
      </c>
      <c r="M75" s="18">
        <f t="shared" si="13"/>
        <v>0</v>
      </c>
      <c r="N75" s="18">
        <f t="shared" si="12"/>
        <v>0</v>
      </c>
      <c r="O75" s="19" t="s">
        <v>125</v>
      </c>
      <c r="P75" s="16" t="s">
        <v>146</v>
      </c>
      <c r="Q75" s="16" t="s">
        <v>35</v>
      </c>
      <c r="R75" s="50" t="s">
        <v>36</v>
      </c>
      <c r="S75" s="13"/>
    </row>
    <row r="76" spans="1:19" x14ac:dyDescent="0.25">
      <c r="A76" s="2" t="s">
        <v>59</v>
      </c>
      <c r="B76" s="2" t="s">
        <v>147</v>
      </c>
      <c r="C76" s="2" t="s">
        <v>60</v>
      </c>
      <c r="D76" s="2" t="s">
        <v>61</v>
      </c>
      <c r="E76" s="6">
        <v>4</v>
      </c>
      <c r="F76" s="3">
        <v>4</v>
      </c>
      <c r="G76" s="3">
        <v>4</v>
      </c>
      <c r="H76" s="3">
        <v>100</v>
      </c>
      <c r="I76" s="24">
        <v>100</v>
      </c>
      <c r="J76" s="11" t="s">
        <v>116</v>
      </c>
      <c r="K76" s="3">
        <v>3.6060000000000002E-2</v>
      </c>
      <c r="L76" s="4">
        <f t="shared" si="10"/>
        <v>4.4353799999999999E-2</v>
      </c>
      <c r="M76" s="9">
        <f t="shared" si="13"/>
        <v>3.6060000000000003</v>
      </c>
      <c r="N76" s="9">
        <f t="shared" si="12"/>
        <v>4.4353800000000003</v>
      </c>
      <c r="O76" s="8" t="s">
        <v>125</v>
      </c>
      <c r="P76" s="3" t="s">
        <v>120</v>
      </c>
      <c r="Q76" s="3" t="s">
        <v>35</v>
      </c>
      <c r="R76" s="25" t="s">
        <v>36</v>
      </c>
      <c r="S76" s="13"/>
    </row>
    <row r="77" spans="1:19" hidden="1" x14ac:dyDescent="0.25">
      <c r="A77" s="2" t="s">
        <v>75</v>
      </c>
      <c r="B77" s="14" t="s">
        <v>148</v>
      </c>
      <c r="C77" s="14" t="s">
        <v>62</v>
      </c>
      <c r="D77" s="14" t="s">
        <v>64</v>
      </c>
      <c r="E77" s="15">
        <v>2</v>
      </c>
      <c r="F77" s="16">
        <v>0</v>
      </c>
      <c r="G77" s="16">
        <v>0</v>
      </c>
      <c r="H77" s="16">
        <v>100</v>
      </c>
      <c r="I77" s="49">
        <v>100</v>
      </c>
      <c r="J77" s="23" t="s">
        <v>115</v>
      </c>
      <c r="K77" s="16">
        <v>4.2590000000000003E-2</v>
      </c>
      <c r="L77" s="17">
        <f t="shared" si="10"/>
        <v>5.23857E-2</v>
      </c>
      <c r="M77" s="18">
        <f t="shared" si="13"/>
        <v>0</v>
      </c>
      <c r="N77" s="18">
        <f t="shared" si="12"/>
        <v>0</v>
      </c>
      <c r="O77" s="19" t="s">
        <v>125</v>
      </c>
      <c r="P77" s="16" t="s">
        <v>122</v>
      </c>
      <c r="Q77" s="16" t="s">
        <v>35</v>
      </c>
      <c r="R77" s="50" t="s">
        <v>121</v>
      </c>
      <c r="S77" s="13"/>
    </row>
    <row r="78" spans="1:19" x14ac:dyDescent="0.25">
      <c r="A78" s="2" t="s">
        <v>76</v>
      </c>
      <c r="B78" s="2" t="s">
        <v>63</v>
      </c>
      <c r="C78" s="2" t="s">
        <v>67</v>
      </c>
      <c r="D78" s="2" t="s">
        <v>68</v>
      </c>
      <c r="E78" s="6">
        <v>11</v>
      </c>
      <c r="F78" s="3">
        <v>11</v>
      </c>
      <c r="G78" s="3">
        <v>11</v>
      </c>
      <c r="H78" s="3">
        <v>100</v>
      </c>
      <c r="I78" s="24">
        <v>100</v>
      </c>
      <c r="J78" s="11" t="s">
        <v>116</v>
      </c>
      <c r="K78" s="3">
        <v>3.5159999999999997E-2</v>
      </c>
      <c r="L78" s="4">
        <f>K78*1.23</f>
        <v>4.3246799999999995E-2</v>
      </c>
      <c r="M78" s="9">
        <f t="shared" si="13"/>
        <v>3.5159999999999996</v>
      </c>
      <c r="N78" s="9">
        <f t="shared" si="12"/>
        <v>4.324679999999999</v>
      </c>
      <c r="O78" s="8" t="s">
        <v>125</v>
      </c>
      <c r="P78" s="3" t="s">
        <v>123</v>
      </c>
      <c r="Q78" s="3" t="s">
        <v>35</v>
      </c>
      <c r="R78" s="25" t="s">
        <v>36</v>
      </c>
      <c r="S78" s="13"/>
    </row>
    <row r="79" spans="1:19" hidden="1" x14ac:dyDescent="0.25">
      <c r="A79" s="2" t="s">
        <v>77</v>
      </c>
      <c r="B79" s="14" t="s">
        <v>1</v>
      </c>
      <c r="C79" s="14" t="s">
        <v>65</v>
      </c>
      <c r="D79" s="14" t="s">
        <v>66</v>
      </c>
      <c r="E79" s="15">
        <v>2</v>
      </c>
      <c r="F79" s="16">
        <v>2</v>
      </c>
      <c r="G79" s="16">
        <v>2</v>
      </c>
      <c r="H79" s="16">
        <v>100</v>
      </c>
      <c r="I79" s="49">
        <v>100</v>
      </c>
      <c r="J79" s="23" t="s">
        <v>115</v>
      </c>
      <c r="K79" s="16">
        <v>6.9980000000000001E-2</v>
      </c>
      <c r="L79" s="17">
        <f>K79*1.23</f>
        <v>8.6075399999999996E-2</v>
      </c>
      <c r="M79" s="18">
        <f t="shared" si="13"/>
        <v>0</v>
      </c>
      <c r="N79" s="18">
        <f t="shared" si="12"/>
        <v>0</v>
      </c>
      <c r="O79" s="19" t="s">
        <v>125</v>
      </c>
      <c r="P79" s="16" t="s">
        <v>133</v>
      </c>
      <c r="Q79" s="16" t="s">
        <v>35</v>
      </c>
      <c r="R79" s="50" t="s">
        <v>36</v>
      </c>
      <c r="S79" s="13"/>
    </row>
    <row r="80" spans="1:19" x14ac:dyDescent="0.25">
      <c r="A80" s="2" t="s">
        <v>78</v>
      </c>
      <c r="B80" s="2" t="s">
        <v>73</v>
      </c>
      <c r="C80" s="2" t="s">
        <v>138</v>
      </c>
      <c r="D80" s="2" t="s">
        <v>74</v>
      </c>
      <c r="E80" s="6">
        <v>33</v>
      </c>
      <c r="F80" s="3">
        <v>33</v>
      </c>
      <c r="G80" s="3">
        <v>0</v>
      </c>
      <c r="H80" s="3">
        <v>5</v>
      </c>
      <c r="I80" s="24">
        <v>35</v>
      </c>
      <c r="J80" s="11" t="s">
        <v>116</v>
      </c>
      <c r="K80" s="3">
        <v>0.96899999999999997</v>
      </c>
      <c r="L80" s="4">
        <f t="shared" ref="L80:L85" si="14">K80*1.23</f>
        <v>1.19187</v>
      </c>
      <c r="M80" s="9">
        <f t="shared" si="13"/>
        <v>33.914999999999999</v>
      </c>
      <c r="N80" s="9">
        <f t="shared" si="12"/>
        <v>41.715449999999997</v>
      </c>
      <c r="O80" s="8" t="s">
        <v>139</v>
      </c>
      <c r="P80" s="3" t="s">
        <v>140</v>
      </c>
      <c r="Q80" s="3" t="s">
        <v>35</v>
      </c>
      <c r="R80" s="25" t="s">
        <v>36</v>
      </c>
      <c r="S80" s="13"/>
    </row>
    <row r="81" spans="1:19" x14ac:dyDescent="0.25">
      <c r="A81" s="2" t="s">
        <v>79</v>
      </c>
      <c r="B81" s="2" t="s">
        <v>71</v>
      </c>
      <c r="C81" s="2" t="s">
        <v>70</v>
      </c>
      <c r="D81" s="2" t="s">
        <v>72</v>
      </c>
      <c r="E81" s="6">
        <v>22</v>
      </c>
      <c r="F81" s="3">
        <v>22</v>
      </c>
      <c r="G81" s="3">
        <v>0</v>
      </c>
      <c r="H81" s="3">
        <v>100</v>
      </c>
      <c r="I81" s="24">
        <v>100</v>
      </c>
      <c r="J81" s="11" t="s">
        <v>116</v>
      </c>
      <c r="K81" s="3">
        <v>0.12322</v>
      </c>
      <c r="L81" s="4">
        <f t="shared" si="14"/>
        <v>0.15156059999999999</v>
      </c>
      <c r="M81" s="9">
        <f t="shared" si="13"/>
        <v>12.321999999999999</v>
      </c>
      <c r="N81" s="9">
        <f t="shared" si="12"/>
        <v>15.156059999999998</v>
      </c>
      <c r="O81" s="8" t="s">
        <v>125</v>
      </c>
      <c r="P81" s="3" t="s">
        <v>134</v>
      </c>
      <c r="Q81" s="3" t="s">
        <v>35</v>
      </c>
      <c r="R81" s="25" t="s">
        <v>36</v>
      </c>
      <c r="S81" s="13"/>
    </row>
    <row r="82" spans="1:19" x14ac:dyDescent="0.25">
      <c r="A82" s="2" t="s">
        <v>80</v>
      </c>
      <c r="B82" s="2" t="s">
        <v>69</v>
      </c>
      <c r="C82" s="2" t="s">
        <v>51</v>
      </c>
      <c r="D82" s="2" t="s">
        <v>52</v>
      </c>
      <c r="E82" s="6">
        <v>22</v>
      </c>
      <c r="F82" s="3">
        <v>22</v>
      </c>
      <c r="G82" s="3">
        <v>22</v>
      </c>
      <c r="H82" s="3">
        <v>100</v>
      </c>
      <c r="I82" s="24">
        <v>100</v>
      </c>
      <c r="J82" s="11" t="s">
        <v>116</v>
      </c>
      <c r="K82" s="3">
        <v>0.12322</v>
      </c>
      <c r="L82" s="4">
        <f t="shared" si="14"/>
        <v>0.15156059999999999</v>
      </c>
      <c r="M82" s="9">
        <f t="shared" si="13"/>
        <v>12.321999999999999</v>
      </c>
      <c r="N82" s="9">
        <f t="shared" si="12"/>
        <v>15.156059999999998</v>
      </c>
      <c r="O82" s="8" t="s">
        <v>125</v>
      </c>
      <c r="P82" s="3" t="s">
        <v>117</v>
      </c>
      <c r="Q82" s="3" t="s">
        <v>35</v>
      </c>
      <c r="R82" s="25" t="s">
        <v>36</v>
      </c>
      <c r="S82" s="13"/>
    </row>
    <row r="83" spans="1:19" x14ac:dyDescent="0.25">
      <c r="A83" s="2" t="s">
        <v>81</v>
      </c>
      <c r="B83" s="2" t="s">
        <v>100</v>
      </c>
      <c r="C83" s="2" t="s">
        <v>101</v>
      </c>
      <c r="D83" s="2" t="s">
        <v>105</v>
      </c>
      <c r="E83" s="6">
        <v>11</v>
      </c>
      <c r="F83" s="3">
        <v>0</v>
      </c>
      <c r="G83" s="3">
        <v>0</v>
      </c>
      <c r="H83" s="3">
        <v>10</v>
      </c>
      <c r="I83" s="24">
        <v>20</v>
      </c>
      <c r="J83" s="11" t="s">
        <v>116</v>
      </c>
      <c r="K83" s="3">
        <v>0.55813999999999997</v>
      </c>
      <c r="L83" s="4">
        <f t="shared" si="14"/>
        <v>0.68651219999999991</v>
      </c>
      <c r="M83" s="9">
        <f t="shared" si="13"/>
        <v>11.162799999999999</v>
      </c>
      <c r="N83" s="9">
        <f t="shared" si="12"/>
        <v>13.730243999999999</v>
      </c>
      <c r="O83" s="8" t="s">
        <v>125</v>
      </c>
      <c r="P83" s="3" t="s">
        <v>135</v>
      </c>
      <c r="Q83" s="3" t="s">
        <v>35</v>
      </c>
      <c r="R83" s="25" t="s">
        <v>36</v>
      </c>
      <c r="S83" s="13"/>
    </row>
    <row r="84" spans="1:19" x14ac:dyDescent="0.25">
      <c r="A84" s="38" t="s">
        <v>82</v>
      </c>
      <c r="B84" s="2" t="s">
        <v>83</v>
      </c>
      <c r="C84" s="2" t="s">
        <v>88</v>
      </c>
      <c r="D84" s="2" t="s">
        <v>87</v>
      </c>
      <c r="E84" s="6">
        <v>8</v>
      </c>
      <c r="F84" s="3">
        <v>8</v>
      </c>
      <c r="G84" s="3">
        <v>8</v>
      </c>
      <c r="H84" s="3">
        <v>1</v>
      </c>
      <c r="I84" s="24">
        <v>8</v>
      </c>
      <c r="J84" s="11" t="s">
        <v>116</v>
      </c>
      <c r="K84" s="3">
        <v>1.79</v>
      </c>
      <c r="L84" s="4">
        <f t="shared" si="14"/>
        <v>2.2017000000000002</v>
      </c>
      <c r="M84" s="9">
        <f t="shared" si="13"/>
        <v>14.32</v>
      </c>
      <c r="N84" s="9">
        <f t="shared" si="12"/>
        <v>17.613600000000002</v>
      </c>
      <c r="O84" s="8" t="s">
        <v>85</v>
      </c>
      <c r="P84" s="3" t="s">
        <v>86</v>
      </c>
      <c r="Q84" s="3" t="s">
        <v>84</v>
      </c>
      <c r="R84" s="25" t="s">
        <v>36</v>
      </c>
      <c r="S84" s="13"/>
    </row>
    <row r="85" spans="1:19" hidden="1" x14ac:dyDescent="0.25">
      <c r="A85" s="38"/>
      <c r="B85" s="16" t="s">
        <v>137</v>
      </c>
      <c r="C85" s="16" t="s">
        <v>137</v>
      </c>
      <c r="D85" s="16" t="s">
        <v>137</v>
      </c>
      <c r="E85" s="15">
        <v>8</v>
      </c>
      <c r="F85" s="16">
        <v>8</v>
      </c>
      <c r="G85" s="16">
        <v>8</v>
      </c>
      <c r="H85" s="16">
        <v>1</v>
      </c>
      <c r="I85" s="16">
        <v>8</v>
      </c>
      <c r="J85" s="23" t="s">
        <v>136</v>
      </c>
      <c r="K85" s="16">
        <v>2.95</v>
      </c>
      <c r="L85" s="17">
        <f t="shared" si="14"/>
        <v>3.6285000000000003</v>
      </c>
      <c r="M85" s="18">
        <f t="shared" si="13"/>
        <v>0</v>
      </c>
      <c r="N85" s="18">
        <f t="shared" si="12"/>
        <v>0</v>
      </c>
      <c r="O85" s="19" t="s">
        <v>130</v>
      </c>
      <c r="P85" s="16" t="s">
        <v>129</v>
      </c>
      <c r="Q85" s="16" t="s">
        <v>35</v>
      </c>
      <c r="R85" s="20" t="s">
        <v>131</v>
      </c>
      <c r="S85" s="13"/>
    </row>
    <row r="86" spans="1:19" x14ac:dyDescent="0.25">
      <c r="K86" s="40" t="s">
        <v>113</v>
      </c>
      <c r="L86" s="41"/>
      <c r="M86" s="21">
        <f>SUM(M62:M85)</f>
        <v>399.14265</v>
      </c>
      <c r="N86" s="21">
        <f>SUM(N62:N85)</f>
        <v>490.94545949999997</v>
      </c>
      <c r="S86" s="13"/>
    </row>
    <row r="87" spans="1:19" x14ac:dyDescent="0.25">
      <c r="A87" s="13"/>
      <c r="B87" s="13"/>
      <c r="C87" s="13"/>
      <c r="D87" s="13"/>
      <c r="E87" s="2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</sheetData>
  <mergeCells count="54">
    <mergeCell ref="K28:L28"/>
    <mergeCell ref="G2:G3"/>
    <mergeCell ref="H2:H3"/>
    <mergeCell ref="I2:I3"/>
    <mergeCell ref="J2:J3"/>
    <mergeCell ref="K2:L2"/>
    <mergeCell ref="O2:O3"/>
    <mergeCell ref="P2:P3"/>
    <mergeCell ref="Q2:Q3"/>
    <mergeCell ref="R2:R3"/>
    <mergeCell ref="A26:A27"/>
    <mergeCell ref="M2:N2"/>
    <mergeCell ref="A2:A3"/>
    <mergeCell ref="B2:B3"/>
    <mergeCell ref="C2:C3"/>
    <mergeCell ref="D2:D3"/>
    <mergeCell ref="E2:E3"/>
    <mergeCell ref="F2:F3"/>
    <mergeCell ref="K57:L57"/>
    <mergeCell ref="G31:G32"/>
    <mergeCell ref="H31:H32"/>
    <mergeCell ref="I31:I32"/>
    <mergeCell ref="J31:J32"/>
    <mergeCell ref="K31:L31"/>
    <mergeCell ref="O31:O32"/>
    <mergeCell ref="P31:P32"/>
    <mergeCell ref="Q31:Q32"/>
    <mergeCell ref="R31:R32"/>
    <mergeCell ref="A55:A56"/>
    <mergeCell ref="M31:N31"/>
    <mergeCell ref="A31:A32"/>
    <mergeCell ref="B31:B32"/>
    <mergeCell ref="C31:C32"/>
    <mergeCell ref="D31:D32"/>
    <mergeCell ref="E31:E32"/>
    <mergeCell ref="F31:F32"/>
    <mergeCell ref="K86:L86"/>
    <mergeCell ref="G60:G61"/>
    <mergeCell ref="H60:H61"/>
    <mergeCell ref="I60:I61"/>
    <mergeCell ref="J60:J61"/>
    <mergeCell ref="K60:L60"/>
    <mergeCell ref="O60:O61"/>
    <mergeCell ref="P60:P61"/>
    <mergeCell ref="Q60:Q61"/>
    <mergeCell ref="R60:R61"/>
    <mergeCell ref="A84:A85"/>
    <mergeCell ref="M60:N60"/>
    <mergeCell ref="A60:A61"/>
    <mergeCell ref="B60:B61"/>
    <mergeCell ref="C60:C61"/>
    <mergeCell ref="D60:D61"/>
    <mergeCell ref="E60:E61"/>
    <mergeCell ref="F60:F61"/>
  </mergeCells>
  <hyperlinks>
    <hyperlink ref="R9" r:id="rId1" xr:uid="{CCC83399-56CB-499D-B442-D10BF4AB0035}"/>
    <hyperlink ref="R11" r:id="rId2" xr:uid="{E2D4D9BB-D4BD-4451-903B-C073D2DE64CF}"/>
    <hyperlink ref="R10" r:id="rId3" xr:uid="{4AE53E0B-6023-47B2-B7F3-772C53ABF50D}"/>
    <hyperlink ref="R12" r:id="rId4" xr:uid="{27C9A861-5816-482B-80B9-35A5A52760B2}"/>
    <hyperlink ref="R13" r:id="rId5" xr:uid="{35902973-BEA3-448E-BF09-4EA587A4B229}"/>
    <hyperlink ref="R16" r:id="rId6" xr:uid="{05196277-B707-4A88-82CD-364933B6B591}"/>
    <hyperlink ref="R17" r:id="rId7" xr:uid="{F95D9244-93A0-478D-85A7-65CAE69DE091}"/>
    <hyperlink ref="R18" r:id="rId8" xr:uid="{45A935D9-F4D5-49AA-9113-F5D93E190A58}"/>
    <hyperlink ref="R19" r:id="rId9" xr:uid="{48B30601-BF9B-425D-889F-FF91236E7BF6}"/>
    <hyperlink ref="R20" r:id="rId10" xr:uid="{D1671D98-6077-4132-A648-4E0D7F87BCE4}"/>
    <hyperlink ref="R21" r:id="rId11" xr:uid="{8A5E1D3D-6189-4606-85A9-D703A00EB17F}"/>
    <hyperlink ref="R22" r:id="rId12" xr:uid="{62F7EB01-A5C4-41C3-B83F-D35193E73E71}"/>
    <hyperlink ref="R23" r:id="rId13" xr:uid="{5504671E-9452-44F2-ACE9-65F328D7A383}"/>
    <hyperlink ref="R24" r:id="rId14" xr:uid="{98D2C228-F56F-42AD-9DE7-72D87EEC116E}"/>
    <hyperlink ref="R25" r:id="rId15" xr:uid="{A7E9A3A2-69BA-4EA9-975B-ED9D2D3FEF83}"/>
    <hyperlink ref="R8" r:id="rId16" xr:uid="{516D12ED-B3AB-4B1C-9498-ADBC71A52096}"/>
    <hyperlink ref="R7" r:id="rId17" xr:uid="{68C7C33F-C59D-41C1-AFAC-4BEEED2C8ED4}"/>
    <hyperlink ref="R5" r:id="rId18" xr:uid="{8BD58071-9CC4-413A-B42D-D8D64ABC4A96}"/>
    <hyperlink ref="R6" r:id="rId19" xr:uid="{70C7C715-3331-4855-A546-B9646F8AD88A}"/>
    <hyperlink ref="R4" r:id="rId20" xr:uid="{14198F88-86EE-4014-A852-B047F4DF07A4}"/>
    <hyperlink ref="R26" r:id="rId21" xr:uid="{DDD13668-FB68-4EDE-B7B3-FD06F158E903}"/>
    <hyperlink ref="R27" r:id="rId22" xr:uid="{D4F767C9-A219-45AD-ACAF-A4D11600D707}"/>
    <hyperlink ref="R38" r:id="rId23" xr:uid="{EDCD1B77-25AC-4450-A1BE-E6CF86B7A3F6}"/>
    <hyperlink ref="R40" r:id="rId24" xr:uid="{11CFB486-976E-44C4-84D0-01B320DF9E8E}"/>
    <hyperlink ref="R39" r:id="rId25" xr:uid="{199C3A4C-FB5D-4574-990A-F83C509F7EF4}"/>
    <hyperlink ref="R41" r:id="rId26" xr:uid="{761F8993-AB0A-4FDD-919F-7C41CAC404D5}"/>
    <hyperlink ref="R42" r:id="rId27" xr:uid="{1EC24C69-EEDC-4CA6-94F5-027FC495B784}"/>
    <hyperlink ref="R45" r:id="rId28" xr:uid="{66C83F53-419B-4698-ACDD-FDD35D50CC92}"/>
    <hyperlink ref="R46" r:id="rId29" xr:uid="{18525300-6E63-471E-BF62-24743ADEA9FD}"/>
    <hyperlink ref="R47" r:id="rId30" xr:uid="{0B109A20-AAB7-4DD8-BDC9-407FEBC24B32}"/>
    <hyperlink ref="R48" r:id="rId31" xr:uid="{55C52217-2C4A-420E-B38A-4E6926C59A64}"/>
    <hyperlink ref="R49" r:id="rId32" xr:uid="{0B4CE6EE-409F-4A8D-8361-E981905F9C66}"/>
    <hyperlink ref="R50" r:id="rId33" xr:uid="{1D30A7C1-3CC0-4D10-AF6E-C88337C4F7A7}"/>
    <hyperlink ref="R51" r:id="rId34" xr:uid="{69DF8D8A-8C7E-4ACE-95FB-E8689ED3CB02}"/>
    <hyperlink ref="R52" r:id="rId35" xr:uid="{5C121884-4AE7-48F6-A378-736217484BAF}"/>
    <hyperlink ref="R53" r:id="rId36" xr:uid="{355E21ED-3706-4E55-8A3D-701A3C0E75F6}"/>
    <hyperlink ref="R54" r:id="rId37" xr:uid="{A759C4AC-86AC-49C7-8249-01496A08D9E7}"/>
    <hyperlink ref="R37" r:id="rId38" xr:uid="{848F9185-AB07-4D10-A3CA-A7EC1379ED39}"/>
    <hyperlink ref="R36" r:id="rId39" xr:uid="{6B47D203-F389-4CDD-A6B2-3C6414884530}"/>
    <hyperlink ref="R34" r:id="rId40" xr:uid="{B4305599-457E-4406-BC2C-3F8067A2901E}"/>
    <hyperlink ref="R35" r:id="rId41" xr:uid="{014FFFBA-B9FB-4F06-AC9F-A4CEE9220A38}"/>
    <hyperlink ref="R33" r:id="rId42" xr:uid="{7969EC9D-D796-4906-ABE6-225C2CE01FCB}"/>
    <hyperlink ref="R55" r:id="rId43" xr:uid="{7832105E-9CD9-4D92-A87D-64DBE51FB070}"/>
    <hyperlink ref="R56" r:id="rId44" xr:uid="{E46E6896-6D38-4FD0-9E31-5E81D2F5A124}"/>
    <hyperlink ref="R44" r:id="rId45" xr:uid="{5AF7B778-7D77-49F4-9864-481D2FC669F9}"/>
    <hyperlink ref="R67" r:id="rId46" xr:uid="{1BB53BB9-1C9E-4172-9F44-AC3B5DA48130}"/>
    <hyperlink ref="R69" r:id="rId47" xr:uid="{440B182B-0079-40CE-A427-50CE825683D5}"/>
    <hyperlink ref="R68" r:id="rId48" xr:uid="{F68FEA25-F95E-4E24-B5C0-C73628E2AAA1}"/>
    <hyperlink ref="R70" r:id="rId49" xr:uid="{84625954-FD46-4136-92F4-CC342D8D6452}"/>
    <hyperlink ref="R74" r:id="rId50" xr:uid="{C6AB1973-EDD1-4657-A855-1FA267431B97}"/>
    <hyperlink ref="R75" r:id="rId51" xr:uid="{FED9E797-93A1-47E9-8B91-6BB604CB084F}"/>
    <hyperlink ref="R76" r:id="rId52" xr:uid="{659425F3-0411-417D-9490-6560AF019DFB}"/>
    <hyperlink ref="R77" r:id="rId53" xr:uid="{408D7C2C-FFEA-4A0D-9122-B54C8905389A}"/>
    <hyperlink ref="R78" r:id="rId54" xr:uid="{B71BD93D-D6A8-4C4A-8CF3-D7594F91EB8F}"/>
    <hyperlink ref="R79" r:id="rId55" xr:uid="{3CD62831-09E3-4B74-A20A-1BB6A9536CA5}"/>
    <hyperlink ref="R80" r:id="rId56" xr:uid="{02300E5F-B1B9-49C1-890E-4E2086A6078C}"/>
    <hyperlink ref="R81" r:id="rId57" xr:uid="{0D188225-D09D-477C-801D-60ACE2314815}"/>
    <hyperlink ref="R82" r:id="rId58" xr:uid="{0EBF7F83-E0C1-4F42-B7DB-4CA803CD808F}"/>
    <hyperlink ref="R83" r:id="rId59" xr:uid="{0C693E9B-817B-4BC9-993C-2730E33ADE0E}"/>
    <hyperlink ref="R66" r:id="rId60" xr:uid="{7D93C7A6-2E85-4C31-B5E3-581CA2E26F57}"/>
    <hyperlink ref="R65" r:id="rId61" xr:uid="{BC7FB646-0086-4D03-8757-D8DA0D898258}"/>
    <hyperlink ref="R63" r:id="rId62" xr:uid="{EF8185CE-298A-4BD4-899E-EAEF52D278AE}"/>
    <hyperlink ref="R64" r:id="rId63" xr:uid="{99D18E0A-E145-4CE5-AB40-DE2E0AA98EC9}"/>
    <hyperlink ref="R62" r:id="rId64" xr:uid="{62F75218-6669-4CD6-AADB-6CE5555E4EC3}"/>
    <hyperlink ref="R84" r:id="rId65" xr:uid="{79A2A74A-7E0F-48D6-9E1F-ABB76AA1032C}"/>
    <hyperlink ref="R85" r:id="rId66" xr:uid="{590001DA-C1C3-4D79-8AF1-9FB6C1B5E542}"/>
    <hyperlink ref="R71" r:id="rId67" xr:uid="{40C56935-D0E3-4DD5-A1FE-6B251B386344}"/>
  </hyperlinks>
  <pageMargins left="0.7" right="0.7" top="0.75" bottom="0.75" header="0.3" footer="0.3"/>
  <pageSetup paperSize="9" orientation="portrait" horizontalDpi="0" verticalDpi="0"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Lista zakupowa</vt:lpstr>
      <vt:lpstr>Wersja rozszerzona</vt:lpstr>
      <vt:lpstr>Wersja uproszczona</vt:lpstr>
      <vt:lpstr>Wersja zakupowa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Kaczorowski</dc:creator>
  <cp:lastModifiedBy>Maciej Kaczorowski</cp:lastModifiedBy>
  <cp:lastPrinted>2023-04-01T12:30:59Z</cp:lastPrinted>
  <dcterms:created xsi:type="dcterms:W3CDTF">2023-03-31T22:22:11Z</dcterms:created>
  <dcterms:modified xsi:type="dcterms:W3CDTF">2023-04-01T22:06:06Z</dcterms:modified>
</cp:coreProperties>
</file>