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c\Desktop\STUDIA\Sem 6\PKgr7Sieci\Dokumentacja\Kosztorys\"/>
    </mc:Choice>
  </mc:AlternateContent>
  <xr:revisionPtr revIDLastSave="0" documentId="13_ncr:1_{138393CC-DAD0-4D06-A320-75F02F72527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Lista zakupowa" sheetId="8" r:id="rId1"/>
    <sheet name="Rozszerzona lista" sheetId="7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0" i="8" l="1"/>
  <c r="N30" i="8" s="1"/>
  <c r="L30" i="8"/>
  <c r="M29" i="8"/>
  <c r="N29" i="8" s="1"/>
  <c r="L29" i="8"/>
  <c r="M28" i="8"/>
  <c r="N28" i="8" s="1"/>
  <c r="L28" i="8"/>
  <c r="M27" i="8"/>
  <c r="N27" i="8" s="1"/>
  <c r="L27" i="8"/>
  <c r="M26" i="8"/>
  <c r="N26" i="8" s="1"/>
  <c r="L26" i="8"/>
  <c r="M25" i="8"/>
  <c r="N25" i="8" s="1"/>
  <c r="L25" i="8"/>
  <c r="M24" i="8"/>
  <c r="N24" i="8" s="1"/>
  <c r="L24" i="8"/>
  <c r="M23" i="8"/>
  <c r="N23" i="8" s="1"/>
  <c r="L23" i="8"/>
  <c r="M22" i="8"/>
  <c r="N22" i="8" s="1"/>
  <c r="L22" i="8"/>
  <c r="M21" i="8"/>
  <c r="N21" i="8" s="1"/>
  <c r="L21" i="8"/>
  <c r="M20" i="8"/>
  <c r="N20" i="8" s="1"/>
  <c r="L20" i="8"/>
  <c r="M19" i="8"/>
  <c r="N19" i="8" s="1"/>
  <c r="L19" i="8"/>
  <c r="M18" i="8"/>
  <c r="N18" i="8" s="1"/>
  <c r="L18" i="8"/>
  <c r="M17" i="8"/>
  <c r="N17" i="8" s="1"/>
  <c r="L17" i="8"/>
  <c r="M16" i="8"/>
  <c r="N16" i="8" s="1"/>
  <c r="L16" i="8"/>
  <c r="M15" i="8"/>
  <c r="N15" i="8" s="1"/>
  <c r="L15" i="8"/>
  <c r="M14" i="8"/>
  <c r="N14" i="8" s="1"/>
  <c r="L14" i="8"/>
  <c r="M13" i="8"/>
  <c r="N13" i="8" s="1"/>
  <c r="L13" i="8"/>
  <c r="M12" i="8"/>
  <c r="N12" i="8" s="1"/>
  <c r="L12" i="8"/>
  <c r="M11" i="8"/>
  <c r="N11" i="8" s="1"/>
  <c r="L11" i="8"/>
  <c r="M10" i="8"/>
  <c r="N10" i="8" s="1"/>
  <c r="L10" i="8"/>
  <c r="M9" i="8"/>
  <c r="N9" i="8" s="1"/>
  <c r="L9" i="8"/>
  <c r="M8" i="8"/>
  <c r="N8" i="8" s="1"/>
  <c r="L8" i="8"/>
  <c r="M7" i="8"/>
  <c r="N7" i="8" s="1"/>
  <c r="L7" i="8"/>
  <c r="M6" i="8"/>
  <c r="N6" i="8" s="1"/>
  <c r="L6" i="8"/>
  <c r="M5" i="8"/>
  <c r="N5" i="8" s="1"/>
  <c r="L5" i="8"/>
  <c r="M4" i="8"/>
  <c r="N4" i="8" s="1"/>
  <c r="L4" i="8"/>
  <c r="M30" i="7"/>
  <c r="N30" i="7" s="1"/>
  <c r="L30" i="7"/>
  <c r="M29" i="7"/>
  <c r="N29" i="7" s="1"/>
  <c r="L29" i="7"/>
  <c r="M28" i="7"/>
  <c r="N28" i="7" s="1"/>
  <c r="L28" i="7"/>
  <c r="M27" i="7"/>
  <c r="N27" i="7" s="1"/>
  <c r="L27" i="7"/>
  <c r="M26" i="7"/>
  <c r="N26" i="7" s="1"/>
  <c r="L26" i="7"/>
  <c r="M25" i="7"/>
  <c r="N25" i="7" s="1"/>
  <c r="L25" i="7"/>
  <c r="M24" i="7"/>
  <c r="N24" i="7" s="1"/>
  <c r="L24" i="7"/>
  <c r="M23" i="7"/>
  <c r="M32" i="7" s="1"/>
  <c r="L23" i="7"/>
  <c r="M22" i="7"/>
  <c r="N22" i="7" s="1"/>
  <c r="L22" i="7"/>
  <c r="M21" i="7"/>
  <c r="N21" i="7" s="1"/>
  <c r="L21" i="7"/>
  <c r="M20" i="7"/>
  <c r="N20" i="7" s="1"/>
  <c r="L20" i="7"/>
  <c r="M19" i="7"/>
  <c r="N19" i="7" s="1"/>
  <c r="L19" i="7"/>
  <c r="M18" i="7"/>
  <c r="N18" i="7" s="1"/>
  <c r="L18" i="7"/>
  <c r="M17" i="7"/>
  <c r="N17" i="7" s="1"/>
  <c r="L17" i="7"/>
  <c r="M16" i="7"/>
  <c r="N16" i="7" s="1"/>
  <c r="L16" i="7"/>
  <c r="M15" i="7"/>
  <c r="N15" i="7" s="1"/>
  <c r="L15" i="7"/>
  <c r="M14" i="7"/>
  <c r="N14" i="7" s="1"/>
  <c r="L14" i="7"/>
  <c r="M13" i="7"/>
  <c r="N13" i="7" s="1"/>
  <c r="L13" i="7"/>
  <c r="M12" i="7"/>
  <c r="N12" i="7" s="1"/>
  <c r="L12" i="7"/>
  <c r="M11" i="7"/>
  <c r="N11" i="7" s="1"/>
  <c r="L11" i="7"/>
  <c r="M10" i="7"/>
  <c r="N10" i="7" s="1"/>
  <c r="L10" i="7"/>
  <c r="M9" i="7"/>
  <c r="N9" i="7" s="1"/>
  <c r="L9" i="7"/>
  <c r="M8" i="7"/>
  <c r="N8" i="7" s="1"/>
  <c r="L8" i="7"/>
  <c r="M7" i="7"/>
  <c r="N7" i="7" s="1"/>
  <c r="L7" i="7"/>
  <c r="M6" i="7"/>
  <c r="N6" i="7" s="1"/>
  <c r="L6" i="7"/>
  <c r="M5" i="7"/>
  <c r="N5" i="7" s="1"/>
  <c r="L5" i="7"/>
  <c r="M4" i="7"/>
  <c r="N4" i="7" s="1"/>
  <c r="L4" i="7"/>
  <c r="N33" i="8" l="1"/>
  <c r="N31" i="8"/>
  <c r="N32" i="8"/>
  <c r="M31" i="8"/>
  <c r="M32" i="8"/>
  <c r="M33" i="8"/>
  <c r="N33" i="7"/>
  <c r="N31" i="7"/>
  <c r="M31" i="7"/>
  <c r="N23" i="7"/>
  <c r="N32" i="7" s="1"/>
  <c r="M33" i="7"/>
</calcChain>
</file>

<file path=xl/sharedStrings.xml><?xml version="1.0" encoding="utf-8"?>
<sst xmlns="http://schemas.openxmlformats.org/spreadsheetml/2006/main" count="538" uniqueCount="169">
  <si>
    <t>LP</t>
  </si>
  <si>
    <t>Oznaczenie</t>
  </si>
  <si>
    <t>Komentarz</t>
  </si>
  <si>
    <t>Opis</t>
  </si>
  <si>
    <t>Opcjonalna liczba</t>
  </si>
  <si>
    <t>Minimalna liczba</t>
  </si>
  <si>
    <t>Budżetowa liczba</t>
  </si>
  <si>
    <t>Min. Liczba zakupu</t>
  </si>
  <si>
    <t>Liczba do kupienia</t>
  </si>
  <si>
    <t>Czy kupować?</t>
  </si>
  <si>
    <t>Suma</t>
  </si>
  <si>
    <t>Producent</t>
  </si>
  <si>
    <t>Oznaczenie producenta</t>
  </si>
  <si>
    <t>Sklep</t>
  </si>
  <si>
    <t>Odnośnik do sklepu</t>
  </si>
  <si>
    <t>netto</t>
  </si>
  <si>
    <t>brutto</t>
  </si>
  <si>
    <t>1.</t>
  </si>
  <si>
    <t>U1</t>
  </si>
  <si>
    <t>MCP2515-I/P</t>
  </si>
  <si>
    <t>Kontroler CAN</t>
  </si>
  <si>
    <t>tak</t>
  </si>
  <si>
    <t>MICROCHIP TECHNOLOGY</t>
  </si>
  <si>
    <t>TME</t>
  </si>
  <si>
    <t>Link</t>
  </si>
  <si>
    <t>2.</t>
  </si>
  <si>
    <t>U3</t>
  </si>
  <si>
    <t>MCP2561-E/P</t>
  </si>
  <si>
    <t>Transceiver CAN - high speed</t>
  </si>
  <si>
    <t>3.</t>
  </si>
  <si>
    <t>H1</t>
  </si>
  <si>
    <t>B82787C0104H002</t>
  </si>
  <si>
    <t>Dławik common mode</t>
  </si>
  <si>
    <t>EPCOS</t>
  </si>
  <si>
    <t>4.</t>
  </si>
  <si>
    <t>Y1</t>
  </si>
  <si>
    <t>20MHz</t>
  </si>
  <si>
    <t>Rezonator kwarcowy</t>
  </si>
  <si>
    <t>YIC</t>
  </si>
  <si>
    <t>20.00M-SMDHC49S</t>
  </si>
  <si>
    <t>5.</t>
  </si>
  <si>
    <t>D1</t>
  </si>
  <si>
    <t>PESD2IVN24-TR</t>
  </si>
  <si>
    <t>Dwukierunkowa dioda TVS</t>
  </si>
  <si>
    <t>NEXPERIA</t>
  </si>
  <si>
    <t>6.</t>
  </si>
  <si>
    <t>R4</t>
  </si>
  <si>
    <t>SR PASSIVES</t>
  </si>
  <si>
    <t>7.</t>
  </si>
  <si>
    <t>R7, R8</t>
  </si>
  <si>
    <t>62 Ohm</t>
  </si>
  <si>
    <t>CF1/4W-62R</t>
  </si>
  <si>
    <t>8.</t>
  </si>
  <si>
    <t>R9</t>
  </si>
  <si>
    <t>300 ohm</t>
  </si>
  <si>
    <t>CF1/4WS-300R</t>
  </si>
  <si>
    <t>link</t>
  </si>
  <si>
    <t>9.</t>
  </si>
  <si>
    <t>R10</t>
  </si>
  <si>
    <t>10kOhm</t>
  </si>
  <si>
    <t>CF1/4W-10K</t>
  </si>
  <si>
    <t>10.</t>
  </si>
  <si>
    <t>C1</t>
  </si>
  <si>
    <t>470pF</t>
  </si>
  <si>
    <t>Kondensator SPLIT</t>
  </si>
  <si>
    <t>CC-470</t>
  </si>
  <si>
    <t>11.</t>
  </si>
  <si>
    <t>C2, C3, C4, C10</t>
  </si>
  <si>
    <t>Kondensatory przy zasilaniu</t>
  </si>
  <si>
    <t>PANASONIC</t>
  </si>
  <si>
    <t>12.</t>
  </si>
  <si>
    <t>C5, C6</t>
  </si>
  <si>
    <t>150pF</t>
  </si>
  <si>
    <t>Kondensatory filtrujące na CANx</t>
  </si>
  <si>
    <t>CC-151/500</t>
  </si>
  <si>
    <t>13.</t>
  </si>
  <si>
    <t>C7, C8</t>
  </si>
  <si>
    <t>15pF</t>
  </si>
  <si>
    <t>Kondensatory przy OSC</t>
  </si>
  <si>
    <t>CC-15/500</t>
  </si>
  <si>
    <t>Suma zakupów</t>
  </si>
  <si>
    <t>Cena dla dobranej ilości</t>
  </si>
  <si>
    <t>D3</t>
  </si>
  <si>
    <t>LITEON</t>
  </si>
  <si>
    <t>LTL-307ELC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</si>
  <si>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</si>
  <si>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</si>
  <si>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</si>
  <si>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</si>
  <si>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</si>
  <si>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</si>
  <si>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</si>
  <si>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</si>
  <si>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</si>
  <si>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</si>
  <si>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CAN</t>
  </si>
  <si>
    <t>RS</t>
  </si>
  <si>
    <t>CF1/4W-750R</t>
  </si>
  <si>
    <t>100nF</t>
  </si>
  <si>
    <t>CC-100N</t>
  </si>
  <si>
    <t>K1</t>
  </si>
  <si>
    <t>2x10</t>
  </si>
  <si>
    <t>RS złącze kołkowe</t>
  </si>
  <si>
    <t>CONNFLY</t>
  </si>
  <si>
    <t>DS1022-2*10RF11-B</t>
  </si>
  <si>
    <t>K2</t>
  </si>
  <si>
    <t>2x20</t>
  </si>
  <si>
    <t>CAN złącze kołkowe</t>
  </si>
  <si>
    <t>DS1022-2*20RF11</t>
  </si>
  <si>
    <t>J1</t>
  </si>
  <si>
    <t>1x2</t>
  </si>
  <si>
    <t>Złącze śrubowe</t>
  </si>
  <si>
    <t>ADAM TECH</t>
  </si>
  <si>
    <t>EBBA-02-C-SS-BU</t>
  </si>
  <si>
    <t>P1</t>
  </si>
  <si>
    <t>5V</t>
  </si>
  <si>
    <t>Stabilizator napięcia z 12V</t>
  </si>
  <si>
    <t>DIOTEC SEMICONDUCTOR</t>
  </si>
  <si>
    <t>P2</t>
  </si>
  <si>
    <t>3,3V</t>
  </si>
  <si>
    <t>24.</t>
  </si>
  <si>
    <t>C2, C4</t>
  </si>
  <si>
    <t>10 uF, tantal</t>
  </si>
  <si>
    <t>kondensator przy zasilaniu</t>
  </si>
  <si>
    <t>25.</t>
  </si>
  <si>
    <t>L-7113LYD</t>
  </si>
  <si>
    <t>Dioda sygnalizująca kierunek przesyłu</t>
  </si>
  <si>
    <t>26.</t>
  </si>
  <si>
    <t>D4</t>
  </si>
  <si>
    <t>27.</t>
  </si>
  <si>
    <t>D1, D2</t>
  </si>
  <si>
    <t>5M712</t>
  </si>
  <si>
    <t>Dioda TVS dedykowana do RS485</t>
  </si>
  <si>
    <t>Q1, Q2</t>
  </si>
  <si>
    <t>2N7002</t>
  </si>
  <si>
    <t>Tranzystory kluczujące diody D3, D4</t>
  </si>
  <si>
    <t>U1, U2</t>
  </si>
  <si>
    <t>MAX3485</t>
  </si>
  <si>
    <t>Transceiver RS485</t>
  </si>
  <si>
    <t>NL27WZ08USG</t>
  </si>
  <si>
    <t>Bramka not</t>
  </si>
  <si>
    <t>U4</t>
  </si>
  <si>
    <t>74AHC1G04</t>
  </si>
  <si>
    <t>bramka and</t>
  </si>
  <si>
    <t>Suma zakupów CAN</t>
  </si>
  <si>
    <t>Suma zakupów RS</t>
  </si>
  <si>
    <t>Pull-up RXD/terminujący RS/LED</t>
  </si>
  <si>
    <t>750 Ohm</t>
  </si>
  <si>
    <t>Terminacja w high speed/term RS</t>
  </si>
  <si>
    <t>Rezystor SPLIT/ RS bramka MOSFET</t>
  </si>
  <si>
    <t>5V Rezystor RESET/ Pull-up/-down</t>
  </si>
  <si>
    <t>Wspólne</t>
  </si>
  <si>
    <t>Sieć w Sali 305</t>
  </si>
  <si>
    <t>KYOCERA</t>
  </si>
  <si>
    <t>TAP106K010CCS</t>
  </si>
  <si>
    <t>KINGBRIGHT</t>
  </si>
  <si>
    <t>SEMTECH</t>
  </si>
  <si>
    <t>SM712.TCT</t>
  </si>
  <si>
    <t>MAXIM INTEGRATED</t>
  </si>
  <si>
    <t>MAX3485EESA+T</t>
  </si>
  <si>
    <t>ONSEMI</t>
  </si>
  <si>
    <t>74AHC1G04GV,125</t>
  </si>
  <si>
    <t>LDL1117S33R</t>
  </si>
  <si>
    <t>STMicroelectronics</t>
  </si>
  <si>
    <t>DI78M05UAB</t>
  </si>
  <si>
    <t>12V</t>
  </si>
  <si>
    <t>Zasilacz</t>
  </si>
  <si>
    <t>Zasilacz 12V 3A</t>
  </si>
  <si>
    <t>QOLEC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</si>
</sst>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rgb="FF000000"/>
      <name val="Calibri"/>
      <family val="2"/>
      <charset val="238"/>
    </font>
    <font>
      <b/>
      <sz val="20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u/>
      <sz val="11"/>
      <color rgb="FF0563C1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C5E0B4"/>
      </patternFill>
    </fill>
    <fill>
      <patternFill patternType="solid">
        <fgColor rgb="FF00FFFF"/>
        <bgColor rgb="FF0563C1"/>
      </patternFill>
    </fill>
    <fill>
      <patternFill patternType="solid">
        <fgColor rgb="FF00FFFF"/>
        <bgColor rgb="FF808000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rgb="FF33CCCC"/>
      </patternFill>
    </fill>
    <fill>
      <patternFill patternType="solid">
        <fgColor rgb="FF00FFFF"/>
        <bgColor rgb="FF00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1" applyFill="1" applyBorder="1" applyAlignment="1" applyProtection="1">
      <alignment horizontal="center"/>
    </xf>
    <xf numFmtId="2" fontId="0" fillId="3" borderId="1" xfId="0" applyNumberFormat="1" applyFill="1" applyBorder="1"/>
    <xf numFmtId="0" fontId="2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5" borderId="1" xfId="1" applyFill="1" applyBorder="1" applyAlignment="1" applyProtection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0" fillId="0" borderId="2" xfId="0" applyBorder="1"/>
    <xf numFmtId="0" fontId="2" fillId="3" borderId="4" xfId="0" applyFont="1" applyFill="1" applyBorder="1"/>
    <xf numFmtId="0" fontId="2" fillId="3" borderId="5" xfId="0" applyFont="1" applyFill="1" applyBorder="1"/>
    <xf numFmtId="2" fontId="0" fillId="3" borderId="6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1" xfId="0" applyFill="1" applyBorder="1"/>
    <xf numFmtId="0" fontId="0" fillId="11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3" fillId="11" borderId="1" xfId="1" applyFill="1" applyBorder="1" applyAlignment="1" applyProtection="1">
      <alignment horizontal="center"/>
    </xf>
    <xf numFmtId="0" fontId="0" fillId="12" borderId="1" xfId="0" applyFill="1" applyBorder="1" applyAlignment="1">
      <alignment horizontal="center"/>
    </xf>
    <xf numFmtId="0" fontId="3" fillId="9" borderId="1" xfId="1" applyFill="1" applyBorder="1" applyAlignment="1" applyProtection="1">
      <alignment horizontal="center"/>
    </xf>
    <xf numFmtId="0" fontId="3" fillId="0" borderId="0" xfId="1"/>
    <xf numFmtId="0" fontId="0" fillId="11" borderId="7" xfId="0" applyFill="1" applyBorder="1"/>
    <xf numFmtId="0" fontId="0" fillId="11" borderId="7" xfId="0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164" fontId="0" fillId="11" borderId="7" xfId="0" applyNumberFormat="1" applyFill="1" applyBorder="1" applyAlignment="1">
      <alignment horizontal="center"/>
    </xf>
    <xf numFmtId="2" fontId="0" fillId="11" borderId="7" xfId="0" applyNumberFormat="1" applyFill="1" applyBorder="1" applyAlignment="1">
      <alignment horizontal="center"/>
    </xf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3" fillId="9" borderId="0" xfId="1" applyFill="1" applyAlignment="1">
      <alignment horizontal="center"/>
    </xf>
    <xf numFmtId="0" fontId="3" fillId="8" borderId="1" xfId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3" fillId="9" borderId="1" xfId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5EB91E"/>
      <rgbColor rgb="FFFFC000"/>
      <rgbColor rgb="FFFF9900"/>
      <rgbColor rgb="FFFF6600"/>
      <rgbColor rgb="FF3465A4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ebba-02-c-ss-bu/listwy-zaciskowe-do-druku/adam-tech/" TargetMode="External"/><Relationship Id="rId13" Type="http://schemas.openxmlformats.org/officeDocument/2006/relationships/hyperlink" Target="https://www.tme.eu/pl/details/cf1_4w-10k/rezystory-tht/sr-passives/" TargetMode="External"/><Relationship Id="rId18" Type="http://schemas.openxmlformats.org/officeDocument/2006/relationships/hyperlink" Target="https://www.tme.eu/pl/details/di78m05uab-dio/stabilizatory-napiecia-nieregulowane/diotec-semiconductor/di78m05uab/" TargetMode="External"/><Relationship Id="rId26" Type="http://schemas.openxmlformats.org/officeDocument/2006/relationships/hyperlink" Target="https://www.tme.eu/pl/details/nl27wz08usg/bramki-inwertery/onsemi/" TargetMode="External"/><Relationship Id="rId3" Type="http://schemas.openxmlformats.org/officeDocument/2006/relationships/hyperlink" Target="https://www.tme.eu/pl/details/b82787c0104h002/dlawiki-smd-pozostale/epcos/" TargetMode="External"/><Relationship Id="rId21" Type="http://schemas.openxmlformats.org/officeDocument/2006/relationships/hyperlink" Target="https://www.tme.eu/pl/details/l-7113lyd/diody-led-tht-okragle/kingbright-electronic/" TargetMode="External"/><Relationship Id="rId7" Type="http://schemas.openxmlformats.org/officeDocument/2006/relationships/hyperlink" Target="https://www.tme.eu/pl/details/zl212-40kg/listwy-i-gniazda-kolkowe/connfly/ds1022-2-20rf11/" TargetMode="External"/><Relationship Id="rId12" Type="http://schemas.openxmlformats.org/officeDocument/2006/relationships/hyperlink" Target="https://www.tme.eu/pl/details/cf1_4ws-300r/rezystory-tht/sr-passives/" TargetMode="External"/><Relationship Id="rId17" Type="http://schemas.openxmlformats.org/officeDocument/2006/relationships/hyperlink" Target="https://www.tme.eu/pl/details/ldl1117s33r/stabilizatory-napiecia-nieregulowane-ldo/stmicroelectronics/" TargetMode="External"/><Relationship Id="rId25" Type="http://schemas.openxmlformats.org/officeDocument/2006/relationships/hyperlink" Target="https://www.tme.eu/pl/details/max3485eesa+t/uklady-scalone-interfejs-rs232-422-485/analog-devices-maxim-integrated/" TargetMode="External"/><Relationship Id="rId2" Type="http://schemas.openxmlformats.org/officeDocument/2006/relationships/hyperlink" Target="https://www.tme.eu/pl/details/mcp2561-e_p/uklady-scalone-interfejs-can/microchip-technology/" TargetMode="External"/><Relationship Id="rId16" Type="http://schemas.openxmlformats.org/officeDocument/2006/relationships/hyperlink" Target="https://www.tme.eu/pl/details/cc-15_500/kondensatory-ceramiczne-tht/sr-passives/" TargetMode="External"/><Relationship Id="rId20" Type="http://schemas.openxmlformats.org/officeDocument/2006/relationships/hyperlink" Target="https://www.tme.eu/pl/details/tap106k010ccs/kondensatory-tantalowe-tht/kyocera-avx/" TargetMode="External"/><Relationship Id="rId1" Type="http://schemas.openxmlformats.org/officeDocument/2006/relationships/hyperlink" Target="https://www.tme.eu/pl/details/mcp2515-i_p/uklady-scalone-interfejs-can/microchip-technology/" TargetMode="External"/><Relationship Id="rId6" Type="http://schemas.openxmlformats.org/officeDocument/2006/relationships/hyperlink" Target="https://www.tme.eu/pl/details/zl212-20kg/listwy-i-gniazda-kolkowe/connfly/ds1022-2-10rf11-b/" TargetMode="External"/><Relationship Id="rId11" Type="http://schemas.openxmlformats.org/officeDocument/2006/relationships/hyperlink" Target="https://www.tme.eu/pl/details/cf1_4w-62r/rezystory-tht/sr-passives/" TargetMode="External"/><Relationship Id="rId24" Type="http://schemas.openxmlformats.org/officeDocument/2006/relationships/hyperlink" Target="https://www.tme.eu/pl/details/2n7002-dio/tranzystory-z-kanalem-n-smd/diotec-semiconductor/2n7002/" TargetMode="External"/><Relationship Id="rId5" Type="http://schemas.openxmlformats.org/officeDocument/2006/relationships/hyperlink" Target="https://www.tme.eu/pl/details/pesd2ivn24-tr/diody-transil-smd-dwukierunkowe/nexperia/" TargetMode="External"/><Relationship Id="rId15" Type="http://schemas.openxmlformats.org/officeDocument/2006/relationships/hyperlink" Target="https://www.tme.eu/pl/details/cc-151_500/kondensatory-ceramiczne-tht/sr-passives/" TargetMode="External"/><Relationship Id="rId23" Type="http://schemas.openxmlformats.org/officeDocument/2006/relationships/hyperlink" Target="https://www.tme.eu/pl/details/sm712.tct/diody-zabezpieczajace-drabinki/semtech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tme.eu/pl/details/cf1_4w-750r/rezystory-tht/sr-passives/" TargetMode="External"/><Relationship Id="rId19" Type="http://schemas.openxmlformats.org/officeDocument/2006/relationships/hyperlink" Target="https://www.tme.eu/pl/details/qoltec-50960/zasilacze-do-wbudowania/qoltec/50960/" TargetMode="External"/><Relationship Id="rId4" Type="http://schemas.openxmlformats.org/officeDocument/2006/relationships/hyperlink" Target="https://www.tme.eu/pl/details/20.00m-smdhc49s/rezonatory-kwarcowe-smd/yic/" TargetMode="External"/><Relationship Id="rId9" Type="http://schemas.openxmlformats.org/officeDocument/2006/relationships/hyperlink" Target="https://www.tme.eu/pl/details/cc-100n/kondensatory-ceramiczne-tht/sr-passives/" TargetMode="External"/><Relationship Id="rId14" Type="http://schemas.openxmlformats.org/officeDocument/2006/relationships/hyperlink" Target="https://www.tme.eu/pl/details/cc-470/kondensatory-ceramiczne-tht/sr-passives/" TargetMode="External"/><Relationship Id="rId22" Type="http://schemas.openxmlformats.org/officeDocument/2006/relationships/hyperlink" Target="https://www.tme.eu/pl/details/ltl-307elc/diody-led-tht-okragle/liteon/" TargetMode="External"/><Relationship Id="rId27" Type="http://schemas.openxmlformats.org/officeDocument/2006/relationships/hyperlink" Target="https://www.tme.eu/pl/details/74ahc1g04gv.125/bramki-inwertery/nexperia/74ahc1g04gv-125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ebba-02-c-ss-bu/listwy-zaciskowe-do-druku/adam-tech/" TargetMode="External"/><Relationship Id="rId13" Type="http://schemas.openxmlformats.org/officeDocument/2006/relationships/hyperlink" Target="https://www.tme.eu/pl/details/2n7002-dio/tranzystory-z-kanalem-n-smd/diotec-semiconductor/2n7002/" TargetMode="External"/><Relationship Id="rId18" Type="http://schemas.openxmlformats.org/officeDocument/2006/relationships/hyperlink" Target="https://www.tme.eu/pl/details/cf1_4w-750r/rezystory-tht/sr-passives/" TargetMode="External"/><Relationship Id="rId26" Type="http://schemas.openxmlformats.org/officeDocument/2006/relationships/hyperlink" Target="https://www.tme.eu/pl/details/qoltec-50960/zasilacze-do-wbudowania/qoltec/50960/" TargetMode="External"/><Relationship Id="rId3" Type="http://schemas.openxmlformats.org/officeDocument/2006/relationships/hyperlink" Target="https://www.tme.eu/pl/details/b82787c0104h002/dlawiki-smd-pozostale/epcos/" TargetMode="External"/><Relationship Id="rId21" Type="http://schemas.openxmlformats.org/officeDocument/2006/relationships/hyperlink" Target="https://www.tme.eu/pl/details/cc-470/kondensatory-ceramiczne-tht/sr-passives/" TargetMode="External"/><Relationship Id="rId7" Type="http://schemas.openxmlformats.org/officeDocument/2006/relationships/hyperlink" Target="https://www.tme.eu/pl/details/zl212-40kg/listwy-i-gniazda-kolkowe/connfly/ds1022-2-20rf11/" TargetMode="External"/><Relationship Id="rId12" Type="http://schemas.openxmlformats.org/officeDocument/2006/relationships/hyperlink" Target="https://www.tme.eu/pl/details/sm712.tct/diody-zabezpieczajace-drabinki/semtech/" TargetMode="External"/><Relationship Id="rId17" Type="http://schemas.openxmlformats.org/officeDocument/2006/relationships/hyperlink" Target="https://www.tme.eu/pl/details/cc-100n/kondensatory-ceramiczne-tht/sr-passives/" TargetMode="External"/><Relationship Id="rId25" Type="http://schemas.openxmlformats.org/officeDocument/2006/relationships/hyperlink" Target="https://www.tme.eu/pl/details/di78m05uab-dio/stabilizatory-napiecia-nieregulowane/diotec-semiconductor/di78m05uab/" TargetMode="External"/><Relationship Id="rId2" Type="http://schemas.openxmlformats.org/officeDocument/2006/relationships/hyperlink" Target="https://www.tme.eu/pl/details/mcp2561-e_p/uklady-scalone-interfejs-can/microchip-technology/" TargetMode="External"/><Relationship Id="rId16" Type="http://schemas.openxmlformats.org/officeDocument/2006/relationships/hyperlink" Target="https://www.tme.eu/pl/details/74ahc1g04gv.125/bramki-inwertery/nexperia/74ahc1g04gv-125/" TargetMode="External"/><Relationship Id="rId20" Type="http://schemas.openxmlformats.org/officeDocument/2006/relationships/hyperlink" Target="https://www.tme.eu/pl/details/cf1_4ws-300r/rezystory-tht/sr-passives/" TargetMode="External"/><Relationship Id="rId1" Type="http://schemas.openxmlformats.org/officeDocument/2006/relationships/hyperlink" Target="https://www.tme.eu/pl/details/mcp2515-i_p/uklady-scalone-interfejs-can/microchip-technology/" TargetMode="External"/><Relationship Id="rId6" Type="http://schemas.openxmlformats.org/officeDocument/2006/relationships/hyperlink" Target="https://www.tme.eu/pl/details/zl212-20kg/listwy-i-gniazda-kolkowe/connfly/ds1022-2-10rf11-b/" TargetMode="External"/><Relationship Id="rId11" Type="http://schemas.openxmlformats.org/officeDocument/2006/relationships/hyperlink" Target="https://www.tme.eu/pl/details/ltl-307elc/diody-led-tht-okragle/liteon/" TargetMode="External"/><Relationship Id="rId24" Type="http://schemas.openxmlformats.org/officeDocument/2006/relationships/hyperlink" Target="https://www.tme.eu/pl/details/ldl1117s33r/stabilizatory-napiecia-nieregulowane-ldo/stmicroelectronics/" TargetMode="External"/><Relationship Id="rId5" Type="http://schemas.openxmlformats.org/officeDocument/2006/relationships/hyperlink" Target="https://www.tme.eu/pl/details/pesd2ivn24-tr/diody-transil-smd-dwukierunkowe/nexperia/" TargetMode="External"/><Relationship Id="rId15" Type="http://schemas.openxmlformats.org/officeDocument/2006/relationships/hyperlink" Target="https://www.tme.eu/pl/details/nl27wz08usg/bramki-inwertery/onsemi/" TargetMode="External"/><Relationship Id="rId23" Type="http://schemas.openxmlformats.org/officeDocument/2006/relationships/hyperlink" Target="https://www.tme.eu/pl/details/cc-15_500/kondensatory-ceramiczne-tht/sr-passives/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www.tme.eu/pl/details/l-7113lyd/diody-led-tht-okragle/kingbright-electronic/" TargetMode="External"/><Relationship Id="rId19" Type="http://schemas.openxmlformats.org/officeDocument/2006/relationships/hyperlink" Target="https://www.tme.eu/pl/details/cf1_4w-62r/rezystory-tht/sr-passives/" TargetMode="External"/><Relationship Id="rId4" Type="http://schemas.openxmlformats.org/officeDocument/2006/relationships/hyperlink" Target="https://www.tme.eu/pl/details/20.00m-smdhc49s/rezonatory-kwarcowe-smd/yic/" TargetMode="External"/><Relationship Id="rId9" Type="http://schemas.openxmlformats.org/officeDocument/2006/relationships/hyperlink" Target="https://www.tme.eu/pl/details/tap106k010ccs/kondensatory-tantalowe-tht/kyocera-avx/" TargetMode="External"/><Relationship Id="rId14" Type="http://schemas.openxmlformats.org/officeDocument/2006/relationships/hyperlink" Target="https://www.tme.eu/pl/details/max3485eesa+t/uklady-scalone-interfejs-rs232-422-485/analog-devices-maxim-integrated/" TargetMode="External"/><Relationship Id="rId22" Type="http://schemas.openxmlformats.org/officeDocument/2006/relationships/hyperlink" Target="https://www.tme.eu/pl/details/cc-151_500/kondensatory-ceramiczne-tht/sr-passives/" TargetMode="External"/><Relationship Id="rId27" Type="http://schemas.openxmlformats.org/officeDocument/2006/relationships/hyperlink" Target="https://www.tme.eu/pl/details/cf1_4w-10k/rezystory-tht/sr-passiv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DC68-584C-48FF-9D5D-EA30189E62E6}">
  <dimension ref="A1:T68"/>
  <sheetViews>
    <sheetView tabSelected="1" zoomScaleNormal="100" workbookViewId="0">
      <selection activeCell="R33" sqref="R33"/>
    </sheetView>
  </sheetViews>
  <sheetFormatPr defaultColWidth="8.5703125" defaultRowHeight="15" x14ac:dyDescent="0.25"/>
  <cols>
    <col min="1" max="1" width="3.5703125" customWidth="1"/>
    <col min="2" max="2" width="15.42578125" customWidth="1"/>
    <col min="3" max="3" width="17.42578125" customWidth="1"/>
    <col min="4" max="4" width="33.5703125" hidden="1" customWidth="1"/>
    <col min="5" max="5" width="11.28515625" style="2" hidden="1" customWidth="1"/>
    <col min="6" max="7" width="11" hidden="1" customWidth="1"/>
    <col min="8" max="8" width="10.85546875" hidden="1" customWidth="1"/>
    <col min="9" max="9" width="9.42578125" customWidth="1"/>
    <col min="10" max="10" width="10" hidden="1" customWidth="1"/>
    <col min="11" max="11" width="12.140625" customWidth="1"/>
    <col min="12" max="12" width="11.5703125" customWidth="1"/>
    <col min="13" max="13" width="7.28515625" customWidth="1"/>
    <col min="14" max="14" width="8" customWidth="1"/>
    <col min="15" max="15" width="23.85546875" hidden="1" customWidth="1"/>
    <col min="16" max="16" width="19" customWidth="1"/>
    <col min="17" max="17" width="9.85546875" customWidth="1"/>
    <col min="18" max="18" width="10.140625" customWidth="1"/>
  </cols>
  <sheetData>
    <row r="1" spans="1:19" ht="38.25" customHeight="1" x14ac:dyDescent="0.25">
      <c r="B1" s="3" t="s">
        <v>152</v>
      </c>
      <c r="S1" s="4"/>
    </row>
    <row r="2" spans="1:19" ht="15" customHeight="1" x14ac:dyDescent="0.25">
      <c r="A2" s="70" t="s">
        <v>0</v>
      </c>
      <c r="B2" s="70" t="s">
        <v>1</v>
      </c>
      <c r="C2" s="70" t="s">
        <v>2</v>
      </c>
      <c r="D2" s="70" t="s">
        <v>3</v>
      </c>
      <c r="E2" s="69" t="s">
        <v>4</v>
      </c>
      <c r="F2" s="69" t="s">
        <v>5</v>
      </c>
      <c r="G2" s="71" t="s">
        <v>6</v>
      </c>
      <c r="H2" s="71" t="s">
        <v>7</v>
      </c>
      <c r="I2" s="69" t="s">
        <v>8</v>
      </c>
      <c r="J2" s="69" t="s">
        <v>9</v>
      </c>
      <c r="K2" s="70" t="s">
        <v>81</v>
      </c>
      <c r="L2" s="70"/>
      <c r="M2" s="70" t="s">
        <v>10</v>
      </c>
      <c r="N2" s="70"/>
      <c r="O2" s="70" t="s">
        <v>11</v>
      </c>
      <c r="P2" s="71" t="s">
        <v>12</v>
      </c>
      <c r="Q2" s="70" t="s">
        <v>13</v>
      </c>
      <c r="R2" s="71" t="s">
        <v>14</v>
      </c>
      <c r="S2" s="4"/>
    </row>
    <row r="3" spans="1:19" ht="15" customHeight="1" x14ac:dyDescent="0.25">
      <c r="A3" s="70"/>
      <c r="B3" s="70"/>
      <c r="C3" s="70"/>
      <c r="D3" s="70"/>
      <c r="E3" s="69"/>
      <c r="F3" s="69"/>
      <c r="G3" s="71"/>
      <c r="H3" s="71"/>
      <c r="I3" s="69"/>
      <c r="J3" s="69"/>
      <c r="K3" s="1" t="s">
        <v>15</v>
      </c>
      <c r="L3" s="1" t="s">
        <v>16</v>
      </c>
      <c r="M3" s="1" t="s">
        <v>15</v>
      </c>
      <c r="N3" s="1" t="s">
        <v>16</v>
      </c>
      <c r="O3" s="70"/>
      <c r="P3" s="71"/>
      <c r="Q3" s="70"/>
      <c r="R3" s="71"/>
      <c r="S3" s="4"/>
    </row>
    <row r="4" spans="1:19" x14ac:dyDescent="0.25">
      <c r="A4" s="5" t="s">
        <v>17</v>
      </c>
      <c r="B4" s="16" t="s">
        <v>18</v>
      </c>
      <c r="C4" s="16" t="s">
        <v>19</v>
      </c>
      <c r="D4" s="16" t="s">
        <v>20</v>
      </c>
      <c r="E4" s="17">
        <v>11</v>
      </c>
      <c r="F4" s="18">
        <v>11</v>
      </c>
      <c r="G4" s="18">
        <v>11</v>
      </c>
      <c r="H4" s="18">
        <v>1</v>
      </c>
      <c r="I4" s="18">
        <v>11</v>
      </c>
      <c r="J4" s="64" t="s">
        <v>21</v>
      </c>
      <c r="K4" s="20">
        <v>10.95</v>
      </c>
      <c r="L4" s="20">
        <f t="shared" ref="L4" si="0">K4*1.23</f>
        <v>13.468499999999999</v>
      </c>
      <c r="M4" s="21">
        <f t="shared" ref="M4:M30" si="1">IF($J4="TAK",$K4*$I4,0)</f>
        <v>120.44999999999999</v>
      </c>
      <c r="N4" s="21">
        <f t="shared" ref="N4:N30" si="2">$M4*1.23</f>
        <v>148.15349999999998</v>
      </c>
      <c r="O4" s="18" t="s">
        <v>22</v>
      </c>
      <c r="P4" s="18" t="s">
        <v>19</v>
      </c>
      <c r="Q4" s="18" t="s">
        <v>23</v>
      </c>
      <c r="R4" s="23" t="s">
        <v>24</v>
      </c>
      <c r="S4" s="4"/>
    </row>
    <row r="5" spans="1:19" x14ac:dyDescent="0.25">
      <c r="A5" s="5" t="s">
        <v>25</v>
      </c>
      <c r="B5" s="16" t="s">
        <v>26</v>
      </c>
      <c r="C5" s="16" t="s">
        <v>27</v>
      </c>
      <c r="D5" s="16" t="s">
        <v>28</v>
      </c>
      <c r="E5" s="17">
        <v>11</v>
      </c>
      <c r="F5" s="18">
        <v>11</v>
      </c>
      <c r="G5" s="18">
        <v>11</v>
      </c>
      <c r="H5" s="18">
        <v>1</v>
      </c>
      <c r="I5" s="18">
        <v>11</v>
      </c>
      <c r="J5" s="64" t="s">
        <v>21</v>
      </c>
      <c r="K5" s="20">
        <v>5.67</v>
      </c>
      <c r="L5" s="20">
        <f>K5*1.23</f>
        <v>6.9741</v>
      </c>
      <c r="M5" s="21">
        <f t="shared" si="1"/>
        <v>62.37</v>
      </c>
      <c r="N5" s="21">
        <f t="shared" si="2"/>
        <v>76.715099999999993</v>
      </c>
      <c r="O5" s="18" t="s">
        <v>22</v>
      </c>
      <c r="P5" s="18" t="s">
        <v>27</v>
      </c>
      <c r="Q5" s="18" t="s">
        <v>23</v>
      </c>
      <c r="R5" s="23" t="s">
        <v>24</v>
      </c>
      <c r="S5" s="4"/>
    </row>
    <row r="6" spans="1:19" x14ac:dyDescent="0.25">
      <c r="A6" s="5" t="s">
        <v>29</v>
      </c>
      <c r="B6" s="16" t="s">
        <v>30</v>
      </c>
      <c r="C6" s="16" t="s">
        <v>31</v>
      </c>
      <c r="D6" s="16" t="s">
        <v>32</v>
      </c>
      <c r="E6" s="17">
        <v>11</v>
      </c>
      <c r="F6" s="18">
        <v>5</v>
      </c>
      <c r="G6" s="18">
        <v>0</v>
      </c>
      <c r="H6" s="18">
        <v>1</v>
      </c>
      <c r="I6" s="18">
        <v>3</v>
      </c>
      <c r="J6" s="64" t="s">
        <v>21</v>
      </c>
      <c r="K6" s="20">
        <v>5.5638500000000004</v>
      </c>
      <c r="L6" s="20">
        <f>K6*1.23</f>
        <v>6.8435355000000007</v>
      </c>
      <c r="M6" s="21">
        <f t="shared" si="1"/>
        <v>16.691549999999999</v>
      </c>
      <c r="N6" s="21">
        <f t="shared" si="2"/>
        <v>20.530606499999998</v>
      </c>
      <c r="O6" s="18" t="s">
        <v>33</v>
      </c>
      <c r="P6" s="18" t="s">
        <v>31</v>
      </c>
      <c r="Q6" s="18" t="s">
        <v>23</v>
      </c>
      <c r="R6" s="23" t="s">
        <v>24</v>
      </c>
      <c r="S6" s="4"/>
    </row>
    <row r="7" spans="1:19" x14ac:dyDescent="0.25">
      <c r="A7" s="5" t="s">
        <v>34</v>
      </c>
      <c r="B7" s="16" t="s">
        <v>35</v>
      </c>
      <c r="C7" s="16" t="s">
        <v>36</v>
      </c>
      <c r="D7" s="16" t="s">
        <v>37</v>
      </c>
      <c r="E7" s="17">
        <v>11</v>
      </c>
      <c r="F7" s="18">
        <v>11</v>
      </c>
      <c r="G7" s="18">
        <v>11</v>
      </c>
      <c r="H7" s="18">
        <v>2</v>
      </c>
      <c r="I7" s="18">
        <v>11</v>
      </c>
      <c r="J7" s="64" t="s">
        <v>21</v>
      </c>
      <c r="K7" s="20">
        <v>1.0218</v>
      </c>
      <c r="L7" s="20">
        <f>K7*1.23</f>
        <v>1.2568140000000001</v>
      </c>
      <c r="M7" s="21">
        <f t="shared" si="1"/>
        <v>11.239800000000001</v>
      </c>
      <c r="N7" s="21">
        <f t="shared" si="2"/>
        <v>13.824954</v>
      </c>
      <c r="O7" s="18" t="s">
        <v>38</v>
      </c>
      <c r="P7" s="18" t="s">
        <v>39</v>
      </c>
      <c r="Q7" s="18" t="s">
        <v>23</v>
      </c>
      <c r="R7" s="23" t="s">
        <v>24</v>
      </c>
      <c r="S7" s="4"/>
    </row>
    <row r="8" spans="1:19" x14ac:dyDescent="0.25">
      <c r="A8" s="5" t="s">
        <v>40</v>
      </c>
      <c r="B8" s="16" t="s">
        <v>41</v>
      </c>
      <c r="C8" s="16" t="s">
        <v>42</v>
      </c>
      <c r="D8" s="16" t="s">
        <v>43</v>
      </c>
      <c r="E8" s="17">
        <v>11</v>
      </c>
      <c r="F8" s="18">
        <v>6</v>
      </c>
      <c r="G8" s="18">
        <v>0</v>
      </c>
      <c r="H8" s="18">
        <v>5</v>
      </c>
      <c r="I8" s="18">
        <v>11</v>
      </c>
      <c r="J8" s="64" t="s">
        <v>21</v>
      </c>
      <c r="K8" s="20">
        <v>0.77100000000000002</v>
      </c>
      <c r="L8" s="20">
        <f>K8*1.23</f>
        <v>0.94833000000000001</v>
      </c>
      <c r="M8" s="21">
        <f t="shared" si="1"/>
        <v>8.4809999999999999</v>
      </c>
      <c r="N8" s="21">
        <f t="shared" si="2"/>
        <v>10.43163</v>
      </c>
      <c r="O8" s="18" t="s">
        <v>44</v>
      </c>
      <c r="P8" s="18" t="s">
        <v>42</v>
      </c>
      <c r="Q8" s="18" t="s">
        <v>23</v>
      </c>
      <c r="R8" s="23" t="s">
        <v>24</v>
      </c>
      <c r="S8" s="4"/>
    </row>
    <row r="9" spans="1:19" x14ac:dyDescent="0.25">
      <c r="A9" s="5" t="s">
        <v>45</v>
      </c>
      <c r="B9" s="16" t="s">
        <v>62</v>
      </c>
      <c r="C9" s="16" t="s">
        <v>63</v>
      </c>
      <c r="D9" s="16" t="s">
        <v>64</v>
      </c>
      <c r="E9" s="17">
        <v>2</v>
      </c>
      <c r="F9" s="18">
        <v>2</v>
      </c>
      <c r="G9" s="18">
        <v>2</v>
      </c>
      <c r="H9" s="18">
        <v>100</v>
      </c>
      <c r="I9" s="18">
        <v>100</v>
      </c>
      <c r="J9" s="64" t="s">
        <v>21</v>
      </c>
      <c r="K9" s="18">
        <v>6.9980000000000001E-2</v>
      </c>
      <c r="L9" s="20">
        <f t="shared" ref="L9:L11" si="3">K9*1.23</f>
        <v>8.6075399999999996E-2</v>
      </c>
      <c r="M9" s="21">
        <f t="shared" si="1"/>
        <v>6.9980000000000002</v>
      </c>
      <c r="N9" s="21">
        <f t="shared" si="2"/>
        <v>8.6075400000000002</v>
      </c>
      <c r="O9" s="18" t="s">
        <v>47</v>
      </c>
      <c r="P9" s="18" t="s">
        <v>65</v>
      </c>
      <c r="Q9" s="18" t="s">
        <v>23</v>
      </c>
      <c r="R9" s="23" t="s">
        <v>24</v>
      </c>
      <c r="S9" s="4"/>
    </row>
    <row r="10" spans="1:19" x14ac:dyDescent="0.25">
      <c r="A10" s="5" t="s">
        <v>48</v>
      </c>
      <c r="B10" s="16" t="s">
        <v>71</v>
      </c>
      <c r="C10" s="16" t="s">
        <v>72</v>
      </c>
      <c r="D10" s="16" t="s">
        <v>73</v>
      </c>
      <c r="E10" s="17">
        <v>22</v>
      </c>
      <c r="F10" s="18">
        <v>22</v>
      </c>
      <c r="G10" s="18">
        <v>0</v>
      </c>
      <c r="H10" s="18">
        <v>100</v>
      </c>
      <c r="I10" s="18">
        <v>100</v>
      </c>
      <c r="J10" s="64" t="s">
        <v>21</v>
      </c>
      <c r="K10" s="18">
        <v>0.12322</v>
      </c>
      <c r="L10" s="20">
        <f t="shared" si="3"/>
        <v>0.15156059999999999</v>
      </c>
      <c r="M10" s="21">
        <f t="shared" si="1"/>
        <v>12.321999999999999</v>
      </c>
      <c r="N10" s="21">
        <f t="shared" si="2"/>
        <v>15.156059999999998</v>
      </c>
      <c r="O10" s="18" t="s">
        <v>47</v>
      </c>
      <c r="P10" s="18" t="s">
        <v>74</v>
      </c>
      <c r="Q10" s="18" t="s">
        <v>23</v>
      </c>
      <c r="R10" s="23" t="s">
        <v>24</v>
      </c>
      <c r="S10" s="4"/>
    </row>
    <row r="11" spans="1:19" x14ac:dyDescent="0.25">
      <c r="A11" s="5" t="s">
        <v>52</v>
      </c>
      <c r="B11" s="16" t="s">
        <v>76</v>
      </c>
      <c r="C11" s="16" t="s">
        <v>77</v>
      </c>
      <c r="D11" s="16" t="s">
        <v>78</v>
      </c>
      <c r="E11" s="17">
        <v>22</v>
      </c>
      <c r="F11" s="18">
        <v>22</v>
      </c>
      <c r="G11" s="18">
        <v>22</v>
      </c>
      <c r="H11" s="18">
        <v>100</v>
      </c>
      <c r="I11" s="18">
        <v>100</v>
      </c>
      <c r="J11" s="64" t="s">
        <v>21</v>
      </c>
      <c r="K11" s="18">
        <v>0.12322</v>
      </c>
      <c r="L11" s="20">
        <f t="shared" si="3"/>
        <v>0.15156059999999999</v>
      </c>
      <c r="M11" s="21">
        <f t="shared" si="1"/>
        <v>12.321999999999999</v>
      </c>
      <c r="N11" s="21">
        <f t="shared" si="2"/>
        <v>15.156059999999998</v>
      </c>
      <c r="O11" s="18" t="s">
        <v>47</v>
      </c>
      <c r="P11" s="18" t="s">
        <v>79</v>
      </c>
      <c r="Q11" s="18" t="s">
        <v>23</v>
      </c>
      <c r="R11" s="23" t="s">
        <v>24</v>
      </c>
      <c r="S11" s="4"/>
    </row>
    <row r="12" spans="1:19" x14ac:dyDescent="0.25">
      <c r="A12" s="5" t="s">
        <v>57</v>
      </c>
      <c r="B12" s="6" t="s">
        <v>46</v>
      </c>
      <c r="C12" s="6" t="s">
        <v>147</v>
      </c>
      <c r="D12" s="6" t="s">
        <v>146</v>
      </c>
      <c r="E12" s="7">
        <v>35</v>
      </c>
      <c r="F12" s="8">
        <v>35</v>
      </c>
      <c r="G12" s="8">
        <v>35</v>
      </c>
      <c r="H12" s="8">
        <v>100</v>
      </c>
      <c r="I12" s="8">
        <v>100</v>
      </c>
      <c r="J12" s="15" t="s">
        <v>21</v>
      </c>
      <c r="K12" s="8">
        <v>3.6060000000000002E-2</v>
      </c>
      <c r="L12" s="10">
        <f>K12*1.23</f>
        <v>4.4353799999999999E-2</v>
      </c>
      <c r="M12" s="11">
        <f t="shared" si="1"/>
        <v>3.6060000000000003</v>
      </c>
      <c r="N12" s="11">
        <f t="shared" si="2"/>
        <v>4.4353800000000003</v>
      </c>
      <c r="O12" s="8" t="s">
        <v>47</v>
      </c>
      <c r="P12" s="8" t="s">
        <v>97</v>
      </c>
      <c r="Q12" s="8" t="s">
        <v>23</v>
      </c>
      <c r="R12" s="13" t="s">
        <v>24</v>
      </c>
      <c r="S12" s="4"/>
    </row>
    <row r="13" spans="1:19" x14ac:dyDescent="0.25">
      <c r="A13" s="5" t="s">
        <v>61</v>
      </c>
      <c r="B13" s="6" t="s">
        <v>49</v>
      </c>
      <c r="C13" s="6" t="s">
        <v>50</v>
      </c>
      <c r="D13" s="6" t="s">
        <v>148</v>
      </c>
      <c r="E13" s="7">
        <v>24</v>
      </c>
      <c r="F13" s="8">
        <v>24</v>
      </c>
      <c r="G13" s="8">
        <v>24</v>
      </c>
      <c r="H13" s="8">
        <v>100</v>
      </c>
      <c r="I13" s="8">
        <v>100</v>
      </c>
      <c r="J13" s="15" t="s">
        <v>21</v>
      </c>
      <c r="K13" s="8">
        <v>3.6060000000000002E-2</v>
      </c>
      <c r="L13" s="10">
        <f t="shared" ref="L13:L22" si="4">K13*1.23</f>
        <v>4.4353799999999999E-2</v>
      </c>
      <c r="M13" s="11">
        <f t="shared" si="1"/>
        <v>3.6060000000000003</v>
      </c>
      <c r="N13" s="11">
        <f t="shared" si="2"/>
        <v>4.4353800000000003</v>
      </c>
      <c r="O13" s="8" t="s">
        <v>47</v>
      </c>
      <c r="P13" s="8" t="s">
        <v>51</v>
      </c>
      <c r="Q13" s="8" t="s">
        <v>23</v>
      </c>
      <c r="R13" s="13" t="s">
        <v>24</v>
      </c>
      <c r="S13" s="4"/>
    </row>
    <row r="14" spans="1:19" x14ac:dyDescent="0.25">
      <c r="A14" s="5" t="s">
        <v>66</v>
      </c>
      <c r="B14" s="6" t="s">
        <v>53</v>
      </c>
      <c r="C14" s="6" t="s">
        <v>54</v>
      </c>
      <c r="D14" s="6" t="s">
        <v>149</v>
      </c>
      <c r="E14" s="7">
        <v>26</v>
      </c>
      <c r="F14" s="8">
        <v>26</v>
      </c>
      <c r="G14" s="8">
        <v>26</v>
      </c>
      <c r="H14" s="8">
        <v>100</v>
      </c>
      <c r="I14" s="8">
        <v>100</v>
      </c>
      <c r="J14" s="15" t="s">
        <v>21</v>
      </c>
      <c r="K14" s="8">
        <v>4.2590000000000003E-2</v>
      </c>
      <c r="L14" s="10">
        <f t="shared" si="4"/>
        <v>5.23857E-2</v>
      </c>
      <c r="M14" s="11">
        <f t="shared" si="1"/>
        <v>4.2590000000000003</v>
      </c>
      <c r="N14" s="11">
        <f t="shared" si="2"/>
        <v>5.2385700000000002</v>
      </c>
      <c r="O14" s="8" t="s">
        <v>47</v>
      </c>
      <c r="P14" s="8" t="s">
        <v>55</v>
      </c>
      <c r="Q14" s="8" t="s">
        <v>23</v>
      </c>
      <c r="R14" s="13" t="s">
        <v>56</v>
      </c>
      <c r="S14" s="4"/>
    </row>
    <row r="15" spans="1:19" x14ac:dyDescent="0.25">
      <c r="A15" s="5" t="s">
        <v>70</v>
      </c>
      <c r="B15" s="6" t="s">
        <v>58</v>
      </c>
      <c r="C15" s="6" t="s">
        <v>59</v>
      </c>
      <c r="D15" s="6" t="s">
        <v>150</v>
      </c>
      <c r="E15" s="7">
        <v>77</v>
      </c>
      <c r="F15" s="8">
        <v>77</v>
      </c>
      <c r="G15" s="8">
        <v>77</v>
      </c>
      <c r="H15" s="8">
        <v>100</v>
      </c>
      <c r="I15" s="8">
        <v>100</v>
      </c>
      <c r="J15" s="15" t="s">
        <v>21</v>
      </c>
      <c r="K15" s="8">
        <v>3.5159999999999997E-2</v>
      </c>
      <c r="L15" s="10">
        <f t="shared" si="4"/>
        <v>4.3246799999999995E-2</v>
      </c>
      <c r="M15" s="11">
        <f t="shared" si="1"/>
        <v>3.5159999999999996</v>
      </c>
      <c r="N15" s="11">
        <f t="shared" si="2"/>
        <v>4.324679999999999</v>
      </c>
      <c r="O15" s="8" t="s">
        <v>47</v>
      </c>
      <c r="P15" s="8" t="s">
        <v>60</v>
      </c>
      <c r="Q15" s="8" t="s">
        <v>23</v>
      </c>
      <c r="R15" s="53" t="s">
        <v>24</v>
      </c>
      <c r="S15" s="4"/>
    </row>
    <row r="16" spans="1:19" x14ac:dyDescent="0.25">
      <c r="A16" s="5" t="s">
        <v>75</v>
      </c>
      <c r="B16" s="6" t="s">
        <v>67</v>
      </c>
      <c r="C16" s="6" t="s">
        <v>98</v>
      </c>
      <c r="D16" s="6" t="s">
        <v>68</v>
      </c>
      <c r="E16" s="7">
        <v>55</v>
      </c>
      <c r="F16" s="8">
        <v>55</v>
      </c>
      <c r="G16" s="8">
        <v>55</v>
      </c>
      <c r="H16" s="8">
        <v>100</v>
      </c>
      <c r="I16" s="8">
        <v>100</v>
      </c>
      <c r="J16" s="15" t="s">
        <v>21</v>
      </c>
      <c r="K16" s="8">
        <v>0.10004</v>
      </c>
      <c r="L16" s="10">
        <f t="shared" si="4"/>
        <v>0.1230492</v>
      </c>
      <c r="M16" s="11">
        <f t="shared" si="1"/>
        <v>10.004</v>
      </c>
      <c r="N16" s="11">
        <f t="shared" si="2"/>
        <v>12.304919999999999</v>
      </c>
      <c r="O16" s="8" t="s">
        <v>69</v>
      </c>
      <c r="P16" s="8" t="s">
        <v>99</v>
      </c>
      <c r="Q16" s="8" t="s">
        <v>23</v>
      </c>
      <c r="R16" s="13" t="s">
        <v>24</v>
      </c>
      <c r="S16" s="4"/>
    </row>
    <row r="17" spans="1:19" x14ac:dyDescent="0.25">
      <c r="A17" s="5" t="s">
        <v>85</v>
      </c>
      <c r="B17" s="45" t="s">
        <v>100</v>
      </c>
      <c r="C17" s="45" t="s">
        <v>101</v>
      </c>
      <c r="D17" s="45" t="s">
        <v>102</v>
      </c>
      <c r="E17" s="46">
        <v>11</v>
      </c>
      <c r="F17" s="47">
        <v>11</v>
      </c>
      <c r="G17" s="47">
        <v>11</v>
      </c>
      <c r="H17" s="47">
        <v>5</v>
      </c>
      <c r="I17" s="47">
        <v>11</v>
      </c>
      <c r="J17" s="48" t="s">
        <v>21</v>
      </c>
      <c r="K17" s="47">
        <v>0.60673999999999995</v>
      </c>
      <c r="L17" s="49">
        <f t="shared" si="4"/>
        <v>0.7462901999999999</v>
      </c>
      <c r="M17" s="50">
        <f t="shared" si="1"/>
        <v>6.6741399999999995</v>
      </c>
      <c r="N17" s="50">
        <f t="shared" si="2"/>
        <v>8.2091921999999986</v>
      </c>
      <c r="O17" s="47" t="s">
        <v>103</v>
      </c>
      <c r="P17" s="47" t="s">
        <v>104</v>
      </c>
      <c r="Q17" s="47" t="s">
        <v>23</v>
      </c>
      <c r="R17" s="51" t="s">
        <v>24</v>
      </c>
      <c r="S17" s="4"/>
    </row>
    <row r="18" spans="1:19" x14ac:dyDescent="0.25">
      <c r="A18" s="5" t="s">
        <v>86</v>
      </c>
      <c r="B18" s="45" t="s">
        <v>105</v>
      </c>
      <c r="C18" s="45" t="s">
        <v>106</v>
      </c>
      <c r="D18" s="45" t="s">
        <v>107</v>
      </c>
      <c r="E18" s="47">
        <v>11</v>
      </c>
      <c r="F18" s="47">
        <v>11</v>
      </c>
      <c r="G18" s="47">
        <v>11</v>
      </c>
      <c r="H18" s="47">
        <v>2</v>
      </c>
      <c r="I18" s="47">
        <v>11</v>
      </c>
      <c r="J18" s="48" t="s">
        <v>21</v>
      </c>
      <c r="K18" s="47">
        <v>1.1160000000000001</v>
      </c>
      <c r="L18" s="49">
        <f t="shared" si="4"/>
        <v>1.3726800000000001</v>
      </c>
      <c r="M18" s="50">
        <f t="shared" si="1"/>
        <v>12.276000000000002</v>
      </c>
      <c r="N18" s="50">
        <f t="shared" si="2"/>
        <v>15.099480000000002</v>
      </c>
      <c r="O18" s="47" t="s">
        <v>103</v>
      </c>
      <c r="P18" s="47" t="s">
        <v>108</v>
      </c>
      <c r="Q18" s="47" t="s">
        <v>23</v>
      </c>
      <c r="R18" s="51" t="s">
        <v>24</v>
      </c>
      <c r="S18" s="4"/>
    </row>
    <row r="19" spans="1:19" x14ac:dyDescent="0.25">
      <c r="A19" s="5" t="s">
        <v>87</v>
      </c>
      <c r="B19" s="45" t="s">
        <v>109</v>
      </c>
      <c r="C19" s="45" t="s">
        <v>110</v>
      </c>
      <c r="D19" s="45" t="s">
        <v>111</v>
      </c>
      <c r="E19" s="46">
        <v>33</v>
      </c>
      <c r="F19" s="47">
        <v>33</v>
      </c>
      <c r="G19" s="47">
        <v>33</v>
      </c>
      <c r="H19" s="47">
        <v>5</v>
      </c>
      <c r="I19" s="47">
        <v>33</v>
      </c>
      <c r="J19" s="48" t="s">
        <v>21</v>
      </c>
      <c r="K19" s="47">
        <v>0.52810000000000001</v>
      </c>
      <c r="L19" s="49">
        <f t="shared" si="4"/>
        <v>0.649563</v>
      </c>
      <c r="M19" s="50">
        <f t="shared" si="1"/>
        <v>17.427299999999999</v>
      </c>
      <c r="N19" s="50">
        <f t="shared" si="2"/>
        <v>21.435578999999997</v>
      </c>
      <c r="O19" s="47" t="s">
        <v>112</v>
      </c>
      <c r="P19" s="47" t="s">
        <v>113</v>
      </c>
      <c r="Q19" s="47" t="s">
        <v>23</v>
      </c>
      <c r="R19" s="51" t="s">
        <v>24</v>
      </c>
      <c r="S19" s="4"/>
    </row>
    <row r="20" spans="1:19" x14ac:dyDescent="0.25">
      <c r="A20" s="5" t="s">
        <v>88</v>
      </c>
      <c r="B20" s="45" t="s">
        <v>114</v>
      </c>
      <c r="C20" s="45" t="s">
        <v>115</v>
      </c>
      <c r="D20" s="45" t="s">
        <v>116</v>
      </c>
      <c r="E20" s="46">
        <v>11</v>
      </c>
      <c r="F20" s="47">
        <v>11</v>
      </c>
      <c r="G20" s="47">
        <v>11</v>
      </c>
      <c r="H20" s="47">
        <v>5</v>
      </c>
      <c r="I20" s="47">
        <v>15</v>
      </c>
      <c r="J20" s="48" t="s">
        <v>21</v>
      </c>
      <c r="K20" s="47">
        <v>0.65456999999999999</v>
      </c>
      <c r="L20" s="49">
        <f t="shared" si="4"/>
        <v>0.80512109999999992</v>
      </c>
      <c r="M20" s="50">
        <f t="shared" si="1"/>
        <v>9.8185500000000001</v>
      </c>
      <c r="N20" s="50">
        <f t="shared" si="2"/>
        <v>12.0768165</v>
      </c>
      <c r="O20" s="47" t="s">
        <v>117</v>
      </c>
      <c r="P20" s="47" t="s">
        <v>164</v>
      </c>
      <c r="Q20" s="47" t="s">
        <v>23</v>
      </c>
      <c r="R20" s="53" t="s">
        <v>24</v>
      </c>
      <c r="S20" s="4"/>
    </row>
    <row r="21" spans="1:19" x14ac:dyDescent="0.25">
      <c r="A21" s="5" t="s">
        <v>89</v>
      </c>
      <c r="B21" s="45" t="s">
        <v>118</v>
      </c>
      <c r="C21" s="45" t="s">
        <v>119</v>
      </c>
      <c r="D21" s="45" t="s">
        <v>116</v>
      </c>
      <c r="E21" s="47">
        <v>11</v>
      </c>
      <c r="F21" s="47">
        <v>11</v>
      </c>
      <c r="G21" s="47">
        <v>11</v>
      </c>
      <c r="H21" s="47">
        <v>5</v>
      </c>
      <c r="I21" s="47">
        <v>11</v>
      </c>
      <c r="J21" s="48" t="s">
        <v>21</v>
      </c>
      <c r="K21" s="47">
        <v>0.9819</v>
      </c>
      <c r="L21" s="49">
        <f t="shared" si="4"/>
        <v>1.2077370000000001</v>
      </c>
      <c r="M21" s="50">
        <f t="shared" si="1"/>
        <v>10.8009</v>
      </c>
      <c r="N21" s="50">
        <f t="shared" si="2"/>
        <v>13.285107</v>
      </c>
      <c r="O21" s="47" t="s">
        <v>163</v>
      </c>
      <c r="P21" s="47" t="s">
        <v>162</v>
      </c>
      <c r="Q21" s="47" t="s">
        <v>23</v>
      </c>
      <c r="R21" s="53" t="s">
        <v>24</v>
      </c>
      <c r="S21" s="4"/>
    </row>
    <row r="22" spans="1:19" x14ac:dyDescent="0.25">
      <c r="A22" s="5" t="s">
        <v>90</v>
      </c>
      <c r="B22" s="45" t="s">
        <v>165</v>
      </c>
      <c r="C22" s="45" t="s">
        <v>166</v>
      </c>
      <c r="D22" s="65" t="s">
        <v>167</v>
      </c>
      <c r="E22" s="66">
        <v>1</v>
      </c>
      <c r="F22" s="47">
        <v>1</v>
      </c>
      <c r="G22" s="47">
        <v>1</v>
      </c>
      <c r="H22" s="47">
        <v>1</v>
      </c>
      <c r="I22" s="47">
        <v>1</v>
      </c>
      <c r="J22" s="48" t="s">
        <v>21</v>
      </c>
      <c r="K22" s="47">
        <v>17.149999999999999</v>
      </c>
      <c r="L22" s="49">
        <f t="shared" si="4"/>
        <v>21.094499999999996</v>
      </c>
      <c r="M22" s="50">
        <f t="shared" si="1"/>
        <v>17.149999999999999</v>
      </c>
      <c r="N22" s="50">
        <f t="shared" si="2"/>
        <v>21.094499999999996</v>
      </c>
      <c r="O22" s="47" t="s">
        <v>168</v>
      </c>
      <c r="P22" s="67">
        <v>50960</v>
      </c>
      <c r="Q22" s="47" t="s">
        <v>23</v>
      </c>
      <c r="R22" s="68" t="s">
        <v>24</v>
      </c>
      <c r="S22" s="4"/>
    </row>
    <row r="23" spans="1:19" x14ac:dyDescent="0.25">
      <c r="A23" s="5" t="s">
        <v>91</v>
      </c>
      <c r="B23" s="30" t="s">
        <v>121</v>
      </c>
      <c r="C23" s="30" t="s">
        <v>122</v>
      </c>
      <c r="D23" s="30" t="s">
        <v>123</v>
      </c>
      <c r="E23" s="31">
        <v>11</v>
      </c>
      <c r="F23" s="32">
        <v>11</v>
      </c>
      <c r="G23" s="32">
        <v>11</v>
      </c>
      <c r="H23" s="32">
        <v>15</v>
      </c>
      <c r="I23" s="32">
        <v>15</v>
      </c>
      <c r="J23" s="33" t="s">
        <v>21</v>
      </c>
      <c r="K23" s="32">
        <v>1.3371900000000001</v>
      </c>
      <c r="L23" s="34">
        <f t="shared" ref="L23:L30" si="5">K23*1.23</f>
        <v>1.6447437</v>
      </c>
      <c r="M23" s="35">
        <f t="shared" si="1"/>
        <v>20.057850000000002</v>
      </c>
      <c r="N23" s="35">
        <f t="shared" si="2"/>
        <v>24.671155500000001</v>
      </c>
      <c r="O23" s="52" t="s">
        <v>153</v>
      </c>
      <c r="P23" s="52" t="s">
        <v>154</v>
      </c>
      <c r="Q23" s="32" t="s">
        <v>23</v>
      </c>
      <c r="R23" s="63" t="s">
        <v>24</v>
      </c>
      <c r="S23" s="4"/>
    </row>
    <row r="24" spans="1:19" x14ac:dyDescent="0.25">
      <c r="A24" s="5" t="s">
        <v>92</v>
      </c>
      <c r="B24" s="36" t="s">
        <v>82</v>
      </c>
      <c r="C24" s="36" t="s">
        <v>125</v>
      </c>
      <c r="D24" s="36" t="s">
        <v>126</v>
      </c>
      <c r="E24" s="37">
        <v>11</v>
      </c>
      <c r="F24" s="38">
        <v>11</v>
      </c>
      <c r="G24" s="38">
        <v>11</v>
      </c>
      <c r="H24" s="38">
        <v>15</v>
      </c>
      <c r="I24" s="38">
        <v>15</v>
      </c>
      <c r="J24" s="39" t="s">
        <v>21</v>
      </c>
      <c r="K24" s="38">
        <v>0.76680000000000004</v>
      </c>
      <c r="L24" s="40">
        <f t="shared" si="5"/>
        <v>0.943164</v>
      </c>
      <c r="M24" s="41">
        <f t="shared" si="1"/>
        <v>11.502000000000001</v>
      </c>
      <c r="N24" s="41">
        <f t="shared" si="2"/>
        <v>14.147460000000001</v>
      </c>
      <c r="O24" s="52" t="s">
        <v>155</v>
      </c>
      <c r="P24" s="52" t="s">
        <v>125</v>
      </c>
      <c r="Q24" s="38" t="s">
        <v>23</v>
      </c>
      <c r="R24" s="63" t="s">
        <v>24</v>
      </c>
      <c r="S24" s="4"/>
    </row>
    <row r="25" spans="1:19" x14ac:dyDescent="0.25">
      <c r="A25" s="5" t="s">
        <v>93</v>
      </c>
      <c r="B25" s="30" t="s">
        <v>128</v>
      </c>
      <c r="C25" s="30" t="s">
        <v>84</v>
      </c>
      <c r="D25" s="30" t="s">
        <v>126</v>
      </c>
      <c r="E25" s="31">
        <v>11</v>
      </c>
      <c r="F25" s="32">
        <v>11</v>
      </c>
      <c r="G25" s="32">
        <v>11</v>
      </c>
      <c r="H25" s="32">
        <v>20</v>
      </c>
      <c r="I25" s="32">
        <v>20</v>
      </c>
      <c r="J25" s="33" t="s">
        <v>21</v>
      </c>
      <c r="K25" s="32">
        <v>0.32716000000000001</v>
      </c>
      <c r="L25" s="34">
        <f t="shared" si="5"/>
        <v>0.40240680000000001</v>
      </c>
      <c r="M25" s="35">
        <f t="shared" si="1"/>
        <v>6.5432000000000006</v>
      </c>
      <c r="N25" s="35">
        <f t="shared" si="2"/>
        <v>8.0481360000000013</v>
      </c>
      <c r="O25" s="52" t="s">
        <v>83</v>
      </c>
      <c r="P25" s="52" t="s">
        <v>84</v>
      </c>
      <c r="Q25" s="32" t="s">
        <v>23</v>
      </c>
      <c r="R25" s="63" t="s">
        <v>24</v>
      </c>
      <c r="S25" s="4"/>
    </row>
    <row r="26" spans="1:19" x14ac:dyDescent="0.25">
      <c r="A26" s="5" t="s">
        <v>94</v>
      </c>
      <c r="B26" s="36" t="s">
        <v>130</v>
      </c>
      <c r="C26" s="36" t="s">
        <v>131</v>
      </c>
      <c r="D26" s="36" t="s">
        <v>132</v>
      </c>
      <c r="E26" s="37">
        <v>11</v>
      </c>
      <c r="F26" s="38">
        <v>11</v>
      </c>
      <c r="G26" s="38">
        <v>11</v>
      </c>
      <c r="H26" s="38">
        <v>11</v>
      </c>
      <c r="I26" s="38">
        <v>11</v>
      </c>
      <c r="J26" s="39" t="s">
        <v>21</v>
      </c>
      <c r="K26" s="38">
        <v>3.7610000000000001</v>
      </c>
      <c r="L26" s="40">
        <f t="shared" si="5"/>
        <v>4.6260300000000001</v>
      </c>
      <c r="M26" s="41">
        <f t="shared" si="1"/>
        <v>41.371000000000002</v>
      </c>
      <c r="N26" s="41">
        <f t="shared" si="2"/>
        <v>50.886330000000001</v>
      </c>
      <c r="O26" s="52" t="s">
        <v>156</v>
      </c>
      <c r="P26" s="52" t="s">
        <v>157</v>
      </c>
      <c r="Q26" s="38" t="s">
        <v>23</v>
      </c>
      <c r="R26" s="63" t="s">
        <v>24</v>
      </c>
      <c r="S26" s="4"/>
    </row>
    <row r="27" spans="1:19" x14ac:dyDescent="0.25">
      <c r="A27" s="5" t="s">
        <v>120</v>
      </c>
      <c r="B27" s="30" t="s">
        <v>133</v>
      </c>
      <c r="C27" s="30" t="s">
        <v>134</v>
      </c>
      <c r="D27" s="30" t="s">
        <v>135</v>
      </c>
      <c r="E27" s="31">
        <v>22</v>
      </c>
      <c r="F27" s="32">
        <v>22</v>
      </c>
      <c r="G27" s="32">
        <v>22</v>
      </c>
      <c r="H27" s="32">
        <v>25</v>
      </c>
      <c r="I27" s="32">
        <v>25</v>
      </c>
      <c r="J27" s="33" t="s">
        <v>21</v>
      </c>
      <c r="K27" s="32">
        <v>0.1636</v>
      </c>
      <c r="L27" s="34">
        <f t="shared" si="5"/>
        <v>0.20122799999999999</v>
      </c>
      <c r="M27" s="41">
        <f t="shared" si="1"/>
        <v>4.09</v>
      </c>
      <c r="N27" s="41">
        <f t="shared" si="2"/>
        <v>5.0306999999999995</v>
      </c>
      <c r="O27" s="52" t="s">
        <v>117</v>
      </c>
      <c r="P27" s="52" t="s">
        <v>134</v>
      </c>
      <c r="Q27" s="32" t="s">
        <v>23</v>
      </c>
      <c r="R27" s="63" t="s">
        <v>24</v>
      </c>
      <c r="S27" s="4"/>
    </row>
    <row r="28" spans="1:19" x14ac:dyDescent="0.25">
      <c r="A28" s="5" t="s">
        <v>124</v>
      </c>
      <c r="B28" s="36" t="s">
        <v>136</v>
      </c>
      <c r="C28" s="36" t="s">
        <v>137</v>
      </c>
      <c r="D28" s="36" t="s">
        <v>138</v>
      </c>
      <c r="E28" s="37">
        <v>11</v>
      </c>
      <c r="F28" s="38">
        <v>11</v>
      </c>
      <c r="G28" s="38">
        <v>11</v>
      </c>
      <c r="H28" s="38">
        <v>11</v>
      </c>
      <c r="I28" s="38">
        <v>11</v>
      </c>
      <c r="J28" s="39" t="s">
        <v>21</v>
      </c>
      <c r="K28" s="38">
        <v>6.78</v>
      </c>
      <c r="L28" s="40">
        <f t="shared" si="5"/>
        <v>8.3393999999999995</v>
      </c>
      <c r="M28" s="41">
        <f t="shared" si="1"/>
        <v>74.58</v>
      </c>
      <c r="N28" s="41">
        <f t="shared" si="2"/>
        <v>91.733400000000003</v>
      </c>
      <c r="O28" s="52" t="s">
        <v>158</v>
      </c>
      <c r="P28" s="52" t="s">
        <v>159</v>
      </c>
      <c r="Q28" s="38" t="s">
        <v>23</v>
      </c>
      <c r="R28" s="63" t="s">
        <v>24</v>
      </c>
      <c r="S28" s="4"/>
    </row>
    <row r="29" spans="1:19" x14ac:dyDescent="0.25">
      <c r="A29" s="5" t="s">
        <v>127</v>
      </c>
      <c r="B29" s="30" t="s">
        <v>26</v>
      </c>
      <c r="C29" s="30" t="s">
        <v>139</v>
      </c>
      <c r="D29" s="30" t="s">
        <v>140</v>
      </c>
      <c r="E29" s="31">
        <v>11</v>
      </c>
      <c r="F29" s="32">
        <v>11</v>
      </c>
      <c r="G29" s="32">
        <v>11</v>
      </c>
      <c r="H29" s="32">
        <v>11</v>
      </c>
      <c r="I29" s="32">
        <v>11</v>
      </c>
      <c r="J29" s="33" t="s">
        <v>21</v>
      </c>
      <c r="K29" s="32">
        <v>1.1639999999999999</v>
      </c>
      <c r="L29" s="34">
        <f t="shared" si="5"/>
        <v>1.4317199999999999</v>
      </c>
      <c r="M29" s="35">
        <f t="shared" si="1"/>
        <v>12.803999999999998</v>
      </c>
      <c r="N29" s="35">
        <f t="shared" si="2"/>
        <v>15.748919999999998</v>
      </c>
      <c r="O29" s="52" t="s">
        <v>160</v>
      </c>
      <c r="P29" s="52" t="s">
        <v>139</v>
      </c>
      <c r="Q29" s="32" t="s">
        <v>23</v>
      </c>
      <c r="R29" s="63" t="s">
        <v>24</v>
      </c>
      <c r="S29" s="4"/>
    </row>
    <row r="30" spans="1:19" x14ac:dyDescent="0.25">
      <c r="A30" s="5" t="s">
        <v>129</v>
      </c>
      <c r="B30" s="36" t="s">
        <v>141</v>
      </c>
      <c r="C30" s="36" t="s">
        <v>142</v>
      </c>
      <c r="D30" s="36" t="s">
        <v>143</v>
      </c>
      <c r="E30" s="37">
        <v>11</v>
      </c>
      <c r="F30" s="38">
        <v>11</v>
      </c>
      <c r="G30" s="38">
        <v>11</v>
      </c>
      <c r="H30" s="38">
        <v>11</v>
      </c>
      <c r="I30" s="38">
        <v>11</v>
      </c>
      <c r="J30" s="39" t="s">
        <v>21</v>
      </c>
      <c r="K30" s="38">
        <v>0.3871</v>
      </c>
      <c r="L30" s="40">
        <f t="shared" si="5"/>
        <v>0.47613299999999997</v>
      </c>
      <c r="M30" s="41">
        <f t="shared" si="1"/>
        <v>4.2580999999999998</v>
      </c>
      <c r="N30" s="41">
        <f t="shared" si="2"/>
        <v>5.237463</v>
      </c>
      <c r="O30" s="52" t="s">
        <v>44</v>
      </c>
      <c r="P30" s="52" t="s">
        <v>161</v>
      </c>
      <c r="Q30" s="38" t="s">
        <v>23</v>
      </c>
      <c r="R30" s="63" t="s">
        <v>24</v>
      </c>
      <c r="S30" s="4"/>
    </row>
    <row r="31" spans="1:19" ht="15" customHeight="1" x14ac:dyDescent="0.25">
      <c r="B31" s="44" t="s">
        <v>95</v>
      </c>
      <c r="K31" s="27" t="s">
        <v>144</v>
      </c>
      <c r="L31" s="28"/>
      <c r="M31" s="29">
        <f>SUM(M4:M11)</f>
        <v>250.87434999999999</v>
      </c>
      <c r="N31" s="29">
        <f>SUM(N4:N11)</f>
        <v>308.57545049999999</v>
      </c>
      <c r="S31" s="4"/>
    </row>
    <row r="32" spans="1:19" x14ac:dyDescent="0.25">
      <c r="B32" s="42" t="s">
        <v>96</v>
      </c>
      <c r="K32" s="24" t="s">
        <v>145</v>
      </c>
      <c r="L32" s="25"/>
      <c r="M32" s="14">
        <f>SUM(M23:M30)</f>
        <v>175.20615000000001</v>
      </c>
      <c r="N32" s="14">
        <f>SUM(N23:N30)</f>
        <v>215.50356449999998</v>
      </c>
      <c r="S32" s="4"/>
    </row>
    <row r="33" spans="1:19" x14ac:dyDescent="0.25">
      <c r="B33" s="43" t="s">
        <v>151</v>
      </c>
      <c r="K33" s="24" t="s">
        <v>80</v>
      </c>
      <c r="L33" s="25"/>
      <c r="M33" s="14">
        <f>SUM(M4:M30)</f>
        <v>525.21839</v>
      </c>
      <c r="N33" s="14">
        <f>SUM(N4:N30)</f>
        <v>646.01861970000004</v>
      </c>
      <c r="S33" s="4"/>
    </row>
    <row r="34" spans="1:19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5" customHeight="1" x14ac:dyDescent="0.25">
      <c r="E35"/>
    </row>
    <row r="36" spans="1:19" x14ac:dyDescent="0.25">
      <c r="E36"/>
    </row>
    <row r="37" spans="1:19" x14ac:dyDescent="0.25">
      <c r="E37"/>
    </row>
    <row r="38" spans="1:19" x14ac:dyDescent="0.25">
      <c r="E38"/>
    </row>
    <row r="39" spans="1:19" x14ac:dyDescent="0.25">
      <c r="E39"/>
    </row>
    <row r="40" spans="1:19" x14ac:dyDescent="0.25">
      <c r="E40"/>
    </row>
    <row r="41" spans="1:19" x14ac:dyDescent="0.25">
      <c r="E41"/>
    </row>
    <row r="42" spans="1:19" x14ac:dyDescent="0.25">
      <c r="E42"/>
    </row>
    <row r="43" spans="1:19" x14ac:dyDescent="0.25">
      <c r="E43"/>
    </row>
    <row r="44" spans="1:19" x14ac:dyDescent="0.25">
      <c r="E44"/>
    </row>
    <row r="45" spans="1:19" x14ac:dyDescent="0.25">
      <c r="E45"/>
    </row>
    <row r="46" spans="1:19" x14ac:dyDescent="0.25">
      <c r="E46"/>
    </row>
    <row r="47" spans="1:19" x14ac:dyDescent="0.25">
      <c r="E47"/>
    </row>
    <row r="48" spans="1:19" x14ac:dyDescent="0.25">
      <c r="E48"/>
    </row>
    <row r="49" spans="1:20" x14ac:dyDescent="0.25">
      <c r="E49"/>
    </row>
    <row r="50" spans="1:20" x14ac:dyDescent="0.25">
      <c r="E50"/>
    </row>
    <row r="51" spans="1:20" x14ac:dyDescent="0.25">
      <c r="E51"/>
    </row>
    <row r="52" spans="1:20" x14ac:dyDescent="0.25">
      <c r="E52"/>
    </row>
    <row r="53" spans="1:20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spans="1:20" x14ac:dyDescent="0.25">
      <c r="E54"/>
    </row>
    <row r="55" spans="1:20" x14ac:dyDescent="0.25">
      <c r="E55"/>
    </row>
    <row r="56" spans="1:20" x14ac:dyDescent="0.25">
      <c r="E56"/>
    </row>
    <row r="57" spans="1:20" x14ac:dyDescent="0.25">
      <c r="E57"/>
    </row>
    <row r="58" spans="1:20" x14ac:dyDescent="0.25">
      <c r="E58"/>
    </row>
    <row r="59" spans="1:20" x14ac:dyDescent="0.25">
      <c r="E59"/>
    </row>
    <row r="60" spans="1:20" ht="15" customHeight="1" x14ac:dyDescent="0.25">
      <c r="E60"/>
    </row>
    <row r="61" spans="1:20" x14ac:dyDescent="0.25">
      <c r="E61"/>
    </row>
    <row r="62" spans="1:20" x14ac:dyDescent="0.25">
      <c r="E62"/>
    </row>
    <row r="63" spans="1:20" x14ac:dyDescent="0.25">
      <c r="E63"/>
    </row>
    <row r="64" spans="1:20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</sheetData>
  <mergeCells count="16">
    <mergeCell ref="O2:O3"/>
    <mergeCell ref="P2:P3"/>
    <mergeCell ref="Q2:Q3"/>
    <mergeCell ref="R2:R3"/>
    <mergeCell ref="G2:G3"/>
    <mergeCell ref="H2:H3"/>
    <mergeCell ref="I2:I3"/>
    <mergeCell ref="J2:J3"/>
    <mergeCell ref="K2:L2"/>
    <mergeCell ref="M2:N2"/>
    <mergeCell ref="F2:F3"/>
    <mergeCell ref="A2:A3"/>
    <mergeCell ref="B2:B3"/>
    <mergeCell ref="C2:C3"/>
    <mergeCell ref="D2:D3"/>
    <mergeCell ref="E2:E3"/>
  </mergeCells>
  <hyperlinks>
    <hyperlink ref="R4" r:id="rId1" xr:uid="{FA46E1D2-44D8-473D-B301-104C3F2743FE}"/>
    <hyperlink ref="R5" r:id="rId2" xr:uid="{DE86F2BD-9D92-4281-BE23-05262CC1A41D}"/>
    <hyperlink ref="R6" r:id="rId3" xr:uid="{4A444AC3-F214-4791-8E42-CCAF20942A68}"/>
    <hyperlink ref="R7" r:id="rId4" xr:uid="{C48C86B5-8348-43F7-A733-D7F1FDDAC548}"/>
    <hyperlink ref="R8" r:id="rId5" xr:uid="{4106F30E-5D75-402F-9869-0FBC540500C9}"/>
    <hyperlink ref="R17" r:id="rId6" xr:uid="{BC7F43F8-DE8F-4DCF-867D-1D42C505682D}"/>
    <hyperlink ref="R18" r:id="rId7" xr:uid="{D5C15370-25E7-47A8-AED7-B1B1BF5A04FC}"/>
    <hyperlink ref="R19" r:id="rId8" xr:uid="{A2EFD364-1CDA-4FF9-9EA1-5C3EB309015C}"/>
    <hyperlink ref="R16" r:id="rId9" xr:uid="{14AF27E6-9842-4F83-ABE7-FBA70112C94F}"/>
    <hyperlink ref="R12" r:id="rId10" xr:uid="{8AE7592F-9C94-4803-A682-339F02BDEDE9}"/>
    <hyperlink ref="R13" r:id="rId11" xr:uid="{44134136-9512-41AC-A6B9-144344471232}"/>
    <hyperlink ref="R14" r:id="rId12" xr:uid="{40F74A91-8D2B-4DA6-9F83-F74C8000801E}"/>
    <hyperlink ref="R15" r:id="rId13" xr:uid="{2C4DE4C1-0090-4D96-AFF0-CB80D0B9A965}"/>
    <hyperlink ref="R9" r:id="rId14" xr:uid="{F194C968-D53B-43B9-AB3B-2AAA6E659577}"/>
    <hyperlink ref="R10" r:id="rId15" xr:uid="{B2EC5EF4-25EC-4CCA-BFAD-7A9C085D65A4}"/>
    <hyperlink ref="R11" r:id="rId16" xr:uid="{5903B6E2-4551-47ED-864F-B921A2370279}"/>
    <hyperlink ref="R21" r:id="rId17" xr:uid="{6597315D-2A89-49AB-8DBD-EC35A434E014}"/>
    <hyperlink ref="R20" r:id="rId18" xr:uid="{8BE63345-396D-420D-89F2-359A47B4EBE4}"/>
    <hyperlink ref="R22" r:id="rId19" xr:uid="{B7DF824D-BB8C-41CA-8A68-EDE45E54A08F}"/>
    <hyperlink ref="R23" r:id="rId20" xr:uid="{81AF7F2E-AEF0-49F9-90C7-B6C5325AA4E4}"/>
    <hyperlink ref="R24" r:id="rId21" xr:uid="{B8BA0BCA-B74B-40C4-93A8-3DACE82981AF}"/>
    <hyperlink ref="R25" r:id="rId22" xr:uid="{02A386CE-7FE1-439E-A1AE-43DD322D488D}"/>
    <hyperlink ref="R26" r:id="rId23" xr:uid="{E55BCA53-D703-4FE3-BF89-CBA69C04CA2F}"/>
    <hyperlink ref="R27" r:id="rId24" xr:uid="{6E603032-BE3F-45E7-8588-3FD5D9558C6E}"/>
    <hyperlink ref="R28" r:id="rId25" xr:uid="{4579CF77-66FB-4294-B6FB-F9E4D3F857BF}"/>
    <hyperlink ref="R29" r:id="rId26" xr:uid="{B777D049-AE0C-4C80-B0E7-1CE9C51A9B5F}"/>
    <hyperlink ref="R30" r:id="rId27" xr:uid="{99A713A6-4665-409B-A5E1-86E3A0C34E9C}"/>
  </hyperlinks>
  <pageMargins left="0.7" right="0.7" top="0.75" bottom="0.75" header="0.511811023622047" footer="0.511811023622047"/>
  <pageSetup paperSize="9" orientation="portrait" horizontalDpi="300" verticalDpi="30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9D74-946E-473B-BD59-3A1E3A13A623}">
  <dimension ref="A1:T68"/>
  <sheetViews>
    <sheetView zoomScaleNormal="100" workbookViewId="0">
      <selection activeCell="T10" sqref="T10"/>
    </sheetView>
  </sheetViews>
  <sheetFormatPr defaultColWidth="8.5703125" defaultRowHeight="15" x14ac:dyDescent="0.25"/>
  <cols>
    <col min="1" max="1" width="3.5703125" customWidth="1"/>
    <col min="2" max="2" width="15.42578125" customWidth="1"/>
    <col min="3" max="3" width="17.42578125" customWidth="1"/>
    <col min="4" max="4" width="33.5703125" customWidth="1"/>
    <col min="5" max="5" width="11.28515625" style="2" customWidth="1"/>
    <col min="6" max="7" width="11" customWidth="1"/>
    <col min="8" max="8" width="10.85546875" customWidth="1"/>
    <col min="9" max="9" width="9.42578125" customWidth="1"/>
    <col min="10" max="10" width="10" customWidth="1"/>
    <col min="11" max="11" width="11.140625" customWidth="1"/>
    <col min="12" max="12" width="11.5703125" customWidth="1"/>
    <col min="13" max="13" width="7.28515625" customWidth="1"/>
    <col min="14" max="14" width="8" customWidth="1"/>
    <col min="15" max="15" width="23.85546875" customWidth="1"/>
    <col min="16" max="16" width="18.5703125" customWidth="1"/>
    <col min="17" max="17" width="9.85546875" customWidth="1"/>
    <col min="18" max="18" width="10.140625" customWidth="1"/>
  </cols>
  <sheetData>
    <row r="1" spans="1:19" ht="38.25" customHeight="1" x14ac:dyDescent="0.25">
      <c r="B1" s="3" t="s">
        <v>152</v>
      </c>
      <c r="S1" s="4"/>
    </row>
    <row r="2" spans="1:19" ht="15" customHeight="1" x14ac:dyDescent="0.25">
      <c r="A2" s="70" t="s">
        <v>0</v>
      </c>
      <c r="B2" s="70" t="s">
        <v>1</v>
      </c>
      <c r="C2" s="70" t="s">
        <v>2</v>
      </c>
      <c r="D2" s="70" t="s">
        <v>3</v>
      </c>
      <c r="E2" s="69" t="s">
        <v>4</v>
      </c>
      <c r="F2" s="69" t="s">
        <v>5</v>
      </c>
      <c r="G2" s="71" t="s">
        <v>6</v>
      </c>
      <c r="H2" s="71" t="s">
        <v>7</v>
      </c>
      <c r="I2" s="69" t="s">
        <v>8</v>
      </c>
      <c r="J2" s="73" t="s">
        <v>9</v>
      </c>
      <c r="K2" s="70" t="s">
        <v>81</v>
      </c>
      <c r="L2" s="70"/>
      <c r="M2" s="70" t="s">
        <v>10</v>
      </c>
      <c r="N2" s="70"/>
      <c r="O2" s="72" t="s">
        <v>11</v>
      </c>
      <c r="P2" s="71" t="s">
        <v>12</v>
      </c>
      <c r="Q2" s="70" t="s">
        <v>13</v>
      </c>
      <c r="R2" s="71" t="s">
        <v>14</v>
      </c>
      <c r="S2" s="4"/>
    </row>
    <row r="3" spans="1:19" ht="15" customHeight="1" x14ac:dyDescent="0.25">
      <c r="A3" s="70"/>
      <c r="B3" s="70"/>
      <c r="C3" s="70"/>
      <c r="D3" s="70"/>
      <c r="E3" s="69"/>
      <c r="F3" s="69"/>
      <c r="G3" s="71"/>
      <c r="H3" s="71"/>
      <c r="I3" s="69"/>
      <c r="J3" s="73"/>
      <c r="K3" s="1" t="s">
        <v>15</v>
      </c>
      <c r="L3" s="1" t="s">
        <v>16</v>
      </c>
      <c r="M3" s="1" t="s">
        <v>15</v>
      </c>
      <c r="N3" s="1" t="s">
        <v>16</v>
      </c>
      <c r="O3" s="72"/>
      <c r="P3" s="71"/>
      <c r="Q3" s="70"/>
      <c r="R3" s="71"/>
      <c r="S3" s="4"/>
    </row>
    <row r="4" spans="1:19" x14ac:dyDescent="0.25">
      <c r="A4" s="5" t="s">
        <v>17</v>
      </c>
      <c r="B4" s="16" t="s">
        <v>18</v>
      </c>
      <c r="C4" s="16" t="s">
        <v>19</v>
      </c>
      <c r="D4" s="16" t="s">
        <v>20</v>
      </c>
      <c r="E4" s="17">
        <v>11</v>
      </c>
      <c r="F4" s="18">
        <v>11</v>
      </c>
      <c r="G4" s="18">
        <v>11</v>
      </c>
      <c r="H4" s="18">
        <v>1</v>
      </c>
      <c r="I4" s="18">
        <v>11</v>
      </c>
      <c r="J4" s="19" t="s">
        <v>21</v>
      </c>
      <c r="K4" s="20">
        <v>10.95</v>
      </c>
      <c r="L4" s="20">
        <f t="shared" ref="L4" si="0">K4*1.23</f>
        <v>13.468499999999999</v>
      </c>
      <c r="M4" s="21">
        <f t="shared" ref="M4:M30" si="1">IF($J4="TAK",$K4*$I4,0)</f>
        <v>120.44999999999999</v>
      </c>
      <c r="N4" s="21">
        <f t="shared" ref="N4:N30" si="2">$M4*1.23</f>
        <v>148.15349999999998</v>
      </c>
      <c r="O4" s="22" t="s">
        <v>22</v>
      </c>
      <c r="P4" s="18" t="s">
        <v>19</v>
      </c>
      <c r="Q4" s="18" t="s">
        <v>23</v>
      </c>
      <c r="R4" s="23" t="s">
        <v>24</v>
      </c>
      <c r="S4" s="4"/>
    </row>
    <row r="5" spans="1:19" x14ac:dyDescent="0.25">
      <c r="A5" s="5" t="s">
        <v>25</v>
      </c>
      <c r="B5" s="16" t="s">
        <v>26</v>
      </c>
      <c r="C5" s="16" t="s">
        <v>27</v>
      </c>
      <c r="D5" s="16" t="s">
        <v>28</v>
      </c>
      <c r="E5" s="17">
        <v>11</v>
      </c>
      <c r="F5" s="18">
        <v>11</v>
      </c>
      <c r="G5" s="18">
        <v>11</v>
      </c>
      <c r="H5" s="18">
        <v>1</v>
      </c>
      <c r="I5" s="18">
        <v>11</v>
      </c>
      <c r="J5" s="19" t="s">
        <v>21</v>
      </c>
      <c r="K5" s="20">
        <v>5.67</v>
      </c>
      <c r="L5" s="20">
        <f>K5*1.23</f>
        <v>6.9741</v>
      </c>
      <c r="M5" s="21">
        <f t="shared" si="1"/>
        <v>62.37</v>
      </c>
      <c r="N5" s="21">
        <f t="shared" si="2"/>
        <v>76.715099999999993</v>
      </c>
      <c r="O5" s="22" t="s">
        <v>22</v>
      </c>
      <c r="P5" s="18" t="s">
        <v>27</v>
      </c>
      <c r="Q5" s="18" t="s">
        <v>23</v>
      </c>
      <c r="R5" s="23" t="s">
        <v>24</v>
      </c>
      <c r="S5" s="4"/>
    </row>
    <row r="6" spans="1:19" x14ac:dyDescent="0.25">
      <c r="A6" s="5" t="s">
        <v>29</v>
      </c>
      <c r="B6" s="16" t="s">
        <v>30</v>
      </c>
      <c r="C6" s="16" t="s">
        <v>31</v>
      </c>
      <c r="D6" s="16" t="s">
        <v>32</v>
      </c>
      <c r="E6" s="17">
        <v>11</v>
      </c>
      <c r="F6" s="18">
        <v>5</v>
      </c>
      <c r="G6" s="18">
        <v>0</v>
      </c>
      <c r="H6" s="18">
        <v>1</v>
      </c>
      <c r="I6" s="18">
        <v>3</v>
      </c>
      <c r="J6" s="19" t="s">
        <v>21</v>
      </c>
      <c r="K6" s="20">
        <v>5.5638500000000004</v>
      </c>
      <c r="L6" s="20">
        <f>K6*1.23</f>
        <v>6.8435355000000007</v>
      </c>
      <c r="M6" s="21">
        <f t="shared" si="1"/>
        <v>16.691549999999999</v>
      </c>
      <c r="N6" s="21">
        <f t="shared" si="2"/>
        <v>20.530606499999998</v>
      </c>
      <c r="O6" s="22" t="s">
        <v>33</v>
      </c>
      <c r="P6" s="18" t="s">
        <v>31</v>
      </c>
      <c r="Q6" s="18" t="s">
        <v>23</v>
      </c>
      <c r="R6" s="23" t="s">
        <v>24</v>
      </c>
      <c r="S6" s="4"/>
    </row>
    <row r="7" spans="1:19" x14ac:dyDescent="0.25">
      <c r="A7" s="5" t="s">
        <v>34</v>
      </c>
      <c r="B7" s="16" t="s">
        <v>35</v>
      </c>
      <c r="C7" s="16" t="s">
        <v>36</v>
      </c>
      <c r="D7" s="16" t="s">
        <v>37</v>
      </c>
      <c r="E7" s="17">
        <v>11</v>
      </c>
      <c r="F7" s="18">
        <v>11</v>
      </c>
      <c r="G7" s="18">
        <v>11</v>
      </c>
      <c r="H7" s="18">
        <v>2</v>
      </c>
      <c r="I7" s="18">
        <v>11</v>
      </c>
      <c r="J7" s="19" t="s">
        <v>21</v>
      </c>
      <c r="K7" s="20">
        <v>1.0218</v>
      </c>
      <c r="L7" s="20">
        <f>K7*1.23</f>
        <v>1.2568140000000001</v>
      </c>
      <c r="M7" s="21">
        <f t="shared" si="1"/>
        <v>11.239800000000001</v>
      </c>
      <c r="N7" s="21">
        <f t="shared" si="2"/>
        <v>13.824954</v>
      </c>
      <c r="O7" s="22" t="s">
        <v>38</v>
      </c>
      <c r="P7" s="18" t="s">
        <v>39</v>
      </c>
      <c r="Q7" s="18" t="s">
        <v>23</v>
      </c>
      <c r="R7" s="23" t="s">
        <v>24</v>
      </c>
      <c r="S7" s="4"/>
    </row>
    <row r="8" spans="1:19" x14ac:dyDescent="0.25">
      <c r="A8" s="5" t="s">
        <v>40</v>
      </c>
      <c r="B8" s="16" t="s">
        <v>41</v>
      </c>
      <c r="C8" s="16" t="s">
        <v>42</v>
      </c>
      <c r="D8" s="16" t="s">
        <v>43</v>
      </c>
      <c r="E8" s="17">
        <v>11</v>
      </c>
      <c r="F8" s="18">
        <v>6</v>
      </c>
      <c r="G8" s="18">
        <v>0</v>
      </c>
      <c r="H8" s="18">
        <v>5</v>
      </c>
      <c r="I8" s="18">
        <v>11</v>
      </c>
      <c r="J8" s="19" t="s">
        <v>21</v>
      </c>
      <c r="K8" s="20">
        <v>0.77100000000000002</v>
      </c>
      <c r="L8" s="20">
        <f>K8*1.23</f>
        <v>0.94833000000000001</v>
      </c>
      <c r="M8" s="21">
        <f t="shared" si="1"/>
        <v>8.4809999999999999</v>
      </c>
      <c r="N8" s="21">
        <f t="shared" si="2"/>
        <v>10.43163</v>
      </c>
      <c r="O8" s="22" t="s">
        <v>44</v>
      </c>
      <c r="P8" s="18" t="s">
        <v>42</v>
      </c>
      <c r="Q8" s="18" t="s">
        <v>23</v>
      </c>
      <c r="R8" s="23" t="s">
        <v>24</v>
      </c>
      <c r="S8" s="4"/>
    </row>
    <row r="9" spans="1:19" x14ac:dyDescent="0.25">
      <c r="A9" s="5" t="s">
        <v>45</v>
      </c>
      <c r="B9" s="16" t="s">
        <v>62</v>
      </c>
      <c r="C9" s="16" t="s">
        <v>63</v>
      </c>
      <c r="D9" s="16" t="s">
        <v>64</v>
      </c>
      <c r="E9" s="17">
        <v>2</v>
      </c>
      <c r="F9" s="18">
        <v>2</v>
      </c>
      <c r="G9" s="18">
        <v>2</v>
      </c>
      <c r="H9" s="18">
        <v>100</v>
      </c>
      <c r="I9" s="18">
        <v>100</v>
      </c>
      <c r="J9" s="19" t="s">
        <v>21</v>
      </c>
      <c r="K9" s="18">
        <v>6.9980000000000001E-2</v>
      </c>
      <c r="L9" s="20">
        <f t="shared" ref="L9:L11" si="3">K9*1.23</f>
        <v>8.6075399999999996E-2</v>
      </c>
      <c r="M9" s="21">
        <f t="shared" si="1"/>
        <v>6.9980000000000002</v>
      </c>
      <c r="N9" s="21">
        <f t="shared" si="2"/>
        <v>8.6075400000000002</v>
      </c>
      <c r="O9" s="22" t="s">
        <v>47</v>
      </c>
      <c r="P9" s="18" t="s">
        <v>65</v>
      </c>
      <c r="Q9" s="18" t="s">
        <v>23</v>
      </c>
      <c r="R9" s="23" t="s">
        <v>24</v>
      </c>
      <c r="S9" s="4"/>
    </row>
    <row r="10" spans="1:19" x14ac:dyDescent="0.25">
      <c r="A10" s="5" t="s">
        <v>48</v>
      </c>
      <c r="B10" s="16" t="s">
        <v>71</v>
      </c>
      <c r="C10" s="16" t="s">
        <v>72</v>
      </c>
      <c r="D10" s="16" t="s">
        <v>73</v>
      </c>
      <c r="E10" s="17">
        <v>22</v>
      </c>
      <c r="F10" s="18">
        <v>22</v>
      </c>
      <c r="G10" s="18">
        <v>0</v>
      </c>
      <c r="H10" s="18">
        <v>100</v>
      </c>
      <c r="I10" s="18">
        <v>100</v>
      </c>
      <c r="J10" s="19" t="s">
        <v>21</v>
      </c>
      <c r="K10" s="18">
        <v>0.12322</v>
      </c>
      <c r="L10" s="20">
        <f t="shared" si="3"/>
        <v>0.15156059999999999</v>
      </c>
      <c r="M10" s="21">
        <f t="shared" si="1"/>
        <v>12.321999999999999</v>
      </c>
      <c r="N10" s="21">
        <f t="shared" si="2"/>
        <v>15.156059999999998</v>
      </c>
      <c r="O10" s="22" t="s">
        <v>47</v>
      </c>
      <c r="P10" s="18" t="s">
        <v>74</v>
      </c>
      <c r="Q10" s="18" t="s">
        <v>23</v>
      </c>
      <c r="R10" s="23" t="s">
        <v>24</v>
      </c>
      <c r="S10" s="4"/>
    </row>
    <row r="11" spans="1:19" x14ac:dyDescent="0.25">
      <c r="A11" s="5" t="s">
        <v>52</v>
      </c>
      <c r="B11" s="16" t="s">
        <v>76</v>
      </c>
      <c r="C11" s="16" t="s">
        <v>77</v>
      </c>
      <c r="D11" s="16" t="s">
        <v>78</v>
      </c>
      <c r="E11" s="17">
        <v>22</v>
      </c>
      <c r="F11" s="18">
        <v>22</v>
      </c>
      <c r="G11" s="18">
        <v>22</v>
      </c>
      <c r="H11" s="18">
        <v>100</v>
      </c>
      <c r="I11" s="18">
        <v>100</v>
      </c>
      <c r="J11" s="19" t="s">
        <v>21</v>
      </c>
      <c r="K11" s="18">
        <v>0.12322</v>
      </c>
      <c r="L11" s="20">
        <f t="shared" si="3"/>
        <v>0.15156059999999999</v>
      </c>
      <c r="M11" s="21">
        <f t="shared" si="1"/>
        <v>12.321999999999999</v>
      </c>
      <c r="N11" s="21">
        <f t="shared" si="2"/>
        <v>15.156059999999998</v>
      </c>
      <c r="O11" s="22" t="s">
        <v>47</v>
      </c>
      <c r="P11" s="18" t="s">
        <v>79</v>
      </c>
      <c r="Q11" s="18" t="s">
        <v>23</v>
      </c>
      <c r="R11" s="23" t="s">
        <v>24</v>
      </c>
      <c r="S11" s="4"/>
    </row>
    <row r="12" spans="1:19" x14ac:dyDescent="0.25">
      <c r="A12" s="5" t="s">
        <v>57</v>
      </c>
      <c r="B12" s="6" t="s">
        <v>46</v>
      </c>
      <c r="C12" s="6" t="s">
        <v>147</v>
      </c>
      <c r="D12" s="6" t="s">
        <v>146</v>
      </c>
      <c r="E12" s="7">
        <v>35</v>
      </c>
      <c r="F12" s="8">
        <v>35</v>
      </c>
      <c r="G12" s="8">
        <v>35</v>
      </c>
      <c r="H12" s="8">
        <v>100</v>
      </c>
      <c r="I12" s="8">
        <v>100</v>
      </c>
      <c r="J12" s="9" t="s">
        <v>21</v>
      </c>
      <c r="K12" s="8">
        <v>3.6060000000000002E-2</v>
      </c>
      <c r="L12" s="10">
        <f>K12*1.23</f>
        <v>4.4353799999999999E-2</v>
      </c>
      <c r="M12" s="11">
        <f t="shared" si="1"/>
        <v>3.6060000000000003</v>
      </c>
      <c r="N12" s="11">
        <f t="shared" si="2"/>
        <v>4.4353800000000003</v>
      </c>
      <c r="O12" s="12" t="s">
        <v>47</v>
      </c>
      <c r="P12" s="8" t="s">
        <v>97</v>
      </c>
      <c r="Q12" s="8" t="s">
        <v>23</v>
      </c>
      <c r="R12" s="13" t="s">
        <v>24</v>
      </c>
      <c r="S12" s="4"/>
    </row>
    <row r="13" spans="1:19" x14ac:dyDescent="0.25">
      <c r="A13" s="5" t="s">
        <v>61</v>
      </c>
      <c r="B13" s="6" t="s">
        <v>49</v>
      </c>
      <c r="C13" s="6" t="s">
        <v>50</v>
      </c>
      <c r="D13" s="6" t="s">
        <v>148</v>
      </c>
      <c r="E13" s="7">
        <v>24</v>
      </c>
      <c r="F13" s="8">
        <v>24</v>
      </c>
      <c r="G13" s="8">
        <v>24</v>
      </c>
      <c r="H13" s="8">
        <v>100</v>
      </c>
      <c r="I13" s="8">
        <v>100</v>
      </c>
      <c r="J13" s="9" t="s">
        <v>21</v>
      </c>
      <c r="K13" s="8">
        <v>3.6060000000000002E-2</v>
      </c>
      <c r="L13" s="10">
        <f t="shared" ref="L13:L22" si="4">K13*1.23</f>
        <v>4.4353799999999999E-2</v>
      </c>
      <c r="M13" s="11">
        <f t="shared" si="1"/>
        <v>3.6060000000000003</v>
      </c>
      <c r="N13" s="11">
        <f t="shared" si="2"/>
        <v>4.4353800000000003</v>
      </c>
      <c r="O13" s="12" t="s">
        <v>47</v>
      </c>
      <c r="P13" s="8" t="s">
        <v>51</v>
      </c>
      <c r="Q13" s="8" t="s">
        <v>23</v>
      </c>
      <c r="R13" s="13" t="s">
        <v>24</v>
      </c>
      <c r="S13" s="4"/>
    </row>
    <row r="14" spans="1:19" x14ac:dyDescent="0.25">
      <c r="A14" s="5" t="s">
        <v>66</v>
      </c>
      <c r="B14" s="6" t="s">
        <v>53</v>
      </c>
      <c r="C14" s="6" t="s">
        <v>54</v>
      </c>
      <c r="D14" s="6" t="s">
        <v>149</v>
      </c>
      <c r="E14" s="7">
        <v>26</v>
      </c>
      <c r="F14" s="8">
        <v>26</v>
      </c>
      <c r="G14" s="8">
        <v>26</v>
      </c>
      <c r="H14" s="8">
        <v>100</v>
      </c>
      <c r="I14" s="8">
        <v>100</v>
      </c>
      <c r="J14" s="9" t="s">
        <v>21</v>
      </c>
      <c r="K14" s="8">
        <v>4.2590000000000003E-2</v>
      </c>
      <c r="L14" s="10">
        <f t="shared" si="4"/>
        <v>5.23857E-2</v>
      </c>
      <c r="M14" s="11">
        <f t="shared" si="1"/>
        <v>4.2590000000000003</v>
      </c>
      <c r="N14" s="11">
        <f t="shared" si="2"/>
        <v>5.2385700000000002</v>
      </c>
      <c r="O14" s="12" t="s">
        <v>47</v>
      </c>
      <c r="P14" s="8" t="s">
        <v>55</v>
      </c>
      <c r="Q14" s="8" t="s">
        <v>23</v>
      </c>
      <c r="R14" s="13" t="s">
        <v>56</v>
      </c>
      <c r="S14" s="4"/>
    </row>
    <row r="15" spans="1:19" x14ac:dyDescent="0.25">
      <c r="A15" s="5" t="s">
        <v>70</v>
      </c>
      <c r="B15" s="6" t="s">
        <v>58</v>
      </c>
      <c r="C15" s="6" t="s">
        <v>59</v>
      </c>
      <c r="D15" s="6" t="s">
        <v>150</v>
      </c>
      <c r="E15" s="7">
        <v>77</v>
      </c>
      <c r="F15" s="8">
        <v>77</v>
      </c>
      <c r="G15" s="8">
        <v>77</v>
      </c>
      <c r="H15" s="8">
        <v>100</v>
      </c>
      <c r="I15" s="8">
        <v>100</v>
      </c>
      <c r="J15" s="9" t="s">
        <v>21</v>
      </c>
      <c r="K15" s="8">
        <v>3.5159999999999997E-2</v>
      </c>
      <c r="L15" s="10">
        <f t="shared" si="4"/>
        <v>4.3246799999999995E-2</v>
      </c>
      <c r="M15" s="11">
        <f t="shared" si="1"/>
        <v>3.5159999999999996</v>
      </c>
      <c r="N15" s="11">
        <f t="shared" si="2"/>
        <v>4.324679999999999</v>
      </c>
      <c r="O15" s="12" t="s">
        <v>47</v>
      </c>
      <c r="P15" s="8" t="s">
        <v>60</v>
      </c>
      <c r="Q15" s="8" t="s">
        <v>23</v>
      </c>
      <c r="R15" s="53" t="s">
        <v>24</v>
      </c>
      <c r="S15" s="4"/>
    </row>
    <row r="16" spans="1:19" x14ac:dyDescent="0.25">
      <c r="A16" s="5" t="s">
        <v>75</v>
      </c>
      <c r="B16" s="6" t="s">
        <v>67</v>
      </c>
      <c r="C16" s="6" t="s">
        <v>98</v>
      </c>
      <c r="D16" s="6" t="s">
        <v>68</v>
      </c>
      <c r="E16" s="7">
        <v>55</v>
      </c>
      <c r="F16" s="8">
        <v>55</v>
      </c>
      <c r="G16" s="8">
        <v>55</v>
      </c>
      <c r="H16" s="8">
        <v>100</v>
      </c>
      <c r="I16" s="8">
        <v>100</v>
      </c>
      <c r="J16" s="9" t="s">
        <v>21</v>
      </c>
      <c r="K16" s="8">
        <v>0.10004</v>
      </c>
      <c r="L16" s="10">
        <f t="shared" si="4"/>
        <v>0.1230492</v>
      </c>
      <c r="M16" s="11">
        <f t="shared" si="1"/>
        <v>10.004</v>
      </c>
      <c r="N16" s="11">
        <f t="shared" si="2"/>
        <v>12.304919999999999</v>
      </c>
      <c r="O16" s="12" t="s">
        <v>69</v>
      </c>
      <c r="P16" s="8" t="s">
        <v>99</v>
      </c>
      <c r="Q16" s="8" t="s">
        <v>23</v>
      </c>
      <c r="R16" s="13" t="s">
        <v>24</v>
      </c>
      <c r="S16" s="4"/>
    </row>
    <row r="17" spans="1:19" x14ac:dyDescent="0.25">
      <c r="A17" s="5" t="s">
        <v>85</v>
      </c>
      <c r="B17" s="45" t="s">
        <v>100</v>
      </c>
      <c r="C17" s="45" t="s">
        <v>101</v>
      </c>
      <c r="D17" s="45" t="s">
        <v>102</v>
      </c>
      <c r="E17" s="46">
        <v>11</v>
      </c>
      <c r="F17" s="47">
        <v>11</v>
      </c>
      <c r="G17" s="47">
        <v>11</v>
      </c>
      <c r="H17" s="47">
        <v>5</v>
      </c>
      <c r="I17" s="47">
        <v>11</v>
      </c>
      <c r="J17" s="48" t="s">
        <v>21</v>
      </c>
      <c r="K17" s="47">
        <v>0.60673999999999995</v>
      </c>
      <c r="L17" s="49">
        <f t="shared" si="4"/>
        <v>0.7462901999999999</v>
      </c>
      <c r="M17" s="50">
        <f t="shared" si="1"/>
        <v>6.6741399999999995</v>
      </c>
      <c r="N17" s="50">
        <f t="shared" si="2"/>
        <v>8.2091921999999986</v>
      </c>
      <c r="O17" s="47" t="s">
        <v>103</v>
      </c>
      <c r="P17" s="47" t="s">
        <v>104</v>
      </c>
      <c r="Q17" s="47" t="s">
        <v>23</v>
      </c>
      <c r="R17" s="51" t="s">
        <v>24</v>
      </c>
      <c r="S17" s="4"/>
    </row>
    <row r="18" spans="1:19" x14ac:dyDescent="0.25">
      <c r="A18" s="5" t="s">
        <v>86</v>
      </c>
      <c r="B18" s="45" t="s">
        <v>105</v>
      </c>
      <c r="C18" s="45" t="s">
        <v>106</v>
      </c>
      <c r="D18" s="45" t="s">
        <v>107</v>
      </c>
      <c r="E18" s="47">
        <v>11</v>
      </c>
      <c r="F18" s="47">
        <v>11</v>
      </c>
      <c r="G18" s="47">
        <v>11</v>
      </c>
      <c r="H18" s="47">
        <v>2</v>
      </c>
      <c r="I18" s="47">
        <v>11</v>
      </c>
      <c r="J18" s="48" t="s">
        <v>21</v>
      </c>
      <c r="K18" s="47">
        <v>1.1160000000000001</v>
      </c>
      <c r="L18" s="49">
        <f t="shared" si="4"/>
        <v>1.3726800000000001</v>
      </c>
      <c r="M18" s="50">
        <f t="shared" si="1"/>
        <v>12.276000000000002</v>
      </c>
      <c r="N18" s="50">
        <f t="shared" si="2"/>
        <v>15.099480000000002</v>
      </c>
      <c r="O18" s="47" t="s">
        <v>103</v>
      </c>
      <c r="P18" s="47" t="s">
        <v>108</v>
      </c>
      <c r="Q18" s="47" t="s">
        <v>23</v>
      </c>
      <c r="R18" s="51" t="s">
        <v>24</v>
      </c>
      <c r="S18" s="4"/>
    </row>
    <row r="19" spans="1:19" x14ac:dyDescent="0.25">
      <c r="A19" s="5" t="s">
        <v>87</v>
      </c>
      <c r="B19" s="45" t="s">
        <v>109</v>
      </c>
      <c r="C19" s="45" t="s">
        <v>110</v>
      </c>
      <c r="D19" s="45" t="s">
        <v>111</v>
      </c>
      <c r="E19" s="46">
        <v>33</v>
      </c>
      <c r="F19" s="47">
        <v>33</v>
      </c>
      <c r="G19" s="47">
        <v>33</v>
      </c>
      <c r="H19" s="47">
        <v>5</v>
      </c>
      <c r="I19" s="47">
        <v>33</v>
      </c>
      <c r="J19" s="48" t="s">
        <v>21</v>
      </c>
      <c r="K19" s="47">
        <v>0.52810000000000001</v>
      </c>
      <c r="L19" s="49">
        <f t="shared" si="4"/>
        <v>0.649563</v>
      </c>
      <c r="M19" s="50">
        <f t="shared" si="1"/>
        <v>17.427299999999999</v>
      </c>
      <c r="N19" s="50">
        <f t="shared" si="2"/>
        <v>21.435578999999997</v>
      </c>
      <c r="O19" s="47" t="s">
        <v>112</v>
      </c>
      <c r="P19" s="47" t="s">
        <v>113</v>
      </c>
      <c r="Q19" s="47" t="s">
        <v>23</v>
      </c>
      <c r="R19" s="51" t="s">
        <v>24</v>
      </c>
      <c r="S19" s="4"/>
    </row>
    <row r="20" spans="1:19" x14ac:dyDescent="0.25">
      <c r="A20" s="5" t="s">
        <v>88</v>
      </c>
      <c r="B20" s="45" t="s">
        <v>114</v>
      </c>
      <c r="C20" s="45" t="s">
        <v>115</v>
      </c>
      <c r="D20" s="45" t="s">
        <v>116</v>
      </c>
      <c r="E20" s="46">
        <v>11</v>
      </c>
      <c r="F20" s="47">
        <v>11</v>
      </c>
      <c r="G20" s="47">
        <v>11</v>
      </c>
      <c r="H20" s="47">
        <v>5</v>
      </c>
      <c r="I20" s="47">
        <v>15</v>
      </c>
      <c r="J20" s="48" t="s">
        <v>21</v>
      </c>
      <c r="K20" s="47">
        <v>0.65456999999999999</v>
      </c>
      <c r="L20" s="49">
        <f t="shared" si="4"/>
        <v>0.80512109999999992</v>
      </c>
      <c r="M20" s="50">
        <f t="shared" si="1"/>
        <v>9.8185500000000001</v>
      </c>
      <c r="N20" s="50">
        <f t="shared" si="2"/>
        <v>12.0768165</v>
      </c>
      <c r="O20" s="47" t="s">
        <v>117</v>
      </c>
      <c r="P20" s="47" t="s">
        <v>164</v>
      </c>
      <c r="Q20" s="47" t="s">
        <v>23</v>
      </c>
      <c r="R20" s="53" t="s">
        <v>24</v>
      </c>
      <c r="S20" s="4"/>
    </row>
    <row r="21" spans="1:19" x14ac:dyDescent="0.25">
      <c r="A21" s="5" t="s">
        <v>89</v>
      </c>
      <c r="B21" s="45" t="s">
        <v>118</v>
      </c>
      <c r="C21" s="45" t="s">
        <v>119</v>
      </c>
      <c r="D21" s="45" t="s">
        <v>116</v>
      </c>
      <c r="E21" s="47">
        <v>11</v>
      </c>
      <c r="F21" s="47">
        <v>11</v>
      </c>
      <c r="G21" s="47">
        <v>11</v>
      </c>
      <c r="H21" s="47">
        <v>5</v>
      </c>
      <c r="I21" s="47">
        <v>11</v>
      </c>
      <c r="J21" s="48" t="s">
        <v>21</v>
      </c>
      <c r="K21" s="47">
        <v>0.9819</v>
      </c>
      <c r="L21" s="49">
        <f t="shared" si="4"/>
        <v>1.2077370000000001</v>
      </c>
      <c r="M21" s="50">
        <f t="shared" si="1"/>
        <v>10.8009</v>
      </c>
      <c r="N21" s="50">
        <f t="shared" si="2"/>
        <v>13.285107</v>
      </c>
      <c r="O21" s="47" t="s">
        <v>163</v>
      </c>
      <c r="P21" s="47" t="s">
        <v>162</v>
      </c>
      <c r="Q21" s="47" t="s">
        <v>23</v>
      </c>
      <c r="R21" s="53" t="s">
        <v>24</v>
      </c>
      <c r="S21" s="4"/>
    </row>
    <row r="22" spans="1:19" x14ac:dyDescent="0.25">
      <c r="A22" s="5" t="s">
        <v>90</v>
      </c>
      <c r="B22" s="55" t="s">
        <v>165</v>
      </c>
      <c r="C22" s="55" t="s">
        <v>166</v>
      </c>
      <c r="D22" s="43" t="s">
        <v>167</v>
      </c>
      <c r="E22" s="60">
        <v>1</v>
      </c>
      <c r="F22" s="56">
        <v>1</v>
      </c>
      <c r="G22" s="56">
        <v>1</v>
      </c>
      <c r="H22" s="56">
        <v>1</v>
      </c>
      <c r="I22" s="56">
        <v>1</v>
      </c>
      <c r="J22" s="57" t="s">
        <v>21</v>
      </c>
      <c r="K22" s="56">
        <v>17.149999999999999</v>
      </c>
      <c r="L22" s="58">
        <f t="shared" si="4"/>
        <v>21.094499999999996</v>
      </c>
      <c r="M22" s="59">
        <f t="shared" si="1"/>
        <v>17.149999999999999</v>
      </c>
      <c r="N22" s="59">
        <f t="shared" si="2"/>
        <v>21.094499999999996</v>
      </c>
      <c r="O22" s="56" t="s">
        <v>168</v>
      </c>
      <c r="P22" s="61">
        <v>50960</v>
      </c>
      <c r="Q22" s="56" t="s">
        <v>23</v>
      </c>
      <c r="R22" s="62" t="s">
        <v>24</v>
      </c>
      <c r="S22" s="4"/>
    </row>
    <row r="23" spans="1:19" x14ac:dyDescent="0.25">
      <c r="A23" s="26" t="s">
        <v>91</v>
      </c>
      <c r="B23" s="30" t="s">
        <v>121</v>
      </c>
      <c r="C23" s="30" t="s">
        <v>122</v>
      </c>
      <c r="D23" s="30" t="s">
        <v>123</v>
      </c>
      <c r="E23" s="31">
        <v>11</v>
      </c>
      <c r="F23" s="32">
        <v>11</v>
      </c>
      <c r="G23" s="32">
        <v>11</v>
      </c>
      <c r="H23" s="32">
        <v>15</v>
      </c>
      <c r="I23" s="32">
        <v>15</v>
      </c>
      <c r="J23" s="33" t="s">
        <v>21</v>
      </c>
      <c r="K23" s="32">
        <v>1.3371900000000001</v>
      </c>
      <c r="L23" s="34">
        <f t="shared" ref="L23:L30" si="5">K23*1.23</f>
        <v>1.6447437</v>
      </c>
      <c r="M23" s="35">
        <f t="shared" si="1"/>
        <v>20.057850000000002</v>
      </c>
      <c r="N23" s="35">
        <f t="shared" si="2"/>
        <v>24.671155500000001</v>
      </c>
      <c r="O23" s="52" t="s">
        <v>153</v>
      </c>
      <c r="P23" s="52" t="s">
        <v>154</v>
      </c>
      <c r="Q23" s="32" t="s">
        <v>23</v>
      </c>
      <c r="R23" s="63" t="s">
        <v>24</v>
      </c>
      <c r="S23" s="4"/>
    </row>
    <row r="24" spans="1:19" x14ac:dyDescent="0.25">
      <c r="A24" s="26" t="s">
        <v>92</v>
      </c>
      <c r="B24" s="36" t="s">
        <v>82</v>
      </c>
      <c r="C24" s="36" t="s">
        <v>125</v>
      </c>
      <c r="D24" s="36" t="s">
        <v>126</v>
      </c>
      <c r="E24" s="37">
        <v>11</v>
      </c>
      <c r="F24" s="38">
        <v>11</v>
      </c>
      <c r="G24" s="38">
        <v>11</v>
      </c>
      <c r="H24" s="38">
        <v>15</v>
      </c>
      <c r="I24" s="38">
        <v>15</v>
      </c>
      <c r="J24" s="39" t="s">
        <v>21</v>
      </c>
      <c r="K24" s="38">
        <v>0.76680000000000004</v>
      </c>
      <c r="L24" s="40">
        <f t="shared" si="5"/>
        <v>0.943164</v>
      </c>
      <c r="M24" s="41">
        <f t="shared" si="1"/>
        <v>11.502000000000001</v>
      </c>
      <c r="N24" s="41">
        <f t="shared" si="2"/>
        <v>14.147460000000001</v>
      </c>
      <c r="O24" s="52" t="s">
        <v>155</v>
      </c>
      <c r="P24" s="52" t="s">
        <v>125</v>
      </c>
      <c r="Q24" s="38" t="s">
        <v>23</v>
      </c>
      <c r="R24" s="63" t="s">
        <v>24</v>
      </c>
      <c r="S24" s="4"/>
    </row>
    <row r="25" spans="1:19" x14ac:dyDescent="0.25">
      <c r="A25" s="26" t="s">
        <v>93</v>
      </c>
      <c r="B25" s="30" t="s">
        <v>128</v>
      </c>
      <c r="C25" s="30" t="s">
        <v>84</v>
      </c>
      <c r="D25" s="30" t="s">
        <v>126</v>
      </c>
      <c r="E25" s="31">
        <v>11</v>
      </c>
      <c r="F25" s="32">
        <v>11</v>
      </c>
      <c r="G25" s="32">
        <v>11</v>
      </c>
      <c r="H25" s="32">
        <v>20</v>
      </c>
      <c r="I25" s="32">
        <v>20</v>
      </c>
      <c r="J25" s="33" t="s">
        <v>21</v>
      </c>
      <c r="K25" s="32">
        <v>0.32716000000000001</v>
      </c>
      <c r="L25" s="34">
        <f t="shared" si="5"/>
        <v>0.40240680000000001</v>
      </c>
      <c r="M25" s="35">
        <f t="shared" si="1"/>
        <v>6.5432000000000006</v>
      </c>
      <c r="N25" s="35">
        <f t="shared" si="2"/>
        <v>8.0481360000000013</v>
      </c>
      <c r="O25" s="52" t="s">
        <v>83</v>
      </c>
      <c r="P25" s="52" t="s">
        <v>84</v>
      </c>
      <c r="Q25" s="32" t="s">
        <v>23</v>
      </c>
      <c r="R25" s="63" t="s">
        <v>24</v>
      </c>
      <c r="S25" s="4"/>
    </row>
    <row r="26" spans="1:19" x14ac:dyDescent="0.25">
      <c r="A26" s="26" t="s">
        <v>94</v>
      </c>
      <c r="B26" s="36" t="s">
        <v>130</v>
      </c>
      <c r="C26" s="36" t="s">
        <v>131</v>
      </c>
      <c r="D26" s="36" t="s">
        <v>132</v>
      </c>
      <c r="E26" s="37">
        <v>11</v>
      </c>
      <c r="F26" s="38">
        <v>11</v>
      </c>
      <c r="G26" s="38">
        <v>11</v>
      </c>
      <c r="H26" s="38">
        <v>11</v>
      </c>
      <c r="I26" s="38">
        <v>11</v>
      </c>
      <c r="J26" s="39" t="s">
        <v>21</v>
      </c>
      <c r="K26" s="38">
        <v>3.7610000000000001</v>
      </c>
      <c r="L26" s="40">
        <f t="shared" si="5"/>
        <v>4.6260300000000001</v>
      </c>
      <c r="M26" s="41">
        <f t="shared" si="1"/>
        <v>41.371000000000002</v>
      </c>
      <c r="N26" s="41">
        <f t="shared" si="2"/>
        <v>50.886330000000001</v>
      </c>
      <c r="O26" s="52" t="s">
        <v>156</v>
      </c>
      <c r="P26" s="52" t="s">
        <v>157</v>
      </c>
      <c r="Q26" s="38" t="s">
        <v>23</v>
      </c>
      <c r="R26" s="63" t="s">
        <v>24</v>
      </c>
      <c r="S26" s="4"/>
    </row>
    <row r="27" spans="1:19" x14ac:dyDescent="0.25">
      <c r="A27" s="26" t="s">
        <v>120</v>
      </c>
      <c r="B27" s="30" t="s">
        <v>133</v>
      </c>
      <c r="C27" s="30" t="s">
        <v>134</v>
      </c>
      <c r="D27" s="30" t="s">
        <v>135</v>
      </c>
      <c r="E27" s="31">
        <v>22</v>
      </c>
      <c r="F27" s="32">
        <v>22</v>
      </c>
      <c r="G27" s="32">
        <v>22</v>
      </c>
      <c r="H27" s="32">
        <v>25</v>
      </c>
      <c r="I27" s="32">
        <v>25</v>
      </c>
      <c r="J27" s="33" t="s">
        <v>21</v>
      </c>
      <c r="K27" s="32">
        <v>0.1636</v>
      </c>
      <c r="L27" s="34">
        <f t="shared" si="5"/>
        <v>0.20122799999999999</v>
      </c>
      <c r="M27" s="41">
        <f t="shared" si="1"/>
        <v>4.09</v>
      </c>
      <c r="N27" s="41">
        <f t="shared" si="2"/>
        <v>5.0306999999999995</v>
      </c>
      <c r="O27" s="52" t="s">
        <v>117</v>
      </c>
      <c r="P27" s="52" t="s">
        <v>134</v>
      </c>
      <c r="Q27" s="32" t="s">
        <v>23</v>
      </c>
      <c r="R27" s="63" t="s">
        <v>24</v>
      </c>
      <c r="S27" s="4"/>
    </row>
    <row r="28" spans="1:19" x14ac:dyDescent="0.25">
      <c r="A28" s="26" t="s">
        <v>124</v>
      </c>
      <c r="B28" s="36" t="s">
        <v>136</v>
      </c>
      <c r="C28" s="36" t="s">
        <v>137</v>
      </c>
      <c r="D28" s="36" t="s">
        <v>138</v>
      </c>
      <c r="E28" s="37">
        <v>11</v>
      </c>
      <c r="F28" s="38">
        <v>11</v>
      </c>
      <c r="G28" s="38">
        <v>11</v>
      </c>
      <c r="H28" s="38">
        <v>11</v>
      </c>
      <c r="I28" s="38">
        <v>11</v>
      </c>
      <c r="J28" s="39" t="s">
        <v>21</v>
      </c>
      <c r="K28" s="38">
        <v>6.78</v>
      </c>
      <c r="L28" s="40">
        <f t="shared" si="5"/>
        <v>8.3393999999999995</v>
      </c>
      <c r="M28" s="41">
        <f t="shared" si="1"/>
        <v>74.58</v>
      </c>
      <c r="N28" s="41">
        <f t="shared" si="2"/>
        <v>91.733400000000003</v>
      </c>
      <c r="O28" s="52" t="s">
        <v>158</v>
      </c>
      <c r="P28" s="52" t="s">
        <v>159</v>
      </c>
      <c r="Q28" s="38" t="s">
        <v>23</v>
      </c>
      <c r="R28" s="63" t="s">
        <v>24</v>
      </c>
      <c r="S28" s="4"/>
    </row>
    <row r="29" spans="1:19" x14ac:dyDescent="0.25">
      <c r="A29" s="26" t="s">
        <v>127</v>
      </c>
      <c r="B29" s="30" t="s">
        <v>26</v>
      </c>
      <c r="C29" s="30" t="s">
        <v>139</v>
      </c>
      <c r="D29" s="30" t="s">
        <v>140</v>
      </c>
      <c r="E29" s="31">
        <v>11</v>
      </c>
      <c r="F29" s="32">
        <v>11</v>
      </c>
      <c r="G29" s="32">
        <v>11</v>
      </c>
      <c r="H29" s="32">
        <v>11</v>
      </c>
      <c r="I29" s="32">
        <v>11</v>
      </c>
      <c r="J29" s="33" t="s">
        <v>21</v>
      </c>
      <c r="K29" s="32">
        <v>1.1639999999999999</v>
      </c>
      <c r="L29" s="34">
        <f t="shared" si="5"/>
        <v>1.4317199999999999</v>
      </c>
      <c r="M29" s="35">
        <f t="shared" si="1"/>
        <v>12.803999999999998</v>
      </c>
      <c r="N29" s="35">
        <f t="shared" si="2"/>
        <v>15.748919999999998</v>
      </c>
      <c r="O29" s="52" t="s">
        <v>160</v>
      </c>
      <c r="P29" s="52" t="s">
        <v>139</v>
      </c>
      <c r="Q29" s="32" t="s">
        <v>23</v>
      </c>
      <c r="R29" s="63" t="s">
        <v>24</v>
      </c>
      <c r="S29" s="4"/>
    </row>
    <row r="30" spans="1:19" x14ac:dyDescent="0.25">
      <c r="A30" s="5" t="s">
        <v>129</v>
      </c>
      <c r="B30" s="36" t="s">
        <v>141</v>
      </c>
      <c r="C30" s="36" t="s">
        <v>142</v>
      </c>
      <c r="D30" s="36" t="s">
        <v>143</v>
      </c>
      <c r="E30" s="37">
        <v>11</v>
      </c>
      <c r="F30" s="38">
        <v>11</v>
      </c>
      <c r="G30" s="38">
        <v>11</v>
      </c>
      <c r="H30" s="38">
        <v>11</v>
      </c>
      <c r="I30" s="38">
        <v>11</v>
      </c>
      <c r="J30" s="39" t="s">
        <v>21</v>
      </c>
      <c r="K30" s="38">
        <v>0.3871</v>
      </c>
      <c r="L30" s="40">
        <f t="shared" si="5"/>
        <v>0.47613299999999997</v>
      </c>
      <c r="M30" s="41">
        <f t="shared" si="1"/>
        <v>4.2580999999999998</v>
      </c>
      <c r="N30" s="41">
        <f t="shared" si="2"/>
        <v>5.237463</v>
      </c>
      <c r="O30" s="52" t="s">
        <v>44</v>
      </c>
      <c r="P30" s="52" t="s">
        <v>161</v>
      </c>
      <c r="Q30" s="38" t="s">
        <v>23</v>
      </c>
      <c r="R30" s="63" t="s">
        <v>24</v>
      </c>
      <c r="S30" s="4"/>
    </row>
    <row r="31" spans="1:19" ht="15" customHeight="1" x14ac:dyDescent="0.25">
      <c r="B31" s="44" t="s">
        <v>95</v>
      </c>
      <c r="K31" s="27" t="s">
        <v>144</v>
      </c>
      <c r="L31" s="28"/>
      <c r="M31" s="29">
        <f>SUM(M4:M11)</f>
        <v>250.87434999999999</v>
      </c>
      <c r="N31" s="29">
        <f>SUM(N4:N11)</f>
        <v>308.57545049999999</v>
      </c>
      <c r="S31" s="4"/>
    </row>
    <row r="32" spans="1:19" x14ac:dyDescent="0.25">
      <c r="B32" s="42" t="s">
        <v>96</v>
      </c>
      <c r="K32" s="24" t="s">
        <v>145</v>
      </c>
      <c r="L32" s="25"/>
      <c r="M32" s="14">
        <f>SUM(M23:M30)</f>
        <v>175.20615000000001</v>
      </c>
      <c r="N32" s="14">
        <f>SUM(N23:N30)</f>
        <v>215.50356449999998</v>
      </c>
      <c r="S32" s="4"/>
    </row>
    <row r="33" spans="1:19" x14ac:dyDescent="0.25">
      <c r="B33" s="43" t="s">
        <v>151</v>
      </c>
      <c r="K33" s="24" t="s">
        <v>80</v>
      </c>
      <c r="L33" s="25"/>
      <c r="M33" s="14">
        <f>SUM(M4:M30)</f>
        <v>525.21839</v>
      </c>
      <c r="N33" s="14">
        <f>SUM(N4:N30)</f>
        <v>646.01861970000004</v>
      </c>
      <c r="S33" s="4"/>
    </row>
    <row r="34" spans="1:19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5" customHeight="1" x14ac:dyDescent="0.25">
      <c r="E35"/>
    </row>
    <row r="36" spans="1:19" x14ac:dyDescent="0.25">
      <c r="E36"/>
    </row>
    <row r="37" spans="1:19" x14ac:dyDescent="0.25">
      <c r="E37"/>
    </row>
    <row r="38" spans="1:19" x14ac:dyDescent="0.25">
      <c r="E38"/>
    </row>
    <row r="39" spans="1:19" x14ac:dyDescent="0.25">
      <c r="E39"/>
    </row>
    <row r="40" spans="1:19" x14ac:dyDescent="0.25">
      <c r="E40"/>
    </row>
    <row r="41" spans="1:19" x14ac:dyDescent="0.25">
      <c r="E41"/>
    </row>
    <row r="42" spans="1:19" x14ac:dyDescent="0.25">
      <c r="E42"/>
    </row>
    <row r="43" spans="1:19" x14ac:dyDescent="0.25">
      <c r="E43"/>
    </row>
    <row r="44" spans="1:19" x14ac:dyDescent="0.25">
      <c r="E44"/>
    </row>
    <row r="45" spans="1:19" x14ac:dyDescent="0.25">
      <c r="E45"/>
    </row>
    <row r="46" spans="1:19" x14ac:dyDescent="0.25">
      <c r="E46"/>
    </row>
    <row r="47" spans="1:19" x14ac:dyDescent="0.25">
      <c r="E47"/>
    </row>
    <row r="48" spans="1:19" x14ac:dyDescent="0.25">
      <c r="E48"/>
    </row>
    <row r="49" spans="1:20" x14ac:dyDescent="0.25">
      <c r="E49"/>
    </row>
    <row r="50" spans="1:20" x14ac:dyDescent="0.25">
      <c r="E50"/>
    </row>
    <row r="51" spans="1:20" x14ac:dyDescent="0.25">
      <c r="E51"/>
    </row>
    <row r="52" spans="1:20" x14ac:dyDescent="0.25">
      <c r="E52"/>
    </row>
    <row r="53" spans="1:20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spans="1:20" x14ac:dyDescent="0.25">
      <c r="E54"/>
    </row>
    <row r="55" spans="1:20" x14ac:dyDescent="0.25">
      <c r="E55"/>
    </row>
    <row r="56" spans="1:20" x14ac:dyDescent="0.25">
      <c r="E56"/>
    </row>
    <row r="57" spans="1:20" x14ac:dyDescent="0.25">
      <c r="E57"/>
    </row>
    <row r="58" spans="1:20" x14ac:dyDescent="0.25">
      <c r="E58"/>
    </row>
    <row r="59" spans="1:20" x14ac:dyDescent="0.25">
      <c r="E59"/>
    </row>
    <row r="60" spans="1:20" ht="15" customHeight="1" x14ac:dyDescent="0.25">
      <c r="E60"/>
    </row>
    <row r="61" spans="1:20" x14ac:dyDescent="0.25">
      <c r="E61"/>
    </row>
    <row r="62" spans="1:20" x14ac:dyDescent="0.25">
      <c r="E62"/>
    </row>
    <row r="63" spans="1:20" x14ac:dyDescent="0.25">
      <c r="E63"/>
    </row>
    <row r="64" spans="1:20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</sheetData>
  <mergeCells count="16">
    <mergeCell ref="O2:O3"/>
    <mergeCell ref="P2:P3"/>
    <mergeCell ref="Q2:Q3"/>
    <mergeCell ref="R2:R3"/>
    <mergeCell ref="G2:G3"/>
    <mergeCell ref="H2:H3"/>
    <mergeCell ref="I2:I3"/>
    <mergeCell ref="J2:J3"/>
    <mergeCell ref="K2:L2"/>
    <mergeCell ref="M2:N2"/>
    <mergeCell ref="F2:F3"/>
    <mergeCell ref="A2:A3"/>
    <mergeCell ref="B2:B3"/>
    <mergeCell ref="C2:C3"/>
    <mergeCell ref="D2:D3"/>
    <mergeCell ref="E2:E3"/>
  </mergeCells>
  <hyperlinks>
    <hyperlink ref="R4" r:id="rId1" xr:uid="{477558C5-0130-45DE-ACA0-7A0D99CDEDD2}"/>
    <hyperlink ref="R5" r:id="rId2" xr:uid="{5BFA423F-EC54-4EB5-9092-ADD9855EE0FA}"/>
    <hyperlink ref="R6" r:id="rId3" xr:uid="{B9812F5A-BCAF-457F-BF71-9D9352345D63}"/>
    <hyperlink ref="R7" r:id="rId4" xr:uid="{32E3DC86-FA83-444A-8082-30D34B888BBE}"/>
    <hyperlink ref="R8" r:id="rId5" xr:uid="{AA012108-61ED-4F0A-B94B-5AC38BBE4A95}"/>
    <hyperlink ref="R17" r:id="rId6" xr:uid="{C8C29FBF-3726-4678-AA86-BD86BF8A7CC8}"/>
    <hyperlink ref="R18" r:id="rId7" xr:uid="{6D2B5BAB-E06E-4223-A847-F11404A1F15D}"/>
    <hyperlink ref="R19" r:id="rId8" xr:uid="{1E5FA9B5-2D8D-4DF3-AB2E-880AE83D9C70}"/>
    <hyperlink ref="R23" r:id="rId9" xr:uid="{ECD89E3E-0BD7-4CE1-871E-CEDB38C85F2D}"/>
    <hyperlink ref="R24" r:id="rId10" xr:uid="{A7DD50DF-E965-4A96-BD79-57E275A1E9FE}"/>
    <hyperlink ref="R25" r:id="rId11" xr:uid="{CCACA245-4401-46BF-A206-3842F363DBA6}"/>
    <hyperlink ref="R26" r:id="rId12" xr:uid="{B3585DF0-0E00-455E-8761-2FAA9103954A}"/>
    <hyperlink ref="R27" r:id="rId13" xr:uid="{BFA65CA8-2109-45DD-A9EF-0D3523A122FE}"/>
    <hyperlink ref="R28" r:id="rId14" xr:uid="{9F8ACA5A-0368-4FB5-B122-B95EFCA8C963}"/>
    <hyperlink ref="R29" r:id="rId15" xr:uid="{F4582058-F9D8-4B79-9C6C-0EC3167348A3}"/>
    <hyperlink ref="R30" r:id="rId16" xr:uid="{9F9D2EBA-7623-41F4-8F7A-F389A571CC97}"/>
    <hyperlink ref="R16" r:id="rId17" xr:uid="{61A9DDB1-696F-41FB-A7D4-626F42563FF8}"/>
    <hyperlink ref="R12" r:id="rId18" xr:uid="{02F62A3B-0204-47E9-BD0D-E5B186F3AFD3}"/>
    <hyperlink ref="R13" r:id="rId19" xr:uid="{327ADE3C-FAE4-4DF0-8FFA-213046AC6D8B}"/>
    <hyperlink ref="R14" r:id="rId20" xr:uid="{9F7AA575-2F84-43BD-B90D-CE229D79A491}"/>
    <hyperlink ref="R9" r:id="rId21" xr:uid="{017DB815-9A3D-43F7-BC2D-EB15276E47B9}"/>
    <hyperlink ref="R10" r:id="rId22" xr:uid="{BEC75CD3-800A-45DF-85F1-7312B460A4D7}"/>
    <hyperlink ref="R11" r:id="rId23" xr:uid="{9D8383E0-494B-4AC3-BBCC-A722669E0141}"/>
    <hyperlink ref="R21" r:id="rId24" xr:uid="{1C7C9BC1-2A1D-4306-8800-E8036EBDC4EF}"/>
    <hyperlink ref="R20" r:id="rId25" xr:uid="{548D6A71-4FD5-465C-ABD2-D4C7854D6F6F}"/>
    <hyperlink ref="R22" r:id="rId26" xr:uid="{02D0948A-0CC8-42B9-A629-307E843D6D49}"/>
    <hyperlink ref="R15" r:id="rId27" xr:uid="{35465881-199B-443F-A303-51AB8D159706}"/>
  </hyperlinks>
  <pageMargins left="0.7" right="0.7" top="0.75" bottom="0.75" header="0.511811023622047" footer="0.511811023622047"/>
  <pageSetup paperSize="9" orientation="portrait" horizontalDpi="300" verticalDpi="300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Lista zakupowa</vt:lpstr>
      <vt:lpstr>Rozszerzona 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Kaczorowski</dc:creator>
  <dc:description/>
  <cp:lastModifiedBy>Maciej Kaczorowski</cp:lastModifiedBy>
  <cp:revision>1</cp:revision>
  <cp:lastPrinted>2023-04-01T12:30:59Z</cp:lastPrinted>
  <dcterms:created xsi:type="dcterms:W3CDTF">2023-03-31T22:22:11Z</dcterms:created>
  <dcterms:modified xsi:type="dcterms:W3CDTF">2023-04-02T22:26:44Z</dcterms:modified>
  <dc:language>en-US</dc:language>
</cp:coreProperties>
</file>