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c\Desktop\STUDIA\Sem 6\PK\"/>
    </mc:Choice>
  </mc:AlternateContent>
  <xr:revisionPtr revIDLastSave="0" documentId="13_ncr:1_{8911477B-37B2-499E-960B-8C16F6272DB4}" xr6:coauthVersionLast="47" xr6:coauthVersionMax="47" xr10:uidLastSave="{00000000-0000-0000-0000-000000000000}"/>
  <bookViews>
    <workbookView xWindow="28680" yWindow="-120" windowWidth="29040" windowHeight="15840" xr2:uid="{A396ECB1-4894-4E58-9833-E28399DAFFC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 s="1"/>
  <c r="M4" i="1"/>
  <c r="N4" i="1" s="1"/>
  <c r="M5" i="1"/>
  <c r="N5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L20" i="1"/>
  <c r="L21" i="1"/>
  <c r="L22" i="1"/>
  <c r="L23" i="1"/>
  <c r="L24" i="1"/>
  <c r="L25" i="1"/>
  <c r="L26" i="1"/>
  <c r="L17" i="1"/>
  <c r="L18" i="1"/>
  <c r="L19" i="1"/>
  <c r="L14" i="1"/>
  <c r="L15" i="1"/>
  <c r="L16" i="1"/>
  <c r="L13" i="1"/>
  <c r="L12" i="1"/>
  <c r="L11" i="1"/>
  <c r="L10" i="1"/>
  <c r="L9" i="1"/>
  <c r="L8" i="1"/>
  <c r="L7" i="1"/>
  <c r="L6" i="1"/>
  <c r="L5" i="1"/>
  <c r="L4" i="1"/>
  <c r="N27" i="1" l="1"/>
  <c r="M27" i="1"/>
</calcChain>
</file>

<file path=xl/sharedStrings.xml><?xml version="1.0" encoding="utf-8"?>
<sst xmlns="http://schemas.openxmlformats.org/spreadsheetml/2006/main" count="220" uniqueCount="146">
  <si>
    <t>Oznaczenie</t>
  </si>
  <si>
    <t>C1</t>
  </si>
  <si>
    <t>Komentarz</t>
  </si>
  <si>
    <t>Opis</t>
  </si>
  <si>
    <t>Cena dla dobranej ilości</t>
  </si>
  <si>
    <t>netto</t>
  </si>
  <si>
    <t>brutto</t>
  </si>
  <si>
    <t>Suma</t>
  </si>
  <si>
    <t>Producent</t>
  </si>
  <si>
    <t>Odnośnik do sklepu</t>
  </si>
  <si>
    <t>Sklep</t>
  </si>
  <si>
    <t>Oznaczenie producenta</t>
  </si>
  <si>
    <t>LP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</si>
  <si>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</si>
  <si>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</si>
  <si>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</si>
  <si>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</si>
  <si>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</si>
  <si>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</si>
  <si>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</si>
  <si>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</si>
  <si>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</si>
  <si>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</si>
  <si>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U1</t>
  </si>
  <si>
    <t>U2</t>
  </si>
  <si>
    <t>U3</t>
  </si>
  <si>
    <t>Kontroler CAN</t>
  </si>
  <si>
    <t>Transceiver CAN - fault tolerant</t>
  </si>
  <si>
    <t>Transceiver CAN - high speed</t>
  </si>
  <si>
    <t>MCP2515-I/P</t>
  </si>
  <si>
    <t>TJA1055T/C,518</t>
  </si>
  <si>
    <t>MCP2561-E/P</t>
  </si>
  <si>
    <t>Min. Liczba zakupu</t>
  </si>
  <si>
    <t>NXP</t>
  </si>
  <si>
    <t>TJA1055T/C</t>
  </si>
  <si>
    <t>TME</t>
  </si>
  <si>
    <t>Link</t>
  </si>
  <si>
    <t>MICROCHIP TECHNOLOGY</t>
  </si>
  <si>
    <t>D1</t>
  </si>
  <si>
    <t>PESD2IVN24-TR</t>
  </si>
  <si>
    <t>Dwukierunkowa dioda TVS</t>
  </si>
  <si>
    <t>NEXPERIA</t>
  </si>
  <si>
    <t>H1</t>
  </si>
  <si>
    <t>B82787C0104H002</t>
  </si>
  <si>
    <t>EPCOS</t>
  </si>
  <si>
    <t>Dławik common mode</t>
  </si>
  <si>
    <t>Y1</t>
  </si>
  <si>
    <t>20MHz</t>
  </si>
  <si>
    <t>20.00M-SMDHC49S</t>
  </si>
  <si>
    <t>Rezonator kwarcowy</t>
  </si>
  <si>
    <t>YIC</t>
  </si>
  <si>
    <t>15pF</t>
  </si>
  <si>
    <t>Kondensatory przy OSC</t>
  </si>
  <si>
    <t>R1, R2</t>
  </si>
  <si>
    <t>Terminacja w fault tolerant</t>
  </si>
  <si>
    <t>11.</t>
  </si>
  <si>
    <t>12.</t>
  </si>
  <si>
    <t>13.</t>
  </si>
  <si>
    <t>14.</t>
  </si>
  <si>
    <t>15.</t>
  </si>
  <si>
    <t>R8, R9</t>
  </si>
  <si>
    <t>62 Ohm</t>
  </si>
  <si>
    <t>Terminacja w high speed</t>
  </si>
  <si>
    <t>300 ohm</t>
  </si>
  <si>
    <t>R10</t>
  </si>
  <si>
    <t>R11</t>
  </si>
  <si>
    <t>Rezystor SPLIT</t>
  </si>
  <si>
    <t>470pF</t>
  </si>
  <si>
    <t>Kondensator SPLIT</t>
  </si>
  <si>
    <t>10kOhm</t>
  </si>
  <si>
    <t>5V Rezystor RESET</t>
  </si>
  <si>
    <t>C7, C8</t>
  </si>
  <si>
    <t>150pF</t>
  </si>
  <si>
    <t>C5, C6</t>
  </si>
  <si>
    <t>Kondensatory filtrujące na CANx</t>
  </si>
  <si>
    <t>C2, C3, C4, C10</t>
  </si>
  <si>
    <t>Kondensatory przy zasilaniu</t>
  </si>
  <si>
    <t>16.</t>
  </si>
  <si>
    <t>17.</t>
  </si>
  <si>
    <t>18.</t>
  </si>
  <si>
    <t>19.</t>
  </si>
  <si>
    <t>20.</t>
  </si>
  <si>
    <t>21.</t>
  </si>
  <si>
    <t>22.</t>
  </si>
  <si>
    <t>23.</t>
  </si>
  <si>
    <t>SW1-SW8</t>
  </si>
  <si>
    <t>BOTLAND</t>
  </si>
  <si>
    <t>OEM</t>
  </si>
  <si>
    <t>UCC-04007</t>
  </si>
  <si>
    <t>Przełącznik 2 pozycyjny</t>
  </si>
  <si>
    <t>ON-ON</t>
  </si>
  <si>
    <t>D3</t>
  </si>
  <si>
    <t>Dioda LED ERROR</t>
  </si>
  <si>
    <t>RED</t>
  </si>
  <si>
    <t>LITEON</t>
  </si>
  <si>
    <t>LTL-307ELC</t>
  </si>
  <si>
    <t>R5</t>
  </si>
  <si>
    <t>Rezystor ograniczający LED</t>
  </si>
  <si>
    <t>R3</t>
  </si>
  <si>
    <t>Rezystor Vbat</t>
  </si>
  <si>
    <t>R4</t>
  </si>
  <si>
    <t>Pull-up RXD</t>
  </si>
  <si>
    <t>C9</t>
  </si>
  <si>
    <t>10nF</t>
  </si>
  <si>
    <t>D2</t>
  </si>
  <si>
    <t>1N4001</t>
  </si>
  <si>
    <t>Dioda Vbat</t>
  </si>
  <si>
    <t>Kondensator filtrujący Vbat</t>
  </si>
  <si>
    <t>PLH6, PLH7</t>
  </si>
  <si>
    <t>Dioda Zenera</t>
  </si>
  <si>
    <t>10 V</t>
  </si>
  <si>
    <t>Opcjonalna liczba</t>
  </si>
  <si>
    <t>Minimalna liczba</t>
  </si>
  <si>
    <t>Budżetowa liczba</t>
  </si>
  <si>
    <t>Liczba do kupienia</t>
  </si>
  <si>
    <t>Suma zakupów</t>
  </si>
  <si>
    <t>Czy kupować?</t>
  </si>
  <si>
    <t>nie</t>
  </si>
  <si>
    <t>tak</t>
  </si>
  <si>
    <t>CC-15/500</t>
  </si>
  <si>
    <t>500 Ohm /510</t>
  </si>
  <si>
    <t>CF1/4W-510R</t>
  </si>
  <si>
    <t>CF1/4W-62R</t>
  </si>
  <si>
    <t>link</t>
  </si>
  <si>
    <t>CF1/4WS-300R</t>
  </si>
  <si>
    <t>CF1/4W-10K</t>
  </si>
  <si>
    <t>CF1/4W-1K5</t>
  </si>
  <si>
    <t>SR PASSIVES</t>
  </si>
  <si>
    <t>1k4 - 1k6 Ohm/1k5</t>
  </si>
  <si>
    <t>1k - 2k Ohm/1k5</t>
  </si>
  <si>
    <t>nie (R5)</t>
  </si>
  <si>
    <t>PRZELBL1X3</t>
  </si>
  <si>
    <t>/</t>
  </si>
  <si>
    <t xml:space="preserve"> Link</t>
  </si>
  <si>
    <t>&gt;725 Ohm/1k5</t>
  </si>
  <si>
    <t>CC-470</t>
  </si>
  <si>
    <t>CC-151/500</t>
  </si>
  <si>
    <t>CCH-10N/2000V</t>
  </si>
  <si>
    <t>nie(^)</t>
  </si>
  <si>
    <t>^</t>
  </si>
  <si>
    <t>114uF/120u</t>
  </si>
  <si>
    <t>PANASONIC</t>
  </si>
  <si>
    <t>EEUFC1V121</t>
  </si>
  <si>
    <t>1N4001A RL101</t>
  </si>
  <si>
    <t>DC COMPONENTS</t>
  </si>
  <si>
    <t>BZX79-C10,113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</si>
</sst>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/>
    <xf numFmtId="2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/>
    <xf numFmtId="164" fontId="0" fillId="0" borderId="1" xfId="0" applyNumberFormat="1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pl/details/ltl-307elc/diody-led-tht-okragle/liteon/" TargetMode="External"/><Relationship Id="rId13" Type="http://schemas.openxmlformats.org/officeDocument/2006/relationships/hyperlink" Target="https://www.tme.eu/pl/details/cf1_4w-10k/rezystory-tht/sr-passives/" TargetMode="External"/><Relationship Id="rId18" Type="http://schemas.openxmlformats.org/officeDocument/2006/relationships/hyperlink" Target="https://www.tme.eu/pl/details/cch-10n_2000v/kondensatory-ceramiczne-tht/sr-passives/" TargetMode="External"/><Relationship Id="rId3" Type="http://schemas.openxmlformats.org/officeDocument/2006/relationships/hyperlink" Target="https://www.tme.eu/pl/details/mcp2515-i_p/uklady-scalone-interfejs-can/microchip-technology/" TargetMode="External"/><Relationship Id="rId21" Type="http://schemas.openxmlformats.org/officeDocument/2006/relationships/hyperlink" Target="https://www.tme.eu/pl/details/bzx79-c10.113/diody-zenera-tht/nexperia/bzx79-c10-113/" TargetMode="External"/><Relationship Id="rId7" Type="http://schemas.openxmlformats.org/officeDocument/2006/relationships/hyperlink" Target="https://botland.com.pl/przelaczniki-dzwigienkowe/4007-przelacznik-dzwigniowy-podwojny-on-on-mts-250v3a-5904422368197.html?cd=18298825651&amp;ad=&amp;kd=&amp;gclid=Cj0KCQjwiZqhBhCJARIsACHHEH_4r4Z_0Oob4vju6A7sSkySuXRV6cdXNI6F4B5zw7QaqYtyBmssGBgaAshPEALw_wcB" TargetMode="External"/><Relationship Id="rId12" Type="http://schemas.openxmlformats.org/officeDocument/2006/relationships/hyperlink" Target="https://www.tme.eu/pl/details/cf1_4ws-300r/rezystory-tht/sr-passives/" TargetMode="External"/><Relationship Id="rId17" Type="http://schemas.openxmlformats.org/officeDocument/2006/relationships/hyperlink" Target="https://www.tme.eu/pl/details/cc-151_500/kondensatory-ceramiczne-tht/sr-passives/" TargetMode="External"/><Relationship Id="rId2" Type="http://schemas.openxmlformats.org/officeDocument/2006/relationships/hyperlink" Target="https://www.tme.eu/pl/details/mcp2561-e_p/uklady-scalone-interfejs-can/microchip-technology/" TargetMode="External"/><Relationship Id="rId16" Type="http://schemas.openxmlformats.org/officeDocument/2006/relationships/hyperlink" Target="https://www.tme.eu/pl/details/cc-470/kondensatory-ceramiczne-tht/sr-passives/" TargetMode="External"/><Relationship Id="rId20" Type="http://schemas.openxmlformats.org/officeDocument/2006/relationships/hyperlink" Target="https://www.tme.eu/pl/details/rl101-dc/diody-uniwersalne-tht/dc-components/1n4001a-rl101/" TargetMode="External"/><Relationship Id="rId1" Type="http://schemas.openxmlformats.org/officeDocument/2006/relationships/hyperlink" Target="https://www.tme.eu/pl/details/tja1055t_c.518/uklady-scalone-interfejs-can/nxp/tja1055t-c-518/" TargetMode="External"/><Relationship Id="rId6" Type="http://schemas.openxmlformats.org/officeDocument/2006/relationships/hyperlink" Target="https://www.tme.eu/pl/details/20.00m-smdhc49s/rezonatory-kwarcowe-smd/yic/" TargetMode="External"/><Relationship Id="rId11" Type="http://schemas.openxmlformats.org/officeDocument/2006/relationships/hyperlink" Target="https://www.tme.eu/pl/details/cf1_4w-62r/rezystory-tht/sr-passives/" TargetMode="External"/><Relationship Id="rId5" Type="http://schemas.openxmlformats.org/officeDocument/2006/relationships/hyperlink" Target="https://www.tme.eu/pl/details/b82787c0104h002/dlawiki-smd-pozostale/epcos/" TargetMode="External"/><Relationship Id="rId15" Type="http://schemas.openxmlformats.org/officeDocument/2006/relationships/hyperlink" Target="https://www.tme.eu/pl/details/przelbl1x3/przelaczniki-dzwigniowe/" TargetMode="External"/><Relationship Id="rId10" Type="http://schemas.openxmlformats.org/officeDocument/2006/relationships/hyperlink" Target="https://www.tme.eu/pl/details/cf1_4w-510r/rezystory-tht/sr-passives/" TargetMode="External"/><Relationship Id="rId19" Type="http://schemas.openxmlformats.org/officeDocument/2006/relationships/hyperlink" Target="https://www.tme.eu/pl/details/eeufc1v121/kondensatory-elektrolityczne-tht/panasonic/" TargetMode="External"/><Relationship Id="rId4" Type="http://schemas.openxmlformats.org/officeDocument/2006/relationships/hyperlink" Target="https://www.tme.eu/pl/details/pesd2ivn24-tr/diody-transil-smd-dwukierunkowe/nexperia/" TargetMode="External"/><Relationship Id="rId9" Type="http://schemas.openxmlformats.org/officeDocument/2006/relationships/hyperlink" Target="https://www.tme.eu/pl/details/cc-15_500/kondensatory-ceramiczne-tht/sr-passives/" TargetMode="External"/><Relationship Id="rId14" Type="http://schemas.openxmlformats.org/officeDocument/2006/relationships/hyperlink" Target="https://www.tme.eu/pl/details/cf1_4w-1k5/rezystory-tht/sr-passives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10D5-0354-4783-93F4-D1EE6B5D40C8}">
  <dimension ref="A2:R27"/>
  <sheetViews>
    <sheetView tabSelected="1" zoomScaleNormal="100" workbookViewId="0">
      <selection activeCell="H31" sqref="H31"/>
    </sheetView>
  </sheetViews>
  <sheetFormatPr defaultRowHeight="15" x14ac:dyDescent="0.25"/>
  <cols>
    <col min="1" max="1" width="3.5703125" bestFit="1" customWidth="1"/>
    <col min="2" max="2" width="13.7109375" bestFit="1" customWidth="1"/>
    <col min="3" max="3" width="17.42578125" bestFit="1" customWidth="1"/>
    <col min="4" max="4" width="30.28515625" bestFit="1" customWidth="1"/>
    <col min="5" max="5" width="11.28515625" style="20" customWidth="1"/>
    <col min="6" max="7" width="11" customWidth="1"/>
    <col min="8" max="8" width="10.85546875" customWidth="1"/>
    <col min="9" max="9" width="9.42578125" customWidth="1"/>
    <col min="10" max="10" width="10" customWidth="1"/>
    <col min="11" max="11" width="9.42578125" customWidth="1"/>
    <col min="12" max="12" width="11.7109375" customWidth="1"/>
    <col min="13" max="13" width="7.28515625" customWidth="1"/>
    <col min="14" max="14" width="8" customWidth="1"/>
    <col min="15" max="15" width="23.85546875" bestFit="1" customWidth="1"/>
    <col min="16" max="16" width="16.85546875" customWidth="1"/>
    <col min="17" max="17" width="9.85546875" customWidth="1"/>
    <col min="18" max="18" width="10.140625" customWidth="1"/>
  </cols>
  <sheetData>
    <row r="2" spans="1:18" ht="15" customHeight="1" x14ac:dyDescent="0.25">
      <c r="A2" s="9" t="s">
        <v>12</v>
      </c>
      <c r="B2" s="9" t="s">
        <v>0</v>
      </c>
      <c r="C2" s="9" t="s">
        <v>2</v>
      </c>
      <c r="D2" s="9" t="s">
        <v>3</v>
      </c>
      <c r="E2" s="17" t="s">
        <v>111</v>
      </c>
      <c r="F2" s="17" t="s">
        <v>112</v>
      </c>
      <c r="G2" s="13" t="s">
        <v>113</v>
      </c>
      <c r="H2" s="13" t="s">
        <v>32</v>
      </c>
      <c r="I2" s="23" t="s">
        <v>114</v>
      </c>
      <c r="J2" s="17" t="s">
        <v>116</v>
      </c>
      <c r="K2" s="10" t="s">
        <v>4</v>
      </c>
      <c r="L2" s="11"/>
      <c r="M2" s="10" t="s">
        <v>7</v>
      </c>
      <c r="N2" s="11"/>
      <c r="O2" s="15" t="s">
        <v>8</v>
      </c>
      <c r="P2" s="13" t="s">
        <v>11</v>
      </c>
      <c r="Q2" s="9" t="s">
        <v>10</v>
      </c>
      <c r="R2" s="12" t="s">
        <v>9</v>
      </c>
    </row>
    <row r="3" spans="1:18" x14ac:dyDescent="0.25">
      <c r="A3" s="9"/>
      <c r="B3" s="9"/>
      <c r="C3" s="9"/>
      <c r="D3" s="9"/>
      <c r="E3" s="18"/>
      <c r="F3" s="18"/>
      <c r="G3" s="14"/>
      <c r="H3" s="14"/>
      <c r="I3" s="23"/>
      <c r="J3" s="18"/>
      <c r="K3" s="4" t="s">
        <v>5</v>
      </c>
      <c r="L3" s="1" t="s">
        <v>6</v>
      </c>
      <c r="M3" s="1" t="s">
        <v>5</v>
      </c>
      <c r="N3" s="1" t="s">
        <v>6</v>
      </c>
      <c r="O3" s="16"/>
      <c r="P3" s="14"/>
      <c r="Q3" s="9"/>
      <c r="R3" s="12"/>
    </row>
    <row r="4" spans="1:18" x14ac:dyDescent="0.25">
      <c r="A4" s="2" t="s">
        <v>13</v>
      </c>
      <c r="B4" s="2" t="s">
        <v>23</v>
      </c>
      <c r="C4" s="2" t="s">
        <v>29</v>
      </c>
      <c r="D4" s="2" t="s">
        <v>26</v>
      </c>
      <c r="E4" s="19">
        <v>11</v>
      </c>
      <c r="F4" s="5">
        <v>11</v>
      </c>
      <c r="G4" s="5">
        <v>11</v>
      </c>
      <c r="H4" s="5">
        <v>1</v>
      </c>
      <c r="I4" s="5">
        <v>11</v>
      </c>
      <c r="J4" s="5" t="s">
        <v>118</v>
      </c>
      <c r="K4" s="21">
        <v>10.95</v>
      </c>
      <c r="L4" s="6">
        <f>K4*1.23</f>
        <v>13.468499999999999</v>
      </c>
      <c r="M4" s="25">
        <f>IF($J4="TAK",$K4*$I4,0)</f>
        <v>120.44999999999999</v>
      </c>
      <c r="N4" s="25">
        <f>$M4*1.23</f>
        <v>148.15349999999998</v>
      </c>
      <c r="O4" s="5" t="s">
        <v>37</v>
      </c>
      <c r="P4" s="5" t="s">
        <v>29</v>
      </c>
      <c r="Q4" s="5" t="s">
        <v>35</v>
      </c>
      <c r="R4" s="7" t="s">
        <v>36</v>
      </c>
    </row>
    <row r="5" spans="1:18" x14ac:dyDescent="0.25">
      <c r="A5" s="2" t="s">
        <v>14</v>
      </c>
      <c r="B5" s="2" t="s">
        <v>24</v>
      </c>
      <c r="C5" s="2" t="s">
        <v>34</v>
      </c>
      <c r="D5" s="2" t="s">
        <v>27</v>
      </c>
      <c r="E5" s="19">
        <v>3</v>
      </c>
      <c r="F5" s="5">
        <v>3</v>
      </c>
      <c r="G5" s="5">
        <v>3</v>
      </c>
      <c r="H5" s="5">
        <v>1</v>
      </c>
      <c r="I5" s="5">
        <v>3</v>
      </c>
      <c r="J5" s="5" t="s">
        <v>118</v>
      </c>
      <c r="K5" s="21">
        <v>11.83</v>
      </c>
      <c r="L5" s="6">
        <f t="shared" ref="L5:L19" si="0">K5*1.23</f>
        <v>14.5509</v>
      </c>
      <c r="M5" s="25">
        <f t="shared" ref="M5:M26" si="1">IF($J5="TAK",$K5*$I5,0)</f>
        <v>35.49</v>
      </c>
      <c r="N5" s="25">
        <f t="shared" ref="N5:N26" si="2">$M5*1.23</f>
        <v>43.652700000000003</v>
      </c>
      <c r="O5" s="5" t="s">
        <v>33</v>
      </c>
      <c r="P5" s="5" t="s">
        <v>30</v>
      </c>
      <c r="Q5" s="5" t="s">
        <v>35</v>
      </c>
      <c r="R5" s="7" t="s">
        <v>36</v>
      </c>
    </row>
    <row r="6" spans="1:18" x14ac:dyDescent="0.25">
      <c r="A6" s="2" t="s">
        <v>15</v>
      </c>
      <c r="B6" s="2" t="s">
        <v>25</v>
      </c>
      <c r="C6" s="2" t="s">
        <v>31</v>
      </c>
      <c r="D6" s="2" t="s">
        <v>28</v>
      </c>
      <c r="E6" s="19">
        <v>8</v>
      </c>
      <c r="F6" s="5">
        <v>8</v>
      </c>
      <c r="G6" s="5">
        <v>8</v>
      </c>
      <c r="H6" s="5">
        <v>1</v>
      </c>
      <c r="I6" s="5">
        <v>8</v>
      </c>
      <c r="J6" s="5" t="s">
        <v>118</v>
      </c>
      <c r="K6" s="21">
        <v>5.67</v>
      </c>
      <c r="L6" s="6">
        <f t="shared" si="0"/>
        <v>6.9741</v>
      </c>
      <c r="M6" s="25">
        <f>IF($J6="TAK",$K6*$I6,0)</f>
        <v>45.36</v>
      </c>
      <c r="N6" s="25">
        <f t="shared" si="2"/>
        <v>55.7928</v>
      </c>
      <c r="O6" s="5" t="s">
        <v>37</v>
      </c>
      <c r="P6" s="5" t="s">
        <v>31</v>
      </c>
      <c r="Q6" s="5" t="s">
        <v>35</v>
      </c>
      <c r="R6" s="7" t="s">
        <v>36</v>
      </c>
    </row>
    <row r="7" spans="1:18" x14ac:dyDescent="0.25">
      <c r="A7" s="2" t="s">
        <v>16</v>
      </c>
      <c r="B7" s="2" t="s">
        <v>38</v>
      </c>
      <c r="C7" s="2" t="s">
        <v>39</v>
      </c>
      <c r="D7" s="2" t="s">
        <v>40</v>
      </c>
      <c r="E7" s="19">
        <v>11</v>
      </c>
      <c r="F7" s="5">
        <v>6</v>
      </c>
      <c r="G7" s="5">
        <v>0</v>
      </c>
      <c r="H7" s="5">
        <v>5</v>
      </c>
      <c r="I7" s="5">
        <v>11</v>
      </c>
      <c r="J7" s="5" t="s">
        <v>118</v>
      </c>
      <c r="K7" s="21">
        <v>0.77100000000000002</v>
      </c>
      <c r="L7" s="6">
        <f t="shared" si="0"/>
        <v>0.94833000000000001</v>
      </c>
      <c r="M7" s="25">
        <f t="shared" si="1"/>
        <v>8.4809999999999999</v>
      </c>
      <c r="N7" s="25">
        <f t="shared" si="2"/>
        <v>10.43163</v>
      </c>
      <c r="O7" s="5" t="s">
        <v>41</v>
      </c>
      <c r="P7" s="5" t="s">
        <v>39</v>
      </c>
      <c r="Q7" s="5" t="s">
        <v>35</v>
      </c>
      <c r="R7" s="7" t="s">
        <v>36</v>
      </c>
    </row>
    <row r="8" spans="1:18" x14ac:dyDescent="0.25">
      <c r="A8" s="2" t="s">
        <v>17</v>
      </c>
      <c r="B8" s="2" t="s">
        <v>42</v>
      </c>
      <c r="C8" s="2" t="s">
        <v>43</v>
      </c>
      <c r="D8" s="2" t="s">
        <v>45</v>
      </c>
      <c r="E8" s="19">
        <v>11</v>
      </c>
      <c r="F8" s="5">
        <v>5</v>
      </c>
      <c r="G8" s="5">
        <v>0</v>
      </c>
      <c r="H8" s="5">
        <v>1</v>
      </c>
      <c r="I8" s="5">
        <v>5</v>
      </c>
      <c r="J8" s="5" t="s">
        <v>118</v>
      </c>
      <c r="K8" s="21">
        <v>5.5638500000000004</v>
      </c>
      <c r="L8" s="6">
        <f t="shared" si="0"/>
        <v>6.8435355000000007</v>
      </c>
      <c r="M8" s="25">
        <f t="shared" si="1"/>
        <v>27.819250000000004</v>
      </c>
      <c r="N8" s="25">
        <f t="shared" si="2"/>
        <v>34.217677500000008</v>
      </c>
      <c r="O8" s="5" t="s">
        <v>44</v>
      </c>
      <c r="P8" s="5" t="s">
        <v>43</v>
      </c>
      <c r="Q8" s="5" t="s">
        <v>35</v>
      </c>
      <c r="R8" s="7" t="s">
        <v>36</v>
      </c>
    </row>
    <row r="9" spans="1:18" x14ac:dyDescent="0.25">
      <c r="A9" s="2" t="s">
        <v>18</v>
      </c>
      <c r="B9" s="2" t="s">
        <v>46</v>
      </c>
      <c r="C9" s="2" t="s">
        <v>47</v>
      </c>
      <c r="D9" s="2" t="s">
        <v>49</v>
      </c>
      <c r="E9" s="19">
        <v>11</v>
      </c>
      <c r="F9" s="5">
        <v>11</v>
      </c>
      <c r="G9" s="5">
        <v>11</v>
      </c>
      <c r="H9" s="5">
        <v>2</v>
      </c>
      <c r="I9" s="5">
        <v>11</v>
      </c>
      <c r="J9" s="5" t="s">
        <v>118</v>
      </c>
      <c r="K9" s="21">
        <v>1.0218</v>
      </c>
      <c r="L9" s="6">
        <f t="shared" si="0"/>
        <v>1.2568140000000001</v>
      </c>
      <c r="M9" s="25">
        <f t="shared" si="1"/>
        <v>11.239800000000001</v>
      </c>
      <c r="N9" s="25">
        <f t="shared" si="2"/>
        <v>13.824954</v>
      </c>
      <c r="O9" s="5" t="s">
        <v>50</v>
      </c>
      <c r="P9" s="5" t="s">
        <v>48</v>
      </c>
      <c r="Q9" s="5" t="s">
        <v>35</v>
      </c>
      <c r="R9" s="7" t="s">
        <v>36</v>
      </c>
    </row>
    <row r="10" spans="1:18" x14ac:dyDescent="0.25">
      <c r="A10" s="2" t="s">
        <v>19</v>
      </c>
      <c r="B10" s="2" t="s">
        <v>71</v>
      </c>
      <c r="C10" s="2" t="s">
        <v>51</v>
      </c>
      <c r="D10" s="2" t="s">
        <v>52</v>
      </c>
      <c r="E10" s="19">
        <v>22</v>
      </c>
      <c r="F10" s="5">
        <v>22</v>
      </c>
      <c r="G10" s="5">
        <v>22</v>
      </c>
      <c r="H10" s="5">
        <v>100</v>
      </c>
      <c r="I10" s="5">
        <v>100</v>
      </c>
      <c r="J10" s="5" t="s">
        <v>118</v>
      </c>
      <c r="K10" s="22">
        <v>0.12322</v>
      </c>
      <c r="L10" s="6">
        <f t="shared" si="0"/>
        <v>0.15156059999999999</v>
      </c>
      <c r="M10" s="25">
        <f t="shared" si="1"/>
        <v>12.321999999999999</v>
      </c>
      <c r="N10" s="25">
        <f t="shared" si="2"/>
        <v>15.156059999999998</v>
      </c>
      <c r="O10" s="5" t="s">
        <v>127</v>
      </c>
      <c r="P10" s="5" t="s">
        <v>119</v>
      </c>
      <c r="Q10" s="5" t="s">
        <v>35</v>
      </c>
      <c r="R10" s="7" t="s">
        <v>36</v>
      </c>
    </row>
    <row r="11" spans="1:18" x14ac:dyDescent="0.25">
      <c r="A11" s="2" t="s">
        <v>20</v>
      </c>
      <c r="B11" s="3" t="s">
        <v>53</v>
      </c>
      <c r="C11" s="2" t="s">
        <v>120</v>
      </c>
      <c r="D11" s="2" t="s">
        <v>54</v>
      </c>
      <c r="E11" s="19">
        <v>6</v>
      </c>
      <c r="F11" s="5">
        <v>6</v>
      </c>
      <c r="G11" s="5">
        <v>6</v>
      </c>
      <c r="H11" s="5">
        <v>100</v>
      </c>
      <c r="I11" s="5">
        <v>100</v>
      </c>
      <c r="J11" s="5" t="s">
        <v>118</v>
      </c>
      <c r="K11" s="22">
        <v>3.6060000000000002E-2</v>
      </c>
      <c r="L11" s="6">
        <f t="shared" si="0"/>
        <v>4.4353799999999999E-2</v>
      </c>
      <c r="M11" s="25">
        <f t="shared" si="1"/>
        <v>3.6060000000000003</v>
      </c>
      <c r="N11" s="25">
        <f t="shared" si="2"/>
        <v>4.4353800000000003</v>
      </c>
      <c r="O11" s="5" t="s">
        <v>127</v>
      </c>
      <c r="P11" s="5" t="s">
        <v>121</v>
      </c>
      <c r="Q11" s="5" t="s">
        <v>35</v>
      </c>
      <c r="R11" s="7" t="s">
        <v>36</v>
      </c>
    </row>
    <row r="12" spans="1:18" x14ac:dyDescent="0.25">
      <c r="A12" s="2" t="s">
        <v>21</v>
      </c>
      <c r="B12" s="2" t="s">
        <v>60</v>
      </c>
      <c r="C12" s="2" t="s">
        <v>61</v>
      </c>
      <c r="D12" s="2" t="s">
        <v>62</v>
      </c>
      <c r="E12" s="19">
        <v>4</v>
      </c>
      <c r="F12" s="5">
        <v>4</v>
      </c>
      <c r="G12" s="5">
        <v>4</v>
      </c>
      <c r="H12" s="5">
        <v>100</v>
      </c>
      <c r="I12" s="5">
        <v>100</v>
      </c>
      <c r="J12" s="5" t="s">
        <v>118</v>
      </c>
      <c r="K12" s="22">
        <v>3.6060000000000002E-2</v>
      </c>
      <c r="L12" s="6">
        <f t="shared" si="0"/>
        <v>4.4353799999999999E-2</v>
      </c>
      <c r="M12" s="25">
        <f t="shared" si="1"/>
        <v>3.6060000000000003</v>
      </c>
      <c r="N12" s="25">
        <f t="shared" si="2"/>
        <v>4.4353800000000003</v>
      </c>
      <c r="O12" s="5" t="s">
        <v>127</v>
      </c>
      <c r="P12" s="5" t="s">
        <v>122</v>
      </c>
      <c r="Q12" s="5" t="s">
        <v>35</v>
      </c>
      <c r="R12" s="7" t="s">
        <v>36</v>
      </c>
    </row>
    <row r="13" spans="1:18" x14ac:dyDescent="0.25">
      <c r="A13" s="2" t="s">
        <v>22</v>
      </c>
      <c r="B13" s="2" t="s">
        <v>64</v>
      </c>
      <c r="C13" s="2" t="s">
        <v>63</v>
      </c>
      <c r="D13" s="2" t="s">
        <v>66</v>
      </c>
      <c r="E13" s="19">
        <v>2</v>
      </c>
      <c r="F13" s="5">
        <v>0</v>
      </c>
      <c r="G13" s="5">
        <v>0</v>
      </c>
      <c r="H13" s="5">
        <v>100</v>
      </c>
      <c r="I13" s="5">
        <v>100</v>
      </c>
      <c r="J13" s="5" t="s">
        <v>118</v>
      </c>
      <c r="K13" s="22">
        <v>4.2590000000000003E-2</v>
      </c>
      <c r="L13" s="6">
        <f t="shared" si="0"/>
        <v>5.23857E-2</v>
      </c>
      <c r="M13" s="25">
        <f t="shared" si="1"/>
        <v>4.2590000000000003</v>
      </c>
      <c r="N13" s="25">
        <f t="shared" si="2"/>
        <v>5.2385700000000002</v>
      </c>
      <c r="O13" s="5" t="s">
        <v>127</v>
      </c>
      <c r="P13" s="5" t="s">
        <v>124</v>
      </c>
      <c r="Q13" s="5" t="s">
        <v>35</v>
      </c>
      <c r="R13" s="7" t="s">
        <v>123</v>
      </c>
    </row>
    <row r="14" spans="1:18" x14ac:dyDescent="0.25">
      <c r="A14" s="2" t="s">
        <v>55</v>
      </c>
      <c r="B14" s="26" t="s">
        <v>1</v>
      </c>
      <c r="C14" s="26" t="s">
        <v>67</v>
      </c>
      <c r="D14" s="26" t="s">
        <v>68</v>
      </c>
      <c r="E14" s="27">
        <v>2</v>
      </c>
      <c r="F14" s="28">
        <v>2</v>
      </c>
      <c r="G14" s="28">
        <v>2</v>
      </c>
      <c r="H14" s="28">
        <v>100</v>
      </c>
      <c r="I14" s="28">
        <v>100</v>
      </c>
      <c r="J14" s="28" t="s">
        <v>118</v>
      </c>
      <c r="K14" s="29">
        <v>6.9980000000000001E-2</v>
      </c>
      <c r="L14" s="34">
        <f>K14*1.23</f>
        <v>8.6075399999999996E-2</v>
      </c>
      <c r="M14" s="30">
        <f>IF($J14="TAK",$K14*$I14,0)</f>
        <v>6.9980000000000002</v>
      </c>
      <c r="N14" s="30">
        <f t="shared" si="2"/>
        <v>8.6075400000000002</v>
      </c>
      <c r="O14" s="28" t="s">
        <v>127</v>
      </c>
      <c r="P14" s="28" t="s">
        <v>135</v>
      </c>
      <c r="Q14" s="28" t="s">
        <v>35</v>
      </c>
      <c r="R14" s="31" t="s">
        <v>36</v>
      </c>
    </row>
    <row r="15" spans="1:18" x14ac:dyDescent="0.25">
      <c r="A15" s="2" t="s">
        <v>56</v>
      </c>
      <c r="B15" s="2" t="s">
        <v>65</v>
      </c>
      <c r="C15" s="2" t="s">
        <v>69</v>
      </c>
      <c r="D15" s="2" t="s">
        <v>70</v>
      </c>
      <c r="E15" s="19">
        <v>11</v>
      </c>
      <c r="F15" s="5">
        <v>11</v>
      </c>
      <c r="G15" s="5">
        <v>11</v>
      </c>
      <c r="H15" s="5">
        <v>100</v>
      </c>
      <c r="I15" s="5">
        <v>100</v>
      </c>
      <c r="J15" s="5" t="s">
        <v>118</v>
      </c>
      <c r="K15" s="22">
        <v>3.5159999999999997E-2</v>
      </c>
      <c r="L15" s="6">
        <f>K15*1.23</f>
        <v>4.3246799999999995E-2</v>
      </c>
      <c r="M15" s="25">
        <f>IF($J15="TAK",$K15*$I15,0)</f>
        <v>3.5159999999999996</v>
      </c>
      <c r="N15" s="25">
        <f t="shared" si="2"/>
        <v>4.324679999999999</v>
      </c>
      <c r="O15" s="5" t="s">
        <v>127</v>
      </c>
      <c r="P15" s="5" t="s">
        <v>125</v>
      </c>
      <c r="Q15" s="5" t="s">
        <v>35</v>
      </c>
      <c r="R15" s="7" t="s">
        <v>36</v>
      </c>
    </row>
    <row r="16" spans="1:18" x14ac:dyDescent="0.25">
      <c r="A16" s="2" t="s">
        <v>57</v>
      </c>
      <c r="B16" s="26" t="s">
        <v>73</v>
      </c>
      <c r="C16" s="26" t="s">
        <v>72</v>
      </c>
      <c r="D16" s="26" t="s">
        <v>74</v>
      </c>
      <c r="E16" s="27">
        <v>22</v>
      </c>
      <c r="F16" s="28">
        <v>22</v>
      </c>
      <c r="G16" s="28">
        <v>0</v>
      </c>
      <c r="H16" s="28">
        <v>100</v>
      </c>
      <c r="I16" s="28">
        <v>100</v>
      </c>
      <c r="J16" s="28" t="s">
        <v>118</v>
      </c>
      <c r="K16" s="29">
        <v>0.12322</v>
      </c>
      <c r="L16" s="34">
        <f t="shared" si="0"/>
        <v>0.15156059999999999</v>
      </c>
      <c r="M16" s="30">
        <f t="shared" si="1"/>
        <v>12.321999999999999</v>
      </c>
      <c r="N16" s="30">
        <f t="shared" si="2"/>
        <v>15.156059999999998</v>
      </c>
      <c r="O16" s="28" t="s">
        <v>127</v>
      </c>
      <c r="P16" s="28" t="s">
        <v>136</v>
      </c>
      <c r="Q16" s="28" t="s">
        <v>35</v>
      </c>
      <c r="R16" s="31" t="s">
        <v>36</v>
      </c>
    </row>
    <row r="17" spans="1:18" x14ac:dyDescent="0.25">
      <c r="A17" s="2" t="s">
        <v>58</v>
      </c>
      <c r="B17" s="26" t="s">
        <v>75</v>
      </c>
      <c r="C17" s="26" t="s">
        <v>140</v>
      </c>
      <c r="D17" s="33" t="s">
        <v>76</v>
      </c>
      <c r="E17" s="27">
        <v>25</v>
      </c>
      <c r="F17" s="28">
        <v>25</v>
      </c>
      <c r="G17" s="28">
        <v>0</v>
      </c>
      <c r="H17" s="28">
        <v>5</v>
      </c>
      <c r="I17" s="28">
        <v>25</v>
      </c>
      <c r="J17" s="28" t="s">
        <v>118</v>
      </c>
      <c r="K17" s="29">
        <v>0.96899999999999997</v>
      </c>
      <c r="L17" s="34">
        <f t="shared" si="0"/>
        <v>1.19187</v>
      </c>
      <c r="M17" s="30">
        <f t="shared" si="1"/>
        <v>24.224999999999998</v>
      </c>
      <c r="N17" s="30">
        <f t="shared" si="2"/>
        <v>29.796749999999996</v>
      </c>
      <c r="O17" s="28" t="s">
        <v>141</v>
      </c>
      <c r="P17" s="28" t="s">
        <v>142</v>
      </c>
      <c r="Q17" s="28" t="s">
        <v>35</v>
      </c>
      <c r="R17" s="31" t="s">
        <v>36</v>
      </c>
    </row>
    <row r="18" spans="1:18" x14ac:dyDescent="0.25">
      <c r="A18" s="2" t="s">
        <v>59</v>
      </c>
      <c r="B18" s="3" t="s">
        <v>91</v>
      </c>
      <c r="C18" s="3" t="s">
        <v>93</v>
      </c>
      <c r="D18" s="2" t="s">
        <v>92</v>
      </c>
      <c r="E18" s="19">
        <v>3</v>
      </c>
      <c r="F18" s="5">
        <v>3</v>
      </c>
      <c r="G18" s="5">
        <v>0</v>
      </c>
      <c r="H18" s="5">
        <v>10</v>
      </c>
      <c r="I18" s="5">
        <v>10</v>
      </c>
      <c r="J18" s="5" t="s">
        <v>118</v>
      </c>
      <c r="K18" s="8">
        <v>0.34429999999999999</v>
      </c>
      <c r="L18" s="6">
        <f t="shared" si="0"/>
        <v>0.423489</v>
      </c>
      <c r="M18" s="25">
        <f t="shared" si="1"/>
        <v>3.4430000000000001</v>
      </c>
      <c r="N18" s="25">
        <f t="shared" si="2"/>
        <v>4.23489</v>
      </c>
      <c r="O18" s="5" t="s">
        <v>94</v>
      </c>
      <c r="P18" s="5" t="s">
        <v>95</v>
      </c>
      <c r="Q18" s="5" t="s">
        <v>35</v>
      </c>
      <c r="R18" s="7" t="s">
        <v>36</v>
      </c>
    </row>
    <row r="19" spans="1:18" x14ac:dyDescent="0.25">
      <c r="A19" s="2" t="s">
        <v>77</v>
      </c>
      <c r="B19" s="26" t="s">
        <v>96</v>
      </c>
      <c r="C19" s="26" t="s">
        <v>128</v>
      </c>
      <c r="D19" s="26" t="s">
        <v>97</v>
      </c>
      <c r="E19" s="27">
        <v>3</v>
      </c>
      <c r="F19" s="28">
        <v>3</v>
      </c>
      <c r="G19" s="28">
        <v>0</v>
      </c>
      <c r="H19" s="28">
        <v>100</v>
      </c>
      <c r="I19" s="28">
        <v>100</v>
      </c>
      <c r="J19" s="28" t="s">
        <v>118</v>
      </c>
      <c r="K19" s="29">
        <v>3.6060000000000002E-2</v>
      </c>
      <c r="L19" s="34">
        <f t="shared" si="0"/>
        <v>4.4353799999999999E-2</v>
      </c>
      <c r="M19" s="30">
        <f t="shared" si="1"/>
        <v>3.6060000000000003</v>
      </c>
      <c r="N19" s="30">
        <f t="shared" si="2"/>
        <v>4.4353800000000003</v>
      </c>
      <c r="O19" s="28" t="s">
        <v>127</v>
      </c>
      <c r="P19" s="28" t="s">
        <v>126</v>
      </c>
      <c r="Q19" s="28" t="s">
        <v>35</v>
      </c>
      <c r="R19" s="31" t="s">
        <v>36</v>
      </c>
    </row>
    <row r="20" spans="1:18" x14ac:dyDescent="0.25">
      <c r="A20" s="2" t="s">
        <v>78</v>
      </c>
      <c r="B20" s="2" t="s">
        <v>98</v>
      </c>
      <c r="C20" s="2" t="s">
        <v>129</v>
      </c>
      <c r="D20" s="2" t="s">
        <v>99</v>
      </c>
      <c r="E20" s="19">
        <v>3</v>
      </c>
      <c r="F20" s="5">
        <v>3</v>
      </c>
      <c r="G20" s="5">
        <v>3</v>
      </c>
      <c r="H20" s="28"/>
      <c r="I20" s="28"/>
      <c r="J20" s="28" t="s">
        <v>130</v>
      </c>
      <c r="K20" s="29"/>
      <c r="L20" s="6">
        <f t="shared" ref="L20:L26" si="3">K20*1.23</f>
        <v>0</v>
      </c>
      <c r="M20" s="25">
        <f t="shared" si="1"/>
        <v>0</v>
      </c>
      <c r="N20" s="25">
        <f t="shared" si="2"/>
        <v>0</v>
      </c>
      <c r="O20" s="28"/>
      <c r="P20" s="28"/>
      <c r="Q20" s="28"/>
      <c r="R20" s="31"/>
    </row>
    <row r="21" spans="1:18" x14ac:dyDescent="0.25">
      <c r="A21" s="2" t="s">
        <v>79</v>
      </c>
      <c r="B21" s="26" t="s">
        <v>104</v>
      </c>
      <c r="C21" s="26" t="s">
        <v>105</v>
      </c>
      <c r="D21" s="26" t="s">
        <v>106</v>
      </c>
      <c r="E21" s="27">
        <v>3</v>
      </c>
      <c r="F21" s="28">
        <v>3</v>
      </c>
      <c r="G21" s="28">
        <v>3</v>
      </c>
      <c r="H21" s="28">
        <v>25</v>
      </c>
      <c r="I21" s="28">
        <v>25</v>
      </c>
      <c r="J21" s="28" t="s">
        <v>118</v>
      </c>
      <c r="K21" s="29">
        <v>0.13782</v>
      </c>
      <c r="L21" s="34">
        <f t="shared" si="3"/>
        <v>0.16951859999999999</v>
      </c>
      <c r="M21" s="30">
        <f t="shared" si="1"/>
        <v>3.4455</v>
      </c>
      <c r="N21" s="30">
        <f t="shared" si="2"/>
        <v>4.237965</v>
      </c>
      <c r="O21" s="28" t="s">
        <v>144</v>
      </c>
      <c r="P21" s="28" t="s">
        <v>143</v>
      </c>
      <c r="Q21" s="28" t="s">
        <v>35</v>
      </c>
      <c r="R21" s="31" t="s">
        <v>36</v>
      </c>
    </row>
    <row r="22" spans="1:18" x14ac:dyDescent="0.25">
      <c r="A22" s="2" t="s">
        <v>80</v>
      </c>
      <c r="B22" s="2" t="s">
        <v>100</v>
      </c>
      <c r="C22" s="2" t="s">
        <v>134</v>
      </c>
      <c r="D22" s="2" t="s">
        <v>101</v>
      </c>
      <c r="E22" s="19">
        <v>11</v>
      </c>
      <c r="F22" s="5">
        <v>11</v>
      </c>
      <c r="G22" s="5">
        <v>0</v>
      </c>
      <c r="H22" s="5"/>
      <c r="I22" s="5"/>
      <c r="J22" s="28" t="s">
        <v>130</v>
      </c>
      <c r="K22" s="22"/>
      <c r="L22" s="6">
        <f t="shared" si="3"/>
        <v>0</v>
      </c>
      <c r="M22" s="25">
        <f t="shared" si="1"/>
        <v>0</v>
      </c>
      <c r="N22" s="25">
        <f t="shared" si="2"/>
        <v>0</v>
      </c>
      <c r="O22" s="5"/>
      <c r="P22" s="5"/>
      <c r="Q22" s="5"/>
      <c r="R22" s="5"/>
    </row>
    <row r="23" spans="1:18" x14ac:dyDescent="0.25">
      <c r="A23" s="2" t="s">
        <v>81</v>
      </c>
      <c r="B23" s="26" t="s">
        <v>102</v>
      </c>
      <c r="C23" s="26" t="s">
        <v>103</v>
      </c>
      <c r="D23" s="26" t="s">
        <v>107</v>
      </c>
      <c r="E23" s="27">
        <v>3</v>
      </c>
      <c r="F23" s="28">
        <v>0</v>
      </c>
      <c r="G23" s="28">
        <v>0</v>
      </c>
      <c r="H23" s="28">
        <v>10</v>
      </c>
      <c r="I23" s="28">
        <v>10</v>
      </c>
      <c r="J23" s="28" t="s">
        <v>118</v>
      </c>
      <c r="K23" s="29">
        <v>0.55813999999999997</v>
      </c>
      <c r="L23" s="34">
        <f t="shared" si="3"/>
        <v>0.68651219999999991</v>
      </c>
      <c r="M23" s="30">
        <f t="shared" si="1"/>
        <v>5.5813999999999995</v>
      </c>
      <c r="N23" s="30">
        <f t="shared" si="2"/>
        <v>6.8651219999999995</v>
      </c>
      <c r="O23" s="28" t="s">
        <v>127</v>
      </c>
      <c r="P23" s="28" t="s">
        <v>137</v>
      </c>
      <c r="Q23" s="28" t="s">
        <v>35</v>
      </c>
      <c r="R23" s="31" t="s">
        <v>36</v>
      </c>
    </row>
    <row r="24" spans="1:18" x14ac:dyDescent="0.25">
      <c r="A24" s="2" t="s">
        <v>82</v>
      </c>
      <c r="B24" s="26" t="s">
        <v>108</v>
      </c>
      <c r="C24" s="26" t="s">
        <v>110</v>
      </c>
      <c r="D24" s="26" t="s">
        <v>109</v>
      </c>
      <c r="E24" s="27">
        <v>22</v>
      </c>
      <c r="F24" s="28">
        <v>0</v>
      </c>
      <c r="G24" s="28">
        <v>0</v>
      </c>
      <c r="H24" s="28">
        <v>25</v>
      </c>
      <c r="I24" s="28">
        <v>25</v>
      </c>
      <c r="J24" s="28" t="s">
        <v>117</v>
      </c>
      <c r="K24" s="29">
        <v>0.16220000000000001</v>
      </c>
      <c r="L24" s="34">
        <f t="shared" si="3"/>
        <v>0.19950600000000002</v>
      </c>
      <c r="M24" s="30">
        <f t="shared" si="1"/>
        <v>0</v>
      </c>
      <c r="N24" s="30">
        <f t="shared" si="2"/>
        <v>0</v>
      </c>
      <c r="O24" s="28" t="s">
        <v>41</v>
      </c>
      <c r="P24" s="28" t="s">
        <v>145</v>
      </c>
      <c r="Q24" s="28" t="s">
        <v>35</v>
      </c>
      <c r="R24" s="31" t="s">
        <v>36</v>
      </c>
    </row>
    <row r="25" spans="1:18" x14ac:dyDescent="0.25">
      <c r="A25" s="2" t="s">
        <v>83</v>
      </c>
      <c r="B25" s="2" t="s">
        <v>85</v>
      </c>
      <c r="C25" s="2" t="s">
        <v>90</v>
      </c>
      <c r="D25" s="2" t="s">
        <v>89</v>
      </c>
      <c r="E25" s="19">
        <v>8</v>
      </c>
      <c r="F25" s="5">
        <v>8</v>
      </c>
      <c r="G25" s="5">
        <v>8</v>
      </c>
      <c r="H25" s="5">
        <v>1</v>
      </c>
      <c r="I25" s="5">
        <v>8</v>
      </c>
      <c r="J25" s="5" t="s">
        <v>118</v>
      </c>
      <c r="K25" s="8">
        <v>1.79</v>
      </c>
      <c r="L25" s="6">
        <f t="shared" si="3"/>
        <v>2.2017000000000002</v>
      </c>
      <c r="M25" s="25">
        <f t="shared" si="1"/>
        <v>14.32</v>
      </c>
      <c r="N25" s="25">
        <f t="shared" si="2"/>
        <v>17.613600000000002</v>
      </c>
      <c r="O25" s="5" t="s">
        <v>87</v>
      </c>
      <c r="P25" s="5" t="s">
        <v>88</v>
      </c>
      <c r="Q25" s="5" t="s">
        <v>86</v>
      </c>
      <c r="R25" s="7" t="s">
        <v>36</v>
      </c>
    </row>
    <row r="26" spans="1:18" x14ac:dyDescent="0.25">
      <c r="A26" s="2" t="s">
        <v>84</v>
      </c>
      <c r="B26" s="5" t="s">
        <v>139</v>
      </c>
      <c r="C26" s="5" t="s">
        <v>139</v>
      </c>
      <c r="D26" s="5" t="s">
        <v>139</v>
      </c>
      <c r="E26" s="19">
        <v>8</v>
      </c>
      <c r="F26" s="5">
        <v>8</v>
      </c>
      <c r="G26" s="5">
        <v>8</v>
      </c>
      <c r="H26" s="5">
        <v>1</v>
      </c>
      <c r="I26" s="5">
        <v>8</v>
      </c>
      <c r="J26" s="5" t="s">
        <v>138</v>
      </c>
      <c r="K26" s="22">
        <v>2.95</v>
      </c>
      <c r="L26" s="6">
        <f t="shared" si="3"/>
        <v>3.6285000000000003</v>
      </c>
      <c r="M26" s="25">
        <f t="shared" si="1"/>
        <v>0</v>
      </c>
      <c r="N26" s="25">
        <f t="shared" si="2"/>
        <v>0</v>
      </c>
      <c r="O26" s="5" t="s">
        <v>132</v>
      </c>
      <c r="P26" s="5" t="s">
        <v>131</v>
      </c>
      <c r="Q26" s="5" t="s">
        <v>35</v>
      </c>
      <c r="R26" s="7" t="s">
        <v>133</v>
      </c>
    </row>
    <row r="27" spans="1:18" x14ac:dyDescent="0.25">
      <c r="L27" s="24" t="s">
        <v>115</v>
      </c>
      <c r="M27" s="32">
        <f>SUM(M4:M26)</f>
        <v>350.08994999999999</v>
      </c>
      <c r="N27" s="32">
        <f>SUM(N4:N26)</f>
        <v>430.61063850000005</v>
      </c>
    </row>
  </sheetData>
  <mergeCells count="16">
    <mergeCell ref="R2:R3"/>
    <mergeCell ref="M2:N2"/>
    <mergeCell ref="O2:O3"/>
    <mergeCell ref="P2:P3"/>
    <mergeCell ref="I2:I3"/>
    <mergeCell ref="J2:J3"/>
    <mergeCell ref="Q2:Q3"/>
    <mergeCell ref="E2:E3"/>
    <mergeCell ref="F2:F3"/>
    <mergeCell ref="G2:G3"/>
    <mergeCell ref="H2:H3"/>
    <mergeCell ref="K2:L2"/>
    <mergeCell ref="A2:A3"/>
    <mergeCell ref="B2:B3"/>
    <mergeCell ref="C2:C3"/>
    <mergeCell ref="D2:D3"/>
  </mergeCells>
  <phoneticPr fontId="1" type="noConversion"/>
  <hyperlinks>
    <hyperlink ref="R5" r:id="rId1" xr:uid="{768222F2-3245-4421-A363-D58BA19DD506}"/>
    <hyperlink ref="R6" r:id="rId2" xr:uid="{70A4C437-8FEC-4E3A-B509-7FCAF912DDAA}"/>
    <hyperlink ref="R4" r:id="rId3" xr:uid="{4439ECD3-01AA-4511-AEE8-38203E06B279}"/>
    <hyperlink ref="R7" r:id="rId4" xr:uid="{1EE0D73F-67D0-437B-9E6C-59F8ED27EB1F}"/>
    <hyperlink ref="R8" r:id="rId5" xr:uid="{0E4E7215-6BBF-43EA-8630-24670734C452}"/>
    <hyperlink ref="R9" r:id="rId6" xr:uid="{652B7F49-98B5-4AFA-B0EA-274061D796EB}"/>
    <hyperlink ref="R25" r:id="rId7" xr:uid="{2095BDB1-2E62-41AC-B8AD-B827215B33BF}"/>
    <hyperlink ref="R18" r:id="rId8" xr:uid="{D5B6233A-F0C9-4975-9EC1-105373B4EE07}"/>
    <hyperlink ref="R10" r:id="rId9" xr:uid="{DF34001A-7279-41BB-8092-18BFF128F8CA}"/>
    <hyperlink ref="R11" r:id="rId10" xr:uid="{C8CCFF45-0809-4AAA-A60E-577CE791F1B8}"/>
    <hyperlink ref="R12" r:id="rId11" xr:uid="{EF75B3E9-E3B2-43C7-814D-9D0D291DA46A}"/>
    <hyperlink ref="R13" r:id="rId12" xr:uid="{82A2DB97-9124-437D-B203-A154AA26AA35}"/>
    <hyperlink ref="R15" r:id="rId13" xr:uid="{E7B6F891-93E7-4745-A1B7-845FF0FE5565}"/>
    <hyperlink ref="R19" r:id="rId14" xr:uid="{8EFAB711-C031-40BF-AA69-479DF071ADA0}"/>
    <hyperlink ref="R26" r:id="rId15" xr:uid="{4F756558-5A03-4BBF-B6DE-BC7504E5999C}"/>
    <hyperlink ref="R14" r:id="rId16" xr:uid="{7B6B736C-900F-423B-AB48-6550FF96441C}"/>
    <hyperlink ref="R16" r:id="rId17" xr:uid="{5207A95E-605A-4386-AF9E-8BBA10E95394}"/>
    <hyperlink ref="R23" r:id="rId18" xr:uid="{388A155F-887F-48A1-AD56-EB3DD87E8186}"/>
    <hyperlink ref="R17" r:id="rId19" xr:uid="{D4F49AA3-34C3-4880-8371-B243F6DFE8F9}"/>
    <hyperlink ref="R21" r:id="rId20" xr:uid="{A6ABC304-55A0-4927-BAAB-BD9C5177E71B}"/>
    <hyperlink ref="R24" r:id="rId21" xr:uid="{F7249F69-0E67-4AB2-B7B7-6B77CDF51418}"/>
  </hyperlinks>
  <pageMargins left="0.7" right="0.7" top="0.75" bottom="0.75" header="0.3" footer="0.3"/>
  <pageSetup paperSize="9" orientation="portrait" horizontalDpi="0" verticalDpi="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Kaczorowski</dc:creator>
  <cp:lastModifiedBy>Maciej Kaczorowski</cp:lastModifiedBy>
  <cp:lastPrinted>2023-04-01T12:30:59Z</cp:lastPrinted>
  <dcterms:created xsi:type="dcterms:W3CDTF">2023-03-31T22:22:11Z</dcterms:created>
  <dcterms:modified xsi:type="dcterms:W3CDTF">2023-04-01T12:35:23Z</dcterms:modified>
</cp:coreProperties>
</file>