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tis\Desktop\Apps Project\Calculator\"/>
    </mc:Choice>
  </mc:AlternateContent>
  <bookViews>
    <workbookView xWindow="0" yWindow="0" windowWidth="20490" windowHeight="90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0" i="1" l="1"/>
  <c r="H29" i="1"/>
  <c r="H27" i="1"/>
  <c r="H26" i="1"/>
  <c r="H13" i="1"/>
  <c r="H12" i="1"/>
  <c r="H10" i="1"/>
  <c r="H6" i="1"/>
  <c r="H8" i="1"/>
  <c r="H14" i="1"/>
  <c r="H15" i="1"/>
  <c r="H16" i="1"/>
  <c r="H17" i="1"/>
  <c r="H19" i="1"/>
  <c r="H20" i="1"/>
  <c r="H21" i="1"/>
  <c r="H22" i="1"/>
  <c r="H23" i="1"/>
  <c r="H24" i="1"/>
  <c r="H5" i="1"/>
  <c r="I19" i="1"/>
  <c r="I24" i="1"/>
  <c r="I23" i="1"/>
  <c r="I22" i="1"/>
  <c r="I21" i="1"/>
  <c r="I20" i="1"/>
</calcChain>
</file>

<file path=xl/sharedStrings.xml><?xml version="1.0" encoding="utf-8"?>
<sst xmlns="http://schemas.openxmlformats.org/spreadsheetml/2006/main" count="52" uniqueCount="52">
  <si>
    <t>gamma</t>
  </si>
  <si>
    <t>gluon</t>
  </si>
  <si>
    <t>Higgs</t>
  </si>
  <si>
    <t>e</t>
  </si>
  <si>
    <t>mu</t>
  </si>
  <si>
    <t>tau</t>
  </si>
  <si>
    <t>u</t>
  </si>
  <si>
    <t>d</t>
  </si>
  <si>
    <t>b</t>
  </si>
  <si>
    <t>t</t>
  </si>
  <si>
    <t>s</t>
  </si>
  <si>
    <t>c</t>
  </si>
  <si>
    <t>W</t>
  </si>
  <si>
    <t>Z</t>
  </si>
  <si>
    <t>ve</t>
  </si>
  <si>
    <t>vmu</t>
  </si>
  <si>
    <t>vtau</t>
  </si>
  <si>
    <t>name</t>
  </si>
  <si>
    <t>code</t>
  </si>
  <si>
    <t>proton</t>
  </si>
  <si>
    <t>neutron</t>
  </si>
  <si>
    <t>pion+</t>
  </si>
  <si>
    <t>pion0</t>
  </si>
  <si>
    <t>b0</t>
  </si>
  <si>
    <t>b1</t>
  </si>
  <si>
    <t>l0</t>
  </si>
  <si>
    <t>l1</t>
  </si>
  <si>
    <t>l2</t>
  </si>
  <si>
    <t>l3</t>
  </si>
  <si>
    <t>l4</t>
  </si>
  <si>
    <t>l5</t>
  </si>
  <si>
    <t>q0</t>
  </si>
  <si>
    <t>q1</t>
  </si>
  <si>
    <t>q2</t>
  </si>
  <si>
    <t>q3</t>
  </si>
  <si>
    <t>q4</t>
  </si>
  <si>
    <t>q5</t>
  </si>
  <si>
    <t>g0</t>
  </si>
  <si>
    <t>g1</t>
  </si>
  <si>
    <t>g2</t>
  </si>
  <si>
    <t>g3</t>
  </si>
  <si>
    <t>h0</t>
  </si>
  <si>
    <t>m0</t>
  </si>
  <si>
    <t>m1</t>
  </si>
  <si>
    <t>mass</t>
  </si>
  <si>
    <t>m_code</t>
  </si>
  <si>
    <t>charge</t>
  </si>
  <si>
    <t>spin</t>
  </si>
  <si>
    <t>c_code</t>
  </si>
  <si>
    <t>s_code</t>
  </si>
  <si>
    <t>mass energy</t>
  </si>
  <si>
    <t>significant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</si>
</sst>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0.00000000E+00"/>
    <numFmt numFmtId="165" formatCode="0.000000000E+00"/>
    <numFmt numFmtId="166" formatCode="0.0E+00"/>
    <numFmt numFmtId="168" formatCode="0.000E+00"/>
    <numFmt numFmtId="169" formatCode="0.000000E+00"/>
    <numFmt numFmtId="170" formatCode="0.0000000E+00"/>
    <numFmt numFmtId="171" formatCode="0.0000E+00"/>
    <numFmt numFmtId="172" formatCode="0.00000E+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right" vertical="center"/>
    </xf>
    <xf numFmtId="11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horizontal="right" vertical="center"/>
    </xf>
    <xf numFmtId="1" fontId="0" fillId="0" borderId="0" xfId="0" applyNumberFormat="1" applyAlignment="1">
      <alignment horizontal="right" vertical="center"/>
    </xf>
    <xf numFmtId="165" fontId="0" fillId="0" borderId="0" xfId="0" applyNumberFormat="1" applyAlignment="1">
      <alignment horizontal="right" vertical="center"/>
    </xf>
    <xf numFmtId="166" fontId="0" fillId="0" borderId="0" xfId="0" applyNumberFormat="1" applyAlignment="1">
      <alignment horizontal="right" vertical="center"/>
    </xf>
    <xf numFmtId="168" fontId="0" fillId="0" borderId="0" xfId="0" applyNumberFormat="1" applyAlignment="1">
      <alignment horizontal="right" vertical="center"/>
    </xf>
    <xf numFmtId="169" fontId="0" fillId="0" borderId="0" xfId="0" applyNumberFormat="1" applyAlignment="1">
      <alignment horizontal="right" vertical="center"/>
    </xf>
    <xf numFmtId="170" fontId="0" fillId="0" borderId="0" xfId="0" applyNumberFormat="1" applyAlignment="1">
      <alignment horizontal="right" vertical="center"/>
    </xf>
    <xf numFmtId="171" fontId="0" fillId="0" borderId="0" xfId="0" applyNumberFormat="1" applyAlignment="1">
      <alignment horizontal="right" vertical="center"/>
    </xf>
    <xf numFmtId="172" fontId="0" fillId="0" borderId="0" xfId="0" applyNumberFormat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K30"/>
  <sheetViews>
    <sheetView tabSelected="1" topLeftCell="D1" workbookViewId="0">
      <selection activeCell="H40" sqref="H40"/>
    </sheetView>
  </sheetViews>
  <sheetFormatPr defaultRowHeight="15" x14ac:dyDescent="0.25"/>
  <cols>
    <col min="1" max="5" width="9.140625" style="1"/>
    <col min="6" max="6" width="15.85546875" style="1" customWidth="1"/>
    <col min="7" max="7" width="15.85546875" style="4" customWidth="1"/>
    <col min="8" max="8" width="18.42578125" style="1" customWidth="1"/>
    <col min="9" max="9" width="21.7109375" style="1" customWidth="1"/>
    <col min="10" max="10" width="9.140625" style="1"/>
    <col min="11" max="11" width="9.140625" style="1" customWidth="1"/>
    <col min="12" max="16384" width="9.140625" style="1"/>
  </cols>
  <sheetData>
    <row r="3" spans="3:10" x14ac:dyDescent="0.25">
      <c r="D3" s="1" t="s">
        <v>17</v>
      </c>
      <c r="E3" s="1" t="s">
        <v>18</v>
      </c>
      <c r="F3" s="1" t="s">
        <v>50</v>
      </c>
      <c r="G3" s="4" t="s">
        <v>51</v>
      </c>
      <c r="H3" s="1" t="s">
        <v>44</v>
      </c>
      <c r="I3" s="1" t="s">
        <v>46</v>
      </c>
      <c r="J3" s="1" t="s">
        <v>47</v>
      </c>
    </row>
    <row r="4" spans="3:10" x14ac:dyDescent="0.25">
      <c r="H4" s="1" t="s">
        <v>45</v>
      </c>
      <c r="I4" s="1" t="s">
        <v>48</v>
      </c>
      <c r="J4" s="1" t="s">
        <v>49</v>
      </c>
    </row>
    <row r="5" spans="3:10" x14ac:dyDescent="0.25">
      <c r="C5" s="1">
        <v>0</v>
      </c>
      <c r="D5" s="1" t="s">
        <v>0</v>
      </c>
      <c r="E5" s="1" t="s">
        <v>37</v>
      </c>
      <c r="F5" s="1">
        <v>0</v>
      </c>
      <c r="G5" s="4">
        <v>1</v>
      </c>
      <c r="H5" s="4">
        <f>F5/(299792458)^2</f>
        <v>0</v>
      </c>
      <c r="I5" s="1">
        <v>0</v>
      </c>
      <c r="J5" s="1">
        <v>1</v>
      </c>
    </row>
    <row r="6" spans="3:10" x14ac:dyDescent="0.25">
      <c r="C6" s="1">
        <v>1</v>
      </c>
      <c r="D6" s="1" t="s">
        <v>1</v>
      </c>
      <c r="E6" s="1" t="s">
        <v>38</v>
      </c>
      <c r="F6" s="1">
        <v>0</v>
      </c>
      <c r="G6" s="4">
        <v>1</v>
      </c>
      <c r="H6" s="4">
        <f>F6/(299792458)^2</f>
        <v>0</v>
      </c>
      <c r="I6" s="1">
        <v>0</v>
      </c>
      <c r="J6" s="1">
        <v>1</v>
      </c>
    </row>
    <row r="7" spans="3:10" x14ac:dyDescent="0.25">
      <c r="C7" s="1">
        <v>2</v>
      </c>
      <c r="D7" s="1" t="s">
        <v>12</v>
      </c>
      <c r="E7" s="1" t="s">
        <v>39</v>
      </c>
      <c r="F7" s="2">
        <v>1.29E-8</v>
      </c>
      <c r="G7" s="4">
        <v>3</v>
      </c>
      <c r="H7" s="2">
        <v>1.43326012E-25</v>
      </c>
      <c r="I7" s="2">
        <v>1.6021765699999999E-19</v>
      </c>
      <c r="J7" s="1">
        <v>1</v>
      </c>
    </row>
    <row r="8" spans="3:10" x14ac:dyDescent="0.25">
      <c r="C8" s="1">
        <v>3</v>
      </c>
      <c r="D8" s="1" t="s">
        <v>13</v>
      </c>
      <c r="E8" s="1" t="s">
        <v>40</v>
      </c>
      <c r="F8" s="2">
        <v>1.461E-8</v>
      </c>
      <c r="G8" s="4">
        <v>4</v>
      </c>
      <c r="H8" s="7">
        <f>F8/(299792458)^2</f>
        <v>1.6255817318943367E-25</v>
      </c>
      <c r="I8" s="1">
        <v>0</v>
      </c>
      <c r="J8" s="1">
        <v>1</v>
      </c>
    </row>
    <row r="9" spans="3:10" x14ac:dyDescent="0.25">
      <c r="H9" s="5"/>
    </row>
    <row r="10" spans="3:10" x14ac:dyDescent="0.25">
      <c r="C10" s="1">
        <v>4</v>
      </c>
      <c r="D10" s="1" t="s">
        <v>2</v>
      </c>
      <c r="E10" s="1" t="s">
        <v>41</v>
      </c>
      <c r="F10" s="2">
        <v>2E-8</v>
      </c>
      <c r="G10" s="4">
        <v>1</v>
      </c>
      <c r="H10" s="2">
        <f>2.25E-25</f>
        <v>2.2500000000000001E-25</v>
      </c>
      <c r="I10" s="1">
        <v>0</v>
      </c>
      <c r="J10" s="1">
        <v>0</v>
      </c>
    </row>
    <row r="11" spans="3:10" x14ac:dyDescent="0.25">
      <c r="H11" s="5"/>
    </row>
    <row r="12" spans="3:10" x14ac:dyDescent="0.25">
      <c r="C12" s="1">
        <v>5</v>
      </c>
      <c r="D12" s="1" t="s">
        <v>3</v>
      </c>
      <c r="E12" s="1" t="s">
        <v>25</v>
      </c>
      <c r="F12" s="2">
        <v>8.1871049999999996E-14</v>
      </c>
      <c r="G12" s="4">
        <v>7</v>
      </c>
      <c r="H12" s="8">
        <f>9.10938291E-31</f>
        <v>9.1093829099999999E-31</v>
      </c>
      <c r="I12" s="2">
        <v>-1.6021765699999999E-19</v>
      </c>
      <c r="J12" s="1">
        <v>0.5</v>
      </c>
    </row>
    <row r="13" spans="3:10" x14ac:dyDescent="0.25">
      <c r="C13" s="1">
        <v>6</v>
      </c>
      <c r="D13" s="1" t="s">
        <v>4</v>
      </c>
      <c r="E13" s="1" t="s">
        <v>26</v>
      </c>
      <c r="F13" s="2">
        <v>1.6928335999999999E-11</v>
      </c>
      <c r="G13" s="4">
        <v>8</v>
      </c>
      <c r="H13" s="9">
        <f>1.8835315E-28</f>
        <v>1.8835314999999999E-28</v>
      </c>
      <c r="I13" s="2">
        <v>-1.6021765699999999E-19</v>
      </c>
      <c r="J13" s="1">
        <v>0.5</v>
      </c>
    </row>
    <row r="14" spans="3:10" x14ac:dyDescent="0.25">
      <c r="C14" s="1">
        <v>7</v>
      </c>
      <c r="D14" s="1" t="s">
        <v>5</v>
      </c>
      <c r="E14" s="1" t="s">
        <v>27</v>
      </c>
      <c r="F14" s="2">
        <v>2.8470000000000001E-10</v>
      </c>
      <c r="G14" s="4">
        <v>4</v>
      </c>
      <c r="H14" s="7">
        <f>F14/(299792458)^2</f>
        <v>3.1677147095846518E-27</v>
      </c>
      <c r="I14" s="2">
        <v>-1.6021765699999999E-19</v>
      </c>
      <c r="J14" s="1">
        <v>0.5</v>
      </c>
    </row>
    <row r="15" spans="3:10" x14ac:dyDescent="0.25">
      <c r="C15" s="1">
        <v>8</v>
      </c>
      <c r="D15" s="1" t="s">
        <v>14</v>
      </c>
      <c r="E15" s="1" t="s">
        <v>28</v>
      </c>
      <c r="F15" s="1">
        <v>0</v>
      </c>
      <c r="G15" s="4">
        <v>1</v>
      </c>
      <c r="H15" s="4">
        <f>F15/(299792458)^2</f>
        <v>0</v>
      </c>
      <c r="I15" s="1">
        <v>0</v>
      </c>
      <c r="J15" s="1">
        <v>0.5</v>
      </c>
    </row>
    <row r="16" spans="3:10" x14ac:dyDescent="0.25">
      <c r="C16" s="1">
        <v>9</v>
      </c>
      <c r="D16" s="1" t="s">
        <v>15</v>
      </c>
      <c r="E16" s="1" t="s">
        <v>29</v>
      </c>
      <c r="F16" s="1">
        <v>0</v>
      </c>
      <c r="G16" s="4">
        <v>1</v>
      </c>
      <c r="H16" s="4">
        <f>F16/(299792458)^2</f>
        <v>0</v>
      </c>
      <c r="I16" s="1">
        <v>0</v>
      </c>
      <c r="J16" s="1">
        <v>0.5</v>
      </c>
    </row>
    <row r="17" spans="3:11" x14ac:dyDescent="0.25">
      <c r="C17" s="1">
        <v>10</v>
      </c>
      <c r="D17" s="1" t="s">
        <v>16</v>
      </c>
      <c r="E17" s="1" t="s">
        <v>30</v>
      </c>
      <c r="F17" s="1">
        <v>0</v>
      </c>
      <c r="G17" s="4">
        <v>1</v>
      </c>
      <c r="H17" s="4">
        <f>F17/(299792458)^2</f>
        <v>0</v>
      </c>
      <c r="I17" s="1">
        <v>0</v>
      </c>
      <c r="J17" s="1">
        <v>0.5</v>
      </c>
    </row>
    <row r="18" spans="3:11" x14ac:dyDescent="0.25">
      <c r="H18" s="5"/>
    </row>
    <row r="19" spans="3:11" x14ac:dyDescent="0.25">
      <c r="C19" s="1">
        <v>11</v>
      </c>
      <c r="D19" s="1" t="s">
        <v>6</v>
      </c>
      <c r="E19" s="1" t="s">
        <v>31</v>
      </c>
      <c r="F19" s="2">
        <v>3.6999999999999999E-13</v>
      </c>
      <c r="G19" s="4">
        <v>2</v>
      </c>
      <c r="H19" s="6">
        <f>F19/(299792458)^2</f>
        <v>4.1168052073983881E-30</v>
      </c>
      <c r="I19" s="3">
        <f>2*(1.60217657E-19)/3</f>
        <v>1.0681177133333333E-19</v>
      </c>
      <c r="J19" s="1">
        <v>0.5</v>
      </c>
      <c r="K19" s="2"/>
    </row>
    <row r="20" spans="3:11" x14ac:dyDescent="0.25">
      <c r="C20" s="1">
        <v>12</v>
      </c>
      <c r="D20" s="1" t="s">
        <v>7</v>
      </c>
      <c r="E20" s="1" t="s">
        <v>32</v>
      </c>
      <c r="F20" s="2">
        <v>7.6999999999999995E-13</v>
      </c>
      <c r="G20" s="4">
        <v>2</v>
      </c>
      <c r="H20" s="6">
        <f>F20/(299792458)^2</f>
        <v>8.5674054316128622E-30</v>
      </c>
      <c r="I20" s="3">
        <f>-(1.60217657E-19)/3</f>
        <v>-5.3405885666666664E-20</v>
      </c>
      <c r="J20" s="1">
        <v>0.5</v>
      </c>
    </row>
    <row r="21" spans="3:11" x14ac:dyDescent="0.25">
      <c r="C21" s="1">
        <v>13</v>
      </c>
      <c r="D21" s="1" t="s">
        <v>11</v>
      </c>
      <c r="E21" s="1" t="s">
        <v>33</v>
      </c>
      <c r="F21" s="2">
        <v>2.0430000000000001E-10</v>
      </c>
      <c r="G21" s="4">
        <v>4</v>
      </c>
      <c r="H21" s="7">
        <f>F21/(299792458)^2</f>
        <v>2.2731440645175427E-27</v>
      </c>
      <c r="I21" s="3">
        <f>2*(1.60217657E-19)/3</f>
        <v>1.0681177133333333E-19</v>
      </c>
      <c r="J21" s="1">
        <v>0.5</v>
      </c>
    </row>
    <row r="22" spans="3:11" x14ac:dyDescent="0.25">
      <c r="C22" s="1">
        <v>14</v>
      </c>
      <c r="D22" s="1" t="s">
        <v>10</v>
      </c>
      <c r="E22" s="1" t="s">
        <v>34</v>
      </c>
      <c r="F22" s="2">
        <v>1.5E-11</v>
      </c>
      <c r="G22" s="4">
        <v>2</v>
      </c>
      <c r="H22" s="6">
        <f>F22/(299792458)^2</f>
        <v>1.6689750840804277E-28</v>
      </c>
      <c r="I22" s="3">
        <f>-(1.60217657E-19)/3</f>
        <v>-5.3405885666666664E-20</v>
      </c>
      <c r="J22" s="1">
        <v>0.5</v>
      </c>
    </row>
    <row r="23" spans="3:11" x14ac:dyDescent="0.25">
      <c r="C23" s="1">
        <v>15</v>
      </c>
      <c r="D23" s="1" t="s">
        <v>9</v>
      </c>
      <c r="E23" s="1" t="s">
        <v>35</v>
      </c>
      <c r="F23" s="2">
        <v>2.7729E-8</v>
      </c>
      <c r="G23" s="4">
        <v>5</v>
      </c>
      <c r="H23" s="10">
        <f>F23/(299792458)^2</f>
        <v>3.0852673404310786E-25</v>
      </c>
      <c r="I23" s="3">
        <f>2*(1.60217657E-19)/3</f>
        <v>1.0681177133333333E-19</v>
      </c>
      <c r="J23" s="1">
        <v>0.5</v>
      </c>
    </row>
    <row r="24" spans="3:11" x14ac:dyDescent="0.25">
      <c r="C24" s="1">
        <v>16</v>
      </c>
      <c r="D24" s="1" t="s">
        <v>8</v>
      </c>
      <c r="E24" s="1" t="s">
        <v>36</v>
      </c>
      <c r="F24" s="2">
        <v>6.6999999999999996E-10</v>
      </c>
      <c r="G24" s="4">
        <v>2</v>
      </c>
      <c r="H24" s="2">
        <f>F24/(299792458)^2</f>
        <v>7.4547553755592428E-27</v>
      </c>
      <c r="I24" s="3">
        <f>-(1.60217657E-19)/3</f>
        <v>-5.3405885666666664E-20</v>
      </c>
      <c r="J24" s="1">
        <v>0.5</v>
      </c>
    </row>
    <row r="25" spans="3:11" x14ac:dyDescent="0.25">
      <c r="H25" s="5"/>
    </row>
    <row r="26" spans="3:11" x14ac:dyDescent="0.25">
      <c r="C26" s="1">
        <v>17</v>
      </c>
      <c r="D26" s="1" t="s">
        <v>19</v>
      </c>
      <c r="E26" s="1" t="s">
        <v>23</v>
      </c>
      <c r="F26" s="2">
        <v>1.50327748E-10</v>
      </c>
      <c r="G26" s="4">
        <v>9</v>
      </c>
      <c r="H26" s="3">
        <f>1.67262178E-27</f>
        <v>1.67262178E-27</v>
      </c>
      <c r="I26" s="2">
        <v>1.6021765699999999E-19</v>
      </c>
      <c r="J26" s="1">
        <v>0.5</v>
      </c>
    </row>
    <row r="27" spans="3:11" x14ac:dyDescent="0.25">
      <c r="C27" s="1">
        <v>18</v>
      </c>
      <c r="D27" s="1" t="s">
        <v>20</v>
      </c>
      <c r="E27" s="1" t="s">
        <v>24</v>
      </c>
      <c r="F27" s="2">
        <v>1.5053499999999999E-10</v>
      </c>
      <c r="G27" s="4">
        <v>8</v>
      </c>
      <c r="H27" s="9">
        <f>1.6749274E-27</f>
        <v>1.6749274000000002E-27</v>
      </c>
      <c r="I27" s="1">
        <v>0</v>
      </c>
      <c r="J27" s="1">
        <v>0.5</v>
      </c>
    </row>
    <row r="28" spans="3:11" x14ac:dyDescent="0.25">
      <c r="H28" s="5"/>
    </row>
    <row r="29" spans="3:11" x14ac:dyDescent="0.25">
      <c r="C29" s="1">
        <v>19</v>
      </c>
      <c r="D29" s="1" t="s">
        <v>21</v>
      </c>
      <c r="E29" s="1" t="s">
        <v>42</v>
      </c>
      <c r="F29" s="2">
        <v>2.23616E-11</v>
      </c>
      <c r="G29" s="4">
        <v>6</v>
      </c>
      <c r="H29" s="11">
        <f>2.48806E-28</f>
        <v>2.4880599999999999E-28</v>
      </c>
      <c r="I29" s="2">
        <v>1.6021765699999999E-19</v>
      </c>
      <c r="J29" s="1">
        <v>0</v>
      </c>
    </row>
    <row r="30" spans="3:11" x14ac:dyDescent="0.25">
      <c r="C30" s="1">
        <v>20</v>
      </c>
      <c r="D30" s="1" t="s">
        <v>22</v>
      </c>
      <c r="E30" s="1" t="s">
        <v>43</v>
      </c>
      <c r="F30" s="2">
        <v>2.1625500000000001E-11</v>
      </c>
      <c r="G30" s="4">
        <v>6</v>
      </c>
      <c r="H30" s="11">
        <f>2.40618E-28</f>
        <v>2.4061799999999998E-28</v>
      </c>
      <c r="I30" s="1">
        <v>0</v>
      </c>
      <c r="J30" s="1">
        <v>0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Atis Yosprakob</dc:creator>
  <cp:lastModifiedBy>Atis Yosprakob</cp:lastModifiedBy>
  <dcterms:created xsi:type="dcterms:W3CDTF">2015-01-18T09:12:26Z</dcterms:created>
  <dcterms:modified xsi:type="dcterms:W3CDTF">2015-01-18T19:00:48Z</dcterms:modified>
</cp:coreProperties>
</file>