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00" windowWidth="19200" windowHeight="11020"/>
  </bookViews>
  <sheets>
    <sheet name="实际花费" sheetId="1" r:id="rId1"/>
    <sheet name="预算" sheetId="2" r:id="rId2"/>
    <sheet name="Sheet1" sheetId="4" r:id="rId3"/>
    <sheet name="Sheet3" sheetId="3" r:id="rId4"/>
    <sheet name="310国美电器" sheetId="5" r:id="rId5"/>
    <sheet name="318安团家博会" sheetId="6" r:id="rId6"/>
    <sheet name="Sheet2" sheetId="7" r:id="rId7"/>
    <sheet name="自购主材预算" sheetId="8" r:id="rId8"/>
    <sheet name="Sheet5" sheetId="9" r:id="rId9"/>
  </sheets>
  <definedNames>
    <definedName name="_xlnm._FilterDatabase" localSheetId="7" hidden="1">自购主材预算!$A$4:$IT$17</definedName>
  </definedNames>
  <calcPr calcId="144525"/>
</workbook>
</file>

<file path=xl/calcChain.xml><?xml version="1.0" encoding="utf-8"?>
<calcChain xmlns="http://schemas.openxmlformats.org/spreadsheetml/2006/main">
  <c r="F7" i="7" l="1"/>
  <c r="F2" i="7"/>
  <c r="F3" i="7"/>
  <c r="F4" i="7"/>
  <c r="F5" i="7"/>
  <c r="F6" i="7"/>
  <c r="F1" i="7"/>
  <c r="D2" i="7"/>
  <c r="D3" i="7"/>
  <c r="D4" i="7"/>
  <c r="D5" i="7"/>
  <c r="D6" i="7"/>
  <c r="D1" i="7"/>
  <c r="F16" i="2" l="1"/>
  <c r="F17" i="2"/>
  <c r="F18" i="2"/>
  <c r="F32" i="2"/>
  <c r="F33" i="2"/>
  <c r="F34" i="2"/>
  <c r="F35" i="2"/>
  <c r="F36" i="2"/>
  <c r="F37" i="2"/>
  <c r="F38" i="2"/>
  <c r="F39" i="2"/>
  <c r="F40" i="2"/>
  <c r="F31" i="2"/>
  <c r="D11" i="2"/>
  <c r="H10" i="2"/>
  <c r="D101" i="2"/>
  <c r="O7" i="2"/>
  <c r="P15" i="2"/>
  <c r="O8" i="2"/>
  <c r="O10" i="2"/>
  <c r="O11" i="2"/>
  <c r="O12" i="2"/>
  <c r="O21" i="2"/>
  <c r="O23" i="2"/>
  <c r="O25" i="2"/>
  <c r="P29" i="2"/>
  <c r="O28" i="2"/>
  <c r="O36" i="2"/>
  <c r="O41" i="2"/>
  <c r="P43" i="2"/>
  <c r="O42" i="2"/>
  <c r="O43" i="2"/>
  <c r="O47" i="2"/>
  <c r="O48" i="2"/>
  <c r="O50" i="2"/>
  <c r="O51" i="2"/>
  <c r="O52" i="2"/>
  <c r="O53" i="2"/>
  <c r="O54" i="2"/>
  <c r="O55" i="2"/>
  <c r="O56" i="2"/>
  <c r="O57" i="2"/>
  <c r="O58" i="2"/>
  <c r="O59" i="2"/>
  <c r="P59" i="2"/>
  <c r="O60" i="2"/>
  <c r="O61" i="2"/>
  <c r="O62" i="2"/>
  <c r="O63" i="2"/>
  <c r="P74" i="2"/>
  <c r="O64" i="2"/>
  <c r="O65" i="2"/>
  <c r="O66" i="2"/>
  <c r="O67" i="2"/>
  <c r="O68" i="2"/>
  <c r="O69" i="2"/>
  <c r="O70" i="2"/>
  <c r="O71" i="2"/>
  <c r="O72" i="2"/>
  <c r="O73" i="2"/>
  <c r="O78" i="2"/>
  <c r="O79" i="2"/>
  <c r="O80" i="2"/>
  <c r="O82" i="2"/>
  <c r="P86" i="2"/>
  <c r="O91" i="2"/>
  <c r="O92" i="2"/>
  <c r="O93" i="2"/>
  <c r="P97" i="2"/>
  <c r="O104" i="2"/>
  <c r="O105" i="2"/>
  <c r="O106" i="2"/>
  <c r="P110" i="2"/>
  <c r="O112" i="2"/>
  <c r="O113" i="2"/>
  <c r="O114" i="2"/>
  <c r="P115" i="2"/>
  <c r="O117" i="2"/>
  <c r="O118" i="2"/>
  <c r="O119" i="2"/>
  <c r="O120" i="2"/>
  <c r="P122" i="2"/>
  <c r="O121" i="2"/>
  <c r="O123" i="2"/>
  <c r="D69" i="2"/>
  <c r="K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S36" i="2"/>
  <c r="S22" i="2"/>
  <c r="S21" i="2"/>
  <c r="S20" i="2"/>
  <c r="D91" i="2"/>
  <c r="F99" i="3"/>
  <c r="F98" i="3"/>
  <c r="F97" i="3"/>
  <c r="F96" i="3"/>
  <c r="G100" i="3"/>
  <c r="F95" i="3"/>
  <c r="F92" i="3"/>
  <c r="F91" i="3"/>
  <c r="F90" i="3"/>
  <c r="G93" i="3"/>
  <c r="F84" i="3"/>
  <c r="F83" i="3"/>
  <c r="F82" i="3"/>
  <c r="G88" i="3"/>
  <c r="F78" i="3"/>
  <c r="F77" i="3"/>
  <c r="F76" i="3"/>
  <c r="F69" i="3"/>
  <c r="F67" i="3"/>
  <c r="F66" i="3"/>
  <c r="F65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5" i="3"/>
  <c r="F34" i="3"/>
  <c r="F33" i="3"/>
  <c r="F32" i="3"/>
  <c r="F31" i="3"/>
  <c r="F29" i="3"/>
  <c r="G33" i="3"/>
  <c r="F25" i="3"/>
  <c r="F22" i="3"/>
  <c r="F20" i="3"/>
  <c r="F18" i="3"/>
  <c r="G26" i="3"/>
  <c r="F12" i="3"/>
  <c r="F11" i="3"/>
  <c r="F10" i="3"/>
  <c r="F8" i="3"/>
  <c r="G15" i="3"/>
  <c r="F7" i="3"/>
  <c r="F15" i="2"/>
  <c r="F47" i="2"/>
  <c r="F23" i="2"/>
  <c r="G46" i="3"/>
  <c r="G61" i="3"/>
  <c r="G71" i="3"/>
  <c r="G79" i="3"/>
  <c r="F101" i="3"/>
  <c r="G34" i="4"/>
  <c r="G35" i="4"/>
  <c r="D104" i="2" l="1"/>
  <c r="D107" i="2" s="1"/>
</calcChain>
</file>

<file path=xl/sharedStrings.xml><?xml version="1.0" encoding="utf-8"?>
<sst xmlns="http://schemas.openxmlformats.org/spreadsheetml/2006/main" count="850" uniqueCount="415">
  <si>
    <t>房子装修成品</t>
    <phoneticPr fontId="1" type="noConversion"/>
  </si>
  <si>
    <t>项目</t>
    <phoneticPr fontId="1" type="noConversion"/>
  </si>
  <si>
    <t>时间</t>
    <phoneticPr fontId="1" type="noConversion"/>
  </si>
  <si>
    <t>房子装修成品预算</t>
    <phoneticPr fontId="1" type="noConversion"/>
  </si>
  <si>
    <t>项目</t>
    <phoneticPr fontId="1" type="noConversion"/>
  </si>
  <si>
    <t>电视机</t>
    <phoneticPr fontId="1" type="noConversion"/>
  </si>
  <si>
    <t>洗衣机</t>
    <phoneticPr fontId="1" type="noConversion"/>
  </si>
  <si>
    <t>冰箱</t>
    <phoneticPr fontId="1" type="noConversion"/>
  </si>
  <si>
    <t>空调</t>
    <phoneticPr fontId="1" type="noConversion"/>
  </si>
  <si>
    <t>客厅</t>
    <phoneticPr fontId="1" type="noConversion"/>
  </si>
  <si>
    <t>主卧</t>
    <phoneticPr fontId="1" type="noConversion"/>
  </si>
  <si>
    <t>次卧</t>
    <phoneticPr fontId="1" type="noConversion"/>
  </si>
  <si>
    <t>小孩房</t>
    <phoneticPr fontId="1" type="noConversion"/>
  </si>
  <si>
    <t>价格（元）</t>
    <phoneticPr fontId="1" type="noConversion"/>
  </si>
  <si>
    <t>床</t>
    <phoneticPr fontId="1" type="noConversion"/>
  </si>
  <si>
    <t>沙发</t>
    <phoneticPr fontId="1" type="noConversion"/>
  </si>
  <si>
    <t>餐桌</t>
    <phoneticPr fontId="1" type="noConversion"/>
  </si>
  <si>
    <t>茶几和电视柜</t>
    <phoneticPr fontId="1" type="noConversion"/>
  </si>
  <si>
    <t>书桌和书柜</t>
    <phoneticPr fontId="1" type="noConversion"/>
  </si>
  <si>
    <t>（四）电器</t>
    <phoneticPr fontId="1" type="noConversion"/>
  </si>
  <si>
    <t>（二）主材</t>
    <phoneticPr fontId="1" type="noConversion"/>
  </si>
  <si>
    <t>（一）施工和辅材</t>
    <phoneticPr fontId="1" type="noConversion"/>
  </si>
  <si>
    <t>合计</t>
    <phoneticPr fontId="1" type="noConversion"/>
  </si>
  <si>
    <t>瓷砖</t>
    <phoneticPr fontId="1" type="noConversion"/>
  </si>
  <si>
    <t>地板</t>
    <phoneticPr fontId="1" type="noConversion"/>
  </si>
  <si>
    <t>洁具</t>
    <phoneticPr fontId="1" type="noConversion"/>
  </si>
  <si>
    <t>橱柜</t>
    <phoneticPr fontId="1" type="noConversion"/>
  </si>
  <si>
    <t>成品房门</t>
    <phoneticPr fontId="1" type="noConversion"/>
  </si>
  <si>
    <t>推拉门</t>
    <phoneticPr fontId="1" type="noConversion"/>
  </si>
  <si>
    <t>铝合金门</t>
    <phoneticPr fontId="1" type="noConversion"/>
  </si>
  <si>
    <t>铝扣板顶</t>
    <phoneticPr fontId="1" type="noConversion"/>
  </si>
  <si>
    <t>开关面板</t>
    <phoneticPr fontId="1" type="noConversion"/>
  </si>
  <si>
    <t>大理石</t>
    <phoneticPr fontId="1" type="noConversion"/>
  </si>
  <si>
    <t>整体洗手台</t>
    <phoneticPr fontId="1" type="noConversion"/>
  </si>
  <si>
    <t>单价</t>
    <phoneticPr fontId="1" type="noConversion"/>
  </si>
  <si>
    <t>数量</t>
    <phoneticPr fontId="1" type="noConversion"/>
  </si>
  <si>
    <t>窗帘</t>
    <phoneticPr fontId="1" type="noConversion"/>
  </si>
  <si>
    <t>总计</t>
    <phoneticPr fontId="1" type="noConversion"/>
  </si>
  <si>
    <t>序号</t>
    <phoneticPr fontId="6" type="noConversion"/>
  </si>
  <si>
    <t>内容</t>
    <phoneticPr fontId="6" type="noConversion"/>
  </si>
  <si>
    <t>单位</t>
    <phoneticPr fontId="6" type="noConversion"/>
  </si>
  <si>
    <t>数量</t>
    <phoneticPr fontId="6" type="noConversion"/>
  </si>
  <si>
    <t>预算单价</t>
    <phoneticPr fontId="6" type="noConversion"/>
  </si>
  <si>
    <t>合计</t>
    <phoneticPr fontId="6" type="noConversion"/>
  </si>
  <si>
    <t>定金/付款</t>
    <phoneticPr fontId="6" type="noConversion"/>
  </si>
  <si>
    <t>产品描述</t>
    <phoneticPr fontId="6" type="noConversion"/>
  </si>
  <si>
    <t>一</t>
    <phoneticPr fontId="6" type="noConversion"/>
  </si>
  <si>
    <t>厨房</t>
    <phoneticPr fontId="6" type="noConversion"/>
  </si>
  <si>
    <t>整体橱柜</t>
    <phoneticPr fontId="6" type="noConversion"/>
  </si>
  <si>
    <t>套</t>
    <phoneticPr fontId="6" type="noConversion"/>
  </si>
  <si>
    <t>消毒柜</t>
    <phoneticPr fontId="6" type="noConversion"/>
  </si>
  <si>
    <t>台</t>
    <phoneticPr fontId="6" type="noConversion"/>
  </si>
  <si>
    <t>抽油机</t>
    <phoneticPr fontId="6" type="noConversion"/>
  </si>
  <si>
    <t>燃气灶</t>
    <phoneticPr fontId="6" type="noConversion"/>
  </si>
  <si>
    <t>集成吊顶</t>
    <phoneticPr fontId="6" type="noConversion"/>
  </si>
  <si>
    <t>组</t>
    <phoneticPr fontId="6" type="noConversion"/>
  </si>
  <si>
    <t>推拉们</t>
    <phoneticPr fontId="6" type="noConversion"/>
  </si>
  <si>
    <t>镗</t>
    <phoneticPr fontId="6" type="noConversion"/>
  </si>
  <si>
    <t>热水器</t>
    <phoneticPr fontId="6" type="noConversion"/>
  </si>
  <si>
    <t>燃气或电，有待考察</t>
    <phoneticPr fontId="6" type="noConversion"/>
  </si>
  <si>
    <t>墙砖</t>
    <phoneticPr fontId="6" type="noConversion"/>
  </si>
  <si>
    <t>平方</t>
    <phoneticPr fontId="6" type="noConversion"/>
  </si>
  <si>
    <t>地砖</t>
    <phoneticPr fontId="6" type="noConversion"/>
  </si>
  <si>
    <t>水槽</t>
    <phoneticPr fontId="6" type="noConversion"/>
  </si>
  <si>
    <t>个</t>
    <phoneticPr fontId="6" type="noConversion"/>
  </si>
  <si>
    <r>
      <t>九牧6</t>
    </r>
    <r>
      <rPr>
        <sz val="9"/>
        <rFont val="宋体"/>
        <family val="3"/>
        <charset val="134"/>
      </rPr>
      <t>35+032龙头</t>
    </r>
    <phoneticPr fontId="6" type="noConversion"/>
  </si>
  <si>
    <t>冰箱</t>
    <phoneticPr fontId="6" type="noConversion"/>
  </si>
  <si>
    <t>已购</t>
    <phoneticPr fontId="6" type="noConversion"/>
  </si>
  <si>
    <t>微波炉</t>
    <phoneticPr fontId="6" type="noConversion"/>
  </si>
  <si>
    <t>小计</t>
    <phoneticPr fontId="6" type="noConversion"/>
  </si>
  <si>
    <t>二</t>
    <phoneticPr fontId="6" type="noConversion"/>
  </si>
  <si>
    <t>客厅</t>
    <phoneticPr fontId="6" type="noConversion"/>
  </si>
  <si>
    <t>背景墙</t>
    <phoneticPr fontId="6" type="noConversion"/>
  </si>
  <si>
    <t>副</t>
    <phoneticPr fontId="6" type="noConversion"/>
  </si>
  <si>
    <r>
      <t xml:space="preserve"> </t>
    </r>
    <r>
      <rPr>
        <sz val="9"/>
        <rFont val="宋体"/>
        <family val="3"/>
        <charset val="134"/>
      </rPr>
      <t>沙发</t>
    </r>
    <phoneticPr fontId="6" type="noConversion"/>
  </si>
  <si>
    <t>电视柜</t>
    <phoneticPr fontId="6" type="noConversion"/>
  </si>
  <si>
    <r>
      <t> </t>
    </r>
    <r>
      <rPr>
        <sz val="9"/>
        <rFont val="宋体"/>
        <family val="3"/>
        <charset val="134"/>
      </rPr>
      <t>电视机</t>
    </r>
    <phoneticPr fontId="6" type="noConversion"/>
  </si>
  <si>
    <t>音箱</t>
    <phoneticPr fontId="6" type="noConversion"/>
  </si>
  <si>
    <t>瓷砖</t>
    <phoneticPr fontId="6" type="noConversion"/>
  </si>
  <si>
    <t>包含餐厅及走廊</t>
    <phoneticPr fontId="6" type="noConversion"/>
  </si>
  <si>
    <t>吊顶</t>
    <phoneticPr fontId="6" type="noConversion"/>
  </si>
  <si>
    <t>吊灯</t>
    <phoneticPr fontId="6" type="noConversion"/>
  </si>
  <si>
    <r>
      <t>A</t>
    </r>
    <r>
      <rPr>
        <sz val="9"/>
        <rFont val="宋体"/>
        <family val="3"/>
        <charset val="134"/>
      </rPr>
      <t>C</t>
    </r>
    <r>
      <rPr>
        <sz val="9"/>
        <rFont val="宋体"/>
        <family val="3"/>
        <charset val="134"/>
      </rPr>
      <t>柜机</t>
    </r>
    <phoneticPr fontId="6" type="noConversion"/>
  </si>
  <si>
    <t>三</t>
    <phoneticPr fontId="6" type="noConversion"/>
  </si>
  <si>
    <t>餐厅</t>
    <phoneticPr fontId="6" type="noConversion"/>
  </si>
  <si>
    <t>餐桌</t>
    <phoneticPr fontId="6" type="noConversion"/>
  </si>
  <si>
    <t>酒柜</t>
    <phoneticPr fontId="6" type="noConversion"/>
  </si>
  <si>
    <t>电风扇</t>
    <phoneticPr fontId="6" type="noConversion"/>
  </si>
  <si>
    <t>空调</t>
    <phoneticPr fontId="6" type="noConversion"/>
  </si>
  <si>
    <t>四</t>
    <phoneticPr fontId="6" type="noConversion"/>
  </si>
  <si>
    <t>主卫</t>
    <phoneticPr fontId="6" type="noConversion"/>
  </si>
  <si>
    <t>马桶</t>
    <phoneticPr fontId="6" type="noConversion"/>
  </si>
  <si>
    <t>只</t>
    <phoneticPr fontId="6" type="noConversion"/>
  </si>
  <si>
    <r>
      <t>九牧1</t>
    </r>
    <r>
      <rPr>
        <sz val="9"/>
        <rFont val="宋体"/>
        <family val="3"/>
        <charset val="134"/>
      </rPr>
      <t>146</t>
    </r>
    <phoneticPr fontId="6" type="noConversion"/>
  </si>
  <si>
    <t>浴缸</t>
    <phoneticPr fontId="6" type="noConversion"/>
  </si>
  <si>
    <t>座</t>
    <phoneticPr fontId="6" type="noConversion"/>
  </si>
  <si>
    <t>淋浴器</t>
    <phoneticPr fontId="6" type="noConversion"/>
  </si>
  <si>
    <r>
      <t>九牧3</t>
    </r>
    <r>
      <rPr>
        <sz val="9"/>
        <rFont val="宋体"/>
        <family val="3"/>
        <charset val="134"/>
      </rPr>
      <t>625-054</t>
    </r>
    <phoneticPr fontId="6" type="noConversion"/>
  </si>
  <si>
    <t>台盆，浴室柜</t>
    <phoneticPr fontId="6" type="noConversion"/>
  </si>
  <si>
    <t>法恩莎FPG3683+F223</t>
    <phoneticPr fontId="6" type="noConversion"/>
  </si>
  <si>
    <r>
      <t>冠珠3</t>
    </r>
    <r>
      <rPr>
        <sz val="9"/>
        <rFont val="宋体"/>
        <family val="3"/>
        <charset val="134"/>
      </rPr>
      <t>0×30含阳台</t>
    </r>
    <phoneticPr fontId="6" type="noConversion"/>
  </si>
  <si>
    <r>
      <t>冠珠30×</t>
    </r>
    <r>
      <rPr>
        <sz val="9"/>
        <rFont val="宋体"/>
        <family val="3"/>
        <charset val="134"/>
      </rPr>
      <t>60</t>
    </r>
    <phoneticPr fontId="6" type="noConversion"/>
  </si>
  <si>
    <t>浴霸</t>
    <phoneticPr fontId="6" type="noConversion"/>
  </si>
  <si>
    <t>窗帘</t>
    <phoneticPr fontId="6" type="noConversion"/>
  </si>
  <si>
    <t>门</t>
    <phoneticPr fontId="6" type="noConversion"/>
  </si>
  <si>
    <t>小便斗</t>
    <phoneticPr fontId="6" type="noConversion"/>
  </si>
  <si>
    <t>五</t>
    <phoneticPr fontId="6" type="noConversion"/>
  </si>
  <si>
    <t>客卫</t>
    <phoneticPr fontId="6" type="noConversion"/>
  </si>
  <si>
    <t>淋浴房</t>
    <phoneticPr fontId="6" type="noConversion"/>
  </si>
  <si>
    <t>台盆</t>
    <phoneticPr fontId="6" type="noConversion"/>
  </si>
  <si>
    <r>
      <t xml:space="preserve">若木 </t>
    </r>
    <r>
      <rPr>
        <sz val="9"/>
        <rFont val="宋体"/>
        <family val="3"/>
        <charset val="134"/>
      </rPr>
      <t>0647 橡木柜</t>
    </r>
    <phoneticPr fontId="6" type="noConversion"/>
  </si>
  <si>
    <r>
      <t>冠珠3</t>
    </r>
    <r>
      <rPr>
        <sz val="9"/>
        <rFont val="宋体"/>
        <family val="3"/>
        <charset val="134"/>
      </rPr>
      <t>0×30</t>
    </r>
    <phoneticPr fontId="6" type="noConversion"/>
  </si>
  <si>
    <r>
      <t>冠珠3</t>
    </r>
    <r>
      <rPr>
        <sz val="9"/>
        <rFont val="宋体"/>
        <family val="3"/>
        <charset val="134"/>
      </rPr>
      <t>0×45</t>
    </r>
    <phoneticPr fontId="6" type="noConversion"/>
  </si>
  <si>
    <t>洗衣机</t>
    <phoneticPr fontId="6" type="noConversion"/>
  </si>
  <si>
    <t>砸墙</t>
    <phoneticPr fontId="6" type="noConversion"/>
  </si>
  <si>
    <t>六</t>
    <phoneticPr fontId="6" type="noConversion"/>
  </si>
  <si>
    <t>主卧</t>
    <phoneticPr fontId="6" type="noConversion"/>
  </si>
  <si>
    <t>床</t>
    <phoneticPr fontId="6" type="noConversion"/>
  </si>
  <si>
    <t>衣柜</t>
    <phoneticPr fontId="6" type="noConversion"/>
  </si>
  <si>
    <t>木地板</t>
    <phoneticPr fontId="6" type="noConversion"/>
  </si>
  <si>
    <t>含五金</t>
    <phoneticPr fontId="6" type="noConversion"/>
  </si>
  <si>
    <t>梳妆台</t>
    <phoneticPr fontId="6" type="noConversion"/>
  </si>
  <si>
    <t>电视机</t>
    <phoneticPr fontId="6" type="noConversion"/>
  </si>
  <si>
    <t>七</t>
    <phoneticPr fontId="6" type="noConversion"/>
  </si>
  <si>
    <t>小儿房</t>
    <phoneticPr fontId="6" type="noConversion"/>
  </si>
  <si>
    <t>八</t>
    <phoneticPr fontId="6" type="noConversion"/>
  </si>
  <si>
    <t>书房</t>
    <phoneticPr fontId="6" type="noConversion"/>
  </si>
  <si>
    <t>书柜一套</t>
    <phoneticPr fontId="6" type="noConversion"/>
  </si>
  <si>
    <t>电脑及电脑桌</t>
    <phoneticPr fontId="6" type="noConversion"/>
  </si>
  <si>
    <t>沙发</t>
    <phoneticPr fontId="6" type="noConversion"/>
  </si>
  <si>
    <t>九</t>
    <phoneticPr fontId="6" type="noConversion"/>
  </si>
  <si>
    <t>阳台</t>
    <phoneticPr fontId="6" type="noConversion"/>
  </si>
  <si>
    <t>晾衣架</t>
    <phoneticPr fontId="6" type="noConversion"/>
  </si>
  <si>
    <t>无框阳台</t>
    <phoneticPr fontId="6" type="noConversion"/>
  </si>
  <si>
    <t>十</t>
    <phoneticPr fontId="6" type="noConversion"/>
  </si>
  <si>
    <t>其他</t>
    <phoneticPr fontId="6" type="noConversion"/>
  </si>
  <si>
    <t>鞋柜</t>
    <phoneticPr fontId="6" type="noConversion"/>
  </si>
  <si>
    <t>涂料</t>
    <phoneticPr fontId="6" type="noConversion"/>
  </si>
  <si>
    <t>工钱</t>
    <phoneticPr fontId="6" type="noConversion"/>
  </si>
  <si>
    <t>水电改造</t>
    <phoneticPr fontId="6" type="noConversion"/>
  </si>
  <si>
    <t>灯</t>
    <phoneticPr fontId="6" type="noConversion"/>
  </si>
  <si>
    <t>保险柜</t>
    <phoneticPr fontId="6" type="noConversion"/>
  </si>
  <si>
    <t>总计</t>
    <phoneticPr fontId="6" type="noConversion"/>
  </si>
  <si>
    <t>消毒柜</t>
    <phoneticPr fontId="1" type="noConversion"/>
  </si>
  <si>
    <t>热水器</t>
    <phoneticPr fontId="1" type="noConversion"/>
  </si>
  <si>
    <t>背景墙</t>
    <phoneticPr fontId="1" type="noConversion"/>
  </si>
  <si>
    <t>吊灯</t>
    <phoneticPr fontId="1" type="noConversion"/>
  </si>
  <si>
    <t>电风扇</t>
    <phoneticPr fontId="1" type="noConversion"/>
  </si>
  <si>
    <t>主卧</t>
    <phoneticPr fontId="1" type="noConversion"/>
  </si>
  <si>
    <t>合计</t>
    <phoneticPr fontId="1" type="noConversion"/>
  </si>
  <si>
    <t>（三）家具</t>
    <phoneticPr fontId="1" type="noConversion"/>
  </si>
  <si>
    <t>主材列表</t>
    <phoneticPr fontId="1" type="noConversion"/>
  </si>
  <si>
    <t>单位</t>
    <phoneticPr fontId="1" type="noConversion"/>
  </si>
  <si>
    <t>数量</t>
    <phoneticPr fontId="1" type="noConversion"/>
  </si>
  <si>
    <t>品牌</t>
    <phoneticPr fontId="1" type="noConversion"/>
  </si>
  <si>
    <t>小计</t>
    <phoneticPr fontId="1" type="noConversion"/>
  </si>
  <si>
    <t>材料，颜色，备注</t>
    <phoneticPr fontId="1" type="noConversion"/>
  </si>
  <si>
    <t>瓷砖</t>
    <phoneticPr fontId="1" type="noConversion"/>
  </si>
  <si>
    <t>大厅地砖</t>
    <phoneticPr fontId="1" type="noConversion"/>
  </si>
  <si>
    <t>大厅扫脚线</t>
    <phoneticPr fontId="1" type="noConversion"/>
  </si>
  <si>
    <t>厨房墙砖</t>
    <phoneticPr fontId="1" type="noConversion"/>
  </si>
  <si>
    <t>厨房地砖</t>
    <phoneticPr fontId="1" type="noConversion"/>
  </si>
  <si>
    <t>公卫墙砖</t>
    <phoneticPr fontId="1" type="noConversion"/>
  </si>
  <si>
    <t>公卫地砖</t>
    <phoneticPr fontId="1" type="noConversion"/>
  </si>
  <si>
    <t>主卫墙砖</t>
    <phoneticPr fontId="1" type="noConversion"/>
  </si>
  <si>
    <t>主卫地砖</t>
    <phoneticPr fontId="1" type="noConversion"/>
  </si>
  <si>
    <t>阳台墙砖</t>
    <phoneticPr fontId="1" type="noConversion"/>
  </si>
  <si>
    <t>阳台地砖</t>
    <phoneticPr fontId="1" type="noConversion"/>
  </si>
  <si>
    <t>木地板</t>
    <phoneticPr fontId="1" type="noConversion"/>
  </si>
  <si>
    <t>仿实木地板</t>
    <phoneticPr fontId="1" type="noConversion"/>
  </si>
  <si>
    <t>门</t>
    <phoneticPr fontId="1" type="noConversion"/>
  </si>
  <si>
    <t>成品房门</t>
    <phoneticPr fontId="1" type="noConversion"/>
  </si>
  <si>
    <t>卫生间门</t>
    <phoneticPr fontId="1" type="noConversion"/>
  </si>
  <si>
    <t>厨房推拉门</t>
    <phoneticPr fontId="1" type="noConversion"/>
  </si>
  <si>
    <t>厨房门套</t>
    <phoneticPr fontId="1" type="noConversion"/>
  </si>
  <si>
    <t>阳台门套</t>
    <phoneticPr fontId="1" type="noConversion"/>
  </si>
  <si>
    <t>次卧衣柜门</t>
    <phoneticPr fontId="1" type="noConversion"/>
  </si>
  <si>
    <t>主卧衣柜门</t>
    <phoneticPr fontId="1" type="noConversion"/>
  </si>
  <si>
    <t>公卫淋浴隔断门</t>
    <phoneticPr fontId="1" type="noConversion"/>
  </si>
  <si>
    <t>橱柜</t>
    <phoneticPr fontId="1" type="noConversion"/>
  </si>
  <si>
    <t>厨房整体橱柜</t>
    <phoneticPr fontId="1" type="noConversion"/>
  </si>
  <si>
    <t>洁具</t>
    <phoneticPr fontId="1" type="noConversion"/>
  </si>
  <si>
    <t>洗漱台</t>
    <phoneticPr fontId="1" type="noConversion"/>
  </si>
  <si>
    <t>蹲便器+水箱</t>
    <phoneticPr fontId="1" type="noConversion"/>
  </si>
  <si>
    <t>淋浴花洒</t>
    <phoneticPr fontId="1" type="noConversion"/>
  </si>
  <si>
    <t>洗手台龙头+下水</t>
    <phoneticPr fontId="1" type="noConversion"/>
  </si>
  <si>
    <t>洗菜盆+龙头</t>
    <phoneticPr fontId="1" type="noConversion"/>
  </si>
  <si>
    <t>洗衣机龙头+软管</t>
    <phoneticPr fontId="1" type="noConversion"/>
  </si>
  <si>
    <t>大理石</t>
    <phoneticPr fontId="1" type="noConversion"/>
  </si>
  <si>
    <t>窗台</t>
    <phoneticPr fontId="1" type="noConversion"/>
  </si>
  <si>
    <t>门槛石</t>
    <phoneticPr fontId="1" type="noConversion"/>
  </si>
  <si>
    <t>开关面板</t>
    <phoneticPr fontId="1" type="noConversion"/>
  </si>
  <si>
    <t>铝扣板</t>
    <phoneticPr fontId="1" type="noConversion"/>
  </si>
  <si>
    <t>平方</t>
    <phoneticPr fontId="1" type="noConversion"/>
  </si>
  <si>
    <t>米</t>
    <phoneticPr fontId="1" type="noConversion"/>
  </si>
  <si>
    <t>张</t>
    <phoneticPr fontId="1" type="noConversion"/>
  </si>
  <si>
    <t>套米</t>
    <phoneticPr fontId="1" type="noConversion"/>
  </si>
  <si>
    <t>套</t>
    <phoneticPr fontId="1" type="noConversion"/>
  </si>
  <si>
    <t>项</t>
    <phoneticPr fontId="1" type="noConversion"/>
  </si>
  <si>
    <t>洗衣机</t>
    <phoneticPr fontId="1" type="noConversion"/>
  </si>
  <si>
    <t>海尔</t>
    <phoneticPr fontId="1" type="noConversion"/>
  </si>
  <si>
    <t>XQG80-HBDX14756GUI</t>
    <phoneticPr fontId="1" type="noConversion"/>
  </si>
  <si>
    <t>海信</t>
    <phoneticPr fontId="1" type="noConversion"/>
  </si>
  <si>
    <t>LED60MU7000U香槟金</t>
    <phoneticPr fontId="1" type="noConversion"/>
  </si>
  <si>
    <t>万家乐</t>
    <phoneticPr fontId="1" type="noConversion"/>
  </si>
  <si>
    <t>JSQ32-16S5</t>
    <phoneticPr fontId="1" type="noConversion"/>
  </si>
  <si>
    <t>灶具</t>
    <phoneticPr fontId="1" type="noConversion"/>
  </si>
  <si>
    <t>抽油烟机</t>
    <phoneticPr fontId="1" type="noConversion"/>
  </si>
  <si>
    <t>CXW-200-GI22（W）</t>
    <phoneticPr fontId="1" type="noConversion"/>
  </si>
  <si>
    <t>JZT-QJ01</t>
    <phoneticPr fontId="1" type="noConversion"/>
  </si>
  <si>
    <t>YQD100-M03</t>
    <phoneticPr fontId="1" type="noConversion"/>
  </si>
  <si>
    <t>3P柜机</t>
    <phoneticPr fontId="1" type="noConversion"/>
  </si>
  <si>
    <t>格力</t>
    <phoneticPr fontId="1" type="noConversion"/>
  </si>
  <si>
    <t>KFR-72LW/（72551）FNBc-A2香槟金</t>
    <phoneticPr fontId="1" type="noConversion"/>
  </si>
  <si>
    <t>1.5P挂机</t>
    <phoneticPr fontId="1" type="noConversion"/>
  </si>
  <si>
    <t>KFR-32GW/（32595）PNhAa-Al香槟</t>
    <phoneticPr fontId="1" type="noConversion"/>
  </si>
  <si>
    <t>1.25P挂机</t>
    <phoneticPr fontId="1" type="noConversion"/>
  </si>
  <si>
    <t>KFR-26GW/（26592）FNhAa-A3</t>
    <phoneticPr fontId="1" type="noConversion"/>
  </si>
  <si>
    <t>漏电保护开关</t>
    <phoneticPr fontId="1" type="noConversion"/>
  </si>
  <si>
    <t>GB1-32</t>
    <phoneticPr fontId="1" type="noConversion"/>
  </si>
  <si>
    <t>燃气灶</t>
    <phoneticPr fontId="1" type="noConversion"/>
  </si>
  <si>
    <t>油烟机</t>
    <phoneticPr fontId="1" type="noConversion"/>
  </si>
  <si>
    <t>鞋柜</t>
    <phoneticPr fontId="1" type="noConversion"/>
  </si>
  <si>
    <t>318安团家博会</t>
    <phoneticPr fontId="1" type="noConversion"/>
  </si>
  <si>
    <t>品牌</t>
    <phoneticPr fontId="1" type="noConversion"/>
  </si>
  <si>
    <t>型号</t>
    <phoneticPr fontId="1" type="noConversion"/>
  </si>
  <si>
    <t>原价</t>
    <phoneticPr fontId="1" type="noConversion"/>
  </si>
  <si>
    <t>已交</t>
    <phoneticPr fontId="1" type="noConversion"/>
  </si>
  <si>
    <t>余款</t>
    <phoneticPr fontId="1" type="noConversion"/>
  </si>
  <si>
    <t>联系人</t>
    <phoneticPr fontId="1" type="noConversion"/>
  </si>
  <si>
    <t>联系号码</t>
    <phoneticPr fontId="1" type="noConversion"/>
  </si>
  <si>
    <t>售后</t>
    <phoneticPr fontId="1" type="noConversion"/>
  </si>
  <si>
    <t>晾衣架</t>
    <phoneticPr fontId="1" type="noConversion"/>
  </si>
  <si>
    <t>德国好易点</t>
    <phoneticPr fontId="1" type="noConversion"/>
  </si>
  <si>
    <t>H001-1231BD</t>
    <phoneticPr fontId="1" type="noConversion"/>
  </si>
  <si>
    <t>已交200定金+100抵用券</t>
    <phoneticPr fontId="1" type="noConversion"/>
  </si>
  <si>
    <t>李纪阳</t>
    <phoneticPr fontId="1" type="noConversion"/>
  </si>
  <si>
    <t>月湖小区2期12栋5-8号</t>
    <phoneticPr fontId="1" type="noConversion"/>
  </si>
  <si>
    <t>法恩莎卫浴</t>
    <phoneticPr fontId="1" type="noConversion"/>
  </si>
  <si>
    <t>已交1000定金</t>
    <phoneticPr fontId="1" type="noConversion"/>
  </si>
  <si>
    <t>谭</t>
    <phoneticPr fontId="1" type="noConversion"/>
  </si>
  <si>
    <t>圣象地板</t>
    <phoneticPr fontId="1" type="noConversion"/>
  </si>
  <si>
    <t>已交200定金</t>
    <phoneticPr fontId="1" type="noConversion"/>
  </si>
  <si>
    <t>王杰萍</t>
    <phoneticPr fontId="1" type="noConversion"/>
  </si>
  <si>
    <t>82235648/13873121655</t>
    <phoneticPr fontId="1" type="noConversion"/>
  </si>
  <si>
    <t>旺德府</t>
    <phoneticPr fontId="1" type="noConversion"/>
  </si>
  <si>
    <t>马可波罗</t>
    <phoneticPr fontId="1" type="noConversion"/>
  </si>
  <si>
    <t>丁淋冰</t>
    <phoneticPr fontId="1" type="noConversion"/>
  </si>
  <si>
    <t>马王堆至尊店</t>
    <phoneticPr fontId="1" type="noConversion"/>
  </si>
  <si>
    <t>备注</t>
    <phoneticPr fontId="1" type="noConversion"/>
  </si>
  <si>
    <t>（五）其他</t>
    <phoneticPr fontId="1" type="noConversion"/>
  </si>
  <si>
    <t>封窗</t>
    <phoneticPr fontId="1" type="noConversion"/>
  </si>
  <si>
    <t>铲保温层</t>
    <phoneticPr fontId="1" type="noConversion"/>
  </si>
  <si>
    <t>改门</t>
    <phoneticPr fontId="1" type="noConversion"/>
  </si>
  <si>
    <t>合计</t>
    <phoneticPr fontId="1" type="noConversion"/>
  </si>
  <si>
    <t>物业、押金、垃圾清理费等</t>
    <phoneticPr fontId="1" type="noConversion"/>
  </si>
  <si>
    <t>淋浴隔断</t>
    <phoneticPr fontId="1" type="noConversion"/>
  </si>
  <si>
    <t>衣柜</t>
    <phoneticPr fontId="1" type="noConversion"/>
  </si>
  <si>
    <t>主卫</t>
    <phoneticPr fontId="1" type="noConversion"/>
  </si>
  <si>
    <t>墙砖</t>
    <phoneticPr fontId="1" type="noConversion"/>
  </si>
  <si>
    <t>地砖</t>
    <phoneticPr fontId="1" type="noConversion"/>
  </si>
  <si>
    <t>次卫</t>
    <phoneticPr fontId="1" type="noConversion"/>
  </si>
  <si>
    <t>墙砖</t>
    <phoneticPr fontId="1" type="noConversion"/>
  </si>
  <si>
    <t>厨房</t>
    <phoneticPr fontId="1" type="noConversion"/>
  </si>
  <si>
    <t>生活阳台</t>
    <phoneticPr fontId="1" type="noConversion"/>
  </si>
  <si>
    <t>休闲阳台</t>
    <phoneticPr fontId="1" type="noConversion"/>
  </si>
  <si>
    <t>花片</t>
    <phoneticPr fontId="1" type="noConversion"/>
  </si>
  <si>
    <t>踢脚线</t>
    <phoneticPr fontId="1" type="noConversion"/>
  </si>
  <si>
    <t>本色波导线</t>
    <phoneticPr fontId="1" type="noConversion"/>
  </si>
  <si>
    <t>黑金花波导线</t>
    <phoneticPr fontId="1" type="noConversion"/>
  </si>
  <si>
    <t>水槽</t>
    <phoneticPr fontId="1" type="noConversion"/>
  </si>
  <si>
    <t>美缝</t>
    <phoneticPr fontId="1" type="noConversion"/>
  </si>
  <si>
    <t>石膏线</t>
    <phoneticPr fontId="1" type="noConversion"/>
  </si>
  <si>
    <t>补砖</t>
    <phoneticPr fontId="1" type="noConversion"/>
  </si>
  <si>
    <t>衣柜门</t>
    <phoneticPr fontId="1" type="noConversion"/>
  </si>
  <si>
    <t>阳台瓷砖和背景墙贴砖</t>
    <phoneticPr fontId="1" type="noConversion"/>
  </si>
  <si>
    <t>五金配件</t>
    <phoneticPr fontId="1" type="noConversion"/>
  </si>
  <si>
    <t>淋浴房1</t>
    <phoneticPr fontId="1" type="noConversion"/>
  </si>
  <si>
    <t>淋浴房2</t>
    <phoneticPr fontId="1" type="noConversion"/>
  </si>
  <si>
    <t>厨房</t>
    <phoneticPr fontId="1" type="noConversion"/>
  </si>
  <si>
    <t>衣柜门1</t>
    <phoneticPr fontId="1" type="noConversion"/>
  </si>
  <si>
    <t>衣柜门2</t>
    <phoneticPr fontId="1" type="noConversion"/>
  </si>
  <si>
    <t>衣柜门3</t>
    <phoneticPr fontId="1" type="noConversion"/>
  </si>
  <si>
    <t>中央空调</t>
    <phoneticPr fontId="1" type="noConversion"/>
  </si>
  <si>
    <t>换锁退300</t>
    <phoneticPr fontId="1" type="noConversion"/>
  </si>
  <si>
    <t>工程预算表（外包主材）</t>
  </si>
  <si>
    <t>序号</t>
  </si>
  <si>
    <t>项目内容</t>
  </si>
  <si>
    <t>规格型号</t>
  </si>
  <si>
    <t>数量</t>
  </si>
  <si>
    <t>单位</t>
  </si>
  <si>
    <t>单价</t>
  </si>
  <si>
    <t>原价</t>
  </si>
  <si>
    <t>合计</t>
  </si>
  <si>
    <t>备注（除自购材料外均为乙方提供）</t>
  </si>
  <si>
    <t>瓷砖类</t>
  </si>
  <si>
    <t>小计</t>
  </si>
  <si>
    <t>卫浴</t>
  </si>
  <si>
    <t>套</t>
  </si>
  <si>
    <t>自购</t>
  </si>
  <si>
    <t>个</t>
  </si>
  <si>
    <t>地漏</t>
  </si>
  <si>
    <t>台</t>
  </si>
  <si>
    <t>橱具</t>
  </si>
  <si>
    <t>烟机、灶具</t>
  </si>
  <si>
    <t>水槽+龙头</t>
  </si>
  <si>
    <t>门</t>
  </si>
  <si>
    <t>壁纸类</t>
  </si>
  <si>
    <t>窗帘</t>
  </si>
  <si>
    <t>灯饰</t>
  </si>
  <si>
    <t>项</t>
  </si>
  <si>
    <t>自购（含厨房厕所灯具）</t>
  </si>
  <si>
    <t>石材</t>
  </si>
  <si>
    <t>五金电器</t>
  </si>
  <si>
    <t>开关插座</t>
  </si>
  <si>
    <t>晾衣架</t>
  </si>
  <si>
    <t>乙方签字：                     甲方签字：</t>
  </si>
  <si>
    <t xml:space="preserve"> 浴室柜（次卫）</t>
    <phoneticPr fontId="1" type="noConversion"/>
  </si>
  <si>
    <t xml:space="preserve"> 浴室柜（主卫）</t>
    <phoneticPr fontId="1" type="noConversion"/>
  </si>
  <si>
    <t>坐便器（次）</t>
    <phoneticPr fontId="1" type="noConversion"/>
  </si>
  <si>
    <t>马桶盖（次）</t>
    <phoneticPr fontId="1" type="noConversion"/>
  </si>
  <si>
    <t>马桶盖（主）</t>
    <phoneticPr fontId="1" type="noConversion"/>
  </si>
  <si>
    <t>坐便器（主）</t>
    <phoneticPr fontId="1" type="noConversion"/>
  </si>
  <si>
    <t>花洒</t>
    <phoneticPr fontId="1" type="noConversion"/>
  </si>
  <si>
    <t>插电暖气片毛巾架</t>
    <phoneticPr fontId="1" type="noConversion"/>
  </si>
  <si>
    <t>洗碗机</t>
    <phoneticPr fontId="1" type="noConversion"/>
  </si>
  <si>
    <t>风暖三合一</t>
    <phoneticPr fontId="1" type="noConversion"/>
  </si>
  <si>
    <t>洗衣机1</t>
    <phoneticPr fontId="1" type="noConversion"/>
  </si>
  <si>
    <t>洗衣机2</t>
    <phoneticPr fontId="1" type="noConversion"/>
  </si>
  <si>
    <t>电视机</t>
    <phoneticPr fontId="1" type="noConversion"/>
  </si>
  <si>
    <t>分类</t>
    <phoneticPr fontId="1" type="noConversion"/>
  </si>
  <si>
    <t>瓷砖</t>
    <phoneticPr fontId="1" type="noConversion"/>
  </si>
  <si>
    <t>卫浴</t>
    <phoneticPr fontId="1" type="noConversion"/>
  </si>
  <si>
    <t>厨具</t>
    <phoneticPr fontId="1" type="noConversion"/>
  </si>
  <si>
    <t>灯饰</t>
    <phoneticPr fontId="1" type="noConversion"/>
  </si>
  <si>
    <t>窗帘</t>
    <phoneticPr fontId="1" type="noConversion"/>
  </si>
  <si>
    <t>五金电器</t>
    <phoneticPr fontId="1" type="noConversion"/>
  </si>
  <si>
    <t>家具</t>
    <phoneticPr fontId="1" type="noConversion"/>
  </si>
  <si>
    <t>沙发</t>
    <phoneticPr fontId="1" type="noConversion"/>
  </si>
  <si>
    <t>茶几</t>
    <phoneticPr fontId="1" type="noConversion"/>
  </si>
  <si>
    <t>电视柜</t>
    <phoneticPr fontId="1" type="noConversion"/>
  </si>
  <si>
    <t>餐桌椅</t>
    <phoneticPr fontId="1" type="noConversion"/>
  </si>
  <si>
    <t>主卧床</t>
    <phoneticPr fontId="1" type="noConversion"/>
  </si>
  <si>
    <t>次卧床</t>
    <phoneticPr fontId="1" type="noConversion"/>
  </si>
  <si>
    <t>上下床</t>
    <phoneticPr fontId="1" type="noConversion"/>
  </si>
  <si>
    <t>主卧书桌</t>
    <phoneticPr fontId="1" type="noConversion"/>
  </si>
  <si>
    <t>主卧椅子</t>
    <phoneticPr fontId="1" type="noConversion"/>
  </si>
  <si>
    <t>儿童书桌椅子</t>
    <phoneticPr fontId="1" type="noConversion"/>
  </si>
  <si>
    <t>懒人沙发</t>
    <phoneticPr fontId="1" type="noConversion"/>
  </si>
  <si>
    <t xml:space="preserve">西门子 SIEMENSSR23E251TI（白色 </t>
    <phoneticPr fontId="1" type="noConversion"/>
  </si>
  <si>
    <t xml:space="preserve">海尔WQP9-AFESE 2799
</t>
    <phoneticPr fontId="1" type="noConversion"/>
  </si>
  <si>
    <t>450宽x600厚x850高</t>
    <phoneticPr fontId="1" type="noConversion"/>
  </si>
  <si>
    <t>尺寸</t>
    <phoneticPr fontId="1" type="noConversion"/>
  </si>
  <si>
    <t>冰箱</t>
    <phoneticPr fontId="1" type="noConversion"/>
  </si>
  <si>
    <t>博世（BOSCH） BCD-452W(KMF46A66TI) 452升</t>
  </si>
  <si>
    <t>752宽x715厚x1911高</t>
    <phoneticPr fontId="1" type="noConversion"/>
  </si>
  <si>
    <t>烤箱</t>
    <phoneticPr fontId="1" type="noConversion"/>
  </si>
  <si>
    <t>长帝 CRTF32PD</t>
    <phoneticPr fontId="1" type="noConversion"/>
  </si>
  <si>
    <t>蒸箱</t>
    <phoneticPr fontId="1" type="noConversion"/>
  </si>
  <si>
    <t xml:space="preserve">尊驰（ZUNCHI)Z601 </t>
    <phoneticPr fontId="1" type="noConversion"/>
  </si>
  <si>
    <t>595宽x485厚x455高</t>
    <phoneticPr fontId="1" type="noConversion"/>
  </si>
  <si>
    <t>方太云魔方</t>
    <phoneticPr fontId="1" type="noConversion"/>
  </si>
  <si>
    <t>消毒柜</t>
    <phoneticPr fontId="1" type="noConversion"/>
  </si>
  <si>
    <t>热水器</t>
    <phoneticPr fontId="1" type="noConversion"/>
  </si>
  <si>
    <t>sharp60寸</t>
    <phoneticPr fontId="1" type="noConversion"/>
  </si>
  <si>
    <t>大宇</t>
    <phoneticPr fontId="1" type="noConversion"/>
  </si>
  <si>
    <t>海尔</t>
    <phoneticPr fontId="1" type="noConversion"/>
  </si>
  <si>
    <t>林内</t>
    <phoneticPr fontId="1" type="noConversion"/>
  </si>
  <si>
    <t>LG</t>
    <phoneticPr fontId="1" type="noConversion"/>
  </si>
  <si>
    <t>饮水机</t>
    <phoneticPr fontId="1" type="noConversion"/>
  </si>
  <si>
    <t>净水器</t>
    <phoneticPr fontId="1" type="noConversion"/>
  </si>
  <si>
    <t>小厨宝</t>
    <phoneticPr fontId="1" type="noConversion"/>
  </si>
  <si>
    <t>序号</t>
    <phoneticPr fontId="1" type="noConversion"/>
  </si>
  <si>
    <t>类别</t>
    <phoneticPr fontId="1" type="noConversion"/>
  </si>
  <si>
    <t>勇哥哥ipad</t>
    <phoneticPr fontId="1" type="noConversion"/>
  </si>
  <si>
    <t>设计</t>
    <phoneticPr fontId="1" type="noConversion"/>
  </si>
  <si>
    <t>硬装</t>
    <phoneticPr fontId="1" type="noConversion"/>
  </si>
  <si>
    <t>装修押金</t>
    <phoneticPr fontId="1" type="noConversion"/>
  </si>
  <si>
    <t>装修全包熊师傅</t>
    <phoneticPr fontId="1" type="noConversion"/>
  </si>
  <si>
    <t>断桥铝封窗</t>
    <phoneticPr fontId="1" type="noConversion"/>
  </si>
  <si>
    <t>日立1拖5</t>
    <phoneticPr fontId="1" type="noConversion"/>
  </si>
  <si>
    <t>王力防盗门</t>
    <phoneticPr fontId="1" type="noConversion"/>
  </si>
  <si>
    <t>空调</t>
    <phoneticPr fontId="1" type="noConversion"/>
  </si>
  <si>
    <t>封窗</t>
    <phoneticPr fontId="1" type="noConversion"/>
  </si>
  <si>
    <t>防盗门</t>
    <phoneticPr fontId="1" type="noConversion"/>
  </si>
  <si>
    <t>预算</t>
    <phoneticPr fontId="1" type="noConversion"/>
  </si>
  <si>
    <t>实际花费</t>
    <phoneticPr fontId="1" type="noConversion"/>
  </si>
  <si>
    <t>厨电</t>
    <phoneticPr fontId="1" type="noConversion"/>
  </si>
  <si>
    <t>规格</t>
    <phoneticPr fontId="1" type="noConversion"/>
  </si>
  <si>
    <t>洗衣机1</t>
  </si>
  <si>
    <t>洗衣机2</t>
  </si>
  <si>
    <t>电视机</t>
  </si>
  <si>
    <t>家具电器</t>
    <phoneticPr fontId="1" type="noConversion"/>
  </si>
  <si>
    <t>客餐厅卧室家具</t>
    <phoneticPr fontId="1" type="noConversion"/>
  </si>
  <si>
    <t>窗帘</t>
    <phoneticPr fontId="1" type="noConversion"/>
  </si>
  <si>
    <t>灯具</t>
    <phoneticPr fontId="1" type="noConversion"/>
  </si>
  <si>
    <t>浴缸</t>
    <phoneticPr fontId="1" type="noConversion"/>
  </si>
  <si>
    <t>科勒K-940T带扶手排水</t>
    <phoneticPr fontId="1" type="noConversion"/>
  </si>
  <si>
    <t>马桶浴室柜花洒套餐</t>
    <phoneticPr fontId="1" type="noConversion"/>
  </si>
  <si>
    <t>指纹锁</t>
    <phoneticPr fontId="1" type="noConversion"/>
  </si>
  <si>
    <t>家具电器</t>
    <phoneticPr fontId="1" type="noConversion"/>
  </si>
  <si>
    <t>智能马桶盖</t>
    <phoneticPr fontId="1" type="noConversion"/>
  </si>
  <si>
    <t>2个美标</t>
    <phoneticPr fontId="1" type="noConversion"/>
  </si>
  <si>
    <t>净水器+饮水机</t>
    <phoneticPr fontId="1" type="noConversion"/>
  </si>
  <si>
    <t>安吉尔</t>
    <phoneticPr fontId="1" type="noConversion"/>
  </si>
  <si>
    <t>史密斯</t>
    <phoneticPr fontId="1" type="noConversion"/>
  </si>
  <si>
    <t>康宝</t>
    <phoneticPr fontId="1" type="noConversion"/>
  </si>
  <si>
    <t>老板</t>
    <phoneticPr fontId="1" type="noConversion"/>
  </si>
  <si>
    <t>1套箭牌</t>
    <phoneticPr fontId="1" type="noConversion"/>
  </si>
  <si>
    <t>马桶</t>
    <phoneticPr fontId="1" type="noConversion"/>
  </si>
  <si>
    <t>次卫浴室柜</t>
    <phoneticPr fontId="1" type="noConversion"/>
  </si>
  <si>
    <t>暗装花洒套</t>
    <phoneticPr fontId="1" type="noConversion"/>
  </si>
  <si>
    <t>公牛地插</t>
    <phoneticPr fontId="1" type="noConversion"/>
  </si>
  <si>
    <t>浴室</t>
    <phoneticPr fontId="1" type="noConversion"/>
  </si>
  <si>
    <t>开关插座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</si>
</sst>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华文楷体"/>
      <family val="3"/>
      <charset val="134"/>
    </font>
    <font>
      <sz val="22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11"/>
      <color theme="1"/>
      <name val="华文楷体"/>
      <family val="3"/>
      <charset val="134"/>
    </font>
    <font>
      <sz val="22"/>
      <color theme="1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b/>
      <sz val="24"/>
      <name val="宋体"/>
      <charset val="134"/>
    </font>
    <font>
      <b/>
      <sz val="12"/>
      <color indexed="8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  <font>
      <b/>
      <sz val="12"/>
      <color indexed="8"/>
      <name val="Times New Roman"/>
      <family val="1"/>
    </font>
    <font>
      <b/>
      <sz val="36"/>
      <name val="宋体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3" fillId="0" borderId="0"/>
    <xf numFmtId="43" fontId="13" fillId="0" borderId="0" applyFont="0" applyFill="0" applyBorder="0" applyAlignment="0" applyProtection="0"/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1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1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2"/>
    <xf numFmtId="0" fontId="14" fillId="0" borderId="0" xfId="2" applyFont="1" applyAlignment="1">
      <alignment wrapText="1"/>
    </xf>
    <xf numFmtId="0" fontId="13" fillId="0" borderId="0" xfId="2" applyAlignment="1">
      <alignment horizontal="center" wrapText="1"/>
    </xf>
    <xf numFmtId="0" fontId="13" fillId="0" borderId="0" xfId="2" applyAlignment="1">
      <alignment wrapText="1"/>
    </xf>
    <xf numFmtId="0" fontId="13" fillId="0" borderId="0" xfId="2" applyBorder="1" applyAlignment="1">
      <alignment wrapText="1"/>
    </xf>
    <xf numFmtId="0" fontId="13" fillId="0" borderId="0" xfId="2" applyFont="1" applyAlignment="1">
      <alignment wrapText="1"/>
    </xf>
    <xf numFmtId="0" fontId="16" fillId="0" borderId="1" xfId="2" applyFont="1" applyBorder="1" applyAlignment="1">
      <alignment horizontal="center" vertical="center" wrapText="1"/>
    </xf>
    <xf numFmtId="43" fontId="16" fillId="0" borderId="1" xfId="3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7" fillId="4" borderId="1" xfId="2" applyFont="1" applyFill="1" applyBorder="1" applyAlignment="1">
      <alignment horizontal="center" vertical="center" wrapText="1"/>
    </xf>
    <xf numFmtId="0" fontId="16" fillId="0" borderId="1" xfId="2" applyNumberFormat="1" applyFont="1" applyFill="1" applyBorder="1" applyAlignment="1">
      <alignment horizontal="center" vertical="center" wrapText="1"/>
    </xf>
    <xf numFmtId="0" fontId="17" fillId="0" borderId="1" xfId="2" applyNumberFormat="1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1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0" xfId="2" applyFont="1" applyFill="1"/>
    <xf numFmtId="0" fontId="23" fillId="2" borderId="0" xfId="0" applyFont="1" applyFill="1">
      <alignment vertical="center"/>
    </xf>
    <xf numFmtId="0" fontId="22" fillId="2" borderId="0" xfId="2" applyFont="1" applyFill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6" fillId="0" borderId="1" xfId="0" applyFont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58" fontId="0" fillId="0" borderId="1" xfId="0" applyNumberFormat="1" applyFill="1" applyBorder="1">
      <alignment vertical="center"/>
    </xf>
  </cellXfs>
  <cellStyles count="4">
    <cellStyle name="常规" xfId="0" builtinId="0"/>
    <cellStyle name="常规 2" xfId="2"/>
    <cellStyle name="千位分隔 2" xfId="3"/>
    <cellStyle name="千位分隔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3"/>
  <sheetViews>
    <sheetView tabSelected="1" topLeftCell="A10" workbookViewId="0">
      <selection activeCell="C22" sqref="C22"/>
    </sheetView>
  </sheetViews>
  <sheetFormatPr defaultRowHeight="14"/>
  <cols>
    <col min="2" max="2" width="9.453125" bestFit="1" customWidth="1"/>
    <col min="3" max="3" width="35.81640625" customWidth="1"/>
    <col min="4" max="4" width="11" bestFit="1" customWidth="1"/>
    <col min="5" max="6" width="11" customWidth="1"/>
    <col min="7" max="7" width="15.453125" customWidth="1"/>
    <col min="8" max="8" width="20" customWidth="1"/>
  </cols>
  <sheetData>
    <row r="1" spans="1:10" ht="56.25" customHeight="1">
      <c r="A1" s="71" t="s">
        <v>0</v>
      </c>
      <c r="B1" s="71"/>
      <c r="C1" s="71"/>
      <c r="D1" s="71"/>
      <c r="E1" s="71"/>
      <c r="F1" s="71"/>
      <c r="G1" s="71"/>
      <c r="H1" s="71"/>
      <c r="I1" s="9"/>
      <c r="J1" s="9"/>
    </row>
    <row r="2" spans="1:10">
      <c r="A2" s="36" t="s">
        <v>372</v>
      </c>
      <c r="B2" s="36" t="s">
        <v>2</v>
      </c>
      <c r="C2" s="36" t="s">
        <v>1</v>
      </c>
      <c r="D2" s="36" t="s">
        <v>385</v>
      </c>
      <c r="E2" s="36" t="s">
        <v>386</v>
      </c>
      <c r="F2" s="36" t="s">
        <v>373</v>
      </c>
      <c r="G2" s="36" t="s">
        <v>388</v>
      </c>
      <c r="H2" s="36" t="s">
        <v>249</v>
      </c>
      <c r="I2" s="1"/>
      <c r="J2" s="1"/>
    </row>
    <row r="3" spans="1:10">
      <c r="A3" s="36"/>
      <c r="B3" s="67">
        <v>42918</v>
      </c>
      <c r="C3" s="36" t="s">
        <v>283</v>
      </c>
      <c r="D3" s="35">
        <v>40000</v>
      </c>
      <c r="E3" s="35">
        <v>40000</v>
      </c>
      <c r="F3" s="36" t="s">
        <v>382</v>
      </c>
      <c r="G3" s="36"/>
      <c r="H3" s="36" t="s">
        <v>380</v>
      </c>
      <c r="I3" s="1"/>
      <c r="J3" s="1"/>
    </row>
    <row r="4" spans="1:10">
      <c r="A4" s="36"/>
      <c r="B4" s="67">
        <v>42967</v>
      </c>
      <c r="C4" s="36" t="s">
        <v>374</v>
      </c>
      <c r="D4" s="36">
        <v>5188</v>
      </c>
      <c r="E4" s="36">
        <v>5188</v>
      </c>
      <c r="F4" s="36" t="s">
        <v>375</v>
      </c>
      <c r="G4" s="36"/>
      <c r="H4" s="36"/>
      <c r="I4" s="38"/>
      <c r="J4" s="38"/>
    </row>
    <row r="5" spans="1:10">
      <c r="A5" s="36"/>
      <c r="B5" s="67">
        <v>42994</v>
      </c>
      <c r="C5" s="36" t="s">
        <v>379</v>
      </c>
      <c r="D5" s="69">
        <v>28428</v>
      </c>
      <c r="E5" s="69">
        <v>28428</v>
      </c>
      <c r="F5" s="36" t="s">
        <v>383</v>
      </c>
      <c r="G5" s="36"/>
      <c r="H5" s="36"/>
      <c r="I5" s="38"/>
      <c r="J5" s="38"/>
    </row>
    <row r="6" spans="1:10">
      <c r="A6" s="36"/>
      <c r="B6" s="67">
        <v>42994</v>
      </c>
      <c r="C6" s="36" t="s">
        <v>381</v>
      </c>
      <c r="D6" s="69">
        <v>2800</v>
      </c>
      <c r="E6" s="69">
        <v>2800</v>
      </c>
      <c r="F6" s="36" t="s">
        <v>384</v>
      </c>
      <c r="G6" s="36"/>
      <c r="H6" s="36" t="s">
        <v>284</v>
      </c>
      <c r="I6" s="1"/>
      <c r="J6" s="1"/>
    </row>
    <row r="7" spans="1:10">
      <c r="A7" s="36"/>
      <c r="B7" s="70">
        <v>43011</v>
      </c>
      <c r="C7" s="37" t="s">
        <v>378</v>
      </c>
      <c r="D7" s="37">
        <v>158000</v>
      </c>
      <c r="E7" s="37">
        <v>158000</v>
      </c>
      <c r="F7" s="36" t="s">
        <v>376</v>
      </c>
      <c r="G7" s="36"/>
      <c r="H7" s="36"/>
    </row>
    <row r="8" spans="1:10">
      <c r="A8" s="36"/>
      <c r="B8" s="70">
        <v>43016</v>
      </c>
      <c r="C8" s="37" t="s">
        <v>377</v>
      </c>
      <c r="D8" s="37">
        <v>3401</v>
      </c>
      <c r="E8" s="37">
        <v>3401</v>
      </c>
      <c r="F8" s="36" t="s">
        <v>376</v>
      </c>
      <c r="G8" s="36"/>
      <c r="H8" s="36"/>
    </row>
    <row r="9" spans="1:10">
      <c r="A9" s="36"/>
      <c r="B9" s="87">
        <v>43037</v>
      </c>
      <c r="C9" s="37" t="s">
        <v>411</v>
      </c>
      <c r="D9" s="37">
        <v>789</v>
      </c>
      <c r="E9" s="66">
        <v>789</v>
      </c>
      <c r="F9" s="19" t="s">
        <v>413</v>
      </c>
      <c r="G9" s="19"/>
      <c r="H9" s="68"/>
    </row>
    <row r="10" spans="1:10">
      <c r="A10" s="36"/>
      <c r="B10" s="87">
        <v>43040</v>
      </c>
      <c r="C10" s="37" t="s">
        <v>412</v>
      </c>
      <c r="D10" s="37">
        <v>360</v>
      </c>
      <c r="E10" s="66">
        <v>360</v>
      </c>
      <c r="F10" s="19" t="s">
        <v>414</v>
      </c>
      <c r="G10" s="19"/>
      <c r="H10" s="68"/>
    </row>
    <row r="11" spans="1:10">
      <c r="A11" s="36"/>
      <c r="B11" s="87">
        <v>43049</v>
      </c>
      <c r="C11" s="37" t="s">
        <v>396</v>
      </c>
      <c r="D11" s="37">
        <v>3182</v>
      </c>
      <c r="E11" s="66">
        <v>3182</v>
      </c>
      <c r="F11" s="19" t="s">
        <v>413</v>
      </c>
      <c r="G11" s="19" t="s">
        <v>397</v>
      </c>
      <c r="H11" s="68"/>
    </row>
    <row r="12" spans="1:10">
      <c r="A12" s="36"/>
      <c r="B12" s="70">
        <v>43050</v>
      </c>
      <c r="C12" s="37" t="s">
        <v>304</v>
      </c>
      <c r="D12" s="37">
        <v>3950</v>
      </c>
      <c r="E12" s="66">
        <v>3950</v>
      </c>
      <c r="F12" s="37" t="s">
        <v>387</v>
      </c>
      <c r="G12" s="37" t="s">
        <v>407</v>
      </c>
      <c r="H12" s="36"/>
    </row>
    <row r="13" spans="1:10">
      <c r="A13" s="36"/>
      <c r="B13" s="87">
        <v>43050</v>
      </c>
      <c r="C13" s="37" t="s">
        <v>305</v>
      </c>
      <c r="D13" s="37">
        <v>755</v>
      </c>
      <c r="E13" s="66">
        <v>755</v>
      </c>
      <c r="F13" s="37" t="s">
        <v>387</v>
      </c>
      <c r="G13" s="37"/>
      <c r="H13" s="36"/>
    </row>
    <row r="14" spans="1:10">
      <c r="A14" s="36"/>
      <c r="B14" s="87">
        <v>43050</v>
      </c>
      <c r="C14" s="37" t="s">
        <v>358</v>
      </c>
      <c r="D14" s="37">
        <v>2589</v>
      </c>
      <c r="E14" s="66">
        <v>2589</v>
      </c>
      <c r="F14" s="37" t="s">
        <v>387</v>
      </c>
      <c r="G14" s="37" t="s">
        <v>359</v>
      </c>
      <c r="H14" s="36"/>
    </row>
    <row r="15" spans="1:10">
      <c r="A15" s="36"/>
      <c r="B15" s="87">
        <v>43050</v>
      </c>
      <c r="C15" s="37" t="s">
        <v>143</v>
      </c>
      <c r="D15" s="37">
        <v>779</v>
      </c>
      <c r="E15" s="66">
        <v>779</v>
      </c>
      <c r="F15" s="37" t="s">
        <v>387</v>
      </c>
      <c r="G15" s="37" t="s">
        <v>406</v>
      </c>
      <c r="H15" s="36"/>
    </row>
    <row r="16" spans="1:10">
      <c r="A16" s="36"/>
      <c r="B16" s="87">
        <v>43050</v>
      </c>
      <c r="C16" s="37" t="s">
        <v>144</v>
      </c>
      <c r="D16" s="37">
        <v>5000</v>
      </c>
      <c r="E16" s="66">
        <v>5000</v>
      </c>
      <c r="F16" s="37" t="s">
        <v>387</v>
      </c>
      <c r="G16" s="37" t="s">
        <v>405</v>
      </c>
      <c r="H16" s="36"/>
    </row>
    <row r="17" spans="1:8">
      <c r="A17" s="36"/>
      <c r="B17" s="87">
        <v>43050</v>
      </c>
      <c r="C17" s="37" t="s">
        <v>403</v>
      </c>
      <c r="D17" s="37">
        <v>2868</v>
      </c>
      <c r="E17" s="66">
        <v>2868</v>
      </c>
      <c r="F17" s="37" t="s">
        <v>387</v>
      </c>
      <c r="G17" s="37" t="s">
        <v>404</v>
      </c>
      <c r="H17" s="36"/>
    </row>
    <row r="18" spans="1:8">
      <c r="A18" s="36"/>
      <c r="B18" s="87">
        <v>43050</v>
      </c>
      <c r="C18" s="37" t="s">
        <v>398</v>
      </c>
      <c r="D18" s="37">
        <v>3099</v>
      </c>
      <c r="E18" s="66">
        <v>3099</v>
      </c>
      <c r="F18" s="19" t="s">
        <v>413</v>
      </c>
      <c r="G18" s="19" t="s">
        <v>408</v>
      </c>
      <c r="H18" s="68"/>
    </row>
    <row r="19" spans="1:8">
      <c r="A19" s="36"/>
      <c r="B19" s="87">
        <v>43050</v>
      </c>
      <c r="C19" s="37" t="s">
        <v>409</v>
      </c>
      <c r="D19" s="37">
        <v>755</v>
      </c>
      <c r="E19" s="66">
        <v>755</v>
      </c>
      <c r="F19" s="19" t="s">
        <v>413</v>
      </c>
      <c r="G19" s="19"/>
      <c r="H19" s="68"/>
    </row>
    <row r="20" spans="1:8">
      <c r="A20" s="36"/>
      <c r="B20" s="87">
        <v>43050</v>
      </c>
      <c r="C20" s="37" t="s">
        <v>410</v>
      </c>
      <c r="D20" s="37">
        <v>2699</v>
      </c>
      <c r="E20" s="66">
        <v>2699</v>
      </c>
      <c r="F20" s="19" t="s">
        <v>413</v>
      </c>
      <c r="G20" s="19"/>
      <c r="H20" s="68"/>
    </row>
    <row r="21" spans="1:8">
      <c r="A21" s="36"/>
      <c r="B21" s="68"/>
      <c r="C21" s="37" t="s">
        <v>325</v>
      </c>
      <c r="D21" s="37">
        <v>3999</v>
      </c>
      <c r="E21" s="37"/>
      <c r="F21" s="37" t="s">
        <v>387</v>
      </c>
      <c r="G21" s="37" t="s">
        <v>349</v>
      </c>
      <c r="H21" s="65"/>
    </row>
    <row r="22" spans="1:8">
      <c r="A22" s="36"/>
      <c r="B22" s="68"/>
      <c r="C22" s="37" t="s">
        <v>356</v>
      </c>
      <c r="D22" s="37">
        <v>449</v>
      </c>
      <c r="E22" s="37"/>
      <c r="F22" s="37" t="s">
        <v>387</v>
      </c>
      <c r="G22" s="37" t="s">
        <v>357</v>
      </c>
      <c r="H22" s="65"/>
    </row>
    <row r="23" spans="1:8">
      <c r="A23" s="36"/>
      <c r="B23" s="68"/>
      <c r="C23" s="37" t="s">
        <v>7</v>
      </c>
      <c r="D23" s="37">
        <v>7800</v>
      </c>
      <c r="E23" s="37"/>
      <c r="F23" s="66" t="s">
        <v>387</v>
      </c>
      <c r="G23" s="66" t="s">
        <v>354</v>
      </c>
      <c r="H23" s="65"/>
    </row>
    <row r="24" spans="1:8">
      <c r="A24" s="36"/>
      <c r="B24" s="68"/>
      <c r="C24" s="37" t="s">
        <v>371</v>
      </c>
      <c r="D24" s="37">
        <v>2000</v>
      </c>
      <c r="E24" s="37"/>
      <c r="F24" s="66" t="s">
        <v>387</v>
      </c>
      <c r="G24" s="66"/>
      <c r="H24" s="68"/>
    </row>
    <row r="25" spans="1:8">
      <c r="A25" s="65"/>
      <c r="B25" s="68"/>
      <c r="C25" s="66" t="s">
        <v>389</v>
      </c>
      <c r="D25" s="66">
        <v>5000</v>
      </c>
      <c r="E25" s="66"/>
      <c r="F25" s="66" t="s">
        <v>392</v>
      </c>
      <c r="G25" s="66" t="s">
        <v>200</v>
      </c>
      <c r="H25" s="68"/>
    </row>
    <row r="26" spans="1:8">
      <c r="A26" s="65"/>
      <c r="B26" s="68"/>
      <c r="C26" s="66" t="s">
        <v>390</v>
      </c>
      <c r="D26" s="66">
        <v>5000</v>
      </c>
      <c r="E26" s="66"/>
      <c r="F26" s="66" t="s">
        <v>392</v>
      </c>
      <c r="G26" s="66" t="s">
        <v>365</v>
      </c>
      <c r="H26" s="68"/>
    </row>
    <row r="27" spans="1:8">
      <c r="A27" s="65"/>
      <c r="B27" s="68"/>
      <c r="C27" s="66" t="s">
        <v>391</v>
      </c>
      <c r="D27" s="66">
        <v>5000</v>
      </c>
      <c r="E27" s="66"/>
      <c r="F27" s="66" t="s">
        <v>392</v>
      </c>
      <c r="G27" s="66" t="s">
        <v>364</v>
      </c>
      <c r="H27" s="68"/>
    </row>
    <row r="28" spans="1:8">
      <c r="A28" s="65"/>
      <c r="B28" s="68"/>
      <c r="C28" s="66" t="s">
        <v>393</v>
      </c>
      <c r="D28" s="66">
        <v>50000</v>
      </c>
      <c r="E28" s="66"/>
      <c r="F28" s="66" t="s">
        <v>400</v>
      </c>
      <c r="G28" s="66"/>
      <c r="H28" s="68"/>
    </row>
    <row r="29" spans="1:8">
      <c r="A29" s="36"/>
      <c r="B29" s="68"/>
      <c r="C29" s="37" t="s">
        <v>401</v>
      </c>
      <c r="D29" s="37">
        <v>3000</v>
      </c>
      <c r="E29" s="37"/>
      <c r="F29" s="19"/>
      <c r="G29" s="19" t="s">
        <v>402</v>
      </c>
      <c r="H29" s="68"/>
    </row>
    <row r="30" spans="1:8">
      <c r="A30" s="36"/>
      <c r="B30" s="68"/>
      <c r="C30" s="37" t="s">
        <v>394</v>
      </c>
      <c r="D30" s="37">
        <v>10000</v>
      </c>
      <c r="E30" s="37"/>
      <c r="F30" s="19"/>
      <c r="G30" s="19"/>
      <c r="H30" s="68"/>
    </row>
    <row r="31" spans="1:8">
      <c r="A31" s="36"/>
      <c r="B31" s="68"/>
      <c r="C31" s="37" t="s">
        <v>395</v>
      </c>
      <c r="D31" s="37">
        <v>5000</v>
      </c>
      <c r="E31" s="37"/>
      <c r="F31" s="19"/>
      <c r="G31" s="19"/>
      <c r="H31" s="68"/>
    </row>
    <row r="32" spans="1:8">
      <c r="A32" s="36"/>
      <c r="B32" s="68"/>
      <c r="C32" s="37" t="s">
        <v>399</v>
      </c>
      <c r="D32" s="37">
        <v>2000</v>
      </c>
      <c r="E32" s="37"/>
      <c r="F32" s="19"/>
      <c r="G32" s="19"/>
      <c r="H32" s="68"/>
    </row>
    <row r="33" spans="1:8">
      <c r="A33" s="36"/>
      <c r="B33" s="68"/>
      <c r="C33" s="68"/>
      <c r="D33" s="37"/>
      <c r="E33" s="37"/>
      <c r="F33" s="19"/>
      <c r="G33" s="19"/>
      <c r="H33" s="68"/>
    </row>
    <row r="34" spans="1:8">
      <c r="A34" s="36"/>
      <c r="B34" s="19"/>
      <c r="C34" s="68"/>
      <c r="D34" s="37"/>
      <c r="E34" s="37"/>
      <c r="F34" s="19"/>
      <c r="G34" s="19"/>
      <c r="H34" s="68"/>
    </row>
    <row r="35" spans="1:8">
      <c r="A35" s="36"/>
      <c r="B35" s="19"/>
      <c r="C35" s="68"/>
      <c r="D35" s="37"/>
      <c r="E35" s="37"/>
      <c r="F35" s="19"/>
      <c r="G35" s="19"/>
      <c r="H35" s="68"/>
    </row>
    <row r="36" spans="1:8">
      <c r="A36" s="36"/>
      <c r="B36" s="19"/>
      <c r="C36" s="68"/>
      <c r="D36" s="37"/>
      <c r="E36" s="37"/>
      <c r="F36" s="19"/>
      <c r="G36" s="19"/>
      <c r="H36" s="68"/>
    </row>
    <row r="37" spans="1:8">
      <c r="A37" s="36"/>
      <c r="B37" s="19"/>
      <c r="C37" s="68"/>
      <c r="D37" s="37"/>
      <c r="E37" s="37"/>
      <c r="F37" s="19"/>
      <c r="G37" s="19"/>
      <c r="H37" s="68"/>
    </row>
    <row r="38" spans="1:8">
      <c r="A38" s="36"/>
      <c r="B38" s="19"/>
      <c r="C38" s="68"/>
      <c r="D38" s="37"/>
      <c r="E38" s="37"/>
      <c r="F38" s="19"/>
      <c r="G38" s="19"/>
      <c r="H38" s="68"/>
    </row>
    <row r="39" spans="1:8">
      <c r="A39" s="36"/>
      <c r="B39" s="19"/>
      <c r="C39" s="68"/>
      <c r="D39" s="37"/>
      <c r="E39" s="37"/>
      <c r="F39" s="19"/>
      <c r="G39" s="19"/>
      <c r="H39" s="68"/>
    </row>
    <row r="40" spans="1:8">
      <c r="A40" s="36"/>
      <c r="B40" s="19"/>
      <c r="C40" s="68"/>
      <c r="D40" s="37"/>
      <c r="E40" s="37"/>
      <c r="F40" s="19"/>
      <c r="G40" s="19"/>
      <c r="H40" s="68"/>
    </row>
    <row r="41" spans="1:8">
      <c r="A41" s="36"/>
      <c r="B41" s="19"/>
      <c r="C41" s="68"/>
      <c r="D41" s="37"/>
      <c r="E41" s="37"/>
      <c r="F41" s="19"/>
      <c r="G41" s="19"/>
      <c r="H41" s="68"/>
    </row>
    <row r="42" spans="1:8">
      <c r="A42" s="36"/>
      <c r="B42" s="19"/>
      <c r="C42" s="68"/>
      <c r="D42" s="37"/>
      <c r="E42" s="37"/>
      <c r="F42" s="19"/>
      <c r="G42" s="19"/>
      <c r="H42" s="68"/>
    </row>
    <row r="43" spans="1:8">
      <c r="A43" s="36"/>
      <c r="B43" s="19"/>
      <c r="C43" s="68"/>
      <c r="D43" s="37"/>
      <c r="E43" s="37"/>
      <c r="F43" s="19"/>
      <c r="G43" s="19"/>
      <c r="H43" s="68"/>
    </row>
    <row r="44" spans="1:8">
      <c r="A44" s="36"/>
      <c r="B44" s="19"/>
      <c r="C44" s="68"/>
      <c r="D44" s="37"/>
      <c r="E44" s="37"/>
      <c r="F44" s="19"/>
      <c r="G44" s="19"/>
      <c r="H44" s="68"/>
    </row>
    <row r="45" spans="1:8">
      <c r="A45" s="36"/>
      <c r="B45" s="19"/>
      <c r="C45" s="68"/>
      <c r="D45" s="37"/>
      <c r="E45" s="37"/>
      <c r="F45" s="19"/>
      <c r="G45" s="19"/>
      <c r="H45" s="68"/>
    </row>
    <row r="46" spans="1:8">
      <c r="A46" s="36"/>
      <c r="B46" s="19"/>
      <c r="C46" s="68"/>
      <c r="D46" s="37"/>
      <c r="E46" s="37"/>
      <c r="F46" s="19"/>
      <c r="G46" s="19"/>
      <c r="H46" s="68"/>
    </row>
    <row r="47" spans="1:8">
      <c r="A47" s="36"/>
      <c r="B47" s="19"/>
      <c r="C47" s="68"/>
      <c r="D47" s="37"/>
      <c r="E47" s="37"/>
      <c r="F47" s="19"/>
      <c r="G47" s="19"/>
      <c r="H47" s="68"/>
    </row>
    <row r="48" spans="1:8">
      <c r="A48" s="36"/>
      <c r="B48" s="19"/>
      <c r="C48" s="68"/>
      <c r="D48" s="37"/>
      <c r="E48" s="37"/>
      <c r="F48" s="19"/>
      <c r="G48" s="19"/>
      <c r="H48" s="68"/>
    </row>
    <row r="49" spans="1:8">
      <c r="A49" s="36"/>
      <c r="B49" s="19"/>
      <c r="C49" s="68"/>
      <c r="D49" s="37"/>
      <c r="E49" s="37"/>
      <c r="F49" s="19"/>
      <c r="G49" s="19"/>
      <c r="H49" s="68"/>
    </row>
    <row r="50" spans="1:8">
      <c r="A50" s="36"/>
      <c r="B50" s="19"/>
      <c r="C50" s="68"/>
      <c r="D50" s="37"/>
      <c r="E50" s="37"/>
      <c r="F50" s="19"/>
      <c r="G50" s="19"/>
      <c r="H50" s="68"/>
    </row>
    <row r="51" spans="1:8">
      <c r="A51" s="36"/>
      <c r="B51" s="19"/>
      <c r="C51" s="68"/>
      <c r="D51" s="37"/>
      <c r="E51" s="37"/>
      <c r="F51" s="19"/>
      <c r="G51" s="19"/>
      <c r="H51" s="68"/>
    </row>
    <row r="52" spans="1:8">
      <c r="A52" s="36"/>
      <c r="B52" s="19"/>
      <c r="C52" s="68"/>
      <c r="D52" s="37"/>
      <c r="E52" s="37"/>
      <c r="F52" s="19"/>
      <c r="G52" s="19"/>
      <c r="H52" s="68"/>
    </row>
    <row r="53" spans="1:8">
      <c r="A53" s="36"/>
      <c r="B53" s="19"/>
      <c r="C53" s="68"/>
      <c r="D53" s="37"/>
      <c r="E53" s="37"/>
      <c r="F53" s="19"/>
      <c r="G53" s="19"/>
      <c r="H53" s="68"/>
    </row>
    <row r="54" spans="1:8">
      <c r="A54" s="36"/>
      <c r="B54" s="19"/>
      <c r="C54" s="68"/>
      <c r="D54" s="37"/>
      <c r="E54" s="37"/>
      <c r="F54" s="19"/>
      <c r="G54" s="19"/>
      <c r="H54" s="68"/>
    </row>
    <row r="55" spans="1:8">
      <c r="A55" s="36"/>
      <c r="B55" s="19"/>
      <c r="C55" s="68"/>
      <c r="D55" s="37"/>
      <c r="E55" s="37"/>
      <c r="F55" s="19"/>
      <c r="G55" s="19"/>
      <c r="H55" s="68"/>
    </row>
    <row r="56" spans="1:8">
      <c r="A56" s="36"/>
      <c r="B56" s="19"/>
      <c r="C56" s="68"/>
      <c r="D56" s="37"/>
      <c r="E56" s="37"/>
      <c r="F56" s="19"/>
      <c r="G56" s="19"/>
      <c r="H56" s="68"/>
    </row>
    <row r="57" spans="1:8">
      <c r="A57" s="36"/>
      <c r="B57" s="19"/>
      <c r="C57" s="68"/>
      <c r="D57" s="37"/>
      <c r="E57" s="37"/>
      <c r="F57" s="19"/>
      <c r="G57" s="19"/>
      <c r="H57" s="68"/>
    </row>
    <row r="58" spans="1:8">
      <c r="A58" s="36"/>
      <c r="B58" s="19"/>
      <c r="C58" s="68"/>
      <c r="D58" s="37"/>
      <c r="E58" s="37"/>
      <c r="F58" s="19"/>
      <c r="G58" s="19"/>
      <c r="H58" s="68"/>
    </row>
    <row r="59" spans="1:8">
      <c r="A59" s="36"/>
      <c r="B59" s="19"/>
      <c r="C59" s="68"/>
      <c r="D59" s="37"/>
      <c r="E59" s="37"/>
      <c r="F59" s="19"/>
      <c r="G59" s="19"/>
      <c r="H59" s="68"/>
    </row>
    <row r="60" spans="1:8">
      <c r="A60" s="31"/>
      <c r="C60" s="34"/>
      <c r="D60" s="29"/>
      <c r="E60" s="29"/>
    </row>
    <row r="61" spans="1:8">
      <c r="A61" s="31"/>
      <c r="C61" s="34"/>
      <c r="D61" s="29"/>
      <c r="E61" s="29"/>
    </row>
    <row r="62" spans="1:8">
      <c r="A62" s="31"/>
      <c r="C62" s="34"/>
      <c r="D62" s="29"/>
      <c r="E62" s="29"/>
    </row>
    <row r="63" spans="1:8">
      <c r="A63" s="31"/>
    </row>
  </sheetData>
  <sortState ref="A3:H32">
    <sortCondition ref="B3:B32"/>
  </sortState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28" zoomScaleNormal="100" workbookViewId="0">
      <selection activeCell="I31" sqref="I31"/>
    </sheetView>
  </sheetViews>
  <sheetFormatPr defaultRowHeight="14"/>
  <cols>
    <col min="2" max="2" width="12.6328125" customWidth="1"/>
    <col min="3" max="3" width="15.1796875" customWidth="1"/>
    <col min="4" max="4" width="11" bestFit="1" customWidth="1"/>
  </cols>
  <sheetData>
    <row r="1" spans="1:17">
      <c r="A1" s="74" t="s">
        <v>3</v>
      </c>
      <c r="B1" s="74"/>
      <c r="C1" s="74"/>
      <c r="D1" s="74"/>
      <c r="E1" s="74"/>
      <c r="F1" s="74"/>
      <c r="G1" s="74"/>
      <c r="H1" s="74"/>
      <c r="I1" s="74"/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4" t="s">
        <v>43</v>
      </c>
      <c r="P1" s="3" t="s">
        <v>44</v>
      </c>
      <c r="Q1" s="3" t="s">
        <v>45</v>
      </c>
    </row>
    <row r="2" spans="1:17">
      <c r="A2" s="74"/>
      <c r="B2" s="74"/>
      <c r="C2" s="74"/>
      <c r="D2" s="74"/>
      <c r="E2" s="74"/>
      <c r="F2" s="74"/>
      <c r="G2" s="74"/>
      <c r="H2" s="74"/>
      <c r="I2" s="74"/>
      <c r="J2" s="3" t="s">
        <v>46</v>
      </c>
      <c r="K2" s="5" t="s">
        <v>47</v>
      </c>
      <c r="L2" s="3"/>
      <c r="M2" s="3"/>
      <c r="N2" s="3"/>
      <c r="O2" s="4"/>
      <c r="P2" s="3"/>
      <c r="Q2" s="3"/>
    </row>
    <row r="3" spans="1:17" ht="25.5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3">
        <v>1</v>
      </c>
      <c r="K3" s="3" t="s">
        <v>48</v>
      </c>
      <c r="L3" s="3" t="s">
        <v>49</v>
      </c>
      <c r="M3" s="3">
        <v>1</v>
      </c>
      <c r="N3" s="3">
        <v>7400</v>
      </c>
      <c r="O3" s="4">
        <v>10000</v>
      </c>
      <c r="P3" s="3"/>
      <c r="Q3" s="3"/>
    </row>
    <row r="4" spans="1:17">
      <c r="J4" s="3">
        <v>2</v>
      </c>
      <c r="K4" s="3" t="s">
        <v>50</v>
      </c>
      <c r="L4" s="3" t="s">
        <v>51</v>
      </c>
      <c r="M4" s="3">
        <v>1</v>
      </c>
      <c r="N4" s="3"/>
      <c r="O4" s="4">
        <v>600</v>
      </c>
      <c r="P4" s="3"/>
      <c r="Q4" s="3"/>
    </row>
    <row r="5" spans="1:17">
      <c r="J5" s="3">
        <v>3</v>
      </c>
      <c r="K5" s="3" t="s">
        <v>52</v>
      </c>
      <c r="L5" s="3" t="s">
        <v>51</v>
      </c>
      <c r="M5" s="3">
        <v>1</v>
      </c>
      <c r="N5" s="3">
        <v>1500</v>
      </c>
      <c r="O5" s="4"/>
      <c r="P5" s="3"/>
      <c r="Q5" s="3"/>
    </row>
    <row r="6" spans="1:17">
      <c r="J6" s="3">
        <v>4</v>
      </c>
      <c r="K6" s="3" t="s">
        <v>53</v>
      </c>
      <c r="L6" s="3" t="s">
        <v>51</v>
      </c>
      <c r="M6" s="3">
        <v>1</v>
      </c>
      <c r="N6" s="3">
        <v>1500</v>
      </c>
      <c r="O6" s="4"/>
      <c r="P6" s="3"/>
      <c r="Q6" s="3"/>
    </row>
    <row r="7" spans="1:17">
      <c r="J7" s="3">
        <v>5</v>
      </c>
      <c r="K7" s="3" t="s">
        <v>54</v>
      </c>
      <c r="L7" s="3" t="s">
        <v>55</v>
      </c>
      <c r="M7" s="3">
        <v>1</v>
      </c>
      <c r="N7" s="3">
        <v>800</v>
      </c>
      <c r="O7" s="4">
        <f t="shared" ref="O7:O82" si="0">N7*M7</f>
        <v>800</v>
      </c>
      <c r="P7" s="3"/>
      <c r="Q7" s="3"/>
    </row>
    <row r="8" spans="1:17">
      <c r="J8" s="3">
        <v>6</v>
      </c>
      <c r="K8" s="3" t="s">
        <v>56</v>
      </c>
      <c r="L8" s="3" t="s">
        <v>57</v>
      </c>
      <c r="M8" s="3">
        <v>1</v>
      </c>
      <c r="N8" s="3"/>
      <c r="O8" s="4">
        <f t="shared" si="0"/>
        <v>0</v>
      </c>
      <c r="P8" s="3"/>
      <c r="Q8" s="3"/>
    </row>
    <row r="9" spans="1:17" ht="36">
      <c r="J9" s="3">
        <v>7</v>
      </c>
      <c r="K9" s="3" t="s">
        <v>58</v>
      </c>
      <c r="L9" s="3" t="s">
        <v>51</v>
      </c>
      <c r="M9" s="3">
        <v>1</v>
      </c>
      <c r="N9" s="3">
        <v>3000</v>
      </c>
      <c r="O9" s="4">
        <v>2000</v>
      </c>
      <c r="P9" s="3"/>
      <c r="Q9" s="3" t="s">
        <v>59</v>
      </c>
    </row>
    <row r="10" spans="1:17">
      <c r="H10">
        <f>G11*0.4</f>
        <v>1208</v>
      </c>
      <c r="J10" s="3">
        <v>8</v>
      </c>
      <c r="K10" s="3" t="s">
        <v>60</v>
      </c>
      <c r="L10" s="3" t="s">
        <v>61</v>
      </c>
      <c r="M10" s="3">
        <v>6</v>
      </c>
      <c r="N10" s="3">
        <v>50</v>
      </c>
      <c r="O10" s="4">
        <f t="shared" si="0"/>
        <v>300</v>
      </c>
      <c r="P10" s="3"/>
      <c r="Q10" s="3"/>
    </row>
    <row r="11" spans="1:17">
      <c r="C11" s="1" t="s">
        <v>22</v>
      </c>
      <c r="D11" s="23">
        <f>51420+1600</f>
        <v>53020</v>
      </c>
      <c r="G11">
        <v>3020</v>
      </c>
      <c r="J11" s="3">
        <v>9</v>
      </c>
      <c r="K11" s="3" t="s">
        <v>62</v>
      </c>
      <c r="L11" s="3" t="s">
        <v>61</v>
      </c>
      <c r="M11" s="3">
        <v>6</v>
      </c>
      <c r="N11" s="3">
        <v>50</v>
      </c>
      <c r="O11" s="4">
        <f t="shared" si="0"/>
        <v>300</v>
      </c>
      <c r="P11" s="3"/>
      <c r="Q11" s="3"/>
    </row>
    <row r="12" spans="1:17" ht="36">
      <c r="J12" s="3">
        <v>10</v>
      </c>
      <c r="K12" s="3" t="s">
        <v>63</v>
      </c>
      <c r="L12" s="3" t="s">
        <v>64</v>
      </c>
      <c r="M12" s="3">
        <v>1</v>
      </c>
      <c r="N12" s="6">
        <v>650</v>
      </c>
      <c r="O12" s="4">
        <f t="shared" si="0"/>
        <v>650</v>
      </c>
      <c r="P12" s="3"/>
      <c r="Q12" s="3" t="s">
        <v>65</v>
      </c>
    </row>
    <row r="13" spans="1:17" ht="25.5">
      <c r="A13" s="73" t="s">
        <v>20</v>
      </c>
      <c r="B13" s="73"/>
      <c r="C13" s="73"/>
      <c r="D13" s="73"/>
      <c r="E13" s="73"/>
      <c r="F13" s="73"/>
      <c r="G13" s="73"/>
      <c r="H13" s="73"/>
      <c r="I13" s="73"/>
      <c r="J13" s="3">
        <v>11</v>
      </c>
      <c r="K13" s="3" t="s">
        <v>66</v>
      </c>
      <c r="L13" s="3" t="s">
        <v>64</v>
      </c>
      <c r="M13" s="3">
        <v>1</v>
      </c>
      <c r="N13" s="6">
        <v>4000</v>
      </c>
      <c r="O13" s="4">
        <v>6000</v>
      </c>
      <c r="P13" s="3"/>
      <c r="Q13" s="3" t="s">
        <v>67</v>
      </c>
    </row>
    <row r="14" spans="1:17">
      <c r="A14" s="1">
        <v>1</v>
      </c>
      <c r="B14" s="72" t="s">
        <v>4</v>
      </c>
      <c r="C14" s="72"/>
      <c r="D14" t="s">
        <v>35</v>
      </c>
      <c r="E14" t="s">
        <v>34</v>
      </c>
      <c r="F14" t="s">
        <v>22</v>
      </c>
      <c r="J14" s="3">
        <v>12</v>
      </c>
      <c r="K14" s="3" t="s">
        <v>68</v>
      </c>
      <c r="L14" s="3" t="s">
        <v>64</v>
      </c>
      <c r="M14" s="3">
        <v>1</v>
      </c>
      <c r="N14" s="6">
        <v>2000</v>
      </c>
      <c r="O14" s="4"/>
      <c r="P14" s="3"/>
      <c r="Q14" s="3"/>
    </row>
    <row r="15" spans="1:17">
      <c r="A15" s="72">
        <v>2</v>
      </c>
      <c r="B15" s="72" t="s">
        <v>23</v>
      </c>
      <c r="C15" s="72"/>
      <c r="D15">
        <v>62</v>
      </c>
      <c r="E15">
        <v>75</v>
      </c>
      <c r="F15" s="24">
        <f>D15*E15</f>
        <v>4650</v>
      </c>
      <c r="J15" s="3"/>
      <c r="K15" s="3" t="s">
        <v>69</v>
      </c>
      <c r="L15" s="3"/>
      <c r="M15" s="3"/>
      <c r="N15" s="3"/>
      <c r="O15" s="4"/>
      <c r="P15" s="7">
        <f>SUM(O3:O14)</f>
        <v>20650</v>
      </c>
      <c r="Q15" s="3"/>
    </row>
    <row r="16" spans="1:17">
      <c r="A16" s="72"/>
      <c r="B16" s="72" t="s">
        <v>267</v>
      </c>
      <c r="C16" s="72"/>
      <c r="D16">
        <v>5</v>
      </c>
      <c r="E16">
        <v>75</v>
      </c>
      <c r="F16" s="24">
        <f t="shared" ref="F16:F18" si="1">D16*E16</f>
        <v>375</v>
      </c>
      <c r="J16" s="3"/>
      <c r="K16" s="3"/>
      <c r="L16" s="3"/>
      <c r="M16" s="3"/>
      <c r="N16" s="3"/>
      <c r="O16" s="4"/>
      <c r="P16" s="7"/>
      <c r="Q16" s="3"/>
    </row>
    <row r="17" spans="1:19">
      <c r="A17" s="72"/>
      <c r="B17" s="72" t="s">
        <v>268</v>
      </c>
      <c r="C17" s="72"/>
      <c r="D17">
        <v>5</v>
      </c>
      <c r="E17">
        <v>75</v>
      </c>
      <c r="F17" s="24">
        <f t="shared" si="1"/>
        <v>375</v>
      </c>
      <c r="J17" s="3"/>
      <c r="K17" s="3"/>
      <c r="L17" s="3"/>
      <c r="M17" s="3"/>
      <c r="N17" s="3"/>
      <c r="O17" s="4"/>
      <c r="P17" s="7"/>
      <c r="Q17" s="3"/>
    </row>
    <row r="18" spans="1:19">
      <c r="A18" s="72"/>
      <c r="B18" s="72" t="s">
        <v>269</v>
      </c>
      <c r="C18" s="72"/>
      <c r="D18">
        <v>11</v>
      </c>
      <c r="E18">
        <v>52</v>
      </c>
      <c r="F18" s="24">
        <f t="shared" si="1"/>
        <v>572</v>
      </c>
      <c r="J18" s="3"/>
      <c r="K18" s="3"/>
      <c r="L18" s="3"/>
      <c r="M18" s="3"/>
      <c r="N18" s="3"/>
      <c r="O18" s="4"/>
      <c r="P18" s="7"/>
      <c r="Q18" s="3"/>
    </row>
    <row r="19" spans="1:19">
      <c r="A19" s="1">
        <v>3</v>
      </c>
      <c r="B19" s="72" t="s">
        <v>24</v>
      </c>
      <c r="C19" s="72"/>
      <c r="D19">
        <v>45</v>
      </c>
      <c r="E19">
        <v>100</v>
      </c>
      <c r="F19" s="24">
        <v>3500</v>
      </c>
      <c r="J19" s="3" t="s">
        <v>70</v>
      </c>
      <c r="K19" s="5" t="s">
        <v>71</v>
      </c>
      <c r="L19" s="3"/>
      <c r="M19" s="3"/>
      <c r="N19" s="3"/>
      <c r="O19" s="4"/>
      <c r="P19" s="3"/>
      <c r="Q19" s="3"/>
    </row>
    <row r="20" spans="1:19">
      <c r="A20" s="1">
        <v>4</v>
      </c>
      <c r="B20" s="72" t="s">
        <v>25</v>
      </c>
      <c r="C20" s="72"/>
      <c r="D20">
        <v>2</v>
      </c>
      <c r="E20">
        <v>5000</v>
      </c>
      <c r="F20" s="24">
        <v>8768</v>
      </c>
      <c r="J20" s="3">
        <v>1</v>
      </c>
      <c r="K20" s="3" t="s">
        <v>72</v>
      </c>
      <c r="L20" s="3" t="s">
        <v>73</v>
      </c>
      <c r="M20" s="3">
        <v>1</v>
      </c>
      <c r="N20" s="3">
        <v>800</v>
      </c>
      <c r="O20" s="4">
        <v>2000</v>
      </c>
      <c r="P20" s="3"/>
      <c r="Q20" s="3"/>
      <c r="S20">
        <f>10.66*2.8</f>
        <v>29.847999999999999</v>
      </c>
    </row>
    <row r="21" spans="1:19">
      <c r="A21" s="1">
        <v>5</v>
      </c>
      <c r="B21" s="72" t="s">
        <v>26</v>
      </c>
      <c r="C21" s="72"/>
      <c r="D21">
        <v>3.6</v>
      </c>
      <c r="E21">
        <v>1160</v>
      </c>
      <c r="F21" s="24">
        <v>4150</v>
      </c>
      <c r="J21" s="3">
        <v>2</v>
      </c>
      <c r="K21" s="8" t="s">
        <v>74</v>
      </c>
      <c r="L21" s="3" t="s">
        <v>55</v>
      </c>
      <c r="M21" s="3">
        <v>1</v>
      </c>
      <c r="N21" s="3">
        <v>8000</v>
      </c>
      <c r="O21" s="4">
        <f t="shared" si="0"/>
        <v>8000</v>
      </c>
      <c r="P21" s="3"/>
      <c r="Q21" s="3"/>
      <c r="S21">
        <f>10.6*2.8</f>
        <v>29.679999999999996</v>
      </c>
    </row>
    <row r="22" spans="1:19">
      <c r="A22" s="1">
        <v>6</v>
      </c>
      <c r="B22" s="72" t="s">
        <v>257</v>
      </c>
      <c r="C22" s="72"/>
      <c r="F22" s="24">
        <v>30000</v>
      </c>
      <c r="J22" s="3">
        <v>3</v>
      </c>
      <c r="K22" s="3" t="s">
        <v>75</v>
      </c>
      <c r="L22" s="3" t="s">
        <v>49</v>
      </c>
      <c r="M22" s="3">
        <v>1</v>
      </c>
      <c r="N22" s="3">
        <v>1200</v>
      </c>
      <c r="O22" s="4">
        <v>3000</v>
      </c>
      <c r="P22" s="3"/>
      <c r="Q22" s="3"/>
      <c r="S22">
        <f>5*2.8</f>
        <v>14</v>
      </c>
    </row>
    <row r="23" spans="1:19">
      <c r="A23" s="1">
        <v>7</v>
      </c>
      <c r="B23" s="72" t="s">
        <v>27</v>
      </c>
      <c r="C23" s="72"/>
      <c r="D23">
        <v>4</v>
      </c>
      <c r="E23">
        <v>2409.5</v>
      </c>
      <c r="F23" s="24">
        <f>D23*E23</f>
        <v>9638</v>
      </c>
      <c r="J23" s="3">
        <v>4</v>
      </c>
      <c r="K23" s="8" t="s">
        <v>76</v>
      </c>
      <c r="L23" s="3" t="s">
        <v>51</v>
      </c>
      <c r="M23" s="3">
        <v>1</v>
      </c>
      <c r="N23" s="3">
        <v>8000</v>
      </c>
      <c r="O23" s="4">
        <f t="shared" si="0"/>
        <v>8000</v>
      </c>
      <c r="P23" s="3"/>
      <c r="Q23" s="3"/>
    </row>
    <row r="24" spans="1:19">
      <c r="A24" s="1">
        <v>8</v>
      </c>
      <c r="B24" s="72" t="s">
        <v>28</v>
      </c>
      <c r="C24" s="72"/>
      <c r="F24" s="24">
        <v>1665</v>
      </c>
      <c r="J24" s="3">
        <v>5</v>
      </c>
      <c r="K24" s="3" t="s">
        <v>77</v>
      </c>
      <c r="L24" s="3"/>
      <c r="M24" s="3">
        <v>1</v>
      </c>
      <c r="N24" s="3">
        <v>5000</v>
      </c>
      <c r="O24" s="4">
        <v>0</v>
      </c>
      <c r="P24" s="3"/>
      <c r="Q24" s="3"/>
    </row>
    <row r="25" spans="1:19" ht="24">
      <c r="A25" s="1">
        <v>9</v>
      </c>
      <c r="B25" s="72" t="s">
        <v>29</v>
      </c>
      <c r="C25" s="72"/>
      <c r="F25" s="24">
        <v>1200</v>
      </c>
      <c r="J25" s="3">
        <v>5</v>
      </c>
      <c r="K25" s="3" t="s">
        <v>78</v>
      </c>
      <c r="L25" s="3" t="s">
        <v>61</v>
      </c>
      <c r="M25" s="3">
        <v>42</v>
      </c>
      <c r="N25" s="3">
        <v>80</v>
      </c>
      <c r="O25" s="4">
        <f t="shared" si="0"/>
        <v>3360</v>
      </c>
      <c r="P25" s="3"/>
      <c r="Q25" s="3" t="s">
        <v>79</v>
      </c>
    </row>
    <row r="26" spans="1:19">
      <c r="A26" s="1">
        <v>10</v>
      </c>
      <c r="B26" s="72" t="s">
        <v>30</v>
      </c>
      <c r="C26" s="72"/>
      <c r="F26" s="24">
        <v>2275</v>
      </c>
      <c r="J26" s="3">
        <v>6</v>
      </c>
      <c r="K26" s="3" t="s">
        <v>80</v>
      </c>
      <c r="L26" s="3" t="s">
        <v>55</v>
      </c>
      <c r="M26" s="3">
        <v>1</v>
      </c>
      <c r="N26" s="3">
        <v>1200</v>
      </c>
      <c r="O26" s="4">
        <v>0</v>
      </c>
      <c r="P26" s="3"/>
      <c r="Q26" s="3"/>
    </row>
    <row r="27" spans="1:19">
      <c r="A27" s="1">
        <v>11</v>
      </c>
      <c r="B27" s="72" t="s">
        <v>31</v>
      </c>
      <c r="C27" s="72"/>
      <c r="F27" s="24">
        <v>980</v>
      </c>
      <c r="J27" s="3">
        <v>7</v>
      </c>
      <c r="K27" s="3" t="s">
        <v>81</v>
      </c>
      <c r="L27" s="3" t="s">
        <v>55</v>
      </c>
      <c r="M27" s="3">
        <v>1</v>
      </c>
      <c r="N27" s="3">
        <v>2000</v>
      </c>
      <c r="O27" s="4">
        <v>1000</v>
      </c>
      <c r="P27" s="3"/>
      <c r="Q27" s="3"/>
    </row>
    <row r="28" spans="1:19">
      <c r="A28" s="1">
        <v>12</v>
      </c>
      <c r="B28" s="72" t="s">
        <v>32</v>
      </c>
      <c r="C28" s="72"/>
      <c r="F28" s="24">
        <v>1000</v>
      </c>
      <c r="J28" s="3">
        <v>8</v>
      </c>
      <c r="K28" s="3" t="s">
        <v>82</v>
      </c>
      <c r="L28" s="3"/>
      <c r="M28" s="3">
        <v>1</v>
      </c>
      <c r="N28" s="3">
        <v>7000</v>
      </c>
      <c r="O28" s="4">
        <f t="shared" si="0"/>
        <v>7000</v>
      </c>
      <c r="P28" s="3"/>
      <c r="Q28" s="3"/>
    </row>
    <row r="29" spans="1:19">
      <c r="A29" s="1">
        <v>13</v>
      </c>
      <c r="B29" s="72" t="s">
        <v>33</v>
      </c>
      <c r="C29" s="72"/>
      <c r="F29">
        <v>0</v>
      </c>
      <c r="J29" s="3"/>
      <c r="K29" s="3"/>
      <c r="L29" s="3"/>
      <c r="M29" s="3"/>
      <c r="N29" s="3"/>
      <c r="O29" s="4"/>
      <c r="P29" s="7">
        <f>SUM(O20:O28)</f>
        <v>32360</v>
      </c>
      <c r="Q29" s="3"/>
    </row>
    <row r="30" spans="1:19">
      <c r="A30" s="2">
        <v>14</v>
      </c>
      <c r="B30" s="72" t="s">
        <v>145</v>
      </c>
      <c r="C30" s="72"/>
      <c r="F30" s="24">
        <v>1989</v>
      </c>
      <c r="J30" s="5" t="s">
        <v>83</v>
      </c>
      <c r="K30" s="5" t="s">
        <v>84</v>
      </c>
      <c r="L30" s="3"/>
      <c r="M30" s="3"/>
      <c r="N30" s="3"/>
      <c r="O30" s="4"/>
      <c r="P30" s="3"/>
      <c r="Q30" s="3"/>
    </row>
    <row r="31" spans="1:19">
      <c r="A31" s="72">
        <v>15</v>
      </c>
      <c r="B31" s="72" t="s">
        <v>258</v>
      </c>
      <c r="C31" s="25" t="s">
        <v>259</v>
      </c>
      <c r="D31">
        <v>24</v>
      </c>
      <c r="E31">
        <v>48</v>
      </c>
      <c r="F31" s="24">
        <f>D31*E31</f>
        <v>1152</v>
      </c>
      <c r="J31" s="5"/>
      <c r="K31" s="5"/>
      <c r="L31" s="3"/>
      <c r="M31" s="3"/>
      <c r="N31" s="3"/>
      <c r="O31" s="4"/>
      <c r="P31" s="3"/>
      <c r="Q31" s="3"/>
    </row>
    <row r="32" spans="1:19">
      <c r="A32" s="72"/>
      <c r="B32" s="72"/>
      <c r="C32" s="25" t="s">
        <v>260</v>
      </c>
      <c r="D32">
        <v>5.5</v>
      </c>
      <c r="E32">
        <v>48</v>
      </c>
      <c r="F32" s="24">
        <f t="shared" ref="F32:F39" si="2">D32*E32</f>
        <v>264</v>
      </c>
      <c r="J32" s="5"/>
      <c r="K32" s="5"/>
      <c r="L32" s="3"/>
      <c r="M32" s="3"/>
      <c r="N32" s="3"/>
      <c r="O32" s="4"/>
      <c r="P32" s="3"/>
      <c r="Q32" s="3"/>
    </row>
    <row r="33" spans="1:19">
      <c r="A33" s="72"/>
      <c r="B33" s="72"/>
      <c r="C33" s="25" t="s">
        <v>266</v>
      </c>
      <c r="D33">
        <v>2</v>
      </c>
      <c r="E33">
        <v>40</v>
      </c>
      <c r="F33" s="24">
        <f t="shared" si="2"/>
        <v>80</v>
      </c>
      <c r="J33" s="5"/>
      <c r="K33" s="5"/>
      <c r="L33" s="3"/>
      <c r="M33" s="3"/>
      <c r="N33" s="3"/>
      <c r="O33" s="4"/>
      <c r="P33" s="3"/>
      <c r="Q33" s="3"/>
    </row>
    <row r="34" spans="1:19">
      <c r="A34" s="72"/>
      <c r="B34" s="72" t="s">
        <v>261</v>
      </c>
      <c r="C34" s="25" t="s">
        <v>262</v>
      </c>
      <c r="D34">
        <v>123</v>
      </c>
      <c r="E34">
        <v>16.8</v>
      </c>
      <c r="F34" s="24">
        <f t="shared" si="2"/>
        <v>2066.4</v>
      </c>
      <c r="J34" s="5"/>
      <c r="K34" s="5"/>
      <c r="L34" s="3"/>
      <c r="M34" s="3"/>
      <c r="N34" s="3"/>
      <c r="O34" s="4"/>
      <c r="P34" s="3"/>
      <c r="Q34" s="3"/>
    </row>
    <row r="35" spans="1:19">
      <c r="A35" s="72"/>
      <c r="B35" s="72"/>
      <c r="C35" s="2" t="s">
        <v>260</v>
      </c>
      <c r="D35">
        <v>14</v>
      </c>
      <c r="E35">
        <v>42.8</v>
      </c>
      <c r="F35" s="24">
        <f t="shared" si="2"/>
        <v>599.19999999999993</v>
      </c>
      <c r="J35" s="3">
        <v>1</v>
      </c>
      <c r="K35" s="3" t="s">
        <v>85</v>
      </c>
      <c r="L35" s="3" t="s">
        <v>55</v>
      </c>
      <c r="M35" s="3">
        <v>1</v>
      </c>
      <c r="N35" s="3">
        <v>2000</v>
      </c>
      <c r="O35" s="4">
        <v>3000</v>
      </c>
      <c r="P35" s="3"/>
      <c r="Q35" s="3"/>
    </row>
    <row r="36" spans="1:19">
      <c r="A36" s="72"/>
      <c r="B36" s="72" t="s">
        <v>263</v>
      </c>
      <c r="C36" s="25" t="s">
        <v>262</v>
      </c>
      <c r="D36">
        <v>22</v>
      </c>
      <c r="E36">
        <v>48</v>
      </c>
      <c r="F36" s="24">
        <f t="shared" si="2"/>
        <v>1056</v>
      </c>
      <c r="J36" s="3">
        <v>2</v>
      </c>
      <c r="K36" s="3" t="s">
        <v>81</v>
      </c>
      <c r="L36" s="3" t="s">
        <v>55</v>
      </c>
      <c r="M36" s="3">
        <v>1</v>
      </c>
      <c r="N36" s="3">
        <v>300</v>
      </c>
      <c r="O36" s="4">
        <f t="shared" si="0"/>
        <v>300</v>
      </c>
      <c r="P36" s="3"/>
      <c r="Q36" s="3"/>
      <c r="S36">
        <f>80*100</f>
        <v>8000</v>
      </c>
    </row>
    <row r="37" spans="1:19">
      <c r="A37" s="72"/>
      <c r="B37" s="72"/>
      <c r="C37" s="25" t="s">
        <v>260</v>
      </c>
      <c r="D37">
        <v>4.5999999999999996</v>
      </c>
      <c r="E37">
        <v>48</v>
      </c>
      <c r="F37" s="24">
        <f t="shared" si="2"/>
        <v>220.79999999999998</v>
      </c>
      <c r="J37" s="3">
        <v>3</v>
      </c>
      <c r="K37" s="3" t="s">
        <v>86</v>
      </c>
      <c r="L37" s="3" t="s">
        <v>55</v>
      </c>
      <c r="M37" s="3">
        <v>2</v>
      </c>
      <c r="N37" s="3">
        <v>700</v>
      </c>
      <c r="O37" s="4">
        <v>0</v>
      </c>
      <c r="P37" s="3"/>
      <c r="Q37" s="3"/>
    </row>
    <row r="38" spans="1:19">
      <c r="A38" s="72"/>
      <c r="B38" s="72" t="s">
        <v>264</v>
      </c>
      <c r="C38" s="25" t="s">
        <v>262</v>
      </c>
      <c r="D38">
        <v>3.5</v>
      </c>
      <c r="E38">
        <v>48</v>
      </c>
      <c r="F38" s="24">
        <f t="shared" si="2"/>
        <v>168</v>
      </c>
      <c r="J38" s="3"/>
      <c r="K38" s="3"/>
      <c r="L38" s="3"/>
      <c r="M38" s="3"/>
      <c r="N38" s="3"/>
      <c r="O38" s="4"/>
      <c r="P38" s="3"/>
      <c r="Q38" s="3"/>
    </row>
    <row r="39" spans="1:19">
      <c r="A39" s="72"/>
      <c r="B39" s="72"/>
      <c r="C39" s="25" t="s">
        <v>260</v>
      </c>
      <c r="D39">
        <v>8</v>
      </c>
      <c r="E39">
        <v>48</v>
      </c>
      <c r="F39" s="24">
        <f t="shared" si="2"/>
        <v>384</v>
      </c>
      <c r="J39" s="3"/>
      <c r="K39" s="3"/>
      <c r="L39" s="3"/>
      <c r="M39" s="3"/>
      <c r="N39" s="3"/>
      <c r="O39" s="4"/>
      <c r="P39" s="3"/>
      <c r="Q39" s="3"/>
    </row>
    <row r="40" spans="1:19">
      <c r="A40" s="72"/>
      <c r="B40" s="25" t="s">
        <v>265</v>
      </c>
      <c r="C40" s="25" t="s">
        <v>262</v>
      </c>
      <c r="D40">
        <v>4</v>
      </c>
      <c r="E40">
        <v>48</v>
      </c>
      <c r="F40" s="24">
        <f>D40*E40</f>
        <v>192</v>
      </c>
      <c r="J40" s="3"/>
      <c r="K40" s="3"/>
      <c r="L40" s="3"/>
      <c r="M40" s="3"/>
      <c r="N40" s="3"/>
      <c r="O40" s="4"/>
      <c r="P40" s="3"/>
      <c r="Q40" s="3"/>
    </row>
    <row r="41" spans="1:19">
      <c r="A41" s="2">
        <v>16</v>
      </c>
      <c r="B41" s="2" t="s">
        <v>256</v>
      </c>
      <c r="C41" s="2"/>
      <c r="F41" s="24">
        <v>2414</v>
      </c>
      <c r="J41" s="3">
        <v>4</v>
      </c>
      <c r="K41" s="3" t="s">
        <v>87</v>
      </c>
      <c r="L41" s="3" t="s">
        <v>64</v>
      </c>
      <c r="M41" s="3">
        <v>1</v>
      </c>
      <c r="N41" s="6">
        <v>800</v>
      </c>
      <c r="O41" s="4">
        <f t="shared" si="0"/>
        <v>800</v>
      </c>
      <c r="P41" s="3"/>
      <c r="Q41" s="3"/>
    </row>
    <row r="42" spans="1:19">
      <c r="A42" s="2">
        <v>17</v>
      </c>
      <c r="B42" s="2"/>
      <c r="C42" s="2" t="s">
        <v>272</v>
      </c>
      <c r="F42" s="24">
        <v>925</v>
      </c>
      <c r="J42" s="3">
        <v>5</v>
      </c>
      <c r="K42" s="3" t="s">
        <v>88</v>
      </c>
      <c r="L42" s="3" t="s">
        <v>64</v>
      </c>
      <c r="M42" s="3">
        <v>1</v>
      </c>
      <c r="N42" s="6"/>
      <c r="O42" s="4">
        <f t="shared" si="0"/>
        <v>0</v>
      </c>
      <c r="P42" s="3"/>
      <c r="Q42" s="3"/>
    </row>
    <row r="43" spans="1:19">
      <c r="A43" s="2">
        <v>18</v>
      </c>
      <c r="B43" s="2"/>
      <c r="C43" s="2" t="s">
        <v>270</v>
      </c>
      <c r="F43" s="24">
        <v>880</v>
      </c>
      <c r="J43" s="3"/>
      <c r="K43" s="3" t="s">
        <v>69</v>
      </c>
      <c r="L43" s="3"/>
      <c r="M43" s="3"/>
      <c r="N43" s="3"/>
      <c r="O43" s="4">
        <f t="shared" si="0"/>
        <v>0</v>
      </c>
      <c r="P43" s="7">
        <f>SUM(O35:O42)</f>
        <v>4100</v>
      </c>
      <c r="Q43" s="3"/>
    </row>
    <row r="44" spans="1:19">
      <c r="A44" s="26">
        <v>19</v>
      </c>
      <c r="B44" s="26"/>
      <c r="C44" s="26" t="s">
        <v>271</v>
      </c>
      <c r="F44">
        <v>1500</v>
      </c>
      <c r="J44" s="3"/>
      <c r="K44" s="3"/>
      <c r="L44" s="3"/>
      <c r="M44" s="3"/>
      <c r="N44" s="3"/>
      <c r="O44" s="4"/>
      <c r="P44" s="7"/>
      <c r="Q44" s="3"/>
    </row>
    <row r="45" spans="1:19">
      <c r="A45" s="27">
        <v>20</v>
      </c>
      <c r="B45" s="27"/>
      <c r="C45" s="27" t="s">
        <v>273</v>
      </c>
      <c r="F45" s="24">
        <v>730</v>
      </c>
      <c r="J45" s="3"/>
      <c r="K45" s="3"/>
      <c r="L45" s="3"/>
      <c r="M45" s="3"/>
      <c r="N45" s="3"/>
      <c r="O45" s="4"/>
      <c r="P45" s="7"/>
      <c r="Q45" s="3"/>
    </row>
    <row r="46" spans="1:19">
      <c r="A46" s="27">
        <v>21</v>
      </c>
      <c r="B46" s="27"/>
      <c r="C46" s="27" t="s">
        <v>274</v>
      </c>
      <c r="F46" s="24">
        <v>2721</v>
      </c>
      <c r="J46" s="3"/>
      <c r="K46" s="3"/>
      <c r="L46" s="3"/>
      <c r="M46" s="3"/>
      <c r="N46" s="3"/>
      <c r="O46" s="4"/>
      <c r="P46" s="7"/>
      <c r="Q46" s="3"/>
    </row>
    <row r="47" spans="1:19">
      <c r="A47" s="2"/>
      <c r="B47" s="2"/>
      <c r="C47" s="2"/>
      <c r="E47" t="s">
        <v>149</v>
      </c>
      <c r="F47">
        <f>SUM(F15:F46)</f>
        <v>86489.4</v>
      </c>
      <c r="J47" s="3" t="s">
        <v>89</v>
      </c>
      <c r="K47" s="5" t="s">
        <v>90</v>
      </c>
      <c r="L47" s="3"/>
      <c r="M47" s="3"/>
      <c r="N47" s="3"/>
      <c r="O47" s="4">
        <f t="shared" si="0"/>
        <v>0</v>
      </c>
      <c r="P47" s="3"/>
      <c r="Q47" s="3"/>
    </row>
    <row r="48" spans="1:19">
      <c r="A48" s="2"/>
      <c r="B48" s="2"/>
      <c r="C48" s="2"/>
      <c r="J48" s="3">
        <v>1</v>
      </c>
      <c r="K48" s="3" t="s">
        <v>91</v>
      </c>
      <c r="L48" s="3" t="s">
        <v>92</v>
      </c>
      <c r="M48" s="3">
        <v>1</v>
      </c>
      <c r="N48" s="6">
        <v>850</v>
      </c>
      <c r="O48" s="4">
        <f t="shared" si="0"/>
        <v>850</v>
      </c>
      <c r="P48" s="3"/>
      <c r="Q48" s="3" t="s">
        <v>93</v>
      </c>
    </row>
    <row r="49" spans="1:17">
      <c r="A49" s="2"/>
      <c r="B49" s="2"/>
      <c r="C49" s="2"/>
      <c r="J49" s="3">
        <v>2</v>
      </c>
      <c r="K49" s="3" t="s">
        <v>94</v>
      </c>
      <c r="L49" s="3" t="s">
        <v>95</v>
      </c>
      <c r="M49" s="3">
        <v>1</v>
      </c>
      <c r="N49" s="3">
        <v>3000</v>
      </c>
      <c r="O49" s="4">
        <v>0</v>
      </c>
      <c r="P49" s="3"/>
      <c r="Q49" s="3"/>
    </row>
    <row r="50" spans="1:17" ht="25.5">
      <c r="A50" s="73" t="s">
        <v>150</v>
      </c>
      <c r="B50" s="73"/>
      <c r="C50" s="73"/>
      <c r="D50" s="73"/>
      <c r="E50" s="73"/>
      <c r="F50" s="73"/>
      <c r="G50" s="73"/>
      <c r="H50" s="73"/>
      <c r="I50" s="73"/>
      <c r="J50" s="3">
        <v>3</v>
      </c>
      <c r="K50" s="3" t="s">
        <v>96</v>
      </c>
      <c r="L50" s="3" t="s">
        <v>49</v>
      </c>
      <c r="M50" s="3">
        <v>1</v>
      </c>
      <c r="N50" s="6">
        <v>1100</v>
      </c>
      <c r="O50" s="4">
        <f t="shared" si="0"/>
        <v>1100</v>
      </c>
      <c r="P50" s="3"/>
      <c r="Q50" s="3" t="s">
        <v>97</v>
      </c>
    </row>
    <row r="51" spans="1:17" ht="36">
      <c r="A51" s="2">
        <v>1</v>
      </c>
      <c r="B51" s="72" t="s">
        <v>14</v>
      </c>
      <c r="C51" s="2" t="s">
        <v>148</v>
      </c>
      <c r="D51" s="24">
        <v>6400</v>
      </c>
      <c r="J51" s="3">
        <v>4</v>
      </c>
      <c r="K51" s="3" t="s">
        <v>98</v>
      </c>
      <c r="L51" s="3" t="s">
        <v>49</v>
      </c>
      <c r="M51" s="3">
        <v>1</v>
      </c>
      <c r="N51" s="6">
        <v>1600</v>
      </c>
      <c r="O51" s="4">
        <f t="shared" si="0"/>
        <v>1600</v>
      </c>
      <c r="P51" s="3"/>
      <c r="Q51" s="3" t="s">
        <v>99</v>
      </c>
    </row>
    <row r="52" spans="1:17" ht="24">
      <c r="A52" s="1">
        <v>2</v>
      </c>
      <c r="B52" s="72"/>
      <c r="C52" t="s">
        <v>11</v>
      </c>
      <c r="D52" s="24">
        <v>6400</v>
      </c>
      <c r="J52" s="3">
        <v>5</v>
      </c>
      <c r="K52" s="3" t="s">
        <v>62</v>
      </c>
      <c r="L52" s="3" t="s">
        <v>61</v>
      </c>
      <c r="M52" s="3">
        <v>8</v>
      </c>
      <c r="N52" s="3">
        <v>50</v>
      </c>
      <c r="O52" s="4">
        <f t="shared" si="0"/>
        <v>400</v>
      </c>
      <c r="P52" s="3"/>
      <c r="Q52" s="3" t="s">
        <v>100</v>
      </c>
    </row>
    <row r="53" spans="1:17" ht="24">
      <c r="A53" s="1">
        <v>3</v>
      </c>
      <c r="B53" s="72"/>
      <c r="C53" t="s">
        <v>12</v>
      </c>
      <c r="D53">
        <v>0</v>
      </c>
      <c r="J53" s="3">
        <v>6</v>
      </c>
      <c r="K53" s="3" t="s">
        <v>60</v>
      </c>
      <c r="L53" s="3" t="s">
        <v>61</v>
      </c>
      <c r="M53" s="3">
        <v>24</v>
      </c>
      <c r="N53" s="3">
        <v>50</v>
      </c>
      <c r="O53" s="4">
        <f t="shared" si="0"/>
        <v>1200</v>
      </c>
      <c r="P53" s="3"/>
      <c r="Q53" s="3" t="s">
        <v>101</v>
      </c>
    </row>
    <row r="54" spans="1:17">
      <c r="A54" s="1">
        <v>4</v>
      </c>
      <c r="B54" s="72" t="s">
        <v>15</v>
      </c>
      <c r="C54" s="72"/>
      <c r="D54" s="24">
        <v>10660</v>
      </c>
      <c r="J54" s="3">
        <v>7</v>
      </c>
      <c r="K54" s="3" t="s">
        <v>102</v>
      </c>
      <c r="L54" s="3" t="s">
        <v>64</v>
      </c>
      <c r="M54" s="3">
        <v>1</v>
      </c>
      <c r="N54" s="3">
        <v>600</v>
      </c>
      <c r="O54" s="4">
        <f t="shared" si="0"/>
        <v>600</v>
      </c>
      <c r="P54" s="3"/>
      <c r="Q54" s="3"/>
    </row>
    <row r="55" spans="1:17">
      <c r="A55" s="1">
        <v>5</v>
      </c>
      <c r="B55" s="72" t="s">
        <v>16</v>
      </c>
      <c r="C55" s="72"/>
      <c r="D55" s="24">
        <v>3000</v>
      </c>
      <c r="J55" s="3">
        <v>8</v>
      </c>
      <c r="K55" s="3" t="s">
        <v>103</v>
      </c>
      <c r="L55" s="3" t="s">
        <v>49</v>
      </c>
      <c r="M55" s="3">
        <v>1</v>
      </c>
      <c r="N55" s="3">
        <v>100</v>
      </c>
      <c r="O55" s="4">
        <f t="shared" si="0"/>
        <v>100</v>
      </c>
      <c r="P55" s="3"/>
      <c r="Q55" s="3"/>
    </row>
    <row r="56" spans="1:17">
      <c r="A56" s="1">
        <v>6</v>
      </c>
      <c r="B56" s="72" t="s">
        <v>17</v>
      </c>
      <c r="C56" s="72"/>
      <c r="D56" s="24">
        <v>3562</v>
      </c>
      <c r="J56" s="3">
        <v>9</v>
      </c>
      <c r="K56" s="3" t="s">
        <v>104</v>
      </c>
      <c r="L56" s="3" t="s">
        <v>57</v>
      </c>
      <c r="M56" s="3">
        <v>1</v>
      </c>
      <c r="N56" s="3">
        <v>600</v>
      </c>
      <c r="O56" s="4">
        <f t="shared" si="0"/>
        <v>600</v>
      </c>
      <c r="P56" s="3"/>
      <c r="Q56" s="3"/>
    </row>
    <row r="57" spans="1:17">
      <c r="A57" s="1">
        <v>7</v>
      </c>
      <c r="B57" s="72" t="s">
        <v>18</v>
      </c>
      <c r="C57" s="72"/>
      <c r="D57">
        <v>0</v>
      </c>
      <c r="J57" s="3">
        <v>10</v>
      </c>
      <c r="K57" s="3" t="s">
        <v>54</v>
      </c>
      <c r="L57" s="3"/>
      <c r="M57" s="3">
        <v>9</v>
      </c>
      <c r="N57" s="3">
        <v>100</v>
      </c>
      <c r="O57" s="4">
        <f t="shared" si="0"/>
        <v>900</v>
      </c>
      <c r="P57" s="3"/>
      <c r="Q57" s="3"/>
    </row>
    <row r="58" spans="1:17">
      <c r="A58" s="1">
        <v>8</v>
      </c>
      <c r="B58" s="72" t="s">
        <v>36</v>
      </c>
      <c r="C58" s="72"/>
      <c r="D58" s="24">
        <v>5100</v>
      </c>
      <c r="G58">
        <v>5100</v>
      </c>
      <c r="J58" s="3">
        <v>11</v>
      </c>
      <c r="K58" s="3" t="s">
        <v>105</v>
      </c>
      <c r="L58" s="3"/>
      <c r="M58" s="3">
        <v>1</v>
      </c>
      <c r="N58" s="3">
        <v>200</v>
      </c>
      <c r="O58" s="4">
        <f t="shared" si="0"/>
        <v>200</v>
      </c>
      <c r="P58" s="3"/>
      <c r="Q58" s="3"/>
    </row>
    <row r="59" spans="1:17">
      <c r="A59" s="1">
        <v>9</v>
      </c>
      <c r="B59" s="72" t="s">
        <v>222</v>
      </c>
      <c r="C59" s="72"/>
      <c r="D59">
        <v>0</v>
      </c>
      <c r="J59" s="3">
        <v>12</v>
      </c>
      <c r="K59" s="3"/>
      <c r="L59" s="3"/>
      <c r="M59" s="3"/>
      <c r="N59" s="3"/>
      <c r="O59" s="4">
        <f t="shared" si="0"/>
        <v>0</v>
      </c>
      <c r="P59" s="7">
        <f>SUM(O48:O58)</f>
        <v>7550</v>
      </c>
      <c r="Q59" s="3"/>
    </row>
    <row r="60" spans="1:17">
      <c r="A60" s="2"/>
      <c r="B60" s="2"/>
      <c r="C60" s="2"/>
      <c r="J60" s="3"/>
      <c r="K60" s="3" t="s">
        <v>69</v>
      </c>
      <c r="L60" s="3"/>
      <c r="M60" s="3"/>
      <c r="N60" s="3"/>
      <c r="O60" s="4">
        <f t="shared" si="0"/>
        <v>0</v>
      </c>
      <c r="P60" s="3"/>
      <c r="Q60" s="3"/>
    </row>
    <row r="61" spans="1:17">
      <c r="A61" s="2"/>
      <c r="B61" s="2"/>
      <c r="C61" s="2"/>
      <c r="J61" s="3" t="s">
        <v>106</v>
      </c>
      <c r="K61" s="5" t="s">
        <v>107</v>
      </c>
      <c r="L61" s="3"/>
      <c r="M61" s="3"/>
      <c r="N61" s="3"/>
      <c r="O61" s="4">
        <f t="shared" si="0"/>
        <v>0</v>
      </c>
      <c r="P61" s="3"/>
      <c r="Q61" s="3"/>
    </row>
    <row r="62" spans="1:17">
      <c r="A62" s="2"/>
      <c r="B62" s="2"/>
      <c r="C62" s="2"/>
      <c r="J62" s="3">
        <v>1</v>
      </c>
      <c r="K62" s="3" t="s">
        <v>91</v>
      </c>
      <c r="L62" s="3" t="s">
        <v>92</v>
      </c>
      <c r="M62" s="3">
        <v>1</v>
      </c>
      <c r="N62" s="3">
        <v>850</v>
      </c>
      <c r="O62" s="4">
        <f t="shared" si="0"/>
        <v>850</v>
      </c>
      <c r="P62" s="3"/>
      <c r="Q62" s="3"/>
    </row>
    <row r="63" spans="1:17">
      <c r="A63" s="2"/>
      <c r="B63" s="2"/>
      <c r="C63" s="2"/>
      <c r="J63" s="3">
        <v>2</v>
      </c>
      <c r="K63" s="3" t="s">
        <v>108</v>
      </c>
      <c r="L63" s="3" t="s">
        <v>95</v>
      </c>
      <c r="M63" s="3">
        <v>1</v>
      </c>
      <c r="N63" s="3">
        <v>0</v>
      </c>
      <c r="O63" s="4">
        <f t="shared" si="0"/>
        <v>0</v>
      </c>
      <c r="P63" s="3"/>
      <c r="Q63" s="3"/>
    </row>
    <row r="64" spans="1:17">
      <c r="A64" s="2"/>
      <c r="B64" s="2"/>
      <c r="C64" s="2"/>
      <c r="J64" s="3">
        <v>3</v>
      </c>
      <c r="K64" s="3" t="s">
        <v>96</v>
      </c>
      <c r="L64" s="3" t="s">
        <v>55</v>
      </c>
      <c r="M64" s="3">
        <v>1</v>
      </c>
      <c r="N64" s="6">
        <v>1000</v>
      </c>
      <c r="O64" s="4">
        <f t="shared" si="0"/>
        <v>1000</v>
      </c>
      <c r="P64" s="3"/>
      <c r="Q64" s="3"/>
    </row>
    <row r="65" spans="1:17" ht="24">
      <c r="A65" s="2"/>
      <c r="B65" s="2"/>
      <c r="C65" s="2"/>
      <c r="J65" s="3">
        <v>4</v>
      </c>
      <c r="K65" s="3" t="s">
        <v>109</v>
      </c>
      <c r="L65" s="3" t="s">
        <v>49</v>
      </c>
      <c r="M65" s="3">
        <v>1</v>
      </c>
      <c r="N65" s="6">
        <v>1600</v>
      </c>
      <c r="O65" s="4">
        <f t="shared" si="0"/>
        <v>1600</v>
      </c>
      <c r="P65" s="3"/>
      <c r="Q65" s="3" t="s">
        <v>110</v>
      </c>
    </row>
    <row r="66" spans="1:17" ht="24">
      <c r="A66" s="2"/>
      <c r="B66" s="2"/>
      <c r="C66" s="2"/>
      <c r="J66" s="3">
        <v>5</v>
      </c>
      <c r="K66" s="3" t="s">
        <v>62</v>
      </c>
      <c r="L66" s="3" t="s">
        <v>49</v>
      </c>
      <c r="M66" s="3">
        <v>8</v>
      </c>
      <c r="N66" s="3">
        <v>50</v>
      </c>
      <c r="O66" s="4">
        <f t="shared" si="0"/>
        <v>400</v>
      </c>
      <c r="P66" s="3"/>
      <c r="Q66" s="3" t="s">
        <v>111</v>
      </c>
    </row>
    <row r="67" spans="1:17" ht="24">
      <c r="A67" s="2"/>
      <c r="B67" s="2"/>
      <c r="C67" s="2"/>
      <c r="J67" s="3">
        <v>6</v>
      </c>
      <c r="K67" s="3" t="s">
        <v>60</v>
      </c>
      <c r="L67" s="3" t="s">
        <v>61</v>
      </c>
      <c r="M67" s="3">
        <v>20</v>
      </c>
      <c r="N67" s="3">
        <v>50</v>
      </c>
      <c r="O67" s="4">
        <f t="shared" si="0"/>
        <v>1000</v>
      </c>
      <c r="P67" s="3"/>
      <c r="Q67" s="3" t="s">
        <v>112</v>
      </c>
    </row>
    <row r="68" spans="1:17">
      <c r="A68" s="2"/>
      <c r="B68" s="2"/>
      <c r="C68" s="2"/>
      <c r="J68" s="3">
        <v>7</v>
      </c>
      <c r="K68" s="3" t="s">
        <v>102</v>
      </c>
      <c r="L68" s="3" t="s">
        <v>61</v>
      </c>
      <c r="M68" s="3">
        <v>1</v>
      </c>
      <c r="N68" s="3">
        <v>650</v>
      </c>
      <c r="O68" s="4">
        <f t="shared" si="0"/>
        <v>650</v>
      </c>
      <c r="P68" s="3"/>
      <c r="Q68" s="3"/>
    </row>
    <row r="69" spans="1:17">
      <c r="A69" s="1"/>
      <c r="B69" s="1"/>
      <c r="C69" s="1" t="s">
        <v>22</v>
      </c>
      <c r="D69">
        <f>SUM(D51:D59)</f>
        <v>35122</v>
      </c>
      <c r="J69" s="3">
        <v>8</v>
      </c>
      <c r="K69" s="3" t="s">
        <v>103</v>
      </c>
      <c r="L69" s="3" t="s">
        <v>61</v>
      </c>
      <c r="M69" s="3">
        <v>1</v>
      </c>
      <c r="N69" s="3">
        <v>100</v>
      </c>
      <c r="O69" s="4">
        <f t="shared" si="0"/>
        <v>100</v>
      </c>
      <c r="P69" s="3"/>
      <c r="Q69" s="3"/>
    </row>
    <row r="70" spans="1:17">
      <c r="A70" s="1"/>
      <c r="B70" s="1"/>
      <c r="C70" s="1"/>
      <c r="J70" s="3">
        <v>9</v>
      </c>
      <c r="K70" s="3" t="s">
        <v>104</v>
      </c>
      <c r="L70" s="3" t="s">
        <v>57</v>
      </c>
      <c r="M70" s="3">
        <v>1</v>
      </c>
      <c r="N70" s="3">
        <v>700</v>
      </c>
      <c r="O70" s="4">
        <f t="shared" si="0"/>
        <v>700</v>
      </c>
      <c r="P70" s="3"/>
      <c r="Q70" s="3"/>
    </row>
    <row r="71" spans="1:17">
      <c r="A71" s="1"/>
      <c r="J71" s="3">
        <v>10</v>
      </c>
      <c r="K71" s="3" t="s">
        <v>113</v>
      </c>
      <c r="L71" s="3" t="s">
        <v>51</v>
      </c>
      <c r="M71" s="3">
        <v>1</v>
      </c>
      <c r="N71" s="3">
        <v>5000</v>
      </c>
      <c r="O71" s="4">
        <f t="shared" si="0"/>
        <v>5000</v>
      </c>
      <c r="P71" s="3"/>
      <c r="Q71" s="3"/>
    </row>
    <row r="72" spans="1:17" ht="25.5">
      <c r="A72" s="73" t="s">
        <v>19</v>
      </c>
      <c r="B72" s="73"/>
      <c r="C72" s="73"/>
      <c r="D72" s="73"/>
      <c r="E72" s="73"/>
      <c r="F72" s="73"/>
      <c r="G72" s="73"/>
      <c r="H72" s="73"/>
      <c r="I72" s="73"/>
      <c r="J72" s="3">
        <v>11</v>
      </c>
      <c r="K72" s="3" t="s">
        <v>105</v>
      </c>
      <c r="L72" s="3"/>
      <c r="M72" s="3">
        <v>1</v>
      </c>
      <c r="N72" s="3">
        <v>200</v>
      </c>
      <c r="O72" s="4">
        <f t="shared" si="0"/>
        <v>200</v>
      </c>
      <c r="P72" s="3"/>
      <c r="Q72" s="3"/>
    </row>
    <row r="73" spans="1:17">
      <c r="A73" s="1"/>
      <c r="B73" s="1" t="s">
        <v>4</v>
      </c>
      <c r="C73" s="1"/>
      <c r="D73" s="1" t="s">
        <v>13</v>
      </c>
      <c r="E73" s="1"/>
      <c r="F73" s="1"/>
      <c r="G73" s="1"/>
      <c r="H73" s="1"/>
      <c r="I73" s="1"/>
      <c r="J73" s="3">
        <v>12</v>
      </c>
      <c r="K73" s="3" t="s">
        <v>114</v>
      </c>
      <c r="L73" s="3"/>
      <c r="M73" s="3">
        <v>1</v>
      </c>
      <c r="N73" s="3">
        <v>0</v>
      </c>
      <c r="O73" s="4">
        <f t="shared" si="0"/>
        <v>0</v>
      </c>
      <c r="P73" s="3"/>
      <c r="Q73" s="3"/>
    </row>
    <row r="74" spans="1:17">
      <c r="A74" s="1">
        <v>1</v>
      </c>
      <c r="B74" s="72" t="s">
        <v>5</v>
      </c>
      <c r="C74" s="72"/>
      <c r="D74" s="20">
        <v>8799</v>
      </c>
      <c r="J74" s="3"/>
      <c r="K74" s="3" t="s">
        <v>69</v>
      </c>
      <c r="L74" s="3"/>
      <c r="M74" s="3"/>
      <c r="N74" s="3"/>
      <c r="O74" s="4"/>
      <c r="P74" s="7">
        <f>SUM(O62:O73)</f>
        <v>11500</v>
      </c>
      <c r="Q74" s="3"/>
    </row>
    <row r="75" spans="1:17">
      <c r="A75" s="1">
        <v>2</v>
      </c>
      <c r="B75" s="72" t="s">
        <v>6</v>
      </c>
      <c r="C75" s="72"/>
      <c r="D75" s="20">
        <v>4899</v>
      </c>
      <c r="J75" s="3" t="s">
        <v>115</v>
      </c>
      <c r="K75" s="5" t="s">
        <v>116</v>
      </c>
      <c r="L75" s="3"/>
      <c r="M75" s="3"/>
      <c r="N75" s="3"/>
      <c r="O75" s="4"/>
      <c r="P75" s="3"/>
      <c r="Q75" s="3"/>
    </row>
    <row r="76" spans="1:17">
      <c r="A76" s="1">
        <v>3</v>
      </c>
      <c r="B76" s="72" t="s">
        <v>7</v>
      </c>
      <c r="C76" s="72"/>
      <c r="D76" s="20">
        <v>6799</v>
      </c>
      <c r="J76" s="3">
        <v>1</v>
      </c>
      <c r="K76" s="3" t="s">
        <v>104</v>
      </c>
      <c r="L76" s="3"/>
      <c r="M76" s="3">
        <v>1</v>
      </c>
      <c r="N76" s="3">
        <v>1300</v>
      </c>
      <c r="O76" s="4">
        <v>1100</v>
      </c>
      <c r="P76" s="3"/>
      <c r="Q76" s="3"/>
    </row>
    <row r="77" spans="1:17">
      <c r="A77" s="72">
        <v>4</v>
      </c>
      <c r="B77" s="72" t="s">
        <v>8</v>
      </c>
      <c r="C77" t="s">
        <v>9</v>
      </c>
      <c r="D77" s="20">
        <v>8199</v>
      </c>
      <c r="J77" s="3">
        <v>2</v>
      </c>
      <c r="K77" s="3" t="s">
        <v>117</v>
      </c>
      <c r="L77" s="3"/>
      <c r="M77" s="3">
        <v>1</v>
      </c>
      <c r="N77" s="3">
        <v>8000</v>
      </c>
      <c r="O77" s="4">
        <v>4000</v>
      </c>
      <c r="P77" s="3"/>
      <c r="Q77" s="3"/>
    </row>
    <row r="78" spans="1:17">
      <c r="A78" s="72"/>
      <c r="B78" s="72"/>
      <c r="C78" t="s">
        <v>10</v>
      </c>
      <c r="D78" s="20">
        <v>3789</v>
      </c>
      <c r="J78" s="3">
        <v>3</v>
      </c>
      <c r="K78" s="3" t="s">
        <v>118</v>
      </c>
      <c r="L78" s="3"/>
      <c r="M78" s="3">
        <v>1</v>
      </c>
      <c r="N78" s="3">
        <v>3000</v>
      </c>
      <c r="O78" s="4">
        <f t="shared" si="0"/>
        <v>3000</v>
      </c>
      <c r="P78" s="3"/>
      <c r="Q78" s="3"/>
    </row>
    <row r="79" spans="1:17">
      <c r="A79" s="72"/>
      <c r="B79" s="72"/>
      <c r="C79" t="s">
        <v>11</v>
      </c>
      <c r="D79" s="20">
        <v>2599</v>
      </c>
      <c r="J79" s="3">
        <v>4</v>
      </c>
      <c r="K79" s="3" t="s">
        <v>119</v>
      </c>
      <c r="L79" s="3"/>
      <c r="M79" s="3">
        <v>14</v>
      </c>
      <c r="N79" s="3">
        <v>260</v>
      </c>
      <c r="O79" s="4">
        <f t="shared" si="0"/>
        <v>3640</v>
      </c>
      <c r="P79" s="3"/>
      <c r="Q79" s="3" t="s">
        <v>120</v>
      </c>
    </row>
    <row r="80" spans="1:17">
      <c r="A80" s="72"/>
      <c r="B80" s="72"/>
      <c r="C80" t="s">
        <v>12</v>
      </c>
      <c r="D80" s="20">
        <v>2599</v>
      </c>
      <c r="J80" s="3">
        <v>5</v>
      </c>
      <c r="K80" s="3" t="s">
        <v>103</v>
      </c>
      <c r="L80" s="3"/>
      <c r="M80" s="3">
        <v>1</v>
      </c>
      <c r="N80" s="3">
        <v>600</v>
      </c>
      <c r="O80" s="4">
        <f t="shared" si="0"/>
        <v>600</v>
      </c>
      <c r="P80" s="3"/>
      <c r="Q80" s="3"/>
    </row>
    <row r="81" spans="1:17">
      <c r="A81" s="1">
        <v>5</v>
      </c>
      <c r="B81" s="72" t="s">
        <v>143</v>
      </c>
      <c r="C81" s="72"/>
      <c r="D81" s="75">
        <v>9000</v>
      </c>
      <c r="J81" s="3">
        <v>6</v>
      </c>
      <c r="K81" s="3" t="s">
        <v>121</v>
      </c>
      <c r="L81" s="3"/>
      <c r="M81" s="3">
        <v>1</v>
      </c>
      <c r="N81" s="3">
        <v>2000</v>
      </c>
      <c r="O81" s="4">
        <v>0</v>
      </c>
      <c r="P81" s="3"/>
      <c r="Q81" s="3"/>
    </row>
    <row r="82" spans="1:17">
      <c r="A82" s="2">
        <v>6</v>
      </c>
      <c r="B82" s="72" t="s">
        <v>220</v>
      </c>
      <c r="C82" s="72"/>
      <c r="D82" s="75"/>
      <c r="J82" s="3">
        <v>7</v>
      </c>
      <c r="K82" s="3" t="s">
        <v>88</v>
      </c>
      <c r="L82" s="3"/>
      <c r="M82" s="3">
        <v>1</v>
      </c>
      <c r="N82" s="3">
        <v>4000</v>
      </c>
      <c r="O82" s="4">
        <f t="shared" si="0"/>
        <v>4000</v>
      </c>
      <c r="P82" s="3"/>
      <c r="Q82" s="3"/>
    </row>
    <row r="83" spans="1:17">
      <c r="A83" s="13">
        <v>7</v>
      </c>
      <c r="B83" s="72" t="s">
        <v>221</v>
      </c>
      <c r="C83" s="72"/>
      <c r="D83" s="75"/>
      <c r="J83" s="3"/>
      <c r="K83" s="3"/>
      <c r="L83" s="3"/>
      <c r="M83" s="3"/>
      <c r="N83" s="3"/>
      <c r="O83" s="4"/>
      <c r="P83" s="3"/>
      <c r="Q83" s="3"/>
    </row>
    <row r="84" spans="1:17">
      <c r="A84" s="13">
        <v>8</v>
      </c>
      <c r="B84" s="72" t="s">
        <v>144</v>
      </c>
      <c r="C84" s="72"/>
      <c r="D84" s="75"/>
      <c r="J84" s="3"/>
      <c r="K84" s="3"/>
      <c r="L84" s="3"/>
      <c r="M84" s="3"/>
      <c r="N84" s="3"/>
      <c r="O84" s="4"/>
      <c r="P84" s="3"/>
      <c r="Q84" s="3"/>
    </row>
    <row r="85" spans="1:17">
      <c r="A85" s="13">
        <v>9</v>
      </c>
      <c r="B85" s="72" t="s">
        <v>146</v>
      </c>
      <c r="C85" s="72"/>
      <c r="D85" s="32">
        <v>3372</v>
      </c>
      <c r="J85" s="3"/>
      <c r="K85" s="3" t="s">
        <v>122</v>
      </c>
      <c r="L85" s="3"/>
      <c r="M85" s="3">
        <v>1</v>
      </c>
      <c r="N85" s="3">
        <v>5000</v>
      </c>
      <c r="O85" s="4">
        <v>0</v>
      </c>
      <c r="P85" s="3"/>
      <c r="Q85" s="3" t="s">
        <v>67</v>
      </c>
    </row>
    <row r="86" spans="1:17">
      <c r="A86" s="13">
        <v>10</v>
      </c>
      <c r="B86" s="72" t="s">
        <v>147</v>
      </c>
      <c r="C86" s="72"/>
      <c r="D86" s="30">
        <v>560</v>
      </c>
      <c r="J86" s="3"/>
      <c r="K86" s="3" t="s">
        <v>69</v>
      </c>
      <c r="L86" s="3"/>
      <c r="M86" s="3"/>
      <c r="N86" s="3"/>
      <c r="O86" s="4"/>
      <c r="P86" s="7">
        <f>SUM(O76:O82)</f>
        <v>16340</v>
      </c>
      <c r="Q86" s="3"/>
    </row>
    <row r="87" spans="1:17">
      <c r="A87" s="13">
        <v>11</v>
      </c>
      <c r="B87" s="72"/>
      <c r="C87" s="72"/>
      <c r="J87" s="3" t="s">
        <v>123</v>
      </c>
      <c r="K87" s="5" t="s">
        <v>124</v>
      </c>
      <c r="L87" s="3"/>
      <c r="M87" s="3"/>
      <c r="N87" s="3"/>
      <c r="O87" s="4"/>
      <c r="P87" s="3"/>
      <c r="Q87" s="3"/>
    </row>
    <row r="88" spans="1:17">
      <c r="A88" s="13">
        <v>12</v>
      </c>
      <c r="B88" s="72"/>
      <c r="C88" s="72"/>
      <c r="J88" s="3">
        <v>1</v>
      </c>
      <c r="K88" s="3" t="s">
        <v>104</v>
      </c>
      <c r="L88" s="3"/>
      <c r="M88" s="3">
        <v>1</v>
      </c>
      <c r="N88" s="3">
        <v>1300</v>
      </c>
      <c r="O88" s="4">
        <v>1100</v>
      </c>
      <c r="P88" s="3"/>
      <c r="Q88" s="3"/>
    </row>
    <row r="89" spans="1:17">
      <c r="A89" s="13">
        <v>13</v>
      </c>
      <c r="B89" s="72"/>
      <c r="C89" s="72"/>
      <c r="J89" s="3">
        <v>2</v>
      </c>
      <c r="K89" s="3" t="s">
        <v>118</v>
      </c>
      <c r="L89" s="3"/>
      <c r="M89" s="3">
        <v>1</v>
      </c>
      <c r="N89" s="3">
        <v>5000</v>
      </c>
      <c r="O89" s="4">
        <v>2000</v>
      </c>
      <c r="P89" s="3"/>
      <c r="Q89" s="3"/>
    </row>
    <row r="90" spans="1:17">
      <c r="A90" s="13">
        <v>14</v>
      </c>
      <c r="B90" s="72"/>
      <c r="C90" s="72"/>
      <c r="J90" s="3">
        <v>3</v>
      </c>
      <c r="K90" s="3" t="s">
        <v>117</v>
      </c>
      <c r="L90" s="3"/>
      <c r="M90" s="3">
        <v>1</v>
      </c>
      <c r="N90" s="3">
        <v>2000</v>
      </c>
      <c r="O90" s="4">
        <v>4000</v>
      </c>
      <c r="P90" s="3"/>
      <c r="Q90" s="3" t="s">
        <v>67</v>
      </c>
    </row>
    <row r="91" spans="1:17">
      <c r="C91" t="s">
        <v>22</v>
      </c>
      <c r="D91" s="13">
        <f>SUM(D74:D86)</f>
        <v>50615</v>
      </c>
      <c r="J91" s="3">
        <v>4</v>
      </c>
      <c r="K91" s="3" t="s">
        <v>119</v>
      </c>
      <c r="L91" s="3"/>
      <c r="M91" s="3">
        <v>10</v>
      </c>
      <c r="N91" s="3">
        <v>260</v>
      </c>
      <c r="O91" s="4">
        <f t="shared" ref="O91:O121" si="3">N91*M91</f>
        <v>2600</v>
      </c>
      <c r="P91" s="3"/>
      <c r="Q91" s="3"/>
    </row>
    <row r="92" spans="1:17">
      <c r="J92" s="3">
        <v>5</v>
      </c>
      <c r="K92" s="3" t="s">
        <v>103</v>
      </c>
      <c r="L92" s="3"/>
      <c r="M92" s="3">
        <v>1</v>
      </c>
      <c r="N92" s="3">
        <v>600</v>
      </c>
      <c r="O92" s="4">
        <f t="shared" si="3"/>
        <v>600</v>
      </c>
      <c r="P92" s="3"/>
      <c r="Q92" s="3"/>
    </row>
    <row r="93" spans="1:17">
      <c r="A93" s="72" t="s">
        <v>250</v>
      </c>
      <c r="B93" s="72"/>
      <c r="C93" s="72"/>
      <c r="D93" s="72"/>
      <c r="E93" s="72"/>
      <c r="F93" s="72"/>
      <c r="G93" s="72"/>
      <c r="J93" s="3">
        <v>6</v>
      </c>
      <c r="K93" s="3" t="s">
        <v>88</v>
      </c>
      <c r="L93" s="3"/>
      <c r="M93" s="3">
        <v>1</v>
      </c>
      <c r="N93" s="3">
        <v>4000</v>
      </c>
      <c r="O93" s="4">
        <f t="shared" si="3"/>
        <v>4000</v>
      </c>
      <c r="P93" s="3"/>
      <c r="Q93" s="3"/>
    </row>
    <row r="94" spans="1:17">
      <c r="A94" s="21">
        <v>1</v>
      </c>
      <c r="B94" s="21" t="s">
        <v>251</v>
      </c>
      <c r="C94" s="21"/>
      <c r="D94" s="22">
        <v>11660</v>
      </c>
      <c r="E94" s="21"/>
      <c r="F94" s="21"/>
      <c r="G94" s="21"/>
      <c r="J94" s="3"/>
      <c r="K94" s="3"/>
      <c r="L94" s="3"/>
      <c r="M94" s="3"/>
      <c r="N94" s="3"/>
      <c r="O94" s="4"/>
      <c r="P94" s="3"/>
      <c r="Q94" s="3"/>
    </row>
    <row r="95" spans="1:17">
      <c r="A95" s="21">
        <v>2</v>
      </c>
      <c r="B95" s="21" t="s">
        <v>252</v>
      </c>
      <c r="C95" s="21"/>
      <c r="D95" s="22">
        <v>2780</v>
      </c>
      <c r="E95" s="21"/>
      <c r="F95" s="21"/>
      <c r="G95" s="21"/>
      <c r="J95" s="3"/>
      <c r="K95" s="3"/>
      <c r="L95" s="3"/>
      <c r="M95" s="3"/>
      <c r="N95" s="3"/>
      <c r="O95" s="4"/>
      <c r="P95" s="3"/>
      <c r="Q95" s="3"/>
    </row>
    <row r="96" spans="1:17">
      <c r="A96" s="21">
        <v>3</v>
      </c>
      <c r="B96" s="21" t="s">
        <v>253</v>
      </c>
      <c r="C96" s="21"/>
      <c r="D96" s="22">
        <v>245</v>
      </c>
      <c r="E96" s="21"/>
      <c r="F96" s="21"/>
      <c r="G96" s="21"/>
      <c r="J96" s="3"/>
      <c r="K96" s="3"/>
      <c r="L96" s="3"/>
      <c r="M96" s="3"/>
      <c r="N96" s="3"/>
      <c r="O96" s="4"/>
      <c r="P96" s="3"/>
      <c r="Q96" s="3"/>
    </row>
    <row r="97" spans="1:17">
      <c r="A97" s="21">
        <v>4</v>
      </c>
      <c r="B97" s="72" t="s">
        <v>255</v>
      </c>
      <c r="C97" s="72"/>
      <c r="D97" s="22">
        <v>5862</v>
      </c>
      <c r="J97" s="3"/>
      <c r="K97" s="3" t="s">
        <v>69</v>
      </c>
      <c r="L97" s="3"/>
      <c r="M97" s="3"/>
      <c r="N97" s="3"/>
      <c r="O97" s="4"/>
      <c r="P97" s="7">
        <f>SUM(O88:O93)</f>
        <v>14300</v>
      </c>
      <c r="Q97" s="3"/>
    </row>
    <row r="98" spans="1:17">
      <c r="A98" s="21">
        <v>5</v>
      </c>
      <c r="B98" s="29" t="s">
        <v>275</v>
      </c>
      <c r="D98" s="28">
        <v>1248</v>
      </c>
      <c r="J98" s="3"/>
      <c r="K98" s="3"/>
      <c r="L98" s="3"/>
      <c r="M98" s="3"/>
      <c r="N98" s="3"/>
      <c r="O98" s="4"/>
      <c r="P98" s="7"/>
      <c r="Q98" s="3"/>
    </row>
    <row r="99" spans="1:17">
      <c r="A99" s="21">
        <v>6</v>
      </c>
      <c r="B99" s="29" t="s">
        <v>276</v>
      </c>
      <c r="D99" s="33">
        <v>660</v>
      </c>
      <c r="J99" s="3"/>
      <c r="K99" s="3"/>
      <c r="L99" s="3"/>
      <c r="M99" s="3"/>
      <c r="N99" s="3"/>
      <c r="O99" s="4"/>
      <c r="P99" s="7"/>
      <c r="Q99" s="3"/>
    </row>
    <row r="100" spans="1:17">
      <c r="A100" s="21">
        <v>7</v>
      </c>
      <c r="J100" s="3" t="s">
        <v>125</v>
      </c>
      <c r="K100" s="5" t="s">
        <v>126</v>
      </c>
      <c r="L100" s="3"/>
      <c r="M100" s="3"/>
      <c r="N100" s="3"/>
      <c r="O100" s="4"/>
      <c r="P100" s="3"/>
      <c r="Q100" s="3"/>
    </row>
    <row r="101" spans="1:17">
      <c r="A101" s="21"/>
      <c r="C101" t="s">
        <v>254</v>
      </c>
      <c r="D101">
        <f>SUM(D94:D100)</f>
        <v>22455</v>
      </c>
      <c r="J101" s="3"/>
      <c r="K101" s="5"/>
      <c r="L101" s="3"/>
      <c r="M101" s="3"/>
      <c r="N101" s="3"/>
      <c r="O101" s="4"/>
      <c r="P101" s="3"/>
      <c r="Q101" s="3"/>
    </row>
    <row r="102" spans="1:17">
      <c r="A102" s="21"/>
      <c r="J102" s="3"/>
      <c r="K102" s="5"/>
      <c r="L102" s="3"/>
      <c r="M102" s="3"/>
      <c r="N102" s="3"/>
      <c r="O102" s="4"/>
      <c r="P102" s="3"/>
      <c r="Q102" s="3"/>
    </row>
    <row r="103" spans="1:17">
      <c r="J103" s="3">
        <v>1</v>
      </c>
      <c r="K103" s="3" t="s">
        <v>104</v>
      </c>
      <c r="L103" s="3"/>
      <c r="M103" s="3">
        <v>1</v>
      </c>
      <c r="N103" s="3">
        <v>1300</v>
      </c>
      <c r="O103" s="4">
        <v>1100</v>
      </c>
      <c r="P103" s="3"/>
      <c r="Q103" s="3"/>
    </row>
    <row r="104" spans="1:17">
      <c r="C104" t="s">
        <v>37</v>
      </c>
      <c r="D104">
        <f>D11+F47+D69+D91+D101</f>
        <v>247701.4</v>
      </c>
      <c r="J104" s="3">
        <v>2</v>
      </c>
      <c r="K104" s="3" t="s">
        <v>119</v>
      </c>
      <c r="L104" s="3"/>
      <c r="M104" s="3">
        <v>7</v>
      </c>
      <c r="N104" s="3">
        <v>260</v>
      </c>
      <c r="O104" s="4">
        <f t="shared" si="3"/>
        <v>1820</v>
      </c>
      <c r="P104" s="3"/>
      <c r="Q104" s="3"/>
    </row>
    <row r="105" spans="1:17">
      <c r="J105" s="3">
        <v>3</v>
      </c>
      <c r="K105" s="3" t="s">
        <v>103</v>
      </c>
      <c r="L105" s="3"/>
      <c r="M105" s="3">
        <v>1</v>
      </c>
      <c r="N105" s="3">
        <v>600</v>
      </c>
      <c r="O105" s="4">
        <f t="shared" si="3"/>
        <v>600</v>
      </c>
      <c r="P105" s="3"/>
      <c r="Q105" s="3"/>
    </row>
    <row r="106" spans="1:17">
      <c r="J106" s="3">
        <v>4</v>
      </c>
      <c r="K106" s="3" t="s">
        <v>127</v>
      </c>
      <c r="L106" s="3"/>
      <c r="M106" s="3">
        <v>1</v>
      </c>
      <c r="N106" s="3">
        <v>3500</v>
      </c>
      <c r="O106" s="4">
        <f t="shared" si="3"/>
        <v>3500</v>
      </c>
      <c r="P106" s="3"/>
      <c r="Q106" s="3"/>
    </row>
    <row r="107" spans="1:17" ht="24">
      <c r="D107">
        <f>D104-实际花费!D64</f>
        <v>247701.4</v>
      </c>
      <c r="J107" s="3">
        <v>5</v>
      </c>
      <c r="K107" s="3" t="s">
        <v>128</v>
      </c>
      <c r="L107" s="3"/>
      <c r="M107" s="3">
        <v>1</v>
      </c>
      <c r="N107" s="3">
        <v>4000</v>
      </c>
      <c r="O107" s="4">
        <v>0</v>
      </c>
      <c r="P107" s="3"/>
      <c r="Q107" s="3"/>
    </row>
    <row r="108" spans="1:17">
      <c r="J108" s="3">
        <v>6</v>
      </c>
      <c r="K108" s="3" t="s">
        <v>129</v>
      </c>
      <c r="L108" s="3"/>
      <c r="M108" s="3">
        <v>1</v>
      </c>
      <c r="N108" s="3">
        <v>3000</v>
      </c>
      <c r="O108" s="4"/>
      <c r="P108" s="3"/>
      <c r="Q108" s="3"/>
    </row>
    <row r="109" spans="1:17">
      <c r="J109" s="3">
        <v>7</v>
      </c>
      <c r="K109" s="3" t="s">
        <v>88</v>
      </c>
      <c r="L109" s="3"/>
      <c r="M109" s="3">
        <v>1</v>
      </c>
      <c r="N109" s="3">
        <v>4000</v>
      </c>
      <c r="O109" s="4">
        <v>0</v>
      </c>
      <c r="P109" s="3"/>
      <c r="Q109" s="3"/>
    </row>
    <row r="110" spans="1:17">
      <c r="J110" s="3">
        <v>7</v>
      </c>
      <c r="K110" s="3" t="s">
        <v>69</v>
      </c>
      <c r="L110" s="3"/>
      <c r="M110" s="3"/>
      <c r="N110" s="3"/>
      <c r="O110" s="4"/>
      <c r="P110" s="7">
        <f>SUM(O103:O109)</f>
        <v>7020</v>
      </c>
      <c r="Q110" s="3"/>
    </row>
    <row r="111" spans="1:17">
      <c r="J111" s="3" t="s">
        <v>130</v>
      </c>
      <c r="K111" s="3" t="s">
        <v>131</v>
      </c>
      <c r="L111" s="3"/>
      <c r="M111" s="3"/>
      <c r="N111" s="3"/>
      <c r="O111" s="4"/>
      <c r="P111" s="3"/>
      <c r="Q111" s="3"/>
    </row>
    <row r="112" spans="1:17">
      <c r="J112" s="3">
        <v>1</v>
      </c>
      <c r="K112" s="3" t="s">
        <v>62</v>
      </c>
      <c r="L112" s="3"/>
      <c r="M112" s="3">
        <v>4</v>
      </c>
      <c r="N112" s="3">
        <v>80</v>
      </c>
      <c r="O112" s="4">
        <f t="shared" si="3"/>
        <v>320</v>
      </c>
      <c r="P112" s="3"/>
      <c r="Q112" s="3"/>
    </row>
    <row r="113" spans="10:17">
      <c r="J113" s="3">
        <v>2</v>
      </c>
      <c r="K113" s="3" t="s">
        <v>132</v>
      </c>
      <c r="L113" s="3"/>
      <c r="M113" s="3">
        <v>1</v>
      </c>
      <c r="N113" s="3">
        <v>350</v>
      </c>
      <c r="O113" s="4">
        <f t="shared" si="3"/>
        <v>350</v>
      </c>
      <c r="P113" s="3"/>
      <c r="Q113" s="3"/>
    </row>
    <row r="114" spans="10:17">
      <c r="J114" s="3">
        <v>3</v>
      </c>
      <c r="K114" s="3" t="s">
        <v>133</v>
      </c>
      <c r="L114" s="3"/>
      <c r="M114" s="3">
        <v>1</v>
      </c>
      <c r="N114" s="3">
        <v>3000</v>
      </c>
      <c r="O114" s="4">
        <f t="shared" si="3"/>
        <v>3000</v>
      </c>
      <c r="P114" s="3"/>
      <c r="Q114" s="3"/>
    </row>
    <row r="115" spans="10:17">
      <c r="J115" s="3"/>
      <c r="K115" s="3" t="s">
        <v>69</v>
      </c>
      <c r="L115" s="3"/>
      <c r="M115" s="3"/>
      <c r="N115" s="3"/>
      <c r="O115" s="4"/>
      <c r="P115" s="7">
        <f>SUM(O112:O114)</f>
        <v>3670</v>
      </c>
      <c r="Q115" s="3"/>
    </row>
    <row r="116" spans="10:17">
      <c r="J116" s="3" t="s">
        <v>134</v>
      </c>
      <c r="K116" s="5" t="s">
        <v>135</v>
      </c>
      <c r="L116" s="3"/>
      <c r="M116" s="3"/>
      <c r="N116" s="3"/>
      <c r="O116" s="4"/>
      <c r="P116" s="3"/>
      <c r="Q116" s="3"/>
    </row>
    <row r="117" spans="10:17">
      <c r="J117" s="3">
        <v>1</v>
      </c>
      <c r="K117" s="3" t="s">
        <v>136</v>
      </c>
      <c r="L117" s="3"/>
      <c r="M117" s="3">
        <v>1</v>
      </c>
      <c r="N117" s="3">
        <v>600</v>
      </c>
      <c r="O117" s="4">
        <f t="shared" si="3"/>
        <v>600</v>
      </c>
      <c r="P117" s="3"/>
      <c r="Q117" s="3"/>
    </row>
    <row r="118" spans="10:17">
      <c r="J118" s="3">
        <v>2</v>
      </c>
      <c r="K118" s="3" t="s">
        <v>137</v>
      </c>
      <c r="L118" s="3"/>
      <c r="M118" s="3">
        <v>1</v>
      </c>
      <c r="N118" s="3">
        <v>3500</v>
      </c>
      <c r="O118" s="4">
        <f t="shared" si="3"/>
        <v>3500</v>
      </c>
      <c r="P118" s="3"/>
      <c r="Q118" s="3"/>
    </row>
    <row r="119" spans="10:17">
      <c r="J119" s="3">
        <v>3</v>
      </c>
      <c r="K119" s="3" t="s">
        <v>138</v>
      </c>
      <c r="L119" s="3"/>
      <c r="M119" s="3">
        <v>1</v>
      </c>
      <c r="N119" s="3">
        <v>40000</v>
      </c>
      <c r="O119" s="4">
        <f t="shared" si="3"/>
        <v>40000</v>
      </c>
      <c r="P119" s="3"/>
      <c r="Q119" s="3"/>
    </row>
    <row r="120" spans="10:17">
      <c r="J120" s="3">
        <v>4</v>
      </c>
      <c r="K120" s="3" t="s">
        <v>139</v>
      </c>
      <c r="L120" s="3"/>
      <c r="M120" s="3">
        <v>1</v>
      </c>
      <c r="N120" s="3">
        <v>1200</v>
      </c>
      <c r="O120" s="4">
        <f t="shared" si="3"/>
        <v>1200</v>
      </c>
      <c r="P120" s="3"/>
      <c r="Q120" s="3"/>
    </row>
    <row r="121" spans="10:17">
      <c r="J121" s="3">
        <v>5</v>
      </c>
      <c r="K121" s="3" t="s">
        <v>140</v>
      </c>
      <c r="L121" s="3"/>
      <c r="M121" s="3">
        <v>1</v>
      </c>
      <c r="N121" s="3">
        <v>1000</v>
      </c>
      <c r="O121" s="4">
        <f t="shared" si="3"/>
        <v>1000</v>
      </c>
      <c r="P121" s="3"/>
      <c r="Q121" s="3"/>
    </row>
    <row r="122" spans="10:17">
      <c r="J122" s="3">
        <v>6</v>
      </c>
      <c r="K122" s="3" t="s">
        <v>141</v>
      </c>
      <c r="L122" s="3"/>
      <c r="M122" s="3">
        <v>1</v>
      </c>
      <c r="N122" s="3">
        <v>500</v>
      </c>
      <c r="O122" s="4">
        <v>0</v>
      </c>
      <c r="P122" s="7">
        <f>SUM(O117:O122)</f>
        <v>46300</v>
      </c>
      <c r="Q122" s="3"/>
    </row>
    <row r="123" spans="10:17">
      <c r="J123" s="3"/>
      <c r="K123" s="3" t="s">
        <v>142</v>
      </c>
      <c r="L123" s="3"/>
      <c r="M123" s="3"/>
      <c r="N123" s="3"/>
      <c r="O123" s="4">
        <f>SUM(O3:O122)</f>
        <v>163790</v>
      </c>
      <c r="P123" s="3"/>
      <c r="Q123" s="3"/>
    </row>
  </sheetData>
  <mergeCells count="53">
    <mergeCell ref="B16:C16"/>
    <mergeCell ref="A15:A18"/>
    <mergeCell ref="A31:A40"/>
    <mergeCell ref="B36:B37"/>
    <mergeCell ref="B38:B39"/>
    <mergeCell ref="B31:B33"/>
    <mergeCell ref="B18:C18"/>
    <mergeCell ref="B17:C17"/>
    <mergeCell ref="D81:D84"/>
    <mergeCell ref="B87:C87"/>
    <mergeCell ref="B88:C88"/>
    <mergeCell ref="B89:C89"/>
    <mergeCell ref="B90:C90"/>
    <mergeCell ref="B83:C83"/>
    <mergeCell ref="B84:C84"/>
    <mergeCell ref="B81:C81"/>
    <mergeCell ref="B56:C56"/>
    <mergeCell ref="B57:C57"/>
    <mergeCell ref="B58:C58"/>
    <mergeCell ref="B75:C75"/>
    <mergeCell ref="B59:C59"/>
    <mergeCell ref="A1:I2"/>
    <mergeCell ref="A3:I3"/>
    <mergeCell ref="A72:I72"/>
    <mergeCell ref="B74:C74"/>
    <mergeCell ref="A13:I13"/>
    <mergeCell ref="B14:C14"/>
    <mergeCell ref="B15:C15"/>
    <mergeCell ref="B19:C19"/>
    <mergeCell ref="B20:C20"/>
    <mergeCell ref="B21:C21"/>
    <mergeCell ref="B22:C22"/>
    <mergeCell ref="B23:C23"/>
    <mergeCell ref="B34:B35"/>
    <mergeCell ref="B51:B53"/>
    <mergeCell ref="B54:C54"/>
    <mergeCell ref="B55:C55"/>
    <mergeCell ref="A93:G93"/>
    <mergeCell ref="B97:C97"/>
    <mergeCell ref="B29:C29"/>
    <mergeCell ref="A50:I50"/>
    <mergeCell ref="B24:C24"/>
    <mergeCell ref="B25:C25"/>
    <mergeCell ref="B26:C26"/>
    <mergeCell ref="B27:C27"/>
    <mergeCell ref="B28:C28"/>
    <mergeCell ref="B30:C30"/>
    <mergeCell ref="A77:A80"/>
    <mergeCell ref="B82:C82"/>
    <mergeCell ref="B85:C85"/>
    <mergeCell ref="B86:C86"/>
    <mergeCell ref="B76:C76"/>
    <mergeCell ref="B77:B8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15" zoomScaleNormal="115" workbookViewId="0">
      <selection activeCell="F6" sqref="F6"/>
    </sheetView>
  </sheetViews>
  <sheetFormatPr defaultRowHeight="14"/>
  <cols>
    <col min="2" max="2" width="16.1796875" bestFit="1" customWidth="1"/>
    <col min="8" max="8" width="33.1796875" bestFit="1" customWidth="1"/>
  </cols>
  <sheetData>
    <row r="1" spans="1:11" ht="31">
      <c r="A1" s="77" t="s">
        <v>151</v>
      </c>
      <c r="B1" s="77"/>
      <c r="C1" s="77"/>
      <c r="D1" s="77"/>
      <c r="E1" s="77"/>
      <c r="F1" s="77"/>
      <c r="G1" s="77"/>
      <c r="H1" s="77"/>
      <c r="I1" s="9"/>
      <c r="J1" s="9"/>
      <c r="K1" s="9"/>
    </row>
    <row r="2" spans="1:11" ht="31">
      <c r="A2" s="77" t="s">
        <v>1</v>
      </c>
      <c r="B2" s="77"/>
      <c r="C2" s="9" t="s">
        <v>152</v>
      </c>
      <c r="D2" s="9" t="s">
        <v>153</v>
      </c>
      <c r="E2" s="9" t="s">
        <v>154</v>
      </c>
      <c r="F2" s="9" t="s">
        <v>34</v>
      </c>
      <c r="G2" s="9" t="s">
        <v>155</v>
      </c>
      <c r="H2" s="9" t="s">
        <v>156</v>
      </c>
    </row>
    <row r="3" spans="1:11" ht="15.5">
      <c r="A3" s="76" t="s">
        <v>157</v>
      </c>
      <c r="B3" s="10" t="s">
        <v>158</v>
      </c>
      <c r="C3" s="11" t="s">
        <v>193</v>
      </c>
      <c r="D3" s="12">
        <v>37</v>
      </c>
      <c r="E3" s="11"/>
      <c r="F3" s="11">
        <v>170</v>
      </c>
      <c r="G3" s="11">
        <f>D3*F3</f>
        <v>6290</v>
      </c>
    </row>
    <row r="4" spans="1:11" ht="15.5">
      <c r="A4" s="76"/>
      <c r="B4" s="10" t="s">
        <v>159</v>
      </c>
      <c r="C4" s="11" t="s">
        <v>194</v>
      </c>
      <c r="D4" s="11">
        <v>34</v>
      </c>
      <c r="E4" s="11"/>
      <c r="F4" s="11">
        <v>50</v>
      </c>
      <c r="G4" s="11">
        <f t="shared" ref="G4:G32" si="0">D4*F4</f>
        <v>1700</v>
      </c>
    </row>
    <row r="5" spans="1:11" ht="15.5">
      <c r="A5" s="76"/>
      <c r="B5" s="10" t="s">
        <v>160</v>
      </c>
      <c r="C5" s="11" t="s">
        <v>193</v>
      </c>
      <c r="D5" s="11">
        <v>21</v>
      </c>
      <c r="E5" s="11"/>
      <c r="F5" s="11">
        <v>122</v>
      </c>
      <c r="G5" s="11">
        <f t="shared" si="0"/>
        <v>2562</v>
      </c>
    </row>
    <row r="6" spans="1:11" ht="15.5">
      <c r="A6" s="76"/>
      <c r="B6" s="10" t="s">
        <v>161</v>
      </c>
      <c r="C6" s="11" t="s">
        <v>193</v>
      </c>
      <c r="D6" s="12">
        <v>4.5999999999999996</v>
      </c>
      <c r="E6" s="11"/>
      <c r="F6" s="11">
        <v>98</v>
      </c>
      <c r="G6" s="11">
        <f t="shared" si="0"/>
        <v>450.79999999999995</v>
      </c>
    </row>
    <row r="7" spans="1:11" ht="15.5">
      <c r="A7" s="76"/>
      <c r="B7" s="10" t="s">
        <v>162</v>
      </c>
      <c r="C7" s="11" t="s">
        <v>193</v>
      </c>
      <c r="D7" s="11">
        <v>21.84</v>
      </c>
      <c r="E7" s="11"/>
      <c r="F7" s="11">
        <v>96</v>
      </c>
      <c r="G7" s="11">
        <f t="shared" si="0"/>
        <v>2096.64</v>
      </c>
    </row>
    <row r="8" spans="1:11" ht="15.5">
      <c r="A8" s="76"/>
      <c r="B8" s="10" t="s">
        <v>163</v>
      </c>
      <c r="C8" s="11" t="s">
        <v>193</v>
      </c>
      <c r="D8" s="12">
        <v>5</v>
      </c>
      <c r="E8" s="11"/>
      <c r="F8" s="11">
        <v>94</v>
      </c>
      <c r="G8" s="11">
        <f t="shared" si="0"/>
        <v>470</v>
      </c>
    </row>
    <row r="9" spans="1:11" ht="15.5">
      <c r="A9" s="76"/>
      <c r="B9" s="10" t="s">
        <v>164</v>
      </c>
      <c r="C9" s="11" t="s">
        <v>193</v>
      </c>
      <c r="D9" s="11">
        <v>19.440000000000001</v>
      </c>
      <c r="E9" s="11"/>
      <c r="F9" s="11">
        <v>96</v>
      </c>
      <c r="G9" s="11">
        <f t="shared" si="0"/>
        <v>1866.2400000000002</v>
      </c>
      <c r="K9">
        <f>D3+D6+D8+D10+D12+D13</f>
        <v>100.80000000000001</v>
      </c>
    </row>
    <row r="10" spans="1:11" ht="15.5">
      <c r="A10" s="76"/>
      <c r="B10" s="10" t="s">
        <v>165</v>
      </c>
      <c r="C10" s="11" t="s">
        <v>193</v>
      </c>
      <c r="D10" s="12">
        <v>4.0999999999999996</v>
      </c>
      <c r="E10" s="11"/>
      <c r="F10" s="11">
        <v>94</v>
      </c>
      <c r="G10" s="11">
        <f t="shared" si="0"/>
        <v>385.4</v>
      </c>
    </row>
    <row r="11" spans="1:11" ht="15.5">
      <c r="A11" s="76"/>
      <c r="B11" s="10" t="s">
        <v>166</v>
      </c>
      <c r="C11" s="11" t="s">
        <v>193</v>
      </c>
      <c r="D11" s="11">
        <v>6</v>
      </c>
      <c r="E11" s="11"/>
      <c r="F11" s="11">
        <v>90</v>
      </c>
      <c r="G11" s="11">
        <f t="shared" si="0"/>
        <v>540</v>
      </c>
    </row>
    <row r="12" spans="1:11" ht="15.5">
      <c r="A12" s="76"/>
      <c r="B12" s="10" t="s">
        <v>167</v>
      </c>
      <c r="C12" s="11" t="s">
        <v>193</v>
      </c>
      <c r="D12" s="12">
        <v>9.1</v>
      </c>
      <c r="E12" s="11"/>
      <c r="F12" s="11">
        <v>94</v>
      </c>
      <c r="G12" s="11">
        <f t="shared" si="0"/>
        <v>855.4</v>
      </c>
    </row>
    <row r="13" spans="1:11" ht="15.5">
      <c r="A13" s="10" t="s">
        <v>168</v>
      </c>
      <c r="B13" s="10" t="s">
        <v>169</v>
      </c>
      <c r="C13" s="11" t="s">
        <v>193</v>
      </c>
      <c r="D13" s="12">
        <v>41</v>
      </c>
      <c r="E13" s="11"/>
      <c r="F13" s="11">
        <v>370</v>
      </c>
      <c r="G13" s="11">
        <f t="shared" si="0"/>
        <v>15170</v>
      </c>
    </row>
    <row r="14" spans="1:11" ht="15.5">
      <c r="A14" s="76" t="s">
        <v>170</v>
      </c>
      <c r="B14" s="10" t="s">
        <v>171</v>
      </c>
      <c r="C14" s="11" t="s">
        <v>195</v>
      </c>
      <c r="D14" s="11">
        <v>4</v>
      </c>
      <c r="E14" s="11"/>
      <c r="F14" s="11">
        <v>2411</v>
      </c>
      <c r="G14" s="11">
        <f t="shared" si="0"/>
        <v>9644</v>
      </c>
    </row>
    <row r="15" spans="1:11" ht="15.5">
      <c r="A15" s="76"/>
      <c r="B15" s="10" t="s">
        <v>172</v>
      </c>
      <c r="C15" s="11" t="s">
        <v>195</v>
      </c>
      <c r="D15" s="11">
        <v>2</v>
      </c>
      <c r="E15" s="11"/>
      <c r="F15" s="11">
        <v>1600</v>
      </c>
      <c r="G15" s="11">
        <f t="shared" si="0"/>
        <v>3200</v>
      </c>
    </row>
    <row r="16" spans="1:11" ht="15.5">
      <c r="A16" s="76"/>
      <c r="B16" s="10" t="s">
        <v>173</v>
      </c>
      <c r="C16" s="11" t="s">
        <v>193</v>
      </c>
      <c r="D16" s="11">
        <v>3.8180000000000001</v>
      </c>
      <c r="E16" s="11"/>
      <c r="F16" s="11">
        <v>640</v>
      </c>
      <c r="G16" s="11">
        <f t="shared" si="0"/>
        <v>2443.52</v>
      </c>
    </row>
    <row r="17" spans="1:7" ht="15.5">
      <c r="A17" s="76"/>
      <c r="B17" s="10" t="s">
        <v>174</v>
      </c>
      <c r="C17" s="11" t="s">
        <v>194</v>
      </c>
      <c r="D17" s="11">
        <v>6.06</v>
      </c>
      <c r="E17" s="11"/>
      <c r="F17" s="11">
        <v>120</v>
      </c>
      <c r="G17" s="11">
        <f t="shared" si="0"/>
        <v>727.19999999999993</v>
      </c>
    </row>
    <row r="18" spans="1:7" ht="15.5">
      <c r="A18" s="76"/>
      <c r="B18" s="10" t="s">
        <v>175</v>
      </c>
      <c r="C18" s="11" t="s">
        <v>194</v>
      </c>
      <c r="D18" s="11">
        <v>6.5</v>
      </c>
      <c r="E18" s="11"/>
      <c r="F18" s="11">
        <v>120</v>
      </c>
      <c r="G18" s="11">
        <f t="shared" si="0"/>
        <v>780</v>
      </c>
    </row>
    <row r="19" spans="1:7" ht="15.5">
      <c r="A19" s="76"/>
      <c r="B19" s="10" t="s">
        <v>176</v>
      </c>
      <c r="C19" s="11" t="s">
        <v>193</v>
      </c>
      <c r="D19" s="11">
        <v>3.3</v>
      </c>
      <c r="E19" s="11"/>
      <c r="F19" s="11">
        <v>440</v>
      </c>
      <c r="G19" s="11">
        <f t="shared" si="0"/>
        <v>1452</v>
      </c>
    </row>
    <row r="20" spans="1:7" ht="15.5">
      <c r="A20" s="76"/>
      <c r="B20" s="10" t="s">
        <v>177</v>
      </c>
      <c r="C20" s="11" t="s">
        <v>193</v>
      </c>
      <c r="D20" s="11">
        <v>4.51</v>
      </c>
      <c r="E20" s="11"/>
      <c r="F20" s="11">
        <v>440</v>
      </c>
      <c r="G20" s="11">
        <f t="shared" si="0"/>
        <v>1984.3999999999999</v>
      </c>
    </row>
    <row r="21" spans="1:7" ht="15.5">
      <c r="A21" s="76"/>
      <c r="B21" s="10" t="s">
        <v>178</v>
      </c>
      <c r="C21" s="11" t="s">
        <v>193</v>
      </c>
      <c r="D21" s="11">
        <v>3.8279999999999998</v>
      </c>
      <c r="E21" s="11"/>
      <c r="F21" s="11">
        <v>820</v>
      </c>
      <c r="G21" s="11">
        <f t="shared" si="0"/>
        <v>3138.96</v>
      </c>
    </row>
    <row r="22" spans="1:7" ht="15.5">
      <c r="A22" s="10" t="s">
        <v>179</v>
      </c>
      <c r="B22" s="10" t="s">
        <v>180</v>
      </c>
      <c r="C22" s="11" t="s">
        <v>196</v>
      </c>
      <c r="D22" s="11">
        <v>3.83</v>
      </c>
      <c r="E22" s="11"/>
      <c r="F22" s="11">
        <v>2560</v>
      </c>
      <c r="G22" s="11">
        <f t="shared" si="0"/>
        <v>9804.7999999999993</v>
      </c>
    </row>
    <row r="23" spans="1:7" ht="15.5">
      <c r="A23" s="76" t="s">
        <v>181</v>
      </c>
      <c r="B23" s="10" t="s">
        <v>182</v>
      </c>
      <c r="C23" s="11" t="s">
        <v>197</v>
      </c>
      <c r="D23" s="11">
        <v>2</v>
      </c>
      <c r="E23" s="11"/>
      <c r="F23" s="11">
        <v>1150</v>
      </c>
      <c r="G23" s="11">
        <f t="shared" si="0"/>
        <v>2300</v>
      </c>
    </row>
    <row r="24" spans="1:7" ht="15.5">
      <c r="A24" s="76"/>
      <c r="B24" s="10" t="s">
        <v>183</v>
      </c>
      <c r="C24" s="11" t="s">
        <v>197</v>
      </c>
      <c r="D24" s="11">
        <v>1</v>
      </c>
      <c r="E24" s="11"/>
      <c r="F24" s="11">
        <v>360</v>
      </c>
      <c r="G24" s="11">
        <f t="shared" si="0"/>
        <v>360</v>
      </c>
    </row>
    <row r="25" spans="1:7" ht="15.5">
      <c r="A25" s="76"/>
      <c r="B25" s="10" t="s">
        <v>184</v>
      </c>
      <c r="C25" s="11" t="s">
        <v>197</v>
      </c>
      <c r="D25" s="11">
        <v>2</v>
      </c>
      <c r="E25" s="11"/>
      <c r="F25" s="11">
        <v>520</v>
      </c>
      <c r="G25" s="11">
        <f t="shared" si="0"/>
        <v>1040</v>
      </c>
    </row>
    <row r="26" spans="1:7" ht="15.5">
      <c r="A26" s="76"/>
      <c r="B26" s="10" t="s">
        <v>185</v>
      </c>
      <c r="C26" s="11" t="s">
        <v>197</v>
      </c>
      <c r="D26" s="11">
        <v>2</v>
      </c>
      <c r="E26" s="11"/>
      <c r="F26" s="11">
        <v>180</v>
      </c>
      <c r="G26" s="11">
        <f t="shared" si="0"/>
        <v>360</v>
      </c>
    </row>
    <row r="27" spans="1:7" ht="15.5">
      <c r="A27" s="76"/>
      <c r="B27" s="10" t="s">
        <v>186</v>
      </c>
      <c r="C27" s="11" t="s">
        <v>197</v>
      </c>
      <c r="D27" s="11">
        <v>1</v>
      </c>
      <c r="E27" s="11"/>
      <c r="F27" s="11">
        <v>720</v>
      </c>
      <c r="G27" s="11">
        <f t="shared" si="0"/>
        <v>720</v>
      </c>
    </row>
    <row r="28" spans="1:7" ht="15.5">
      <c r="A28" s="76"/>
      <c r="B28" s="10" t="s">
        <v>187</v>
      </c>
      <c r="C28" s="11" t="s">
        <v>197</v>
      </c>
      <c r="D28" s="11">
        <v>1</v>
      </c>
      <c r="E28" s="11"/>
      <c r="F28" s="11">
        <v>400</v>
      </c>
      <c r="G28" s="11">
        <f t="shared" si="0"/>
        <v>400</v>
      </c>
    </row>
    <row r="29" spans="1:7" ht="15.5">
      <c r="A29" s="76" t="s">
        <v>188</v>
      </c>
      <c r="B29" s="10" t="s">
        <v>189</v>
      </c>
      <c r="C29" s="11" t="s">
        <v>194</v>
      </c>
      <c r="D29" s="11">
        <v>14</v>
      </c>
      <c r="E29" s="11"/>
      <c r="F29" s="11">
        <v>160</v>
      </c>
      <c r="G29" s="11">
        <f t="shared" si="0"/>
        <v>2240</v>
      </c>
    </row>
    <row r="30" spans="1:7" ht="15.5">
      <c r="A30" s="76"/>
      <c r="B30" s="10" t="s">
        <v>190</v>
      </c>
      <c r="C30" s="11" t="s">
        <v>194</v>
      </c>
      <c r="D30" s="11">
        <v>12</v>
      </c>
      <c r="E30" s="11"/>
      <c r="F30" s="11">
        <v>200</v>
      </c>
      <c r="G30" s="11">
        <f t="shared" si="0"/>
        <v>2400</v>
      </c>
    </row>
    <row r="31" spans="1:7" ht="15.5">
      <c r="A31" s="10"/>
      <c r="B31" s="10" t="s">
        <v>191</v>
      </c>
      <c r="C31" s="11" t="s">
        <v>198</v>
      </c>
      <c r="D31" s="11">
        <v>1</v>
      </c>
      <c r="E31" s="11"/>
      <c r="F31" s="11">
        <v>800</v>
      </c>
      <c r="G31" s="11">
        <f t="shared" si="0"/>
        <v>800</v>
      </c>
    </row>
    <row r="32" spans="1:7" ht="15.5">
      <c r="A32" s="10" t="s">
        <v>192</v>
      </c>
      <c r="B32" s="10" t="s">
        <v>192</v>
      </c>
      <c r="C32" s="11" t="s">
        <v>193</v>
      </c>
      <c r="D32" s="11">
        <v>13.7</v>
      </c>
      <c r="E32" s="11"/>
      <c r="F32" s="11">
        <v>168</v>
      </c>
      <c r="G32" s="11">
        <f t="shared" si="0"/>
        <v>2301.6</v>
      </c>
    </row>
    <row r="33" spans="1:7" ht="15.5">
      <c r="A33" s="11"/>
      <c r="B33" s="11"/>
      <c r="C33" s="11"/>
      <c r="D33" s="11"/>
      <c r="E33" s="11"/>
      <c r="F33" s="11"/>
      <c r="G33" s="11"/>
    </row>
    <row r="34" spans="1:7" ht="15.5">
      <c r="A34" s="11"/>
      <c r="B34" s="11"/>
      <c r="C34" s="11"/>
      <c r="D34" s="11"/>
      <c r="E34" s="11"/>
      <c r="F34" s="11"/>
      <c r="G34" s="11">
        <f>SUM(G3:G32)</f>
        <v>78482.959999999992</v>
      </c>
    </row>
    <row r="35" spans="1:7" ht="15.5">
      <c r="A35" s="11"/>
      <c r="B35" s="11"/>
      <c r="C35" s="11"/>
      <c r="D35" s="11"/>
      <c r="E35" s="11"/>
      <c r="F35" s="11"/>
      <c r="G35" s="11">
        <f>G34/2</f>
        <v>39241.479999999996</v>
      </c>
    </row>
  </sheetData>
  <mergeCells count="6">
    <mergeCell ref="A29:A30"/>
    <mergeCell ref="A23:A28"/>
    <mergeCell ref="A14:A21"/>
    <mergeCell ref="A1:H1"/>
    <mergeCell ref="A2:B2"/>
    <mergeCell ref="A3:A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45" zoomScaleNormal="145" workbookViewId="0">
      <selection activeCell="K8" sqref="K8"/>
    </sheetView>
  </sheetViews>
  <sheetFormatPr defaultRowHeight="14"/>
  <sheetData>
    <row r="1" spans="1:8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4" t="s">
        <v>43</v>
      </c>
      <c r="G1" s="3" t="s">
        <v>44</v>
      </c>
      <c r="H1" s="3" t="s">
        <v>45</v>
      </c>
    </row>
    <row r="2" spans="1:8">
      <c r="A2" s="3" t="s">
        <v>46</v>
      </c>
      <c r="B2" s="5" t="s">
        <v>47</v>
      </c>
      <c r="C2" s="3"/>
      <c r="D2" s="3"/>
      <c r="E2" s="3"/>
      <c r="F2" s="4"/>
      <c r="G2" s="3"/>
      <c r="H2" s="3"/>
    </row>
    <row r="3" spans="1:8">
      <c r="A3" s="3">
        <v>1</v>
      </c>
      <c r="B3" s="3" t="s">
        <v>48</v>
      </c>
      <c r="C3" s="3" t="s">
        <v>49</v>
      </c>
      <c r="D3" s="3">
        <v>1</v>
      </c>
      <c r="E3" s="3">
        <v>7400</v>
      </c>
      <c r="F3" s="4">
        <v>10000</v>
      </c>
      <c r="G3" s="3"/>
      <c r="H3" s="3"/>
    </row>
    <row r="4" spans="1:8">
      <c r="A4" s="3">
        <v>2</v>
      </c>
      <c r="B4" s="3" t="s">
        <v>50</v>
      </c>
      <c r="C4" s="3" t="s">
        <v>51</v>
      </c>
      <c r="D4" s="3">
        <v>1</v>
      </c>
      <c r="E4" s="3"/>
      <c r="F4" s="4">
        <v>600</v>
      </c>
      <c r="G4" s="3"/>
      <c r="H4" s="3"/>
    </row>
    <row r="5" spans="1:8">
      <c r="A5" s="3">
        <v>3</v>
      </c>
      <c r="B5" s="3" t="s">
        <v>52</v>
      </c>
      <c r="C5" s="3" t="s">
        <v>51</v>
      </c>
      <c r="D5" s="3">
        <v>1</v>
      </c>
      <c r="E5" s="3">
        <v>1500</v>
      </c>
      <c r="F5" s="4"/>
      <c r="G5" s="3"/>
      <c r="H5" s="3"/>
    </row>
    <row r="6" spans="1:8">
      <c r="A6" s="3">
        <v>4</v>
      </c>
      <c r="B6" s="3" t="s">
        <v>53</v>
      </c>
      <c r="C6" s="3" t="s">
        <v>51</v>
      </c>
      <c r="D6" s="3">
        <v>1</v>
      </c>
      <c r="E6" s="3">
        <v>1500</v>
      </c>
      <c r="F6" s="4"/>
      <c r="G6" s="3"/>
      <c r="H6" s="3"/>
    </row>
    <row r="7" spans="1:8">
      <c r="A7" s="3">
        <v>5</v>
      </c>
      <c r="B7" s="3" t="s">
        <v>54</v>
      </c>
      <c r="C7" s="3" t="s">
        <v>55</v>
      </c>
      <c r="D7" s="3">
        <v>1</v>
      </c>
      <c r="E7" s="3">
        <v>800</v>
      </c>
      <c r="F7" s="4">
        <f t="shared" ref="F7:F69" si="0">E7*D7</f>
        <v>800</v>
      </c>
      <c r="G7" s="3"/>
      <c r="H7" s="3"/>
    </row>
    <row r="8" spans="1:8">
      <c r="A8" s="3">
        <v>6</v>
      </c>
      <c r="B8" s="3" t="s">
        <v>56</v>
      </c>
      <c r="C8" s="3" t="s">
        <v>57</v>
      </c>
      <c r="D8" s="3">
        <v>1</v>
      </c>
      <c r="E8" s="3"/>
      <c r="F8" s="4">
        <f t="shared" si="0"/>
        <v>0</v>
      </c>
      <c r="G8" s="3"/>
      <c r="H8" s="3"/>
    </row>
    <row r="9" spans="1:8" ht="36">
      <c r="A9" s="3">
        <v>7</v>
      </c>
      <c r="B9" s="3" t="s">
        <v>58</v>
      </c>
      <c r="C9" s="3" t="s">
        <v>51</v>
      </c>
      <c r="D9" s="3">
        <v>1</v>
      </c>
      <c r="E9" s="3">
        <v>3000</v>
      </c>
      <c r="F9" s="4">
        <v>2000</v>
      </c>
      <c r="G9" s="3"/>
      <c r="H9" s="3" t="s">
        <v>59</v>
      </c>
    </row>
    <row r="10" spans="1:8">
      <c r="A10" s="3">
        <v>8</v>
      </c>
      <c r="B10" s="3" t="s">
        <v>60</v>
      </c>
      <c r="C10" s="3" t="s">
        <v>61</v>
      </c>
      <c r="D10" s="3">
        <v>6</v>
      </c>
      <c r="E10" s="3">
        <v>50</v>
      </c>
      <c r="F10" s="4">
        <f t="shared" si="0"/>
        <v>300</v>
      </c>
      <c r="G10" s="3"/>
      <c r="H10" s="3"/>
    </row>
    <row r="11" spans="1:8">
      <c r="A11" s="3">
        <v>9</v>
      </c>
      <c r="B11" s="3" t="s">
        <v>62</v>
      </c>
      <c r="C11" s="3" t="s">
        <v>61</v>
      </c>
      <c r="D11" s="3">
        <v>6</v>
      </c>
      <c r="E11" s="3">
        <v>50</v>
      </c>
      <c r="F11" s="4">
        <f t="shared" si="0"/>
        <v>300</v>
      </c>
      <c r="G11" s="3"/>
      <c r="H11" s="3"/>
    </row>
    <row r="12" spans="1:8" ht="36">
      <c r="A12" s="3">
        <v>10</v>
      </c>
      <c r="B12" s="3" t="s">
        <v>63</v>
      </c>
      <c r="C12" s="3" t="s">
        <v>64</v>
      </c>
      <c r="D12" s="3">
        <v>1</v>
      </c>
      <c r="E12" s="6">
        <v>650</v>
      </c>
      <c r="F12" s="4">
        <f t="shared" si="0"/>
        <v>650</v>
      </c>
      <c r="G12" s="3"/>
      <c r="H12" s="3" t="s">
        <v>65</v>
      </c>
    </row>
    <row r="13" spans="1:8">
      <c r="A13" s="3">
        <v>11</v>
      </c>
      <c r="B13" s="3" t="s">
        <v>66</v>
      </c>
      <c r="C13" s="3" t="s">
        <v>64</v>
      </c>
      <c r="D13" s="3">
        <v>1</v>
      </c>
      <c r="E13" s="6">
        <v>4000</v>
      </c>
      <c r="F13" s="4">
        <v>6000</v>
      </c>
      <c r="G13" s="3"/>
      <c r="H13" s="3" t="s">
        <v>67</v>
      </c>
    </row>
    <row r="14" spans="1:8">
      <c r="A14" s="3">
        <v>12</v>
      </c>
      <c r="B14" s="3" t="s">
        <v>68</v>
      </c>
      <c r="C14" s="3" t="s">
        <v>64</v>
      </c>
      <c r="D14" s="3">
        <v>1</v>
      </c>
      <c r="E14" s="6">
        <v>2000</v>
      </c>
      <c r="F14" s="4"/>
      <c r="G14" s="3"/>
      <c r="H14" s="3"/>
    </row>
    <row r="15" spans="1:8">
      <c r="A15" s="3"/>
      <c r="B15" s="3" t="s">
        <v>69</v>
      </c>
      <c r="C15" s="3"/>
      <c r="D15" s="3"/>
      <c r="E15" s="3"/>
      <c r="F15" s="4"/>
      <c r="G15" s="7">
        <f>SUM(F3:F14)</f>
        <v>20650</v>
      </c>
      <c r="H15" s="3"/>
    </row>
    <row r="16" spans="1:8">
      <c r="A16" s="3" t="s">
        <v>70</v>
      </c>
      <c r="B16" s="5" t="s">
        <v>71</v>
      </c>
      <c r="C16" s="3"/>
      <c r="D16" s="3"/>
      <c r="E16" s="3"/>
      <c r="F16" s="4"/>
      <c r="G16" s="3"/>
      <c r="H16" s="3"/>
    </row>
    <row r="17" spans="1:8">
      <c r="A17" s="3">
        <v>1</v>
      </c>
      <c r="B17" s="3" t="s">
        <v>72</v>
      </c>
      <c r="C17" s="3" t="s">
        <v>73</v>
      </c>
      <c r="D17" s="3">
        <v>1</v>
      </c>
      <c r="E17" s="3">
        <v>800</v>
      </c>
      <c r="F17" s="4">
        <v>2000</v>
      </c>
      <c r="G17" s="3"/>
      <c r="H17" s="3"/>
    </row>
    <row r="18" spans="1:8">
      <c r="A18" s="3">
        <v>2</v>
      </c>
      <c r="B18" s="8" t="s">
        <v>74</v>
      </c>
      <c r="C18" s="3" t="s">
        <v>55</v>
      </c>
      <c r="D18" s="3">
        <v>1</v>
      </c>
      <c r="E18" s="3">
        <v>8000</v>
      </c>
      <c r="F18" s="4">
        <f t="shared" si="0"/>
        <v>8000</v>
      </c>
      <c r="G18" s="3"/>
      <c r="H18" s="3"/>
    </row>
    <row r="19" spans="1:8">
      <c r="A19" s="3">
        <v>3</v>
      </c>
      <c r="B19" s="3" t="s">
        <v>75</v>
      </c>
      <c r="C19" s="3" t="s">
        <v>49</v>
      </c>
      <c r="D19" s="3">
        <v>1</v>
      </c>
      <c r="E19" s="3">
        <v>1200</v>
      </c>
      <c r="F19" s="4">
        <v>3000</v>
      </c>
      <c r="G19" s="3"/>
      <c r="H19" s="3"/>
    </row>
    <row r="20" spans="1:8">
      <c r="A20" s="3">
        <v>4</v>
      </c>
      <c r="B20" s="8" t="s">
        <v>76</v>
      </c>
      <c r="C20" s="3" t="s">
        <v>51</v>
      </c>
      <c r="D20" s="3">
        <v>1</v>
      </c>
      <c r="E20" s="3">
        <v>8000</v>
      </c>
      <c r="F20" s="4">
        <f t="shared" si="0"/>
        <v>8000</v>
      </c>
      <c r="G20" s="3"/>
      <c r="H20" s="3"/>
    </row>
    <row r="21" spans="1:8">
      <c r="A21" s="3">
        <v>5</v>
      </c>
      <c r="B21" s="3" t="s">
        <v>77</v>
      </c>
      <c r="C21" s="3"/>
      <c r="D21" s="3">
        <v>1</v>
      </c>
      <c r="E21" s="3">
        <v>5000</v>
      </c>
      <c r="F21" s="4">
        <v>0</v>
      </c>
      <c r="G21" s="3"/>
      <c r="H21" s="3"/>
    </row>
    <row r="22" spans="1:8" ht="24">
      <c r="A22" s="3">
        <v>5</v>
      </c>
      <c r="B22" s="3" t="s">
        <v>78</v>
      </c>
      <c r="C22" s="3" t="s">
        <v>61</v>
      </c>
      <c r="D22" s="3">
        <v>42</v>
      </c>
      <c r="E22" s="3">
        <v>80</v>
      </c>
      <c r="F22" s="4">
        <f t="shared" si="0"/>
        <v>3360</v>
      </c>
      <c r="G22" s="3"/>
      <c r="H22" s="3" t="s">
        <v>79</v>
      </c>
    </row>
    <row r="23" spans="1:8">
      <c r="A23" s="3">
        <v>6</v>
      </c>
      <c r="B23" s="3" t="s">
        <v>80</v>
      </c>
      <c r="C23" s="3" t="s">
        <v>55</v>
      </c>
      <c r="D23" s="3">
        <v>1</v>
      </c>
      <c r="E23" s="3">
        <v>1200</v>
      </c>
      <c r="F23" s="4">
        <v>0</v>
      </c>
      <c r="G23" s="3"/>
      <c r="H23" s="3"/>
    </row>
    <row r="24" spans="1:8">
      <c r="A24" s="3">
        <v>7</v>
      </c>
      <c r="B24" s="3" t="s">
        <v>81</v>
      </c>
      <c r="C24" s="3" t="s">
        <v>55</v>
      </c>
      <c r="D24" s="3">
        <v>1</v>
      </c>
      <c r="E24" s="3">
        <v>2000</v>
      </c>
      <c r="F24" s="4">
        <v>1000</v>
      </c>
      <c r="G24" s="3"/>
      <c r="H24" s="3"/>
    </row>
    <row r="25" spans="1:8">
      <c r="A25" s="3">
        <v>8</v>
      </c>
      <c r="B25" s="3" t="s">
        <v>82</v>
      </c>
      <c r="C25" s="3"/>
      <c r="D25" s="3">
        <v>1</v>
      </c>
      <c r="E25" s="3">
        <v>7000</v>
      </c>
      <c r="F25" s="4">
        <f t="shared" si="0"/>
        <v>7000</v>
      </c>
      <c r="G25" s="3"/>
      <c r="H25" s="3"/>
    </row>
    <row r="26" spans="1:8">
      <c r="A26" s="3"/>
      <c r="B26" s="3"/>
      <c r="C26" s="3"/>
      <c r="D26" s="3"/>
      <c r="E26" s="3"/>
      <c r="F26" s="4"/>
      <c r="G26" s="7">
        <f>SUM(F17:F25)</f>
        <v>32360</v>
      </c>
      <c r="H26" s="3"/>
    </row>
    <row r="27" spans="1:8">
      <c r="A27" s="5" t="s">
        <v>83</v>
      </c>
      <c r="B27" s="5" t="s">
        <v>84</v>
      </c>
      <c r="C27" s="3"/>
      <c r="D27" s="3"/>
      <c r="E27" s="3"/>
      <c r="F27" s="4"/>
      <c r="G27" s="3"/>
      <c r="H27" s="3"/>
    </row>
    <row r="28" spans="1:8">
      <c r="A28" s="3">
        <v>1</v>
      </c>
      <c r="B28" s="3" t="s">
        <v>85</v>
      </c>
      <c r="C28" s="3" t="s">
        <v>55</v>
      </c>
      <c r="D28" s="3">
        <v>1</v>
      </c>
      <c r="E28" s="3">
        <v>2000</v>
      </c>
      <c r="F28" s="4">
        <v>3000</v>
      </c>
      <c r="G28" s="3"/>
      <c r="H28" s="3"/>
    </row>
    <row r="29" spans="1:8">
      <c r="A29" s="3">
        <v>2</v>
      </c>
      <c r="B29" s="3" t="s">
        <v>81</v>
      </c>
      <c r="C29" s="3" t="s">
        <v>55</v>
      </c>
      <c r="D29" s="3">
        <v>1</v>
      </c>
      <c r="E29" s="3">
        <v>300</v>
      </c>
      <c r="F29" s="4">
        <f t="shared" si="0"/>
        <v>300</v>
      </c>
      <c r="G29" s="3"/>
      <c r="H29" s="3"/>
    </row>
    <row r="30" spans="1:8">
      <c r="A30" s="3">
        <v>3</v>
      </c>
      <c r="B30" s="3" t="s">
        <v>86</v>
      </c>
      <c r="C30" s="3" t="s">
        <v>55</v>
      </c>
      <c r="D30" s="3">
        <v>2</v>
      </c>
      <c r="E30" s="3">
        <v>700</v>
      </c>
      <c r="F30" s="4">
        <v>0</v>
      </c>
      <c r="G30" s="3"/>
      <c r="H30" s="3"/>
    </row>
    <row r="31" spans="1:8">
      <c r="A31" s="3">
        <v>4</v>
      </c>
      <c r="B31" s="3" t="s">
        <v>87</v>
      </c>
      <c r="C31" s="3" t="s">
        <v>64</v>
      </c>
      <c r="D31" s="3">
        <v>1</v>
      </c>
      <c r="E31" s="6">
        <v>800</v>
      </c>
      <c r="F31" s="4">
        <f t="shared" si="0"/>
        <v>800</v>
      </c>
      <c r="G31" s="3"/>
      <c r="H31" s="3"/>
    </row>
    <row r="32" spans="1:8">
      <c r="A32" s="3">
        <v>5</v>
      </c>
      <c r="B32" s="3" t="s">
        <v>88</v>
      </c>
      <c r="C32" s="3" t="s">
        <v>64</v>
      </c>
      <c r="D32" s="3">
        <v>1</v>
      </c>
      <c r="E32" s="6"/>
      <c r="F32" s="4">
        <f t="shared" si="0"/>
        <v>0</v>
      </c>
      <c r="G32" s="3"/>
      <c r="H32" s="3"/>
    </row>
    <row r="33" spans="1:8">
      <c r="A33" s="3"/>
      <c r="B33" s="3" t="s">
        <v>69</v>
      </c>
      <c r="C33" s="3"/>
      <c r="D33" s="3"/>
      <c r="E33" s="3"/>
      <c r="F33" s="4">
        <f t="shared" si="0"/>
        <v>0</v>
      </c>
      <c r="G33" s="7">
        <f>SUM(F28:F32)</f>
        <v>4100</v>
      </c>
      <c r="H33" s="3"/>
    </row>
    <row r="34" spans="1:8">
      <c r="A34" s="3" t="s">
        <v>89</v>
      </c>
      <c r="B34" s="5" t="s">
        <v>90</v>
      </c>
      <c r="C34" s="3"/>
      <c r="D34" s="3"/>
      <c r="E34" s="3"/>
      <c r="F34" s="4">
        <f t="shared" si="0"/>
        <v>0</v>
      </c>
      <c r="G34" s="3"/>
      <c r="H34" s="3"/>
    </row>
    <row r="35" spans="1:8">
      <c r="A35" s="3">
        <v>1</v>
      </c>
      <c r="B35" s="3" t="s">
        <v>91</v>
      </c>
      <c r="C35" s="3" t="s">
        <v>92</v>
      </c>
      <c r="D35" s="3">
        <v>1</v>
      </c>
      <c r="E35" s="6">
        <v>850</v>
      </c>
      <c r="F35" s="4">
        <f t="shared" si="0"/>
        <v>850</v>
      </c>
      <c r="G35" s="3"/>
      <c r="H35" s="3" t="s">
        <v>93</v>
      </c>
    </row>
    <row r="36" spans="1:8">
      <c r="A36" s="3">
        <v>2</v>
      </c>
      <c r="B36" s="3" t="s">
        <v>94</v>
      </c>
      <c r="C36" s="3" t="s">
        <v>95</v>
      </c>
      <c r="D36" s="3">
        <v>1</v>
      </c>
      <c r="E36" s="3">
        <v>3000</v>
      </c>
      <c r="F36" s="4">
        <v>0</v>
      </c>
      <c r="G36" s="3"/>
      <c r="H36" s="3"/>
    </row>
    <row r="37" spans="1:8" ht="24">
      <c r="A37" s="3">
        <v>3</v>
      </c>
      <c r="B37" s="3" t="s">
        <v>96</v>
      </c>
      <c r="C37" s="3" t="s">
        <v>49</v>
      </c>
      <c r="D37" s="3">
        <v>1</v>
      </c>
      <c r="E37" s="6">
        <v>1100</v>
      </c>
      <c r="F37" s="4">
        <f t="shared" si="0"/>
        <v>1100</v>
      </c>
      <c r="G37" s="3"/>
      <c r="H37" s="3" t="s">
        <v>97</v>
      </c>
    </row>
    <row r="38" spans="1:8" ht="36">
      <c r="A38" s="3">
        <v>4</v>
      </c>
      <c r="B38" s="3" t="s">
        <v>98</v>
      </c>
      <c r="C38" s="3" t="s">
        <v>49</v>
      </c>
      <c r="D38" s="3">
        <v>1</v>
      </c>
      <c r="E38" s="6">
        <v>1600</v>
      </c>
      <c r="F38" s="4">
        <f t="shared" si="0"/>
        <v>1600</v>
      </c>
      <c r="G38" s="3"/>
      <c r="H38" s="3" t="s">
        <v>99</v>
      </c>
    </row>
    <row r="39" spans="1:8" ht="24">
      <c r="A39" s="3">
        <v>5</v>
      </c>
      <c r="B39" s="3" t="s">
        <v>62</v>
      </c>
      <c r="C39" s="3" t="s">
        <v>61</v>
      </c>
      <c r="D39" s="3">
        <v>8</v>
      </c>
      <c r="E39" s="3">
        <v>50</v>
      </c>
      <c r="F39" s="4">
        <f t="shared" si="0"/>
        <v>400</v>
      </c>
      <c r="G39" s="3"/>
      <c r="H39" s="3" t="s">
        <v>100</v>
      </c>
    </row>
    <row r="40" spans="1:8" ht="24">
      <c r="A40" s="3">
        <v>6</v>
      </c>
      <c r="B40" s="3" t="s">
        <v>60</v>
      </c>
      <c r="C40" s="3" t="s">
        <v>61</v>
      </c>
      <c r="D40" s="3">
        <v>24</v>
      </c>
      <c r="E40" s="3">
        <v>50</v>
      </c>
      <c r="F40" s="4">
        <f t="shared" si="0"/>
        <v>1200</v>
      </c>
      <c r="G40" s="3"/>
      <c r="H40" s="3" t="s">
        <v>101</v>
      </c>
    </row>
    <row r="41" spans="1:8">
      <c r="A41" s="3">
        <v>7</v>
      </c>
      <c r="B41" s="3" t="s">
        <v>102</v>
      </c>
      <c r="C41" s="3" t="s">
        <v>64</v>
      </c>
      <c r="D41" s="3">
        <v>1</v>
      </c>
      <c r="E41" s="3">
        <v>600</v>
      </c>
      <c r="F41" s="4">
        <f t="shared" si="0"/>
        <v>600</v>
      </c>
      <c r="G41" s="3"/>
      <c r="H41" s="3"/>
    </row>
    <row r="42" spans="1:8">
      <c r="A42" s="3">
        <v>8</v>
      </c>
      <c r="B42" s="3" t="s">
        <v>103</v>
      </c>
      <c r="C42" s="3" t="s">
        <v>49</v>
      </c>
      <c r="D42" s="3">
        <v>1</v>
      </c>
      <c r="E42" s="3">
        <v>100</v>
      </c>
      <c r="F42" s="4">
        <f t="shared" si="0"/>
        <v>100</v>
      </c>
      <c r="G42" s="3"/>
      <c r="H42" s="3"/>
    </row>
    <row r="43" spans="1:8">
      <c r="A43" s="3">
        <v>9</v>
      </c>
      <c r="B43" s="3" t="s">
        <v>104</v>
      </c>
      <c r="C43" s="3" t="s">
        <v>57</v>
      </c>
      <c r="D43" s="3">
        <v>1</v>
      </c>
      <c r="E43" s="3">
        <v>600</v>
      </c>
      <c r="F43" s="4">
        <f t="shared" si="0"/>
        <v>600</v>
      </c>
      <c r="G43" s="3"/>
      <c r="H43" s="3"/>
    </row>
    <row r="44" spans="1:8">
      <c r="A44" s="3">
        <v>10</v>
      </c>
      <c r="B44" s="3" t="s">
        <v>54</v>
      </c>
      <c r="C44" s="3"/>
      <c r="D44" s="3">
        <v>9</v>
      </c>
      <c r="E44" s="3">
        <v>100</v>
      </c>
      <c r="F44" s="4">
        <f t="shared" si="0"/>
        <v>900</v>
      </c>
      <c r="G44" s="3"/>
      <c r="H44" s="3"/>
    </row>
    <row r="45" spans="1:8">
      <c r="A45" s="3">
        <v>11</v>
      </c>
      <c r="B45" s="3" t="s">
        <v>105</v>
      </c>
      <c r="C45" s="3"/>
      <c r="D45" s="3">
        <v>1</v>
      </c>
      <c r="E45" s="3">
        <v>200</v>
      </c>
      <c r="F45" s="4">
        <f t="shared" si="0"/>
        <v>200</v>
      </c>
      <c r="G45" s="3"/>
      <c r="H45" s="3"/>
    </row>
    <row r="46" spans="1:8">
      <c r="A46" s="3">
        <v>12</v>
      </c>
      <c r="B46" s="3"/>
      <c r="C46" s="3"/>
      <c r="D46" s="3"/>
      <c r="E46" s="3"/>
      <c r="F46" s="4">
        <f t="shared" si="0"/>
        <v>0</v>
      </c>
      <c r="G46" s="7">
        <f>SUM(F35:F45)</f>
        <v>7550</v>
      </c>
      <c r="H46" s="3"/>
    </row>
    <row r="47" spans="1:8">
      <c r="A47" s="3"/>
      <c r="B47" s="3" t="s">
        <v>69</v>
      </c>
      <c r="C47" s="3"/>
      <c r="D47" s="3"/>
      <c r="E47" s="3"/>
      <c r="F47" s="4">
        <f t="shared" si="0"/>
        <v>0</v>
      </c>
      <c r="G47" s="3"/>
      <c r="H47" s="3"/>
    </row>
    <row r="48" spans="1:8">
      <c r="A48" s="3" t="s">
        <v>106</v>
      </c>
      <c r="B48" s="5" t="s">
        <v>107</v>
      </c>
      <c r="C48" s="3"/>
      <c r="D48" s="3"/>
      <c r="E48" s="3"/>
      <c r="F48" s="4">
        <f t="shared" si="0"/>
        <v>0</v>
      </c>
      <c r="G48" s="3"/>
      <c r="H48" s="3"/>
    </row>
    <row r="49" spans="1:8">
      <c r="A49" s="3">
        <v>1</v>
      </c>
      <c r="B49" s="3" t="s">
        <v>91</v>
      </c>
      <c r="C49" s="3" t="s">
        <v>92</v>
      </c>
      <c r="D49" s="3">
        <v>1</v>
      </c>
      <c r="E49" s="3">
        <v>850</v>
      </c>
      <c r="F49" s="4">
        <f t="shared" si="0"/>
        <v>850</v>
      </c>
      <c r="G49" s="3"/>
      <c r="H49" s="3"/>
    </row>
    <row r="50" spans="1:8">
      <c r="A50" s="3">
        <v>2</v>
      </c>
      <c r="B50" s="3" t="s">
        <v>108</v>
      </c>
      <c r="C50" s="3" t="s">
        <v>95</v>
      </c>
      <c r="D50" s="3">
        <v>1</v>
      </c>
      <c r="E50" s="3">
        <v>0</v>
      </c>
      <c r="F50" s="4">
        <f t="shared" si="0"/>
        <v>0</v>
      </c>
      <c r="G50" s="3"/>
      <c r="H50" s="3"/>
    </row>
    <row r="51" spans="1:8">
      <c r="A51" s="3">
        <v>3</v>
      </c>
      <c r="B51" s="3" t="s">
        <v>96</v>
      </c>
      <c r="C51" s="3" t="s">
        <v>55</v>
      </c>
      <c r="D51" s="3">
        <v>1</v>
      </c>
      <c r="E51" s="6">
        <v>1000</v>
      </c>
      <c r="F51" s="4">
        <f t="shared" si="0"/>
        <v>1000</v>
      </c>
      <c r="G51" s="3"/>
      <c r="H51" s="3"/>
    </row>
    <row r="52" spans="1:8" ht="24">
      <c r="A52" s="3">
        <v>4</v>
      </c>
      <c r="B52" s="3" t="s">
        <v>109</v>
      </c>
      <c r="C52" s="3" t="s">
        <v>49</v>
      </c>
      <c r="D52" s="3">
        <v>1</v>
      </c>
      <c r="E52" s="6">
        <v>1600</v>
      </c>
      <c r="F52" s="4">
        <f t="shared" si="0"/>
        <v>1600</v>
      </c>
      <c r="G52" s="3"/>
      <c r="H52" s="3" t="s">
        <v>110</v>
      </c>
    </row>
    <row r="53" spans="1:8" ht="24">
      <c r="A53" s="3">
        <v>5</v>
      </c>
      <c r="B53" s="3" t="s">
        <v>62</v>
      </c>
      <c r="C53" s="3" t="s">
        <v>49</v>
      </c>
      <c r="D53" s="3">
        <v>8</v>
      </c>
      <c r="E53" s="3">
        <v>50</v>
      </c>
      <c r="F53" s="4">
        <f t="shared" si="0"/>
        <v>400</v>
      </c>
      <c r="G53" s="3"/>
      <c r="H53" s="3" t="s">
        <v>111</v>
      </c>
    </row>
    <row r="54" spans="1:8" ht="24">
      <c r="A54" s="3">
        <v>6</v>
      </c>
      <c r="B54" s="3" t="s">
        <v>60</v>
      </c>
      <c r="C54" s="3" t="s">
        <v>61</v>
      </c>
      <c r="D54" s="3">
        <v>20</v>
      </c>
      <c r="E54" s="3">
        <v>50</v>
      </c>
      <c r="F54" s="4">
        <f t="shared" si="0"/>
        <v>1000</v>
      </c>
      <c r="G54" s="3"/>
      <c r="H54" s="3" t="s">
        <v>112</v>
      </c>
    </row>
    <row r="55" spans="1:8">
      <c r="A55" s="3">
        <v>7</v>
      </c>
      <c r="B55" s="3" t="s">
        <v>102</v>
      </c>
      <c r="C55" s="3" t="s">
        <v>61</v>
      </c>
      <c r="D55" s="3">
        <v>1</v>
      </c>
      <c r="E55" s="3">
        <v>650</v>
      </c>
      <c r="F55" s="4">
        <f t="shared" si="0"/>
        <v>650</v>
      </c>
      <c r="G55" s="3"/>
      <c r="H55" s="3"/>
    </row>
    <row r="56" spans="1:8">
      <c r="A56" s="3">
        <v>8</v>
      </c>
      <c r="B56" s="3" t="s">
        <v>103</v>
      </c>
      <c r="C56" s="3" t="s">
        <v>61</v>
      </c>
      <c r="D56" s="3">
        <v>1</v>
      </c>
      <c r="E56" s="3">
        <v>100</v>
      </c>
      <c r="F56" s="4">
        <f t="shared" si="0"/>
        <v>100</v>
      </c>
      <c r="G56" s="3"/>
      <c r="H56" s="3"/>
    </row>
    <row r="57" spans="1:8">
      <c r="A57" s="3">
        <v>9</v>
      </c>
      <c r="B57" s="3" t="s">
        <v>104</v>
      </c>
      <c r="C57" s="3" t="s">
        <v>57</v>
      </c>
      <c r="D57" s="3">
        <v>1</v>
      </c>
      <c r="E57" s="3">
        <v>700</v>
      </c>
      <c r="F57" s="4">
        <f t="shared" si="0"/>
        <v>700</v>
      </c>
      <c r="G57" s="3"/>
      <c r="H57" s="3"/>
    </row>
    <row r="58" spans="1:8">
      <c r="A58" s="3">
        <v>10</v>
      </c>
      <c r="B58" s="3" t="s">
        <v>113</v>
      </c>
      <c r="C58" s="3" t="s">
        <v>51</v>
      </c>
      <c r="D58" s="3">
        <v>1</v>
      </c>
      <c r="E58" s="3">
        <v>5000</v>
      </c>
      <c r="F58" s="4">
        <f t="shared" si="0"/>
        <v>5000</v>
      </c>
      <c r="G58" s="3"/>
      <c r="H58" s="3"/>
    </row>
    <row r="59" spans="1:8">
      <c r="A59" s="3">
        <v>11</v>
      </c>
      <c r="B59" s="3" t="s">
        <v>105</v>
      </c>
      <c r="C59" s="3"/>
      <c r="D59" s="3">
        <v>1</v>
      </c>
      <c r="E59" s="3">
        <v>200</v>
      </c>
      <c r="F59" s="4">
        <f t="shared" si="0"/>
        <v>200</v>
      </c>
      <c r="G59" s="3"/>
      <c r="H59" s="3"/>
    </row>
    <row r="60" spans="1:8">
      <c r="A60" s="3">
        <v>12</v>
      </c>
      <c r="B60" s="3" t="s">
        <v>114</v>
      </c>
      <c r="C60" s="3"/>
      <c r="D60" s="3">
        <v>1</v>
      </c>
      <c r="E60" s="3">
        <v>0</v>
      </c>
      <c r="F60" s="4">
        <f t="shared" si="0"/>
        <v>0</v>
      </c>
      <c r="G60" s="3"/>
      <c r="H60" s="3"/>
    </row>
    <row r="61" spans="1:8">
      <c r="A61" s="3"/>
      <c r="B61" s="3" t="s">
        <v>69</v>
      </c>
      <c r="C61" s="3"/>
      <c r="D61" s="3"/>
      <c r="E61" s="3"/>
      <c r="F61" s="4"/>
      <c r="G61" s="7">
        <f>SUM(F49:F60)</f>
        <v>11500</v>
      </c>
      <c r="H61" s="3"/>
    </row>
    <row r="62" spans="1:8">
      <c r="A62" s="3" t="s">
        <v>115</v>
      </c>
      <c r="B62" s="5" t="s">
        <v>116</v>
      </c>
      <c r="C62" s="3"/>
      <c r="D62" s="3"/>
      <c r="E62" s="3"/>
      <c r="F62" s="4"/>
      <c r="G62" s="3"/>
      <c r="H62" s="3"/>
    </row>
    <row r="63" spans="1:8">
      <c r="A63" s="3">
        <v>1</v>
      </c>
      <c r="B63" s="3" t="s">
        <v>104</v>
      </c>
      <c r="C63" s="3"/>
      <c r="D63" s="3">
        <v>1</v>
      </c>
      <c r="E63" s="3">
        <v>1300</v>
      </c>
      <c r="F63" s="4">
        <v>1100</v>
      </c>
      <c r="G63" s="3"/>
      <c r="H63" s="3"/>
    </row>
    <row r="64" spans="1:8">
      <c r="A64" s="3">
        <v>2</v>
      </c>
      <c r="B64" s="3" t="s">
        <v>117</v>
      </c>
      <c r="C64" s="3"/>
      <c r="D64" s="3">
        <v>1</v>
      </c>
      <c r="E64" s="3">
        <v>8000</v>
      </c>
      <c r="F64" s="4">
        <v>4000</v>
      </c>
      <c r="G64" s="3"/>
      <c r="H64" s="3"/>
    </row>
    <row r="65" spans="1:8">
      <c r="A65" s="3">
        <v>3</v>
      </c>
      <c r="B65" s="3" t="s">
        <v>118</v>
      </c>
      <c r="C65" s="3"/>
      <c r="D65" s="3">
        <v>1</v>
      </c>
      <c r="E65" s="3">
        <v>3000</v>
      </c>
      <c r="F65" s="4">
        <f t="shared" si="0"/>
        <v>3000</v>
      </c>
      <c r="G65" s="3"/>
      <c r="H65" s="3"/>
    </row>
    <row r="66" spans="1:8">
      <c r="A66" s="3">
        <v>4</v>
      </c>
      <c r="B66" s="3" t="s">
        <v>119</v>
      </c>
      <c r="C66" s="3"/>
      <c r="D66" s="3">
        <v>14</v>
      </c>
      <c r="E66" s="3">
        <v>260</v>
      </c>
      <c r="F66" s="4">
        <f t="shared" si="0"/>
        <v>3640</v>
      </c>
      <c r="G66" s="3"/>
      <c r="H66" s="3" t="s">
        <v>120</v>
      </c>
    </row>
    <row r="67" spans="1:8">
      <c r="A67" s="3">
        <v>5</v>
      </c>
      <c r="B67" s="3" t="s">
        <v>103</v>
      </c>
      <c r="C67" s="3"/>
      <c r="D67" s="3">
        <v>1</v>
      </c>
      <c r="E67" s="3">
        <v>600</v>
      </c>
      <c r="F67" s="4">
        <f t="shared" si="0"/>
        <v>600</v>
      </c>
      <c r="G67" s="3"/>
      <c r="H67" s="3"/>
    </row>
    <row r="68" spans="1:8">
      <c r="A68" s="3">
        <v>6</v>
      </c>
      <c r="B68" s="3" t="s">
        <v>121</v>
      </c>
      <c r="C68" s="3"/>
      <c r="D68" s="3">
        <v>1</v>
      </c>
      <c r="E68" s="3">
        <v>2000</v>
      </c>
      <c r="F68" s="4">
        <v>0</v>
      </c>
      <c r="G68" s="3"/>
      <c r="H68" s="3"/>
    </row>
    <row r="69" spans="1:8">
      <c r="A69" s="3">
        <v>7</v>
      </c>
      <c r="B69" s="3" t="s">
        <v>88</v>
      </c>
      <c r="C69" s="3"/>
      <c r="D69" s="3">
        <v>1</v>
      </c>
      <c r="E69" s="3">
        <v>4000</v>
      </c>
      <c r="F69" s="4">
        <f t="shared" si="0"/>
        <v>4000</v>
      </c>
      <c r="G69" s="3"/>
      <c r="H69" s="3"/>
    </row>
    <row r="70" spans="1:8">
      <c r="A70" s="3"/>
      <c r="B70" s="3" t="s">
        <v>122</v>
      </c>
      <c r="C70" s="3"/>
      <c r="D70" s="3">
        <v>1</v>
      </c>
      <c r="E70" s="3">
        <v>5000</v>
      </c>
      <c r="F70" s="4">
        <v>0</v>
      </c>
      <c r="G70" s="3"/>
      <c r="H70" s="3" t="s">
        <v>67</v>
      </c>
    </row>
    <row r="71" spans="1:8">
      <c r="A71" s="3"/>
      <c r="B71" s="3" t="s">
        <v>69</v>
      </c>
      <c r="C71" s="3"/>
      <c r="D71" s="3"/>
      <c r="E71" s="3"/>
      <c r="F71" s="4"/>
      <c r="G71" s="7">
        <f>SUM(F63:F69)</f>
        <v>16340</v>
      </c>
      <c r="H71" s="3"/>
    </row>
    <row r="72" spans="1:8">
      <c r="A72" s="3" t="s">
        <v>123</v>
      </c>
      <c r="B72" s="5" t="s">
        <v>124</v>
      </c>
      <c r="C72" s="3"/>
      <c r="D72" s="3"/>
      <c r="E72" s="3"/>
      <c r="F72" s="4"/>
      <c r="G72" s="3"/>
      <c r="H72" s="3"/>
    </row>
    <row r="73" spans="1:8">
      <c r="A73" s="3">
        <v>1</v>
      </c>
      <c r="B73" s="3" t="s">
        <v>104</v>
      </c>
      <c r="C73" s="3"/>
      <c r="D73" s="3">
        <v>1</v>
      </c>
      <c r="E73" s="3">
        <v>1300</v>
      </c>
      <c r="F73" s="4">
        <v>1100</v>
      </c>
      <c r="G73" s="3"/>
      <c r="H73" s="3"/>
    </row>
    <row r="74" spans="1:8">
      <c r="A74" s="3">
        <v>2</v>
      </c>
      <c r="B74" s="3" t="s">
        <v>118</v>
      </c>
      <c r="C74" s="3"/>
      <c r="D74" s="3">
        <v>1</v>
      </c>
      <c r="E74" s="3">
        <v>5000</v>
      </c>
      <c r="F74" s="4">
        <v>2000</v>
      </c>
      <c r="G74" s="3"/>
      <c r="H74" s="3"/>
    </row>
    <row r="75" spans="1:8">
      <c r="A75" s="3">
        <v>3</v>
      </c>
      <c r="B75" s="3" t="s">
        <v>117</v>
      </c>
      <c r="C75" s="3"/>
      <c r="D75" s="3">
        <v>1</v>
      </c>
      <c r="E75" s="3">
        <v>2000</v>
      </c>
      <c r="F75" s="4">
        <v>4000</v>
      </c>
      <c r="G75" s="3"/>
      <c r="H75" s="3" t="s">
        <v>67</v>
      </c>
    </row>
    <row r="76" spans="1:8">
      <c r="A76" s="3">
        <v>4</v>
      </c>
      <c r="B76" s="3" t="s">
        <v>119</v>
      </c>
      <c r="C76" s="3"/>
      <c r="D76" s="3">
        <v>10</v>
      </c>
      <c r="E76" s="3">
        <v>260</v>
      </c>
      <c r="F76" s="4">
        <f t="shared" ref="F76:F99" si="1">E76*D76</f>
        <v>2600</v>
      </c>
      <c r="G76" s="3"/>
      <c r="H76" s="3"/>
    </row>
    <row r="77" spans="1:8">
      <c r="A77" s="3">
        <v>5</v>
      </c>
      <c r="B77" s="3" t="s">
        <v>103</v>
      </c>
      <c r="C77" s="3"/>
      <c r="D77" s="3">
        <v>1</v>
      </c>
      <c r="E77" s="3">
        <v>600</v>
      </c>
      <c r="F77" s="4">
        <f t="shared" si="1"/>
        <v>600</v>
      </c>
      <c r="G77" s="3"/>
      <c r="H77" s="3"/>
    </row>
    <row r="78" spans="1:8">
      <c r="A78" s="3">
        <v>6</v>
      </c>
      <c r="B78" s="3" t="s">
        <v>88</v>
      </c>
      <c r="C78" s="3"/>
      <c r="D78" s="3">
        <v>1</v>
      </c>
      <c r="E78" s="3">
        <v>4000</v>
      </c>
      <c r="F78" s="4">
        <f t="shared" si="1"/>
        <v>4000</v>
      </c>
      <c r="G78" s="3"/>
      <c r="H78" s="3"/>
    </row>
    <row r="79" spans="1:8">
      <c r="A79" s="3"/>
      <c r="B79" s="3" t="s">
        <v>69</v>
      </c>
      <c r="C79" s="3"/>
      <c r="D79" s="3"/>
      <c r="E79" s="3"/>
      <c r="F79" s="4"/>
      <c r="G79" s="7">
        <f>SUM(F73:F78)</f>
        <v>14300</v>
      </c>
      <c r="H79" s="3"/>
    </row>
    <row r="80" spans="1:8">
      <c r="A80" s="3" t="s">
        <v>125</v>
      </c>
      <c r="B80" s="5" t="s">
        <v>126</v>
      </c>
      <c r="C80" s="3"/>
      <c r="D80" s="3"/>
      <c r="E80" s="3"/>
      <c r="F80" s="4"/>
      <c r="G80" s="3"/>
      <c r="H80" s="3"/>
    </row>
    <row r="81" spans="1:8">
      <c r="A81" s="3">
        <v>1</v>
      </c>
      <c r="B81" s="3" t="s">
        <v>104</v>
      </c>
      <c r="C81" s="3"/>
      <c r="D81" s="3">
        <v>1</v>
      </c>
      <c r="E81" s="3">
        <v>1300</v>
      </c>
      <c r="F81" s="4">
        <v>1100</v>
      </c>
      <c r="G81" s="3"/>
      <c r="H81" s="3"/>
    </row>
    <row r="82" spans="1:8">
      <c r="A82" s="3">
        <v>2</v>
      </c>
      <c r="B82" s="3" t="s">
        <v>119</v>
      </c>
      <c r="C82" s="3"/>
      <c r="D82" s="3">
        <v>7</v>
      </c>
      <c r="E82" s="3">
        <v>260</v>
      </c>
      <c r="F82" s="4">
        <f t="shared" si="1"/>
        <v>1820</v>
      </c>
      <c r="G82" s="3"/>
      <c r="H82" s="3"/>
    </row>
    <row r="83" spans="1:8">
      <c r="A83" s="3">
        <v>3</v>
      </c>
      <c r="B83" s="3" t="s">
        <v>103</v>
      </c>
      <c r="C83" s="3"/>
      <c r="D83" s="3">
        <v>1</v>
      </c>
      <c r="E83" s="3">
        <v>600</v>
      </c>
      <c r="F83" s="4">
        <f t="shared" si="1"/>
        <v>600</v>
      </c>
      <c r="G83" s="3"/>
      <c r="H83" s="3"/>
    </row>
    <row r="84" spans="1:8">
      <c r="A84" s="3">
        <v>4</v>
      </c>
      <c r="B84" s="3" t="s">
        <v>127</v>
      </c>
      <c r="C84" s="3"/>
      <c r="D84" s="3">
        <v>1</v>
      </c>
      <c r="E84" s="3">
        <v>3500</v>
      </c>
      <c r="F84" s="4">
        <f t="shared" si="1"/>
        <v>3500</v>
      </c>
      <c r="G84" s="3"/>
      <c r="H84" s="3"/>
    </row>
    <row r="85" spans="1:8" ht="24">
      <c r="A85" s="3">
        <v>5</v>
      </c>
      <c r="B85" s="3" t="s">
        <v>128</v>
      </c>
      <c r="C85" s="3"/>
      <c r="D85" s="3">
        <v>1</v>
      </c>
      <c r="E85" s="3">
        <v>4000</v>
      </c>
      <c r="F85" s="4">
        <v>0</v>
      </c>
      <c r="G85" s="3"/>
      <c r="H85" s="3"/>
    </row>
    <row r="86" spans="1:8">
      <c r="A86" s="3">
        <v>6</v>
      </c>
      <c r="B86" s="3" t="s">
        <v>129</v>
      </c>
      <c r="C86" s="3"/>
      <c r="D86" s="3">
        <v>1</v>
      </c>
      <c r="E86" s="3">
        <v>3000</v>
      </c>
      <c r="F86" s="4"/>
      <c r="G86" s="3"/>
      <c r="H86" s="3"/>
    </row>
    <row r="87" spans="1:8">
      <c r="A87" s="3">
        <v>7</v>
      </c>
      <c r="B87" s="3" t="s">
        <v>88</v>
      </c>
      <c r="C87" s="3"/>
      <c r="D87" s="3">
        <v>1</v>
      </c>
      <c r="E87" s="3">
        <v>4000</v>
      </c>
      <c r="F87" s="4">
        <v>0</v>
      </c>
      <c r="G87" s="3"/>
      <c r="H87" s="3"/>
    </row>
    <row r="88" spans="1:8">
      <c r="A88" s="3">
        <v>7</v>
      </c>
      <c r="B88" s="3" t="s">
        <v>69</v>
      </c>
      <c r="C88" s="3"/>
      <c r="D88" s="3"/>
      <c r="E88" s="3"/>
      <c r="F88" s="4"/>
      <c r="G88" s="7">
        <f>SUM(F81:F87)</f>
        <v>7020</v>
      </c>
      <c r="H88" s="3"/>
    </row>
    <row r="89" spans="1:8">
      <c r="A89" s="3" t="s">
        <v>130</v>
      </c>
      <c r="B89" s="3" t="s">
        <v>131</v>
      </c>
      <c r="C89" s="3"/>
      <c r="D89" s="3"/>
      <c r="E89" s="3"/>
      <c r="F89" s="4"/>
      <c r="G89" s="3"/>
      <c r="H89" s="3"/>
    </row>
    <row r="90" spans="1:8">
      <c r="A90" s="3">
        <v>1</v>
      </c>
      <c r="B90" s="3" t="s">
        <v>62</v>
      </c>
      <c r="C90" s="3"/>
      <c r="D90" s="3">
        <v>4</v>
      </c>
      <c r="E90" s="3">
        <v>80</v>
      </c>
      <c r="F90" s="4">
        <f t="shared" si="1"/>
        <v>320</v>
      </c>
      <c r="G90" s="3"/>
      <c r="H90" s="3"/>
    </row>
    <row r="91" spans="1:8">
      <c r="A91" s="3">
        <v>2</v>
      </c>
      <c r="B91" s="3" t="s">
        <v>132</v>
      </c>
      <c r="C91" s="3"/>
      <c r="D91" s="3">
        <v>1</v>
      </c>
      <c r="E91" s="3">
        <v>350</v>
      </c>
      <c r="F91" s="4">
        <f t="shared" si="1"/>
        <v>350</v>
      </c>
      <c r="G91" s="3"/>
      <c r="H91" s="3"/>
    </row>
    <row r="92" spans="1:8">
      <c r="A92" s="3">
        <v>3</v>
      </c>
      <c r="B92" s="3" t="s">
        <v>133</v>
      </c>
      <c r="C92" s="3"/>
      <c r="D92" s="3">
        <v>1</v>
      </c>
      <c r="E92" s="3">
        <v>3000</v>
      </c>
      <c r="F92" s="4">
        <f t="shared" si="1"/>
        <v>3000</v>
      </c>
      <c r="G92" s="3"/>
      <c r="H92" s="3"/>
    </row>
    <row r="93" spans="1:8">
      <c r="A93" s="3"/>
      <c r="B93" s="3" t="s">
        <v>69</v>
      </c>
      <c r="C93" s="3"/>
      <c r="D93" s="3"/>
      <c r="E93" s="3"/>
      <c r="F93" s="4"/>
      <c r="G93" s="7">
        <f>SUM(F90:F92)</f>
        <v>3670</v>
      </c>
      <c r="H93" s="3"/>
    </row>
    <row r="94" spans="1:8">
      <c r="A94" s="3" t="s">
        <v>134</v>
      </c>
      <c r="B94" s="5" t="s">
        <v>135</v>
      </c>
      <c r="C94" s="3"/>
      <c r="D94" s="3"/>
      <c r="E94" s="3"/>
      <c r="F94" s="4"/>
      <c r="G94" s="3"/>
      <c r="H94" s="3"/>
    </row>
    <row r="95" spans="1:8">
      <c r="A95" s="3">
        <v>1</v>
      </c>
      <c r="B95" s="3" t="s">
        <v>136</v>
      </c>
      <c r="C95" s="3"/>
      <c r="D95" s="3">
        <v>1</v>
      </c>
      <c r="E95" s="3">
        <v>600</v>
      </c>
      <c r="F95" s="4">
        <f t="shared" si="1"/>
        <v>600</v>
      </c>
      <c r="G95" s="3"/>
      <c r="H95" s="3"/>
    </row>
    <row r="96" spans="1:8">
      <c r="A96" s="3">
        <v>2</v>
      </c>
      <c r="B96" s="3" t="s">
        <v>137</v>
      </c>
      <c r="C96" s="3"/>
      <c r="D96" s="3">
        <v>1</v>
      </c>
      <c r="E96" s="3">
        <v>3500</v>
      </c>
      <c r="F96" s="4">
        <f t="shared" si="1"/>
        <v>3500</v>
      </c>
      <c r="G96" s="3"/>
      <c r="H96" s="3"/>
    </row>
    <row r="97" spans="1:8">
      <c r="A97" s="3">
        <v>3</v>
      </c>
      <c r="B97" s="3" t="s">
        <v>138</v>
      </c>
      <c r="C97" s="3"/>
      <c r="D97" s="3">
        <v>1</v>
      </c>
      <c r="E97" s="3">
        <v>40000</v>
      </c>
      <c r="F97" s="4">
        <f t="shared" si="1"/>
        <v>40000</v>
      </c>
      <c r="G97" s="3"/>
      <c r="H97" s="3"/>
    </row>
    <row r="98" spans="1:8">
      <c r="A98" s="3">
        <v>4</v>
      </c>
      <c r="B98" s="3" t="s">
        <v>139</v>
      </c>
      <c r="C98" s="3"/>
      <c r="D98" s="3">
        <v>1</v>
      </c>
      <c r="E98" s="3">
        <v>1200</v>
      </c>
      <c r="F98" s="4">
        <f t="shared" si="1"/>
        <v>1200</v>
      </c>
      <c r="G98" s="3"/>
      <c r="H98" s="3"/>
    </row>
    <row r="99" spans="1:8">
      <c r="A99" s="3">
        <v>5</v>
      </c>
      <c r="B99" s="3" t="s">
        <v>140</v>
      </c>
      <c r="C99" s="3"/>
      <c r="D99" s="3">
        <v>1</v>
      </c>
      <c r="E99" s="3">
        <v>1000</v>
      </c>
      <c r="F99" s="4">
        <f t="shared" si="1"/>
        <v>1000</v>
      </c>
      <c r="G99" s="3"/>
      <c r="H99" s="3"/>
    </row>
    <row r="100" spans="1:8">
      <c r="A100" s="3">
        <v>6</v>
      </c>
      <c r="B100" s="3" t="s">
        <v>141</v>
      </c>
      <c r="C100" s="3"/>
      <c r="D100" s="3">
        <v>1</v>
      </c>
      <c r="E100" s="3">
        <v>500</v>
      </c>
      <c r="F100" s="4">
        <v>0</v>
      </c>
      <c r="G100" s="7">
        <f>SUM(F95:F100)</f>
        <v>46300</v>
      </c>
      <c r="H100" s="3"/>
    </row>
    <row r="101" spans="1:8">
      <c r="A101" s="3"/>
      <c r="B101" s="3" t="s">
        <v>142</v>
      </c>
      <c r="C101" s="3"/>
      <c r="D101" s="3"/>
      <c r="E101" s="3"/>
      <c r="F101" s="4">
        <f>SUM(F3:F100)</f>
        <v>163790</v>
      </c>
      <c r="G101" s="3"/>
      <c r="H101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"/>
    </sheetView>
  </sheetViews>
  <sheetFormatPr defaultRowHeight="14"/>
  <cols>
    <col min="1" max="1" width="13" bestFit="1" customWidth="1"/>
    <col min="2" max="2" width="10.1796875" bestFit="1" customWidth="1"/>
    <col min="3" max="3" width="7.08984375" bestFit="1" customWidth="1"/>
    <col min="4" max="4" width="34.1796875" bestFit="1" customWidth="1"/>
    <col min="5" max="5" width="5.453125" bestFit="1" customWidth="1"/>
    <col min="7" max="8" width="5.453125" bestFit="1" customWidth="1"/>
  </cols>
  <sheetData>
    <row r="1" spans="1:8">
      <c r="A1" s="14" t="s">
        <v>199</v>
      </c>
      <c r="B1" s="14"/>
      <c r="C1" s="14" t="s">
        <v>200</v>
      </c>
      <c r="D1" s="14" t="s">
        <v>201</v>
      </c>
      <c r="E1" s="14">
        <v>5999</v>
      </c>
      <c r="F1" s="14">
        <v>5599</v>
      </c>
      <c r="G1" s="14">
        <v>5799</v>
      </c>
      <c r="H1" s="14">
        <v>4899</v>
      </c>
    </row>
    <row r="2" spans="1:8">
      <c r="A2" s="14" t="s">
        <v>5</v>
      </c>
      <c r="B2" s="14"/>
      <c r="C2" s="14" t="s">
        <v>202</v>
      </c>
      <c r="D2" s="14" t="s">
        <v>203</v>
      </c>
      <c r="E2" s="14">
        <v>9999</v>
      </c>
      <c r="F2" s="14"/>
      <c r="G2" s="14"/>
      <c r="H2" s="14">
        <v>8799</v>
      </c>
    </row>
    <row r="3" spans="1:8">
      <c r="A3" s="14" t="s">
        <v>144</v>
      </c>
      <c r="B3" s="14"/>
      <c r="C3" s="14" t="s">
        <v>204</v>
      </c>
      <c r="D3" s="14" t="s">
        <v>205</v>
      </c>
      <c r="E3" s="14">
        <v>6713</v>
      </c>
      <c r="F3" s="14">
        <v>7998</v>
      </c>
      <c r="G3" s="14"/>
      <c r="H3" s="78">
        <v>9000</v>
      </c>
    </row>
    <row r="4" spans="1:8">
      <c r="A4" s="78" t="s">
        <v>206</v>
      </c>
      <c r="B4" s="14" t="s">
        <v>207</v>
      </c>
      <c r="C4" s="14" t="s">
        <v>204</v>
      </c>
      <c r="D4" s="14" t="s">
        <v>208</v>
      </c>
      <c r="E4" s="14">
        <v>3427</v>
      </c>
      <c r="F4" s="14"/>
      <c r="G4" s="14"/>
      <c r="H4" s="78"/>
    </row>
    <row r="5" spans="1:8">
      <c r="A5" s="78"/>
      <c r="B5" s="14" t="s">
        <v>206</v>
      </c>
      <c r="C5" s="14" t="s">
        <v>204</v>
      </c>
      <c r="D5" s="14" t="s">
        <v>209</v>
      </c>
      <c r="E5" s="14">
        <v>1570</v>
      </c>
      <c r="F5" s="14"/>
      <c r="G5" s="14"/>
      <c r="H5" s="78"/>
    </row>
    <row r="6" spans="1:8">
      <c r="A6" s="78"/>
      <c r="B6" s="14" t="s">
        <v>143</v>
      </c>
      <c r="C6" s="14" t="s">
        <v>204</v>
      </c>
      <c r="D6" s="14" t="s">
        <v>210</v>
      </c>
      <c r="E6" s="14">
        <v>2713</v>
      </c>
      <c r="F6" s="14"/>
      <c r="G6" s="14"/>
      <c r="H6" s="78"/>
    </row>
    <row r="7" spans="1:8">
      <c r="A7" s="79" t="s">
        <v>8</v>
      </c>
      <c r="B7" s="15" t="s">
        <v>211</v>
      </c>
      <c r="C7" s="15" t="s">
        <v>212</v>
      </c>
      <c r="D7" s="14" t="s">
        <v>213</v>
      </c>
      <c r="E7" s="15">
        <v>9599</v>
      </c>
      <c r="F7" s="14"/>
      <c r="G7" s="14"/>
      <c r="H7" s="15">
        <v>8199</v>
      </c>
    </row>
    <row r="8" spans="1:8">
      <c r="A8" s="79"/>
      <c r="B8" s="15" t="s">
        <v>214</v>
      </c>
      <c r="C8" s="15" t="s">
        <v>212</v>
      </c>
      <c r="D8" s="14" t="s">
        <v>215</v>
      </c>
      <c r="E8" s="15">
        <v>4349</v>
      </c>
      <c r="F8" s="14"/>
      <c r="G8" s="14"/>
      <c r="H8" s="15">
        <v>3789</v>
      </c>
    </row>
    <row r="9" spans="1:8">
      <c r="A9" s="79"/>
      <c r="B9" s="15" t="s">
        <v>216</v>
      </c>
      <c r="C9" s="15" t="s">
        <v>212</v>
      </c>
      <c r="D9" s="14" t="s">
        <v>217</v>
      </c>
      <c r="E9" s="15">
        <v>3049</v>
      </c>
      <c r="F9" s="14"/>
      <c r="G9" s="14"/>
      <c r="H9" s="15">
        <v>2599</v>
      </c>
    </row>
    <row r="10" spans="1:8">
      <c r="A10" s="79"/>
      <c r="B10" s="15" t="s">
        <v>216</v>
      </c>
      <c r="C10" s="15" t="s">
        <v>212</v>
      </c>
      <c r="D10" s="14" t="s">
        <v>217</v>
      </c>
      <c r="E10" s="15">
        <v>3049</v>
      </c>
      <c r="F10" s="14"/>
      <c r="G10" s="14"/>
      <c r="H10" s="15">
        <v>2599</v>
      </c>
    </row>
    <row r="11" spans="1:8">
      <c r="A11" s="15" t="s">
        <v>218</v>
      </c>
      <c r="B11" s="14"/>
      <c r="C11" s="14"/>
      <c r="D11" s="14" t="s">
        <v>219</v>
      </c>
      <c r="E11" s="15">
        <v>99</v>
      </c>
      <c r="F11" s="14"/>
      <c r="G11" s="14"/>
      <c r="H11" s="15">
        <v>99</v>
      </c>
    </row>
  </sheetData>
  <mergeCells count="3">
    <mergeCell ref="H3:H6"/>
    <mergeCell ref="A4:A6"/>
    <mergeCell ref="A7:A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9" sqref="C9:C10"/>
    </sheetView>
  </sheetViews>
  <sheetFormatPr defaultRowHeight="14"/>
  <cols>
    <col min="3" max="3" width="11" bestFit="1" customWidth="1"/>
    <col min="5" max="5" width="5.453125" bestFit="1" customWidth="1"/>
    <col min="7" max="7" width="22.90625" bestFit="1" customWidth="1"/>
    <col min="10" max="10" width="22.81640625" bestFit="1" customWidth="1"/>
    <col min="11" max="11" width="9.453125" bestFit="1" customWidth="1"/>
    <col min="12" max="12" width="21.81640625" bestFit="1" customWidth="1"/>
  </cols>
  <sheetData>
    <row r="1" spans="1:13" ht="27.5">
      <c r="A1" s="80" t="s">
        <v>223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ht="27.5">
      <c r="A2" s="18"/>
      <c r="B2" s="18"/>
      <c r="C2" s="16" t="s">
        <v>224</v>
      </c>
      <c r="D2" s="16" t="s">
        <v>225</v>
      </c>
      <c r="E2" s="16" t="s">
        <v>226</v>
      </c>
      <c r="F2" s="78" t="s">
        <v>227</v>
      </c>
      <c r="G2" s="78"/>
      <c r="H2" s="16" t="s">
        <v>228</v>
      </c>
      <c r="I2" s="17" t="s">
        <v>229</v>
      </c>
      <c r="J2" s="17" t="s">
        <v>230</v>
      </c>
      <c r="K2" s="17" t="s">
        <v>231</v>
      </c>
      <c r="L2" s="19"/>
      <c r="M2" s="19"/>
    </row>
    <row r="3" spans="1:13">
      <c r="A3" s="19" t="s">
        <v>232</v>
      </c>
      <c r="B3" s="19"/>
      <c r="C3" s="19" t="s">
        <v>233</v>
      </c>
      <c r="D3" s="19" t="s">
        <v>234</v>
      </c>
      <c r="E3" s="19">
        <v>1880</v>
      </c>
      <c r="F3" s="19"/>
      <c r="G3" s="19" t="s">
        <v>235</v>
      </c>
      <c r="H3" s="19">
        <v>1580</v>
      </c>
      <c r="I3" s="19" t="s">
        <v>236</v>
      </c>
      <c r="J3" s="19">
        <v>15116441788</v>
      </c>
      <c r="K3" s="19">
        <v>82242046</v>
      </c>
      <c r="L3" s="19" t="s">
        <v>237</v>
      </c>
      <c r="M3" s="19"/>
    </row>
    <row r="4" spans="1:13">
      <c r="A4" s="19"/>
      <c r="B4" s="19"/>
      <c r="C4" s="19" t="s">
        <v>238</v>
      </c>
      <c r="D4" s="19"/>
      <c r="E4" s="19">
        <v>8398</v>
      </c>
      <c r="F4" s="19"/>
      <c r="G4" s="19" t="s">
        <v>239</v>
      </c>
      <c r="H4" s="19">
        <v>7298</v>
      </c>
      <c r="I4" s="19" t="s">
        <v>240</v>
      </c>
      <c r="J4" s="19">
        <v>15080761110</v>
      </c>
      <c r="K4" s="19"/>
      <c r="L4" s="19"/>
      <c r="M4" s="19"/>
    </row>
    <row r="5" spans="1:1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>
      <c r="A6" s="19"/>
      <c r="B6" s="19"/>
      <c r="C6" s="19" t="s">
        <v>241</v>
      </c>
      <c r="D6" s="19"/>
      <c r="E6" s="19"/>
      <c r="F6" s="19"/>
      <c r="G6" s="19" t="s">
        <v>242</v>
      </c>
      <c r="H6" s="19"/>
      <c r="I6" s="19" t="s">
        <v>243</v>
      </c>
      <c r="J6" s="19" t="s">
        <v>244</v>
      </c>
      <c r="K6" s="19"/>
      <c r="L6" s="19" t="s">
        <v>245</v>
      </c>
      <c r="M6" s="19"/>
    </row>
    <row r="7" spans="1:13">
      <c r="A7" s="19"/>
      <c r="B7" s="19"/>
      <c r="C7" s="19" t="s">
        <v>246</v>
      </c>
      <c r="D7" s="19"/>
      <c r="E7" s="19"/>
      <c r="F7" s="19"/>
      <c r="G7" s="19" t="s">
        <v>239</v>
      </c>
      <c r="H7" s="19"/>
      <c r="I7" s="19" t="s">
        <v>247</v>
      </c>
      <c r="J7" s="19">
        <v>15111153168</v>
      </c>
      <c r="K7" s="19"/>
      <c r="L7" s="19" t="s">
        <v>248</v>
      </c>
      <c r="M7" s="19"/>
    </row>
  </sheetData>
  <mergeCells count="2">
    <mergeCell ref="F2:G2"/>
    <mergeCell ref="A1:M1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26" sqref="H26"/>
    </sheetView>
  </sheetViews>
  <sheetFormatPr defaultRowHeight="14"/>
  <sheetData>
    <row r="1" spans="1:6">
      <c r="A1" t="s">
        <v>277</v>
      </c>
      <c r="B1">
        <v>1.6850000000000001</v>
      </c>
      <c r="C1">
        <v>2.2400000000000002</v>
      </c>
      <c r="D1">
        <f>B1*C1</f>
        <v>3.7744000000000004</v>
      </c>
      <c r="E1">
        <v>340</v>
      </c>
      <c r="F1">
        <f>D1*E1</f>
        <v>1283.296</v>
      </c>
    </row>
    <row r="2" spans="1:6">
      <c r="A2" t="s">
        <v>278</v>
      </c>
      <c r="B2">
        <v>2.23</v>
      </c>
      <c r="C2">
        <v>1.51</v>
      </c>
      <c r="D2">
        <f t="shared" ref="D2:D6" si="0">B2*C2</f>
        <v>3.3673000000000002</v>
      </c>
      <c r="E2">
        <v>340</v>
      </c>
      <c r="F2">
        <f t="shared" ref="F2:F6" si="1">D2*E2</f>
        <v>1144.8820000000001</v>
      </c>
    </row>
    <row r="3" spans="1:6">
      <c r="A3" t="s">
        <v>279</v>
      </c>
      <c r="B3">
        <v>1.5449999999999999</v>
      </c>
      <c r="C3">
        <v>2.4049999999999998</v>
      </c>
      <c r="D3">
        <f t="shared" si="0"/>
        <v>3.7157249999999995</v>
      </c>
      <c r="E3">
        <v>448</v>
      </c>
      <c r="F3">
        <f t="shared" si="1"/>
        <v>1664.6447999999998</v>
      </c>
    </row>
    <row r="4" spans="1:6">
      <c r="A4" t="s">
        <v>280</v>
      </c>
      <c r="B4">
        <v>2.15</v>
      </c>
      <c r="C4">
        <v>1.9850000000000001</v>
      </c>
      <c r="D4">
        <f t="shared" si="0"/>
        <v>4.2677500000000004</v>
      </c>
      <c r="E4">
        <v>260</v>
      </c>
      <c r="F4">
        <f t="shared" si="1"/>
        <v>1109.615</v>
      </c>
    </row>
    <row r="5" spans="1:6">
      <c r="A5" t="s">
        <v>281</v>
      </c>
      <c r="B5">
        <v>1.51</v>
      </c>
      <c r="C5">
        <v>2.0299999999999998</v>
      </c>
      <c r="D5">
        <f t="shared" si="0"/>
        <v>3.0652999999999997</v>
      </c>
      <c r="E5">
        <v>260</v>
      </c>
      <c r="F5">
        <f t="shared" si="1"/>
        <v>796.97799999999995</v>
      </c>
    </row>
    <row r="6" spans="1:6">
      <c r="A6" t="s">
        <v>282</v>
      </c>
      <c r="B6">
        <v>1.528</v>
      </c>
      <c r="C6">
        <v>2.0499999999999998</v>
      </c>
      <c r="D6">
        <f t="shared" si="0"/>
        <v>3.1323999999999996</v>
      </c>
      <c r="E6">
        <v>260</v>
      </c>
      <c r="F6">
        <f t="shared" si="1"/>
        <v>814.42399999999986</v>
      </c>
    </row>
    <row r="7" spans="1:6">
      <c r="F7">
        <f>SUM(F1:F6)</f>
        <v>6813.8397999999997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IT66"/>
  <sheetViews>
    <sheetView topLeftCell="A30" workbookViewId="0">
      <selection activeCell="D38" sqref="D38"/>
    </sheetView>
  </sheetViews>
  <sheetFormatPr defaultRowHeight="14"/>
  <cols>
    <col min="2" max="2" width="10.54296875" bestFit="1" customWidth="1"/>
    <col min="3" max="3" width="43.81640625" bestFit="1" customWidth="1"/>
    <col min="4" max="4" width="24.453125" customWidth="1"/>
    <col min="12" max="12" width="38.08984375" customWidth="1"/>
  </cols>
  <sheetData>
    <row r="1" spans="1:254" ht="31">
      <c r="A1" s="84" t="s">
        <v>285</v>
      </c>
      <c r="B1" s="85"/>
      <c r="C1" s="85"/>
      <c r="D1" s="85"/>
      <c r="E1" s="85"/>
      <c r="F1" s="85"/>
      <c r="G1" s="85"/>
      <c r="H1" s="85"/>
      <c r="I1" s="85"/>
      <c r="J1" s="85"/>
      <c r="K1" s="86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</row>
    <row r="2" spans="1:254" ht="90">
      <c r="A2" s="45" t="s">
        <v>286</v>
      </c>
      <c r="B2" s="45" t="s">
        <v>287</v>
      </c>
      <c r="C2" s="45" t="s">
        <v>288</v>
      </c>
      <c r="D2" s="58" t="s">
        <v>352</v>
      </c>
      <c r="E2" s="45" t="s">
        <v>289</v>
      </c>
      <c r="F2" s="46" t="s">
        <v>290</v>
      </c>
      <c r="G2" s="46" t="s">
        <v>291</v>
      </c>
      <c r="H2" s="46" t="s">
        <v>292</v>
      </c>
      <c r="I2" s="45" t="s">
        <v>293</v>
      </c>
      <c r="J2" s="45"/>
      <c r="K2" s="47" t="s">
        <v>294</v>
      </c>
      <c r="L2" s="39"/>
      <c r="M2" s="39"/>
      <c r="N2" s="39" t="s">
        <v>330</v>
      </c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</row>
    <row r="3" spans="1:254" ht="15">
      <c r="A3" s="48" t="s">
        <v>295</v>
      </c>
      <c r="B3" s="48"/>
      <c r="C3" s="48"/>
      <c r="D3" s="48"/>
      <c r="E3" s="48"/>
      <c r="F3" s="48"/>
      <c r="G3" s="48"/>
      <c r="H3" s="48"/>
      <c r="I3" s="48"/>
      <c r="J3" s="48"/>
      <c r="K3" s="49"/>
      <c r="L3" s="39"/>
      <c r="M3" s="39"/>
      <c r="N3" s="39" t="s">
        <v>331</v>
      </c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</row>
    <row r="4" spans="1:254" ht="15">
      <c r="A4" s="48" t="s">
        <v>297</v>
      </c>
      <c r="B4" s="48"/>
      <c r="C4" s="48"/>
      <c r="D4" s="48"/>
      <c r="E4" s="52"/>
      <c r="F4" s="52"/>
      <c r="G4" s="52"/>
      <c r="H4" s="52"/>
      <c r="I4" s="52"/>
      <c r="J4" s="52"/>
      <c r="K4" s="50"/>
      <c r="L4" s="39"/>
      <c r="M4" s="39"/>
      <c r="N4" s="39" t="s">
        <v>332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</row>
    <row r="5" spans="1:254" ht="30" hidden="1">
      <c r="A5" s="47">
        <v>1</v>
      </c>
      <c r="B5" s="47" t="s">
        <v>317</v>
      </c>
      <c r="C5" s="47"/>
      <c r="D5" s="47"/>
      <c r="E5" s="53">
        <v>1</v>
      </c>
      <c r="F5" s="54" t="s">
        <v>298</v>
      </c>
      <c r="G5" s="54">
        <v>2500</v>
      </c>
      <c r="H5" s="47"/>
      <c r="I5" s="54">
        <v>0</v>
      </c>
      <c r="J5" s="54"/>
      <c r="K5" s="50" t="s">
        <v>299</v>
      </c>
      <c r="L5" s="39"/>
      <c r="M5" s="39"/>
      <c r="N5" s="39" t="s">
        <v>333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</row>
    <row r="6" spans="1:254" ht="30" hidden="1">
      <c r="A6" s="47"/>
      <c r="B6" s="47" t="s">
        <v>318</v>
      </c>
      <c r="C6" s="47"/>
      <c r="D6" s="47"/>
      <c r="E6" s="53"/>
      <c r="F6" s="54"/>
      <c r="G6" s="54"/>
      <c r="H6" s="47"/>
      <c r="I6" s="54"/>
      <c r="J6" s="54"/>
      <c r="K6" s="50"/>
      <c r="L6" s="39"/>
      <c r="M6" s="39"/>
      <c r="N6" s="39" t="s">
        <v>334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</row>
    <row r="7" spans="1:254" ht="30" hidden="1">
      <c r="A7" s="47">
        <v>2</v>
      </c>
      <c r="B7" s="47" t="s">
        <v>319</v>
      </c>
      <c r="C7" s="47"/>
      <c r="D7" s="47"/>
      <c r="E7" s="53">
        <v>1</v>
      </c>
      <c r="F7" s="54" t="s">
        <v>298</v>
      </c>
      <c r="G7" s="54">
        <v>1000</v>
      </c>
      <c r="H7" s="47"/>
      <c r="I7" s="54">
        <v>0</v>
      </c>
      <c r="J7" s="54"/>
      <c r="K7" s="50" t="s">
        <v>299</v>
      </c>
      <c r="L7" s="39"/>
      <c r="M7" s="40"/>
      <c r="N7" s="39" t="s">
        <v>335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</row>
    <row r="8" spans="1:254" ht="30" hidden="1">
      <c r="A8" s="47"/>
      <c r="B8" s="47" t="s">
        <v>320</v>
      </c>
      <c r="C8" s="47"/>
      <c r="D8" s="47"/>
      <c r="E8" s="53"/>
      <c r="F8" s="54"/>
      <c r="G8" s="54"/>
      <c r="H8" s="47"/>
      <c r="I8" s="54"/>
      <c r="J8" s="54"/>
      <c r="K8" s="50"/>
      <c r="L8" s="39"/>
      <c r="M8" s="40"/>
      <c r="N8" s="39" t="s">
        <v>336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</row>
    <row r="9" spans="1:254" ht="30" hidden="1">
      <c r="A9" s="47">
        <v>2</v>
      </c>
      <c r="B9" s="47" t="s">
        <v>322</v>
      </c>
      <c r="C9" s="47"/>
      <c r="D9" s="47"/>
      <c r="E9" s="53">
        <v>1</v>
      </c>
      <c r="F9" s="54" t="s">
        <v>298</v>
      </c>
      <c r="G9" s="54">
        <v>1000</v>
      </c>
      <c r="H9" s="47"/>
      <c r="I9" s="54">
        <v>0</v>
      </c>
      <c r="J9" s="54"/>
      <c r="K9" s="50" t="s">
        <v>299</v>
      </c>
      <c r="L9" s="39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</row>
    <row r="10" spans="1:254" ht="30" hidden="1">
      <c r="A10" s="47"/>
      <c r="B10" s="47" t="s">
        <v>321</v>
      </c>
      <c r="C10" s="47"/>
      <c r="D10" s="47"/>
      <c r="E10" s="53"/>
      <c r="F10" s="54"/>
      <c r="G10" s="54"/>
      <c r="H10" s="47"/>
      <c r="I10" s="54"/>
      <c r="J10" s="54"/>
      <c r="K10" s="50"/>
      <c r="L10" s="39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</row>
    <row r="11" spans="1:254" ht="30" hidden="1">
      <c r="A11" s="47"/>
      <c r="B11" s="47" t="s">
        <v>326</v>
      </c>
      <c r="C11" s="47"/>
      <c r="D11" s="47"/>
      <c r="E11" s="53">
        <v>2</v>
      </c>
      <c r="F11" s="54"/>
      <c r="G11" s="54"/>
      <c r="H11" s="47"/>
      <c r="I11" s="54"/>
      <c r="J11" s="54"/>
      <c r="K11" s="50"/>
      <c r="L11" s="39"/>
      <c r="M11" s="40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</row>
    <row r="12" spans="1:254" ht="15" hidden="1">
      <c r="A12" s="47">
        <v>4</v>
      </c>
      <c r="B12" s="47" t="s">
        <v>323</v>
      </c>
      <c r="C12" s="47"/>
      <c r="D12" s="47"/>
      <c r="E12" s="53">
        <v>2</v>
      </c>
      <c r="F12" s="54" t="s">
        <v>300</v>
      </c>
      <c r="G12" s="54">
        <v>1200</v>
      </c>
      <c r="H12" s="55"/>
      <c r="I12" s="54">
        <v>0</v>
      </c>
      <c r="J12" s="54"/>
      <c r="K12" s="50" t="s">
        <v>299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</row>
    <row r="13" spans="1:254" ht="15" hidden="1">
      <c r="A13" s="47">
        <v>5</v>
      </c>
      <c r="B13" s="47" t="s">
        <v>301</v>
      </c>
      <c r="C13" s="47"/>
      <c r="D13" s="57"/>
      <c r="E13" s="53">
        <v>4</v>
      </c>
      <c r="F13" s="54" t="s">
        <v>300</v>
      </c>
      <c r="G13" s="54">
        <v>60</v>
      </c>
      <c r="H13" s="47"/>
      <c r="I13" s="54">
        <v>0</v>
      </c>
      <c r="J13" s="54"/>
      <c r="K13" s="50" t="s">
        <v>299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</row>
    <row r="14" spans="1:254" ht="15" hidden="1">
      <c r="A14" s="47">
        <v>6</v>
      </c>
      <c r="B14" s="47"/>
      <c r="C14" s="47"/>
      <c r="D14" s="47"/>
      <c r="E14" s="53"/>
      <c r="F14" s="54"/>
      <c r="G14" s="54"/>
      <c r="H14" s="47"/>
      <c r="I14" s="54"/>
      <c r="J14" s="54"/>
      <c r="K14" s="50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</row>
    <row r="15" spans="1:254" ht="30" hidden="1">
      <c r="A15" s="47">
        <v>7</v>
      </c>
      <c r="B15" s="47" t="s">
        <v>324</v>
      </c>
      <c r="C15" s="47"/>
      <c r="D15" s="47"/>
      <c r="E15" s="53">
        <v>2</v>
      </c>
      <c r="F15" s="54" t="s">
        <v>302</v>
      </c>
      <c r="G15" s="54">
        <v>760</v>
      </c>
      <c r="H15" s="55"/>
      <c r="I15" s="54">
        <v>0</v>
      </c>
      <c r="J15" s="54"/>
      <c r="K15" s="50" t="s">
        <v>299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</row>
    <row r="16" spans="1:254" ht="15" hidden="1">
      <c r="A16" s="47"/>
      <c r="B16" s="47" t="s">
        <v>296</v>
      </c>
      <c r="C16" s="47"/>
      <c r="D16" s="47"/>
      <c r="E16" s="45"/>
      <c r="F16" s="47"/>
      <c r="G16" s="47"/>
      <c r="H16" s="56"/>
      <c r="I16" s="51"/>
      <c r="J16" s="51"/>
      <c r="K16" s="50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</row>
    <row r="17" spans="1:254" ht="15" hidden="1">
      <c r="A17" s="48" t="s">
        <v>303</v>
      </c>
      <c r="B17" s="52"/>
      <c r="C17" s="52"/>
      <c r="D17" s="52"/>
      <c r="E17" s="52"/>
      <c r="F17" s="52"/>
      <c r="G17" s="52"/>
      <c r="H17" s="52"/>
      <c r="I17" s="52"/>
      <c r="J17" s="52"/>
      <c r="K17" s="50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</row>
    <row r="18" spans="1:254" ht="15">
      <c r="A18" s="47"/>
      <c r="B18" s="47"/>
      <c r="C18" s="47"/>
      <c r="D18" s="47"/>
      <c r="E18" s="45"/>
      <c r="F18" s="47"/>
      <c r="G18" s="47"/>
      <c r="H18" s="47"/>
      <c r="I18" s="54"/>
      <c r="J18" s="54"/>
      <c r="K18" s="50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</row>
    <row r="19" spans="1:254" ht="15">
      <c r="A19" s="47"/>
      <c r="B19" s="47"/>
      <c r="C19" s="47"/>
      <c r="D19" s="47"/>
      <c r="E19" s="45"/>
      <c r="F19" s="47"/>
      <c r="G19" s="47"/>
      <c r="H19" s="47"/>
      <c r="I19" s="54"/>
      <c r="J19" s="54"/>
      <c r="K19" s="50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</row>
    <row r="20" spans="1:254" s="63" customFormat="1" ht="30">
      <c r="A20" s="59">
        <v>3</v>
      </c>
      <c r="B20" s="59" t="s">
        <v>304</v>
      </c>
      <c r="C20" s="59" t="s">
        <v>361</v>
      </c>
      <c r="D20" s="59"/>
      <c r="E20" s="59">
        <v>1</v>
      </c>
      <c r="F20" s="59" t="s">
        <v>298</v>
      </c>
      <c r="G20" s="59">
        <v>5000</v>
      </c>
      <c r="H20" s="59">
        <v>1</v>
      </c>
      <c r="I20" s="60">
        <v>0</v>
      </c>
      <c r="J20" s="60"/>
      <c r="K20" s="61" t="s">
        <v>299</v>
      </c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</row>
    <row r="21" spans="1:254" ht="30">
      <c r="A21" s="47">
        <v>4</v>
      </c>
      <c r="B21" s="47" t="s">
        <v>305</v>
      </c>
      <c r="C21" s="47"/>
      <c r="D21" s="47"/>
      <c r="E21" s="45">
        <v>1</v>
      </c>
      <c r="F21" s="47" t="s">
        <v>298</v>
      </c>
      <c r="G21" s="47">
        <v>1200</v>
      </c>
      <c r="H21" s="47"/>
      <c r="I21" s="54">
        <v>0</v>
      </c>
      <c r="J21" s="54"/>
      <c r="K21" s="50" t="s">
        <v>299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</row>
    <row r="22" spans="1:254" s="63" customFormat="1" ht="30">
      <c r="A22" s="59"/>
      <c r="B22" s="59" t="s">
        <v>325</v>
      </c>
      <c r="C22" s="59" t="s">
        <v>349</v>
      </c>
      <c r="D22" s="59" t="s">
        <v>351</v>
      </c>
      <c r="E22" s="59"/>
      <c r="F22" s="59"/>
      <c r="G22" s="59">
        <v>3999</v>
      </c>
      <c r="H22" s="59">
        <v>1</v>
      </c>
      <c r="I22" s="60"/>
      <c r="J22" s="60"/>
      <c r="K22" s="61"/>
      <c r="L22" s="64" t="s">
        <v>350</v>
      </c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</row>
    <row r="23" spans="1:254" s="63" customFormat="1" ht="15">
      <c r="A23" s="59"/>
      <c r="B23" s="59" t="s">
        <v>356</v>
      </c>
      <c r="C23" s="59" t="s">
        <v>357</v>
      </c>
      <c r="D23" s="59"/>
      <c r="E23" s="59"/>
      <c r="F23" s="59"/>
      <c r="G23" s="59">
        <v>449</v>
      </c>
      <c r="H23" s="59">
        <v>1</v>
      </c>
      <c r="I23" s="60"/>
      <c r="J23" s="60"/>
      <c r="K23" s="61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</row>
    <row r="24" spans="1:254" s="63" customFormat="1" ht="15">
      <c r="A24" s="59"/>
      <c r="B24" s="59" t="s">
        <v>358</v>
      </c>
      <c r="C24" s="59" t="s">
        <v>359</v>
      </c>
      <c r="D24" s="59" t="s">
        <v>360</v>
      </c>
      <c r="E24" s="59"/>
      <c r="F24" s="59"/>
      <c r="G24" s="59">
        <v>2889</v>
      </c>
      <c r="H24" s="59">
        <v>1</v>
      </c>
      <c r="I24" s="60"/>
      <c r="J24" s="60"/>
      <c r="K24" s="61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</row>
    <row r="25" spans="1:254" s="63" customFormat="1" ht="15">
      <c r="A25" s="59"/>
      <c r="B25" s="59" t="s">
        <v>353</v>
      </c>
      <c r="C25" s="63" t="s">
        <v>354</v>
      </c>
      <c r="D25" s="59" t="s">
        <v>355</v>
      </c>
      <c r="E25" s="59"/>
      <c r="F25" s="59"/>
      <c r="G25" s="59">
        <v>7800</v>
      </c>
      <c r="H25" s="59">
        <v>1</v>
      </c>
      <c r="I25" s="60"/>
      <c r="J25" s="60"/>
      <c r="K25" s="61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</row>
    <row r="26" spans="1:254" s="63" customFormat="1" ht="15">
      <c r="A26" s="59"/>
      <c r="B26" s="59" t="s">
        <v>362</v>
      </c>
      <c r="C26" s="59" t="s">
        <v>368</v>
      </c>
      <c r="D26" s="59"/>
      <c r="E26" s="59"/>
      <c r="F26" s="59"/>
      <c r="G26" s="59">
        <v>1000</v>
      </c>
      <c r="H26" s="59">
        <v>1</v>
      </c>
      <c r="I26" s="60"/>
      <c r="J26" s="60"/>
      <c r="K26" s="61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</row>
    <row r="27" spans="1:254" s="63" customFormat="1" ht="15">
      <c r="A27" s="59"/>
      <c r="B27" s="59" t="s">
        <v>363</v>
      </c>
      <c r="C27" s="59" t="s">
        <v>367</v>
      </c>
      <c r="D27" s="59"/>
      <c r="E27" s="59"/>
      <c r="F27" s="59"/>
      <c r="G27" s="59">
        <v>5000</v>
      </c>
      <c r="H27" s="59">
        <v>1</v>
      </c>
      <c r="I27" s="60"/>
      <c r="J27" s="60"/>
      <c r="K27" s="61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</row>
    <row r="28" spans="1:254" s="63" customFormat="1" ht="15">
      <c r="A28" s="59"/>
      <c r="B28" s="59" t="s">
        <v>369</v>
      </c>
      <c r="C28" s="59" t="s">
        <v>366</v>
      </c>
      <c r="D28" s="59"/>
      <c r="E28" s="59"/>
      <c r="F28" s="59"/>
      <c r="G28" s="59">
        <v>500</v>
      </c>
      <c r="H28" s="59">
        <v>1</v>
      </c>
      <c r="I28" s="60"/>
      <c r="J28" s="60"/>
      <c r="K28" s="61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</row>
    <row r="29" spans="1:254" s="63" customFormat="1" ht="15">
      <c r="A29" s="59"/>
      <c r="B29" s="59" t="s">
        <v>370</v>
      </c>
      <c r="C29" s="59"/>
      <c r="D29" s="59"/>
      <c r="E29" s="59"/>
      <c r="F29" s="59"/>
      <c r="G29" s="59">
        <v>3000</v>
      </c>
      <c r="H29" s="59">
        <v>1</v>
      </c>
      <c r="I29" s="60"/>
      <c r="J29" s="60"/>
      <c r="K29" s="61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</row>
    <row r="30" spans="1:254" s="63" customFormat="1" ht="15">
      <c r="A30" s="59"/>
      <c r="B30" s="59" t="s">
        <v>371</v>
      </c>
      <c r="C30" s="59"/>
      <c r="D30" s="59"/>
      <c r="E30" s="59">
        <v>3</v>
      </c>
      <c r="F30" s="59"/>
      <c r="G30" s="59">
        <v>1500</v>
      </c>
      <c r="H30" s="59">
        <v>1</v>
      </c>
      <c r="I30" s="60"/>
      <c r="J30" s="60"/>
      <c r="K30" s="61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</row>
    <row r="31" spans="1:254" ht="15">
      <c r="A31" s="47"/>
      <c r="B31" s="47" t="s">
        <v>296</v>
      </c>
      <c r="C31" s="47"/>
      <c r="D31" s="47"/>
      <c r="E31" s="47"/>
      <c r="F31" s="47"/>
      <c r="G31" s="47"/>
      <c r="H31" s="47"/>
      <c r="I31" s="51"/>
      <c r="J31" s="51"/>
      <c r="K31" s="50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</row>
    <row r="32" spans="1:254" ht="15">
      <c r="A32" s="48" t="s">
        <v>306</v>
      </c>
      <c r="B32" s="48"/>
      <c r="C32" s="52"/>
      <c r="D32" s="52"/>
      <c r="E32" s="52"/>
      <c r="F32" s="52"/>
      <c r="G32" s="52"/>
      <c r="H32" s="52"/>
      <c r="I32" s="52"/>
      <c r="J32" s="52"/>
      <c r="K32" s="50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39"/>
      <c r="GM32" s="39"/>
      <c r="GN32" s="39"/>
      <c r="GO32" s="39"/>
      <c r="GP32" s="39"/>
      <c r="GQ32" s="39"/>
      <c r="GR32" s="39"/>
      <c r="GS32" s="39"/>
      <c r="GT32" s="39"/>
      <c r="GU32" s="39"/>
      <c r="GV32" s="39"/>
      <c r="GW32" s="39"/>
      <c r="GX32" s="39"/>
      <c r="GY32" s="39"/>
      <c r="GZ32" s="39"/>
      <c r="HA32" s="39"/>
      <c r="HB32" s="39"/>
      <c r="HC32" s="39"/>
      <c r="HD32" s="39"/>
      <c r="HE32" s="39"/>
      <c r="HF32" s="39"/>
      <c r="HG32" s="39"/>
      <c r="HH32" s="39"/>
      <c r="HI32" s="39"/>
      <c r="HJ32" s="39"/>
      <c r="HK32" s="39"/>
      <c r="HL32" s="39"/>
      <c r="HM32" s="39"/>
      <c r="HN32" s="39"/>
      <c r="HO32" s="39"/>
      <c r="HP32" s="39"/>
      <c r="HQ32" s="39"/>
      <c r="HR32" s="39"/>
      <c r="HS32" s="39"/>
      <c r="HT32" s="39"/>
      <c r="HU32" s="39"/>
      <c r="HV32" s="39"/>
      <c r="HW32" s="39"/>
      <c r="HX32" s="39"/>
      <c r="HY32" s="39"/>
      <c r="HZ32" s="39"/>
      <c r="IA32" s="39"/>
      <c r="IB32" s="39"/>
      <c r="IC32" s="39"/>
      <c r="ID32" s="39"/>
      <c r="IE32" s="39"/>
      <c r="IF32" s="39"/>
      <c r="IG32" s="39"/>
      <c r="IH32" s="39"/>
      <c r="II32" s="39"/>
      <c r="IJ32" s="39"/>
      <c r="IK32" s="39"/>
      <c r="IL32" s="39"/>
      <c r="IM32" s="39"/>
      <c r="IN32" s="39"/>
      <c r="IO32" s="39"/>
      <c r="IP32" s="39"/>
      <c r="IQ32" s="39"/>
      <c r="IR32" s="39"/>
      <c r="IS32" s="39"/>
      <c r="IT32" s="39"/>
    </row>
    <row r="33" spans="1:11" ht="15">
      <c r="A33" s="47"/>
      <c r="B33" s="47" t="s">
        <v>296</v>
      </c>
      <c r="C33" s="47"/>
      <c r="D33" s="47"/>
      <c r="E33" s="45"/>
      <c r="F33" s="47"/>
      <c r="G33" s="47"/>
      <c r="H33" s="47"/>
      <c r="I33" s="51"/>
      <c r="J33" s="51"/>
      <c r="K33" s="50"/>
    </row>
    <row r="34" spans="1:11" ht="15">
      <c r="A34" s="48" t="s">
        <v>307</v>
      </c>
      <c r="B34" s="52"/>
      <c r="C34" s="52"/>
      <c r="D34" s="52"/>
      <c r="E34" s="52"/>
      <c r="F34" s="52"/>
      <c r="G34" s="52"/>
      <c r="H34" s="52"/>
      <c r="I34" s="52"/>
      <c r="J34" s="52"/>
      <c r="K34" s="50"/>
    </row>
    <row r="35" spans="1:11" ht="15">
      <c r="A35" s="47">
        <v>2</v>
      </c>
      <c r="B35" s="47" t="s">
        <v>308</v>
      </c>
      <c r="C35" s="47"/>
      <c r="D35" s="47"/>
      <c r="E35" s="45">
        <v>7</v>
      </c>
      <c r="F35" s="47" t="s">
        <v>298</v>
      </c>
      <c r="G35" s="47">
        <v>1500</v>
      </c>
      <c r="H35" s="47"/>
      <c r="I35" s="47"/>
      <c r="J35" s="47"/>
      <c r="K35" s="50" t="s">
        <v>299</v>
      </c>
    </row>
    <row r="36" spans="1:11" ht="60">
      <c r="A36" s="47">
        <v>3</v>
      </c>
      <c r="B36" s="47" t="s">
        <v>309</v>
      </c>
      <c r="C36" s="47"/>
      <c r="D36" s="47"/>
      <c r="E36" s="45">
        <v>1</v>
      </c>
      <c r="F36" s="47" t="s">
        <v>310</v>
      </c>
      <c r="G36" s="47">
        <v>6000</v>
      </c>
      <c r="H36" s="47"/>
      <c r="I36" s="47"/>
      <c r="J36" s="47"/>
      <c r="K36" s="50" t="s">
        <v>311</v>
      </c>
    </row>
    <row r="37" spans="1:11" ht="15">
      <c r="A37" s="47"/>
      <c r="B37" s="47" t="s">
        <v>296</v>
      </c>
      <c r="C37" s="47"/>
      <c r="D37" s="47"/>
      <c r="E37" s="45"/>
      <c r="F37" s="47"/>
      <c r="G37" s="47"/>
      <c r="H37" s="47"/>
      <c r="I37" s="51"/>
      <c r="J37" s="51"/>
      <c r="K37" s="50"/>
    </row>
    <row r="38" spans="1:11" ht="15">
      <c r="A38" s="48" t="s">
        <v>312</v>
      </c>
      <c r="B38" s="52"/>
      <c r="C38" s="48"/>
      <c r="D38" s="48"/>
      <c r="E38" s="48"/>
      <c r="F38" s="48"/>
      <c r="G38" s="48"/>
      <c r="H38" s="48"/>
      <c r="I38" s="48"/>
      <c r="J38" s="48"/>
      <c r="K38" s="50"/>
    </row>
    <row r="39" spans="1:11" ht="15">
      <c r="A39" s="47"/>
      <c r="B39" s="47" t="s">
        <v>296</v>
      </c>
      <c r="C39" s="47"/>
      <c r="D39" s="47"/>
      <c r="E39" s="47"/>
      <c r="F39" s="47"/>
      <c r="G39" s="47"/>
      <c r="H39" s="47"/>
      <c r="I39" s="51"/>
      <c r="J39" s="51"/>
      <c r="K39" s="50"/>
    </row>
    <row r="40" spans="1:11" ht="30">
      <c r="A40" s="48" t="s">
        <v>313</v>
      </c>
      <c r="B40" s="52"/>
      <c r="C40" s="48"/>
      <c r="D40" s="48"/>
      <c r="E40" s="48"/>
      <c r="F40" s="48"/>
      <c r="G40" s="48"/>
      <c r="H40" s="48"/>
      <c r="I40" s="48"/>
      <c r="J40" s="48"/>
      <c r="K40" s="50"/>
    </row>
    <row r="41" spans="1:11" ht="15">
      <c r="A41" s="47">
        <v>1</v>
      </c>
      <c r="B41" s="47" t="s">
        <v>314</v>
      </c>
      <c r="C41" s="47"/>
      <c r="D41" s="47"/>
      <c r="E41" s="45">
        <v>1</v>
      </c>
      <c r="F41" s="47" t="s">
        <v>310</v>
      </c>
      <c r="G41" s="47">
        <v>800</v>
      </c>
      <c r="H41" s="47"/>
      <c r="I41" s="47">
        <v>0</v>
      </c>
      <c r="J41" s="47"/>
      <c r="K41" s="50" t="s">
        <v>299</v>
      </c>
    </row>
    <row r="42" spans="1:11" ht="15">
      <c r="A42" s="47">
        <v>2</v>
      </c>
      <c r="B42" s="47" t="s">
        <v>315</v>
      </c>
      <c r="C42" s="47"/>
      <c r="D42" s="47"/>
      <c r="E42" s="45">
        <v>1</v>
      </c>
      <c r="F42" s="47" t="s">
        <v>298</v>
      </c>
      <c r="G42" s="47">
        <v>500</v>
      </c>
      <c r="H42" s="47"/>
      <c r="I42" s="47">
        <v>0</v>
      </c>
      <c r="J42" s="47"/>
      <c r="K42" s="50" t="s">
        <v>299</v>
      </c>
    </row>
    <row r="43" spans="1:11" s="63" customFormat="1" ht="15">
      <c r="A43" s="59"/>
      <c r="B43" s="59" t="s">
        <v>327</v>
      </c>
      <c r="C43" s="59" t="s">
        <v>366</v>
      </c>
      <c r="D43" s="59"/>
      <c r="E43" s="59"/>
      <c r="F43" s="59"/>
      <c r="G43" s="59">
        <v>5000</v>
      </c>
      <c r="H43" s="59">
        <v>1</v>
      </c>
      <c r="I43" s="59"/>
      <c r="J43" s="59"/>
      <c r="K43" s="61"/>
    </row>
    <row r="44" spans="1:11" s="63" customFormat="1" ht="15">
      <c r="A44" s="59"/>
      <c r="B44" s="59" t="s">
        <v>328</v>
      </c>
      <c r="C44" s="59" t="s">
        <v>365</v>
      </c>
      <c r="D44" s="59"/>
      <c r="E44" s="59"/>
      <c r="F44" s="59"/>
      <c r="G44" s="59">
        <v>5000</v>
      </c>
      <c r="H44" s="59">
        <v>1</v>
      </c>
      <c r="I44" s="59"/>
      <c r="J44" s="59"/>
      <c r="K44" s="61"/>
    </row>
    <row r="45" spans="1:11" s="63" customFormat="1" ht="15">
      <c r="A45" s="59"/>
      <c r="B45" s="59" t="s">
        <v>329</v>
      </c>
      <c r="C45" s="59" t="s">
        <v>364</v>
      </c>
      <c r="D45" s="59"/>
      <c r="E45" s="59"/>
      <c r="F45" s="59"/>
      <c r="G45" s="59">
        <v>5000</v>
      </c>
      <c r="H45" s="59">
        <v>1</v>
      </c>
      <c r="I45" s="59"/>
      <c r="J45" s="59"/>
      <c r="K45" s="61"/>
    </row>
    <row r="46" spans="1:11" ht="15">
      <c r="A46" s="48" t="s">
        <v>337</v>
      </c>
      <c r="B46" s="48"/>
      <c r="C46" s="48"/>
      <c r="D46" s="48"/>
      <c r="E46" s="48"/>
      <c r="F46" s="48"/>
      <c r="G46" s="48"/>
      <c r="H46" s="48"/>
      <c r="I46" s="48"/>
      <c r="J46" s="48"/>
      <c r="K46" s="50"/>
    </row>
    <row r="47" spans="1:11" ht="15">
      <c r="A47" s="47"/>
      <c r="B47" s="47" t="s">
        <v>338</v>
      </c>
      <c r="C47" s="47"/>
      <c r="D47" s="47"/>
      <c r="E47" s="45"/>
      <c r="F47" s="47"/>
      <c r="G47" s="47"/>
      <c r="H47" s="47"/>
      <c r="I47" s="47"/>
      <c r="J47" s="47"/>
      <c r="K47" s="50"/>
    </row>
    <row r="48" spans="1:11" ht="15">
      <c r="A48" s="47"/>
      <c r="B48" s="47" t="s">
        <v>339</v>
      </c>
      <c r="C48" s="47"/>
      <c r="D48" s="47"/>
      <c r="E48" s="45"/>
      <c r="F48" s="47"/>
      <c r="G48" s="47"/>
      <c r="H48" s="47"/>
      <c r="I48" s="47"/>
      <c r="J48" s="47"/>
      <c r="K48" s="50"/>
    </row>
    <row r="49" spans="1:11" ht="15">
      <c r="A49" s="47"/>
      <c r="B49" s="47" t="s">
        <v>340</v>
      </c>
      <c r="C49" s="47"/>
      <c r="D49" s="47"/>
      <c r="E49" s="45"/>
      <c r="F49" s="47"/>
      <c r="G49" s="47"/>
      <c r="H49" s="47"/>
      <c r="I49" s="47"/>
      <c r="J49" s="47"/>
      <c r="K49" s="50"/>
    </row>
    <row r="50" spans="1:11" ht="15">
      <c r="A50" s="47"/>
      <c r="B50" s="47" t="s">
        <v>341</v>
      </c>
      <c r="C50" s="47"/>
      <c r="D50" s="47"/>
      <c r="E50" s="45"/>
      <c r="F50" s="47"/>
      <c r="G50" s="47"/>
      <c r="H50" s="47"/>
      <c r="I50" s="47"/>
      <c r="J50" s="47"/>
      <c r="K50" s="50"/>
    </row>
    <row r="51" spans="1:11" ht="15">
      <c r="A51" s="47"/>
      <c r="B51" s="47" t="s">
        <v>342</v>
      </c>
      <c r="C51" s="47"/>
      <c r="D51" s="47"/>
      <c r="E51" s="45"/>
      <c r="F51" s="47"/>
      <c r="G51" s="47"/>
      <c r="H51" s="47"/>
      <c r="I51" s="47"/>
      <c r="J51" s="47"/>
      <c r="K51" s="50"/>
    </row>
    <row r="52" spans="1:11" ht="15">
      <c r="A52" s="47"/>
      <c r="B52" s="47" t="s">
        <v>343</v>
      </c>
      <c r="C52" s="47"/>
      <c r="D52" s="47"/>
      <c r="E52" s="45"/>
      <c r="F52" s="47"/>
      <c r="G52" s="47"/>
      <c r="H52" s="47"/>
      <c r="I52" s="47"/>
      <c r="J52" s="47"/>
      <c r="K52" s="50"/>
    </row>
    <row r="53" spans="1:11" ht="15">
      <c r="A53" s="47"/>
      <c r="B53" s="47" t="s">
        <v>344</v>
      </c>
      <c r="C53" s="47"/>
      <c r="D53" s="47"/>
      <c r="E53" s="45"/>
      <c r="F53" s="47"/>
      <c r="G53" s="47"/>
      <c r="H53" s="47"/>
      <c r="I53" s="47"/>
      <c r="J53" s="47"/>
      <c r="K53" s="50"/>
    </row>
    <row r="54" spans="1:11" ht="15">
      <c r="A54" s="47"/>
      <c r="B54" s="47" t="s">
        <v>345</v>
      </c>
      <c r="C54" s="47"/>
      <c r="D54" s="47"/>
      <c r="E54" s="45"/>
      <c r="F54" s="47"/>
      <c r="G54" s="47"/>
      <c r="H54" s="47"/>
      <c r="I54" s="47"/>
      <c r="J54" s="47"/>
      <c r="K54" s="50"/>
    </row>
    <row r="55" spans="1:11" ht="15">
      <c r="A55" s="47"/>
      <c r="B55" s="47" t="s">
        <v>346</v>
      </c>
      <c r="C55" s="47"/>
      <c r="D55" s="47"/>
      <c r="E55" s="45"/>
      <c r="F55" s="47"/>
      <c r="G55" s="47"/>
      <c r="H55" s="47"/>
      <c r="I55" s="47"/>
      <c r="J55" s="47"/>
      <c r="K55" s="50"/>
    </row>
    <row r="56" spans="1:11" ht="30">
      <c r="A56" s="47"/>
      <c r="B56" s="47" t="s">
        <v>347</v>
      </c>
      <c r="C56" s="47"/>
      <c r="D56" s="47"/>
      <c r="E56" s="45"/>
      <c r="F56" s="47"/>
      <c r="G56" s="47"/>
      <c r="H56" s="47"/>
      <c r="I56" s="47"/>
      <c r="J56" s="47"/>
      <c r="K56" s="50"/>
    </row>
    <row r="57" spans="1:11" ht="15">
      <c r="A57" s="47"/>
      <c r="B57" s="47" t="s">
        <v>348</v>
      </c>
      <c r="C57" s="47"/>
      <c r="D57" s="47"/>
      <c r="E57" s="45"/>
      <c r="F57" s="47"/>
      <c r="G57" s="47"/>
      <c r="H57" s="47"/>
      <c r="I57" s="47"/>
      <c r="J57" s="47"/>
      <c r="K57" s="50"/>
    </row>
    <row r="58" spans="1:11" ht="15">
      <c r="A58" s="47"/>
      <c r="B58" s="47"/>
      <c r="C58" s="47"/>
      <c r="D58" s="47"/>
      <c r="E58" s="45"/>
      <c r="F58" s="47"/>
      <c r="G58" s="47"/>
      <c r="H58" s="47"/>
      <c r="I58" s="47"/>
      <c r="J58" s="47"/>
      <c r="K58" s="50"/>
    </row>
    <row r="59" spans="1:11" ht="15">
      <c r="A59" s="47"/>
      <c r="B59" s="47" t="s">
        <v>296</v>
      </c>
      <c r="C59" s="47"/>
      <c r="D59" s="47"/>
      <c r="E59" s="47"/>
      <c r="F59" s="47"/>
      <c r="G59" s="47"/>
      <c r="H59" s="47"/>
      <c r="I59" s="51">
        <v>0</v>
      </c>
      <c r="J59" s="51"/>
      <c r="K59" s="50"/>
    </row>
    <row r="60" spans="1:11" ht="15">
      <c r="A60" s="81" t="s">
        <v>316</v>
      </c>
      <c r="B60" s="82"/>
      <c r="C60" s="82"/>
      <c r="D60" s="82"/>
      <c r="E60" s="82"/>
      <c r="F60" s="82"/>
      <c r="G60" s="82"/>
      <c r="H60" s="82"/>
      <c r="I60" s="82"/>
      <c r="J60" s="82"/>
      <c r="K60" s="83"/>
    </row>
    <row r="61" spans="1:11" ht="15">
      <c r="A61" s="41"/>
      <c r="B61" s="42"/>
      <c r="C61" s="42"/>
      <c r="D61" s="42"/>
      <c r="E61" s="41"/>
      <c r="F61" s="42"/>
      <c r="G61" s="42"/>
      <c r="H61" s="43"/>
      <c r="I61" s="42"/>
      <c r="J61" s="42"/>
      <c r="K61" s="44"/>
    </row>
    <row r="62" spans="1:11" ht="15">
      <c r="A62" s="41"/>
      <c r="B62" s="42"/>
      <c r="C62" s="42"/>
      <c r="D62" s="42"/>
      <c r="E62" s="41"/>
      <c r="F62" s="42"/>
      <c r="G62" s="42"/>
      <c r="H62" s="43"/>
      <c r="I62" s="42"/>
      <c r="J62" s="42"/>
      <c r="K62" s="44"/>
    </row>
    <row r="63" spans="1:11" ht="15">
      <c r="A63" s="41"/>
      <c r="B63" s="42"/>
      <c r="C63" s="42"/>
      <c r="D63" s="42"/>
      <c r="E63" s="41"/>
      <c r="F63" s="42"/>
      <c r="G63" s="42"/>
      <c r="H63" s="43"/>
      <c r="I63" s="42"/>
      <c r="J63" s="42"/>
      <c r="K63" s="44"/>
    </row>
    <row r="64" spans="1:11" ht="15">
      <c r="A64" s="41"/>
      <c r="B64" s="42"/>
      <c r="C64" s="42"/>
      <c r="D64" s="42"/>
      <c r="E64" s="41"/>
      <c r="F64" s="42"/>
      <c r="G64" s="42"/>
      <c r="H64" s="43"/>
      <c r="I64" s="42"/>
      <c r="J64" s="42"/>
      <c r="K64" s="44"/>
    </row>
    <row r="65" spans="1:11" ht="15">
      <c r="A65" s="41"/>
      <c r="B65" s="42"/>
      <c r="C65" s="42"/>
      <c r="D65" s="42"/>
      <c r="E65" s="41"/>
      <c r="F65" s="42"/>
      <c r="G65" s="42"/>
      <c r="H65" s="43"/>
      <c r="I65" s="42"/>
      <c r="J65" s="42"/>
      <c r="K65" s="44"/>
    </row>
    <row r="66" spans="1:11" ht="15">
      <c r="A66" s="41"/>
      <c r="B66" s="42"/>
      <c r="C66" s="42"/>
      <c r="D66" s="42"/>
      <c r="E66" s="41"/>
      <c r="F66" s="42"/>
      <c r="G66" s="42"/>
      <c r="H66" s="43"/>
      <c r="I66" s="42"/>
      <c r="J66" s="42"/>
      <c r="K66" s="44"/>
    </row>
  </sheetData>
  <autoFilter ref="A4:IT17">
    <filterColumn colId="7">
      <filters>
        <filter val="1"/>
      </filters>
    </filterColumn>
  </autoFilter>
  <mergeCells count="2">
    <mergeCell ref="A60:K60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3"/>
  <sheetViews>
    <sheetView workbookViewId="0">
      <selection activeCell="G7" sqref="G7:G32"/>
    </sheetView>
  </sheetViews>
  <sheetFormatPr defaultRowHeight="14"/>
  <sheetData>
    <row r="1" spans="1:254" ht="31">
      <c r="A1" s="84" t="s">
        <v>285</v>
      </c>
      <c r="B1" s="85"/>
      <c r="C1" s="85"/>
      <c r="D1" s="85"/>
      <c r="E1" s="85"/>
      <c r="F1" s="85"/>
      <c r="G1" s="85"/>
      <c r="H1" s="85"/>
      <c r="I1" s="85"/>
      <c r="J1" s="85"/>
      <c r="K1" s="86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</row>
    <row r="2" spans="1:254" ht="90">
      <c r="A2" s="45" t="s">
        <v>286</v>
      </c>
      <c r="B2" s="45" t="s">
        <v>287</v>
      </c>
      <c r="C2" s="45" t="s">
        <v>288</v>
      </c>
      <c r="D2" s="58" t="s">
        <v>352</v>
      </c>
      <c r="E2" s="45" t="s">
        <v>289</v>
      </c>
      <c r="F2" s="46" t="s">
        <v>290</v>
      </c>
      <c r="G2" s="46" t="s">
        <v>291</v>
      </c>
      <c r="H2" s="46" t="s">
        <v>292</v>
      </c>
      <c r="I2" s="45" t="s">
        <v>293</v>
      </c>
      <c r="J2" s="45"/>
      <c r="K2" s="47" t="s">
        <v>294</v>
      </c>
      <c r="L2" s="39"/>
      <c r="M2" s="39"/>
      <c r="N2" s="39" t="s">
        <v>330</v>
      </c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</row>
    <row r="3" spans="1:254" ht="15">
      <c r="A3" s="48" t="s">
        <v>295</v>
      </c>
      <c r="B3" s="48"/>
      <c r="C3" s="48"/>
      <c r="D3" s="48"/>
      <c r="E3" s="48"/>
      <c r="F3" s="48"/>
      <c r="G3" s="48"/>
      <c r="H3" s="48"/>
      <c r="I3" s="48"/>
      <c r="J3" s="48"/>
      <c r="K3" s="49"/>
      <c r="L3" s="39"/>
      <c r="M3" s="39"/>
      <c r="N3" s="39" t="s">
        <v>331</v>
      </c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</row>
    <row r="4" spans="1:254" ht="15">
      <c r="A4" s="48" t="s">
        <v>297</v>
      </c>
      <c r="B4" s="48"/>
      <c r="C4" s="48"/>
      <c r="D4" s="48"/>
      <c r="E4" s="52"/>
      <c r="F4" s="52"/>
      <c r="G4" s="52"/>
      <c r="H4" s="52"/>
      <c r="I4" s="52"/>
      <c r="J4" s="52"/>
      <c r="K4" s="50"/>
      <c r="L4" s="39"/>
      <c r="M4" s="39"/>
      <c r="N4" s="39" t="s">
        <v>332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</row>
    <row r="5" spans="1:254" ht="15">
      <c r="A5" s="47"/>
      <c r="B5" s="47"/>
      <c r="C5" s="47"/>
      <c r="D5" s="47"/>
      <c r="E5" s="45"/>
      <c r="F5" s="47"/>
      <c r="G5" s="47"/>
      <c r="H5" s="47"/>
      <c r="I5" s="54"/>
      <c r="J5" s="54"/>
      <c r="K5" s="50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</row>
    <row r="6" spans="1:254" ht="15">
      <c r="A6" s="47"/>
      <c r="B6" s="47"/>
      <c r="C6" s="47"/>
      <c r="D6" s="47"/>
      <c r="E6" s="45"/>
      <c r="F6" s="47"/>
      <c r="G6" s="47"/>
      <c r="H6" s="47"/>
      <c r="I6" s="54"/>
      <c r="J6" s="54"/>
      <c r="K6" s="50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</row>
    <row r="7" spans="1:254" s="63" customFormat="1" ht="30">
      <c r="A7" s="59">
        <v>3</v>
      </c>
      <c r="B7" s="59" t="s">
        <v>304</v>
      </c>
      <c r="C7" s="59" t="s">
        <v>361</v>
      </c>
      <c r="D7" s="59"/>
      <c r="E7" s="59">
        <v>1</v>
      </c>
      <c r="F7" s="59" t="s">
        <v>298</v>
      </c>
      <c r="G7" s="59">
        <v>5000</v>
      </c>
      <c r="H7" s="59">
        <v>1</v>
      </c>
      <c r="I7" s="60">
        <v>0</v>
      </c>
      <c r="J7" s="60"/>
      <c r="K7" s="61" t="s">
        <v>299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</row>
    <row r="8" spans="1:254" ht="30">
      <c r="A8" s="47">
        <v>4</v>
      </c>
      <c r="B8" s="47" t="s">
        <v>305</v>
      </c>
      <c r="C8" s="47"/>
      <c r="D8" s="47"/>
      <c r="E8" s="45">
        <v>1</v>
      </c>
      <c r="F8" s="47" t="s">
        <v>298</v>
      </c>
      <c r="G8" s="47"/>
      <c r="H8" s="47"/>
      <c r="I8" s="54">
        <v>0</v>
      </c>
      <c r="J8" s="54"/>
      <c r="K8" s="50" t="s">
        <v>299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</row>
    <row r="9" spans="1:254" s="63" customFormat="1" ht="75">
      <c r="A9" s="59"/>
      <c r="B9" s="59" t="s">
        <v>325</v>
      </c>
      <c r="C9" s="59" t="s">
        <v>349</v>
      </c>
      <c r="D9" s="59" t="s">
        <v>351</v>
      </c>
      <c r="E9" s="59"/>
      <c r="F9" s="59"/>
      <c r="G9" s="59">
        <v>3999</v>
      </c>
      <c r="H9" s="59">
        <v>1</v>
      </c>
      <c r="I9" s="60"/>
      <c r="J9" s="60"/>
      <c r="K9" s="61"/>
      <c r="L9" s="64" t="s">
        <v>350</v>
      </c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</row>
    <row r="10" spans="1:254" s="63" customFormat="1" ht="45">
      <c r="A10" s="59"/>
      <c r="B10" s="59" t="s">
        <v>356</v>
      </c>
      <c r="C10" s="59" t="s">
        <v>357</v>
      </c>
      <c r="D10" s="59"/>
      <c r="E10" s="59"/>
      <c r="F10" s="59"/>
      <c r="G10" s="59">
        <v>449</v>
      </c>
      <c r="H10" s="59">
        <v>1</v>
      </c>
      <c r="I10" s="60"/>
      <c r="J10" s="60"/>
      <c r="K10" s="61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</row>
    <row r="11" spans="1:254" s="63" customFormat="1" ht="60">
      <c r="A11" s="59"/>
      <c r="B11" s="59" t="s">
        <v>358</v>
      </c>
      <c r="C11" s="59" t="s">
        <v>359</v>
      </c>
      <c r="D11" s="59" t="s">
        <v>360</v>
      </c>
      <c r="E11" s="59"/>
      <c r="F11" s="59"/>
      <c r="G11" s="59">
        <v>2889</v>
      </c>
      <c r="H11" s="59">
        <v>1</v>
      </c>
      <c r="I11" s="60"/>
      <c r="J11" s="60"/>
      <c r="K11" s="61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</row>
    <row r="12" spans="1:254" s="63" customFormat="1" ht="60">
      <c r="A12" s="59"/>
      <c r="B12" s="59" t="s">
        <v>353</v>
      </c>
      <c r="C12" s="63" t="s">
        <v>354</v>
      </c>
      <c r="D12" s="59" t="s">
        <v>355</v>
      </c>
      <c r="E12" s="59"/>
      <c r="F12" s="59"/>
      <c r="G12" s="59">
        <v>7800</v>
      </c>
      <c r="H12" s="59">
        <v>1</v>
      </c>
      <c r="I12" s="60"/>
      <c r="J12" s="60"/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</row>
    <row r="13" spans="1:254" s="63" customFormat="1" ht="15">
      <c r="A13" s="59"/>
      <c r="B13" s="59" t="s">
        <v>362</v>
      </c>
      <c r="C13" s="59" t="s">
        <v>368</v>
      </c>
      <c r="D13" s="59"/>
      <c r="E13" s="59"/>
      <c r="F13" s="59"/>
      <c r="G13" s="59">
        <v>1000</v>
      </c>
      <c r="H13" s="59">
        <v>1</v>
      </c>
      <c r="I13" s="60"/>
      <c r="J13" s="60"/>
      <c r="K13" s="61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</row>
    <row r="14" spans="1:254" s="63" customFormat="1" ht="15">
      <c r="A14" s="59"/>
      <c r="B14" s="59" t="s">
        <v>363</v>
      </c>
      <c r="C14" s="59" t="s">
        <v>367</v>
      </c>
      <c r="D14" s="59"/>
      <c r="E14" s="59"/>
      <c r="F14" s="59"/>
      <c r="G14" s="59">
        <v>5000</v>
      </c>
      <c r="H14" s="59">
        <v>1</v>
      </c>
      <c r="I14" s="60"/>
      <c r="J14" s="60"/>
      <c r="K14" s="61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</row>
    <row r="15" spans="1:254" s="63" customFormat="1" ht="15">
      <c r="A15" s="59"/>
      <c r="B15" s="59" t="s">
        <v>369</v>
      </c>
      <c r="C15" s="59" t="s">
        <v>366</v>
      </c>
      <c r="D15" s="59"/>
      <c r="E15" s="59"/>
      <c r="F15" s="59"/>
      <c r="G15" s="59">
        <v>500</v>
      </c>
      <c r="H15" s="59">
        <v>1</v>
      </c>
      <c r="I15" s="60"/>
      <c r="J15" s="60"/>
      <c r="K15" s="61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</row>
    <row r="16" spans="1:254" s="63" customFormat="1" ht="15">
      <c r="A16" s="59"/>
      <c r="B16" s="59" t="s">
        <v>370</v>
      </c>
      <c r="C16" s="59"/>
      <c r="D16" s="59"/>
      <c r="E16" s="59"/>
      <c r="F16" s="59"/>
      <c r="G16" s="59">
        <v>3000</v>
      </c>
      <c r="H16" s="59">
        <v>1</v>
      </c>
      <c r="I16" s="60"/>
      <c r="J16" s="60"/>
      <c r="K16" s="61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</row>
    <row r="17" spans="1:254" s="63" customFormat="1" ht="15">
      <c r="A17" s="59"/>
      <c r="B17" s="59" t="s">
        <v>371</v>
      </c>
      <c r="C17" s="59"/>
      <c r="D17" s="59"/>
      <c r="E17" s="59">
        <v>3</v>
      </c>
      <c r="F17" s="59"/>
      <c r="G17" s="59">
        <v>1500</v>
      </c>
      <c r="H17" s="59">
        <v>1</v>
      </c>
      <c r="I17" s="60"/>
      <c r="J17" s="60"/>
      <c r="K17" s="61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</row>
    <row r="18" spans="1:254" ht="15">
      <c r="A18" s="47"/>
      <c r="B18" s="47" t="s">
        <v>296</v>
      </c>
      <c r="C18" s="47"/>
      <c r="D18" s="47"/>
      <c r="E18" s="47"/>
      <c r="F18" s="47"/>
      <c r="G18" s="47"/>
      <c r="H18" s="47"/>
      <c r="I18" s="51"/>
      <c r="J18" s="51"/>
      <c r="K18" s="50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</row>
    <row r="19" spans="1:254" ht="15">
      <c r="A19" s="48" t="s">
        <v>306</v>
      </c>
      <c r="B19" s="48"/>
      <c r="C19" s="52"/>
      <c r="D19" s="52"/>
      <c r="E19" s="52"/>
      <c r="F19" s="52"/>
      <c r="G19" s="52"/>
      <c r="H19" s="52"/>
      <c r="I19" s="52"/>
      <c r="J19" s="52"/>
      <c r="K19" s="50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</row>
    <row r="20" spans="1:254" ht="15">
      <c r="A20" s="47"/>
      <c r="B20" s="47" t="s">
        <v>296</v>
      </c>
      <c r="C20" s="47"/>
      <c r="D20" s="47"/>
      <c r="E20" s="45"/>
      <c r="F20" s="47"/>
      <c r="G20" s="47"/>
      <c r="H20" s="47"/>
      <c r="I20" s="51"/>
      <c r="J20" s="51"/>
      <c r="K20" s="50"/>
    </row>
    <row r="21" spans="1:254" ht="15">
      <c r="A21" s="48" t="s">
        <v>307</v>
      </c>
      <c r="B21" s="52"/>
      <c r="C21" s="52"/>
      <c r="D21" s="52"/>
      <c r="E21" s="52"/>
      <c r="F21" s="52"/>
      <c r="G21" s="52"/>
      <c r="H21" s="52"/>
      <c r="I21" s="52"/>
      <c r="J21" s="52"/>
      <c r="K21" s="50"/>
    </row>
    <row r="22" spans="1:254" ht="15">
      <c r="A22" s="47">
        <v>2</v>
      </c>
      <c r="B22" s="47" t="s">
        <v>308</v>
      </c>
      <c r="C22" s="47"/>
      <c r="D22" s="47"/>
      <c r="E22" s="45">
        <v>7</v>
      </c>
      <c r="F22" s="47" t="s">
        <v>298</v>
      </c>
      <c r="G22" s="47"/>
      <c r="H22" s="47"/>
      <c r="I22" s="47"/>
      <c r="J22" s="47"/>
      <c r="K22" s="50" t="s">
        <v>299</v>
      </c>
    </row>
    <row r="23" spans="1:254" ht="60">
      <c r="A23" s="47">
        <v>3</v>
      </c>
      <c r="B23" s="47" t="s">
        <v>309</v>
      </c>
      <c r="C23" s="47"/>
      <c r="D23" s="47"/>
      <c r="E23" s="45">
        <v>1</v>
      </c>
      <c r="F23" s="47" t="s">
        <v>310</v>
      </c>
      <c r="G23" s="47"/>
      <c r="H23" s="47"/>
      <c r="I23" s="47"/>
      <c r="J23" s="47"/>
      <c r="K23" s="50" t="s">
        <v>311</v>
      </c>
    </row>
    <row r="24" spans="1:254" ht="15">
      <c r="A24" s="47"/>
      <c r="B24" s="47" t="s">
        <v>296</v>
      </c>
      <c r="C24" s="47"/>
      <c r="D24" s="47"/>
      <c r="E24" s="45"/>
      <c r="F24" s="47"/>
      <c r="G24" s="47"/>
      <c r="H24" s="47"/>
      <c r="I24" s="51"/>
      <c r="J24" s="51"/>
      <c r="K24" s="50"/>
    </row>
    <row r="25" spans="1:254" ht="15">
      <c r="A25" s="48" t="s">
        <v>312</v>
      </c>
      <c r="B25" s="52"/>
      <c r="C25" s="48"/>
      <c r="D25" s="48"/>
      <c r="E25" s="48"/>
      <c r="F25" s="48"/>
      <c r="G25" s="48"/>
      <c r="H25" s="48"/>
      <c r="I25" s="48"/>
      <c r="J25" s="48"/>
      <c r="K25" s="50"/>
    </row>
    <row r="26" spans="1:254" ht="15">
      <c r="A26" s="47"/>
      <c r="B26" s="47" t="s">
        <v>296</v>
      </c>
      <c r="C26" s="47"/>
      <c r="D26" s="47"/>
      <c r="E26" s="47"/>
      <c r="F26" s="47"/>
      <c r="G26" s="47"/>
      <c r="H26" s="47"/>
      <c r="I26" s="51"/>
      <c r="J26" s="51"/>
      <c r="K26" s="50"/>
    </row>
    <row r="27" spans="1:254" ht="30">
      <c r="A27" s="48" t="s">
        <v>313</v>
      </c>
      <c r="B27" s="52"/>
      <c r="C27" s="48"/>
      <c r="D27" s="48"/>
      <c r="E27" s="48"/>
      <c r="F27" s="48"/>
      <c r="G27" s="48"/>
      <c r="H27" s="48"/>
      <c r="I27" s="48"/>
      <c r="J27" s="48"/>
      <c r="K27" s="50"/>
    </row>
    <row r="28" spans="1:254" ht="30">
      <c r="A28" s="47">
        <v>1</v>
      </c>
      <c r="B28" s="47" t="s">
        <v>314</v>
      </c>
      <c r="C28" s="47"/>
      <c r="D28" s="47"/>
      <c r="E28" s="45">
        <v>1</v>
      </c>
      <c r="F28" s="47" t="s">
        <v>310</v>
      </c>
      <c r="G28" s="47"/>
      <c r="H28" s="47"/>
      <c r="I28" s="47">
        <v>0</v>
      </c>
      <c r="J28" s="47"/>
      <c r="K28" s="50" t="s">
        <v>299</v>
      </c>
    </row>
    <row r="29" spans="1:254" ht="15">
      <c r="A29" s="47">
        <v>2</v>
      </c>
      <c r="B29" s="47" t="s">
        <v>315</v>
      </c>
      <c r="C29" s="47"/>
      <c r="D29" s="47"/>
      <c r="E29" s="45">
        <v>1</v>
      </c>
      <c r="F29" s="47" t="s">
        <v>298</v>
      </c>
      <c r="G29" s="47"/>
      <c r="H29" s="47"/>
      <c r="I29" s="47">
        <v>0</v>
      </c>
      <c r="J29" s="47"/>
      <c r="K29" s="50" t="s">
        <v>299</v>
      </c>
    </row>
    <row r="30" spans="1:254" s="63" customFormat="1" ht="30">
      <c r="A30" s="59"/>
      <c r="B30" s="59" t="s">
        <v>327</v>
      </c>
      <c r="C30" s="59" t="s">
        <v>366</v>
      </c>
      <c r="D30" s="59"/>
      <c r="E30" s="59"/>
      <c r="F30" s="59"/>
      <c r="G30" s="59">
        <v>5000</v>
      </c>
      <c r="H30" s="59">
        <v>1</v>
      </c>
      <c r="I30" s="59"/>
      <c r="J30" s="59"/>
      <c r="K30" s="61"/>
    </row>
    <row r="31" spans="1:254" s="63" customFormat="1" ht="30">
      <c r="A31" s="59"/>
      <c r="B31" s="59" t="s">
        <v>328</v>
      </c>
      <c r="C31" s="59" t="s">
        <v>365</v>
      </c>
      <c r="D31" s="59"/>
      <c r="E31" s="59"/>
      <c r="F31" s="59"/>
      <c r="G31" s="59">
        <v>5000</v>
      </c>
      <c r="H31" s="59">
        <v>1</v>
      </c>
      <c r="I31" s="59"/>
      <c r="J31" s="59"/>
      <c r="K31" s="61"/>
    </row>
    <row r="32" spans="1:254" s="63" customFormat="1" ht="30">
      <c r="A32" s="59"/>
      <c r="B32" s="59" t="s">
        <v>329</v>
      </c>
      <c r="C32" s="59" t="s">
        <v>364</v>
      </c>
      <c r="D32" s="59"/>
      <c r="E32" s="59"/>
      <c r="F32" s="59"/>
      <c r="G32" s="59">
        <v>5000</v>
      </c>
      <c r="H32" s="59">
        <v>1</v>
      </c>
      <c r="I32" s="59"/>
      <c r="J32" s="59"/>
      <c r="K32" s="61"/>
    </row>
    <row r="33" spans="1:11" ht="15">
      <c r="A33" s="48" t="s">
        <v>337</v>
      </c>
      <c r="B33" s="48"/>
      <c r="C33" s="48"/>
      <c r="D33" s="48"/>
      <c r="E33" s="48"/>
      <c r="F33" s="48"/>
      <c r="G33" s="48"/>
      <c r="H33" s="48"/>
      <c r="I33" s="48"/>
      <c r="J33" s="48"/>
      <c r="K33" s="50"/>
    </row>
    <row r="34" spans="1:11" ht="15">
      <c r="A34" s="47"/>
      <c r="B34" s="47" t="s">
        <v>338</v>
      </c>
      <c r="C34" s="47"/>
      <c r="D34" s="47"/>
      <c r="E34" s="45"/>
      <c r="F34" s="47"/>
      <c r="G34" s="47"/>
      <c r="H34" s="47"/>
      <c r="I34" s="47"/>
      <c r="J34" s="47"/>
      <c r="K34" s="50"/>
    </row>
    <row r="35" spans="1:11" ht="15">
      <c r="A35" s="47"/>
      <c r="B35" s="47" t="s">
        <v>339</v>
      </c>
      <c r="C35" s="47"/>
      <c r="D35" s="47"/>
      <c r="E35" s="45"/>
      <c r="F35" s="47"/>
      <c r="G35" s="47"/>
      <c r="H35" s="47"/>
      <c r="I35" s="47"/>
      <c r="J35" s="47"/>
      <c r="K35" s="50"/>
    </row>
    <row r="36" spans="1:11" ht="15">
      <c r="A36" s="47"/>
      <c r="B36" s="47" t="s">
        <v>340</v>
      </c>
      <c r="C36" s="47"/>
      <c r="D36" s="47"/>
      <c r="E36" s="45"/>
      <c r="F36" s="47"/>
      <c r="G36" s="47"/>
      <c r="H36" s="47"/>
      <c r="I36" s="47"/>
      <c r="J36" s="47"/>
      <c r="K36" s="50"/>
    </row>
    <row r="37" spans="1:11" ht="15">
      <c r="A37" s="47"/>
      <c r="B37" s="47" t="s">
        <v>341</v>
      </c>
      <c r="C37" s="47"/>
      <c r="D37" s="47"/>
      <c r="E37" s="45"/>
      <c r="F37" s="47"/>
      <c r="G37" s="47"/>
      <c r="H37" s="47"/>
      <c r="I37" s="47"/>
      <c r="J37" s="47"/>
      <c r="K37" s="50"/>
    </row>
    <row r="38" spans="1:11" ht="15">
      <c r="A38" s="47"/>
      <c r="B38" s="47" t="s">
        <v>342</v>
      </c>
      <c r="C38" s="47"/>
      <c r="D38" s="47"/>
      <c r="E38" s="45"/>
      <c r="F38" s="47"/>
      <c r="G38" s="47"/>
      <c r="H38" s="47"/>
      <c r="I38" s="47"/>
      <c r="J38" s="47"/>
      <c r="K38" s="50"/>
    </row>
    <row r="39" spans="1:11" ht="15">
      <c r="A39" s="47"/>
      <c r="B39" s="47" t="s">
        <v>343</v>
      </c>
      <c r="C39" s="47"/>
      <c r="D39" s="47"/>
      <c r="E39" s="45"/>
      <c r="F39" s="47"/>
      <c r="G39" s="47"/>
      <c r="H39" s="47"/>
      <c r="I39" s="47"/>
      <c r="J39" s="47"/>
      <c r="K39" s="50"/>
    </row>
    <row r="40" spans="1:11" ht="15">
      <c r="A40" s="47"/>
      <c r="B40" s="47" t="s">
        <v>344</v>
      </c>
      <c r="C40" s="47"/>
      <c r="D40" s="47"/>
      <c r="E40" s="45"/>
      <c r="F40" s="47"/>
      <c r="G40" s="47"/>
      <c r="H40" s="47"/>
      <c r="I40" s="47"/>
      <c r="J40" s="47"/>
      <c r="K40" s="50"/>
    </row>
    <row r="41" spans="1:11" ht="30">
      <c r="A41" s="47"/>
      <c r="B41" s="47" t="s">
        <v>345</v>
      </c>
      <c r="C41" s="47"/>
      <c r="D41" s="47"/>
      <c r="E41" s="45"/>
      <c r="F41" s="47"/>
      <c r="G41" s="47"/>
      <c r="H41" s="47"/>
      <c r="I41" s="47"/>
      <c r="J41" s="47"/>
      <c r="K41" s="50"/>
    </row>
    <row r="42" spans="1:11" ht="30">
      <c r="A42" s="47"/>
      <c r="B42" s="47" t="s">
        <v>346</v>
      </c>
      <c r="C42" s="47"/>
      <c r="D42" s="47"/>
      <c r="E42" s="45"/>
      <c r="F42" s="47"/>
      <c r="G42" s="47"/>
      <c r="H42" s="47"/>
      <c r="I42" s="47"/>
      <c r="J42" s="47"/>
      <c r="K42" s="50"/>
    </row>
    <row r="43" spans="1:11" ht="30">
      <c r="A43" s="47"/>
      <c r="B43" s="47" t="s">
        <v>347</v>
      </c>
      <c r="C43" s="47"/>
      <c r="D43" s="47"/>
      <c r="E43" s="45"/>
      <c r="F43" s="47"/>
      <c r="G43" s="47"/>
      <c r="H43" s="47"/>
      <c r="I43" s="47"/>
      <c r="J43" s="47"/>
      <c r="K43" s="50"/>
    </row>
    <row r="44" spans="1:11" ht="30">
      <c r="A44" s="47"/>
      <c r="B44" s="47" t="s">
        <v>348</v>
      </c>
      <c r="C44" s="47"/>
      <c r="D44" s="47"/>
      <c r="E44" s="45"/>
      <c r="F44" s="47"/>
      <c r="G44" s="47"/>
      <c r="H44" s="47"/>
      <c r="I44" s="47"/>
      <c r="J44" s="47"/>
      <c r="K44" s="50"/>
    </row>
    <row r="45" spans="1:11" ht="15">
      <c r="A45" s="47"/>
      <c r="B45" s="47"/>
      <c r="C45" s="47"/>
      <c r="D45" s="47"/>
      <c r="E45" s="45"/>
      <c r="F45" s="47"/>
      <c r="G45" s="47"/>
      <c r="H45" s="47"/>
      <c r="I45" s="47"/>
      <c r="J45" s="47"/>
      <c r="K45" s="50"/>
    </row>
    <row r="46" spans="1:11" ht="15">
      <c r="A46" s="47"/>
      <c r="B46" s="47" t="s">
        <v>296</v>
      </c>
      <c r="C46" s="47"/>
      <c r="D46" s="47"/>
      <c r="E46" s="47"/>
      <c r="F46" s="47"/>
      <c r="G46" s="47"/>
      <c r="H46" s="47"/>
      <c r="I46" s="51">
        <v>0</v>
      </c>
      <c r="J46" s="51"/>
      <c r="K46" s="50"/>
    </row>
    <row r="47" spans="1:11" ht="15">
      <c r="A47" s="81" t="s">
        <v>316</v>
      </c>
      <c r="B47" s="82"/>
      <c r="C47" s="82"/>
      <c r="D47" s="82"/>
      <c r="E47" s="82"/>
      <c r="F47" s="82"/>
      <c r="G47" s="82"/>
      <c r="H47" s="82"/>
      <c r="I47" s="82"/>
      <c r="J47" s="82"/>
      <c r="K47" s="83"/>
    </row>
    <row r="48" spans="1:11" ht="15">
      <c r="A48" s="41"/>
      <c r="B48" s="42"/>
      <c r="C48" s="42"/>
      <c r="D48" s="42"/>
      <c r="E48" s="41"/>
      <c r="F48" s="42"/>
      <c r="G48" s="42"/>
      <c r="H48" s="43"/>
      <c r="I48" s="42"/>
      <c r="J48" s="42"/>
      <c r="K48" s="44"/>
    </row>
    <row r="49" spans="1:11" ht="15">
      <c r="A49" s="41"/>
      <c r="B49" s="42"/>
      <c r="C49" s="42"/>
      <c r="D49" s="42"/>
      <c r="E49" s="41"/>
      <c r="F49" s="42"/>
      <c r="G49" s="42"/>
      <c r="H49" s="43"/>
      <c r="I49" s="42"/>
      <c r="J49" s="42"/>
      <c r="K49" s="44"/>
    </row>
    <row r="50" spans="1:11" ht="15">
      <c r="A50" s="41"/>
      <c r="B50" s="42"/>
      <c r="C50" s="42"/>
      <c r="D50" s="42"/>
      <c r="E50" s="41"/>
      <c r="F50" s="42"/>
      <c r="G50" s="42"/>
      <c r="H50" s="43"/>
      <c r="I50" s="42"/>
      <c r="J50" s="42"/>
      <c r="K50" s="44"/>
    </row>
    <row r="51" spans="1:11" ht="15">
      <c r="A51" s="41"/>
      <c r="B51" s="42"/>
      <c r="C51" s="42"/>
      <c r="D51" s="42"/>
      <c r="E51" s="41"/>
      <c r="F51" s="42"/>
      <c r="G51" s="42"/>
      <c r="H51" s="43"/>
      <c r="I51" s="42"/>
      <c r="J51" s="42"/>
      <c r="K51" s="44"/>
    </row>
    <row r="52" spans="1:11" ht="15">
      <c r="A52" s="41"/>
      <c r="B52" s="42"/>
      <c r="C52" s="42"/>
      <c r="D52" s="42"/>
      <c r="E52" s="41"/>
      <c r="F52" s="42"/>
      <c r="G52" s="42"/>
      <c r="H52" s="43"/>
      <c r="I52" s="42"/>
      <c r="J52" s="42"/>
      <c r="K52" s="44"/>
    </row>
    <row r="53" spans="1:11" ht="15">
      <c r="A53" s="41"/>
      <c r="B53" s="42"/>
      <c r="C53" s="42"/>
      <c r="D53" s="42"/>
      <c r="E53" s="41"/>
      <c r="F53" s="42"/>
      <c r="G53" s="42"/>
      <c r="H53" s="43"/>
      <c r="I53" s="42"/>
      <c r="J53" s="42"/>
      <c r="K53" s="44"/>
    </row>
  </sheetData>
  <mergeCells count="2">
    <mergeCell ref="A1:K1"/>
    <mergeCell ref="A47:K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实际花费</vt:lpstr>
      <vt:lpstr>预算</vt:lpstr>
      <vt:lpstr>Sheet1</vt:lpstr>
      <vt:lpstr>Sheet3</vt:lpstr>
      <vt:lpstr>310国美电器</vt:lpstr>
      <vt:lpstr>318安团家博会</vt:lpstr>
      <vt:lpstr>Sheet2</vt:lpstr>
      <vt:lpstr>自购主材预算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2017-11-13T12:57:55Z</dcterms:modified>
</cp:coreProperties>
</file>