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s1896157_ed_ac_uk/Documents/Rafael/Models/GreenFeeding/"/>
    </mc:Choice>
  </mc:AlternateContent>
  <bookViews>
    <workbookView xWindow="0" yWindow="0" windowWidth="28800" windowHeight="12000"/>
  </bookViews>
  <sheets>
    <sheet name="Feeds" sheetId="2" r:id="rId1"/>
    <sheet name="Scenario" sheetId="3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B12" i="6"/>
  <c r="B11" i="6"/>
  <c r="B10" i="6"/>
  <c r="B9" i="6"/>
  <c r="B8" i="6"/>
  <c r="B7" i="6"/>
  <c r="B6" i="6"/>
  <c r="B5" i="6"/>
  <c r="B4" i="6"/>
  <c r="B3" i="6"/>
  <c r="B2" i="6"/>
  <c r="E4" i="2" l="1"/>
  <c r="E5" i="2" l="1"/>
  <c r="E7" i="2"/>
  <c r="E10" i="2"/>
  <c r="E12" i="2"/>
  <c r="E2" i="2"/>
  <c r="E3" i="2"/>
  <c r="E6" i="2"/>
  <c r="E8" i="2"/>
  <c r="E9" i="2"/>
  <c r="E11" i="2"/>
  <c r="E13" i="2"/>
</calcChain>
</file>

<file path=xl/sharedStrings.xml><?xml version="1.0" encoding="utf-8"?>
<sst xmlns="http://schemas.openxmlformats.org/spreadsheetml/2006/main" count="412" uniqueCount="345">
  <si>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</si>
  <si>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</si>
  <si>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</si>
  <si>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</si>
  <si>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</si>
  <si>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</si>
  <si>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</si>
  <si>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</si>
  <si>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</si>
  <si>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</si>
  <si>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</si>
  <si>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</si>
  <si>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</si>
  <si>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</si>
  <si>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</si>
  <si>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</si>
  <si>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</si>
  <si>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</si>
  <si>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</si>
  <si>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</si>
  <si>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</si>
  <si>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</si>
  <si>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</si>
  <si>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</si>
  <si>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</si>
  <si>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</si>
  <si>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</si>
  <si>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</si>
  <si>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</si>
  <si>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</si>
  <si>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</si>
  <si>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</si>
  <si>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</si>
  <si>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</si>
  <si>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</si>
  <si>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</si>
  <si>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</si>
  <si>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</si>
  <si>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</si>
  <si>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</si>
  <si>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</si>
  <si>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</si>
  <si>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</si>
  <si>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</si>
  <si>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</si>
  <si>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</si>
  <si>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</si>
  <si>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</si>
  <si>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</si>
  <si>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</si>
  <si>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</si>
  <si>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</si>
  <si>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</si>
  <si>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</si>
  <si>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</si>
  <si>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</si>
  <si>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</si>
  <si>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</si>
  <si>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</si>
  <si>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</si>
  <si>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</si>
  <si>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</si>
  <si>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</si>
  <si>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</si>
  <si>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</si>
  <si>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</si>
  <si>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</si>
  <si>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</si>
  <si>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</si>
  <si>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</si>
  <si>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</si>
  <si>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</si>
  <si>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</si>
  <si>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</si>
  <si>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</si>
  <si>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</si>
  <si>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</si>
  <si>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</si>
  <si>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</si>
  <si>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</si>
  <si>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</si>
  <si>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</si>
  <si>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</si>
  <si>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</si>
  <si>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</si>
  <si>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</si>
  <si>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</si>
  <si>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</si>
  <si>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</si>
  <si>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</si>
  <si>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</si>
  <si>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</si>
  <si>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</si>
  <si>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</si>
  <si>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</si>
  <si>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</si>
  <si>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</si>
  <si>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</si>
  <si>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</si>
  <si>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</si>
  <si>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</si>
  <si>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</si>
  <si>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</si>
  <si>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</si>
  <si>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</si>
  <si>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</si>
  <si>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</si>
  <si>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</si>
  <si>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</si>
  <si>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</si>
  <si>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</si>
  <si>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</si>
  <si>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</si>
  <si>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</si>
  <si>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</si>
  <si>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</si>
  <si>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</si>
  <si>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</si>
  <si>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</si>
  <si>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</si>
  <si>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</si>
  <si>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</si>
  <si>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</si>
  <si>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</si>
  <si>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</si>
  <si>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</si>
  <si>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</si>
  <si>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</si>
  <si>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</si>
  <si>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</si>
  <si>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</si>
  <si>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</si>
  <si>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</si>
  <si>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</si>
  <si>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</si>
  <si>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</si>
  <si>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</si>
  <si>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</si>
  <si>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</si>
  <si>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</si>
  <si>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</si>
  <si>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</si>
  <si>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</si>
  <si>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</si>
  <si>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</si>
  <si>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</si>
  <si>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</si>
  <si>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</si>
  <si>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</si>
  <si>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</si>
  <si>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</si>
  <si>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</si>
  <si>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</si>
  <si>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</si>
  <si>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</si>
  <si>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</si>
  <si>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</si>
  <si>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</si>
  <si>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</si>
  <si>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</si>
  <si>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</si>
  <si>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</si>
  <si>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</si>
  <si>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</si>
  <si>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</si>
  <si>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</si>
  <si>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</si>
  <si>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</si>
  <si>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</si>
  <si>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</si>
  <si>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</si>
  <si>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</si>
  <si>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</si>
  <si>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</si>
  <si>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</si>
  <si>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</si>
  <si>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</si>
  <si>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</si>
  <si>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</si>
  <si>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</si>
  <si>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</si>
  <si>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</si>
  <si>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</si>
  <si>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</si>
  <si>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</si>
  <si>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</si>
  <si>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</si>
  <si>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</si>
  <si>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</si>
  <si>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</si>
  <si>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</si>
  <si>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</si>
  <si>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</si>
  <si>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</si>
  <si>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</si>
  <si>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</si>
  <si>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</si>
  <si>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</si>
  <si>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</si>
  <si>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</si>
  <si>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</si>
  <si>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</si>
  <si>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</si>
  <si>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</si>
  <si>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</si>
  <si>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</si>
  <si>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</si>
  <si>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</si>
  <si>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</si>
  <si>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</si>
  <si>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</si>
  <si>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</si>
  <si>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</si>
  <si>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</si>
  <si>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</si>
  <si>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</si>
  <si>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</si>
  <si>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</si>
  <si>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</si>
  <si>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</si>
  <si>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</si>
  <si>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</si>
  <si>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</si>
  <si>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</si>
  <si>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</si>
  <si>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</si>
  <si>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</si>
  <si>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</si>
  <si>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</si>
  <si>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</si>
  <si>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</si>
  <si>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</si>
  <si>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</si>
  <si>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</si>
  <si>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</si>
  <si>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</si>
  <si>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</si>
  <si>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</si>
  <si>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</si>
  <si>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</si>
  <si>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</si>
  <si>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</si>
  <si>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</si>
  <si>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</si>
  <si>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</si>
  <si>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</si>
  <si>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</si>
  <si>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</si>
  <si>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</si>
  <si>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</si>
  <si>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</si>
  <si>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</si>
  <si>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</si>
  <si>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</si>
  <si>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</si>
  <si>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</si>
  <si>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</si>
  <si>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</si>
  <si>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</si>
  <si>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</si>
  <si>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</si>
  <si>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</si>
  <si>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</si>
  <si>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</si>
  <si>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</si>
  <si>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</si>
  <si>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</si>
  <si>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</si>
  <si>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</si>
  <si>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</si>
  <si>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</si>
  <si>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</si>
  <si>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</si>
  <si>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</si>
  <si>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</si>
  <si>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</si>
  <si>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</si>
  <si>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</si>
  <si>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</si>
  <si>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</si>
  <si>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</si>
  <si>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</si>
  <si>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</si>
  <si>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</si>
  <si>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</si>
  <si>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</si>
  <si>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</si>
  <si>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</si>
  <si>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</si>
  <si>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</si>
  <si>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</si>
  <si>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</si>
  <si>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</si>
  <si>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</si>
  <si>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</si>
  <si>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</si>
  <si>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</si>
  <si>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</si>
  <si>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</si>
  <si>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</si>
  <si>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</si>
  <si>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</si>
  <si>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</si>
  <si>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</si>
  <si>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</si>
  <si>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</si>
  <si>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</si>
  <si>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</si>
  <si>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</si>
  <si>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</si>
  <si>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</si>
  <si>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</si>
  <si>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</si>
  <si>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</si>
  <si>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</si>
  <si>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</si>
  <si>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</si>
  <si>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</si>
  <si>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</si>
  <si>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</si>
  <si>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</si>
  <si>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</si>
  <si>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</si>
  <si>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</si>
  <si>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</si>
  <si>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</si>
  <si>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</si>
  <si>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</si>
  <si>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GSS</t>
  </si>
  <si>
    <t>BF</t>
  </si>
  <si>
    <t>LB</t>
  </si>
  <si>
    <t>UB</t>
  </si>
  <si>
    <t>Tol</t>
  </si>
  <si>
    <t>Linearization factor</t>
  </si>
  <si>
    <t>Cost</t>
  </si>
  <si>
    <t>E-BF</t>
  </si>
  <si>
    <t>LCA_GHG_weight</t>
  </si>
  <si>
    <t>LCA_GHG</t>
  </si>
  <si>
    <t>LCA_cost</t>
  </si>
  <si>
    <t>Epislon</t>
  </si>
  <si>
    <t>LCA_weight</t>
  </si>
  <si>
    <t>Methane</t>
  </si>
  <si>
    <t>IPCC2006</t>
  </si>
  <si>
    <t>Methane_Equation</t>
  </si>
  <si>
    <t>LCA_ID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</si>
</sst>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5" borderId="0" xfId="0" applyFill="1" applyAlignment="1" applyProtection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0" xfId="0" applyFont="1" applyFill="1"/>
  </cellXfs>
  <cellStyles count="1">
    <cellStyle name="Normal" xfId="0" builtinId="0"/>
  </cellStyles>
  <dxfs count="74"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E13" totalsRowShown="0" dataDxfId="5">
  <autoFilter ref="A1:E13"/>
  <sortState ref="A2:E30">
    <sortCondition ref="A1:A30"/>
  </sortState>
  <tableColumns count="5">
    <tableColumn id="1" name="ID" dataDxfId="4"/>
    <tableColumn id="2" name="Min" dataDxfId="3"/>
    <tableColumn id="3" name="Max" dataDxfId="2"/>
    <tableColumn id="4" name="Cost" dataDxfId="1"/>
    <tableColumn id="5" name="Name" dataDxfId="0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3" totalsRowShown="0" headerRowDxfId="73" tableBorderDxfId="72">
  <autoFilter ref="A1:Q3"/>
  <tableColumns count="17">
    <tableColumn id="1" name="ID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2" totalsRowShown="0">
  <autoFilter ref="A1:H2"/>
  <tableColumns count="8">
    <tableColumn id="1" name="ID"/>
    <tableColumn id="2" name="LCA_cost"/>
    <tableColumn id="3" name="Epislon"/>
    <tableColumn id="4" name="LCA_weight"/>
    <tableColumn id="5" name="LCA_GHG"/>
    <tableColumn id="6" name="LCA_GHG_weight"/>
    <tableColumn id="7" name="Methane"/>
    <tableColumn id="8" name="Methane_Equ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C13" totalsRowShown="0" dataDxfId="71">
  <autoFilter ref="A1:C13"/>
  <sortState ref="A2:E30">
    <sortCondition ref="A1:A30"/>
  </sortState>
  <tableColumns count="3">
    <tableColumn id="1" name="ID" dataDxfId="70"/>
    <tableColumn id="5" name="Name" dataDxfId="69">
      <calculatedColumnFormula>VLOOKUP(Tabela26[[#This Row],[ID]],FeedLib[],2,FALSE)</calculatedColumnFormula>
    </tableColumn>
    <tableColumn id="6" name="LCA_GHG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 headerRowDxfId="65" dataDxfId="64">
  <autoFilter ref="A1:BF219"/>
  <sortState ref="A2:BF219">
    <sortCondition ref="A4:A5"/>
  </sortState>
  <tableColumns count="58">
    <tableColumn id="1" name="ID" dataDxfId="63"/>
    <tableColumn id="2" name="Feed" dataDxfId="62"/>
    <tableColumn id="4" name="IFN" dataDxfId="61"/>
    <tableColumn id="5" name="Cost, $/Tonne AF" dataDxfId="60"/>
    <tableColumn id="7" name="Forage, %DM" dataDxfId="59"/>
    <tableColumn id="8" name="DM, %AF" dataDxfId="58"/>
    <tableColumn id="16" name="CP, %DM" dataDxfId="57"/>
    <tableColumn id="31" name="SP, %CP" dataDxfId="56"/>
    <tableColumn id="29" name="ADICP, %CP" dataDxfId="55"/>
    <tableColumn id="24" name="Sugars, %DM" dataDxfId="54"/>
    <tableColumn id="25" name="OA, %DM" dataDxfId="53"/>
    <tableColumn id="23" name="Fat, %DM" dataDxfId="52"/>
    <tableColumn id="9" name="Ash, %DM" dataDxfId="51"/>
    <tableColumn id="10" name="Starch, %DM" dataDxfId="50"/>
    <tableColumn id="12" name="NDF, %DM" dataDxfId="49"/>
    <tableColumn id="13" name="Lignin, %DM" dataDxfId="48"/>
    <tableColumn id="14" name="TDN, %DM" dataDxfId="47"/>
    <tableColumn id="15" name="ME, Mcal/kg" dataDxfId="46"/>
    <tableColumn id="18" name="NEma, Mcal/kg" dataDxfId="45"/>
    <tableColumn id="19" name="NEga, Mcal/kg" dataDxfId="44"/>
    <tableColumn id="21" name="RUP, %CP" dataDxfId="43"/>
    <tableColumn id="22" name="kd PB, %/h" dataDxfId="42"/>
    <tableColumn id="26" name="kd CB1, %/h" dataDxfId="41"/>
    <tableColumn id="27" name="kd CB2, %/h" dataDxfId="40"/>
    <tableColumn id="17" name="kd CB3, %/h" dataDxfId="39"/>
    <tableColumn id="28" name="PBID, %" dataDxfId="38"/>
    <tableColumn id="6" name="CB1ID, %" dataDxfId="37"/>
    <tableColumn id="3" name="CB2ID, %" dataDxfId="36"/>
    <tableColumn id="20" name="pef, %NDF" dataDxfId="35"/>
    <tableColumn id="11" name="ARG, %DM" dataDxfId="34"/>
    <tableColumn id="32" name="HIS, %DM" dataDxfId="33"/>
    <tableColumn id="33" name="ILE, %DM" dataDxfId="32"/>
    <tableColumn id="34" name="LEU, %DM" dataDxfId="31"/>
    <tableColumn id="35" name="LYS, %DM" dataDxfId="30"/>
    <tableColumn id="36" name="MET, %DM" dataDxfId="29"/>
    <tableColumn id="37" name="CYS, %DM" dataDxfId="28"/>
    <tableColumn id="38" name="PHE, %DM" dataDxfId="27"/>
    <tableColumn id="39" name="TYR, %DM" dataDxfId="26"/>
    <tableColumn id="40" name="THR, %DM" dataDxfId="25"/>
    <tableColumn id="41" name="TRP, %DM" dataDxfId="24"/>
    <tableColumn id="42" name="VAL, %DM" dataDxfId="23"/>
    <tableColumn id="43" name="Ca, % DM" dataDxfId="22"/>
    <tableColumn id="44" name="P, % DM" dataDxfId="21"/>
    <tableColumn id="45" name="Mg, % DM" dataDxfId="20"/>
    <tableColumn id="46" name="Cl, % DM" dataDxfId="19"/>
    <tableColumn id="47" name="K, % DM" dataDxfId="18"/>
    <tableColumn id="48" name="Na, % DM" dataDxfId="17"/>
    <tableColumn id="49" name="S, % DM" dataDxfId="16"/>
    <tableColumn id="50" name="Co, mg/kg" dataDxfId="15"/>
    <tableColumn id="51" name="Cu, mg/kg" dataDxfId="14"/>
    <tableColumn id="52" name="I, mg/kg" dataDxfId="13"/>
    <tableColumn id="53" name="Fe, mg/kg" dataDxfId="12"/>
    <tableColumn id="54" name="Mn, mg/kg" dataDxfId="11"/>
    <tableColumn id="55" name="Se, mg/kg" dataDxfId="10"/>
    <tableColumn id="56" name="Zn, mg/kg" dataDxfId="9"/>
    <tableColumn id="57" name="Vit A, IU/g" dataDxfId="8"/>
    <tableColumn id="58" name="Vit D, IU/g" dataDxfId="7"/>
    <tableColumn id="30" name="Vit E, IU/kg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tabSelected="1" workbookViewId="0">
      <selection sqref="A1:E1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</cols>
  <sheetData>
    <row r="1" spans="1:5" x14ac:dyDescent="0.25">
      <c r="A1" t="s">
        <v>56</v>
      </c>
      <c r="B1" t="s">
        <v>313</v>
      </c>
      <c r="C1" t="s">
        <v>314</v>
      </c>
      <c r="D1" t="s">
        <v>334</v>
      </c>
      <c r="E1" t="s">
        <v>325</v>
      </c>
    </row>
    <row r="2" spans="1:5" x14ac:dyDescent="0.25">
      <c r="A2" s="16">
        <v>34</v>
      </c>
      <c r="B2" s="17">
        <v>0</v>
      </c>
      <c r="C2" s="17">
        <v>20</v>
      </c>
      <c r="D2" s="18">
        <v>0.13888888888888887</v>
      </c>
      <c r="E2" s="17" t="str">
        <f>VLOOKUP(Tabela2[[#This Row],[ID]],FeedLib[],2,FALSE)</f>
        <v>Citrus pulp, dry</v>
      </c>
    </row>
    <row r="3" spans="1:5" x14ac:dyDescent="0.25">
      <c r="A3" s="16">
        <v>45</v>
      </c>
      <c r="B3" s="17">
        <v>0</v>
      </c>
      <c r="C3" s="17">
        <v>20</v>
      </c>
      <c r="D3" s="18">
        <v>0.17676767676767677</v>
      </c>
      <c r="E3" s="17" t="str">
        <f>VLOOKUP(Tabela2[[#This Row],[ID]],FeedLib[],2,FALSE)</f>
        <v>Corn grain</v>
      </c>
    </row>
    <row r="4" spans="1:5" x14ac:dyDescent="0.25">
      <c r="A4" s="19">
        <v>50</v>
      </c>
      <c r="B4" s="20">
        <v>0</v>
      </c>
      <c r="C4" s="20">
        <v>20</v>
      </c>
      <c r="D4" s="21">
        <v>0.19</v>
      </c>
      <c r="E4" s="22" t="str">
        <f>VLOOKUP(Tabela2[[#This Row],[ID]],FeedLib[],2,FALSE)</f>
        <v>Corn silage</v>
      </c>
    </row>
    <row r="5" spans="1:5" x14ac:dyDescent="0.25">
      <c r="A5" s="17">
        <v>58</v>
      </c>
      <c r="B5" s="17">
        <v>0</v>
      </c>
      <c r="C5" s="17">
        <v>20</v>
      </c>
      <c r="D5" s="18">
        <v>0.33333333333333337</v>
      </c>
      <c r="E5" s="17" t="str">
        <f>VLOOKUP(Tabela2[[#This Row],[ID]],FeedLib[],2,FALSE)</f>
        <v>Cottonseed meal</v>
      </c>
    </row>
    <row r="6" spans="1:5" x14ac:dyDescent="0.25">
      <c r="A6" s="17">
        <v>59</v>
      </c>
      <c r="B6" s="17">
        <v>0</v>
      </c>
      <c r="C6" s="17">
        <v>20</v>
      </c>
      <c r="D6" s="18">
        <v>0.11363636363636365</v>
      </c>
      <c r="E6" s="17" t="str">
        <f>VLOOKUP(Tabela2[[#This Row],[ID]],FeedLib[],2,FALSE)</f>
        <v>Cottonseed whole</v>
      </c>
    </row>
    <row r="7" spans="1:5" x14ac:dyDescent="0.25">
      <c r="A7" s="17">
        <v>60</v>
      </c>
      <c r="B7" s="17">
        <v>0</v>
      </c>
      <c r="C7" s="17">
        <v>20</v>
      </c>
      <c r="D7" s="18">
        <v>0.14000000000000001</v>
      </c>
      <c r="E7" s="17" t="str">
        <f>VLOOKUP(Tabela2[[#This Row],[ID]],FeedLib[],2,FALSE)</f>
        <v>Distillers grain plus soluble, dry</v>
      </c>
    </row>
    <row r="8" spans="1:5" x14ac:dyDescent="0.25">
      <c r="A8" s="17">
        <v>79</v>
      </c>
      <c r="B8" s="17">
        <v>0</v>
      </c>
      <c r="C8" s="17">
        <v>20</v>
      </c>
      <c r="D8" s="18">
        <v>0.10101010101010102</v>
      </c>
      <c r="E8" s="17" t="str">
        <f>VLOOKUP(Tabela2[[#This Row],[ID]],FeedLib[],2,FALSE)</f>
        <v>Grain sorghum grain</v>
      </c>
    </row>
    <row r="9" spans="1:5" x14ac:dyDescent="0.25">
      <c r="A9" s="17">
        <v>133</v>
      </c>
      <c r="B9" s="17">
        <v>0</v>
      </c>
      <c r="C9" s="17">
        <v>20</v>
      </c>
      <c r="D9" s="18">
        <v>0.16414141414141412</v>
      </c>
      <c r="E9" s="17" t="str">
        <f>VLOOKUP(Tabela2[[#This Row],[ID]],FeedLib[],2,FALSE)</f>
        <v>Soybean hulls</v>
      </c>
    </row>
    <row r="10" spans="1:5" x14ac:dyDescent="0.25">
      <c r="A10" s="17">
        <v>134</v>
      </c>
      <c r="B10" s="17">
        <v>0</v>
      </c>
      <c r="C10" s="17">
        <v>20</v>
      </c>
      <c r="D10" s="18">
        <v>0.19696969696969696</v>
      </c>
      <c r="E10" s="17" t="str">
        <f>VLOOKUP(Tabela2[[#This Row],[ID]],FeedLib[],2,FALSE)</f>
        <v>Soybean meal high CP</v>
      </c>
    </row>
    <row r="11" spans="1:5" x14ac:dyDescent="0.25">
      <c r="A11" s="17">
        <v>148</v>
      </c>
      <c r="B11" s="17">
        <v>0</v>
      </c>
      <c r="C11" s="17">
        <v>20</v>
      </c>
      <c r="D11" s="18">
        <v>8.8383838383838384E-2</v>
      </c>
      <c r="E11" s="17" t="str">
        <f>VLOOKUP(Tabela2[[#This Row],[ID]],FeedLib[],2,FALSE)</f>
        <v>Sugarcane silage</v>
      </c>
    </row>
    <row r="12" spans="1:5" x14ac:dyDescent="0.25">
      <c r="A12" s="17">
        <v>166</v>
      </c>
      <c r="B12" s="17">
        <v>0</v>
      </c>
      <c r="C12" s="17">
        <v>20</v>
      </c>
      <c r="D12" s="18">
        <v>0.15151515151515152</v>
      </c>
      <c r="E12" s="17" t="str">
        <f>VLOOKUP(Tabela2[[#This Row],[ID]],FeedLib[],2,FALSE)</f>
        <v>Wheat middlings</v>
      </c>
    </row>
    <row r="13" spans="1:5" x14ac:dyDescent="0.25">
      <c r="A13" s="16">
        <v>845</v>
      </c>
      <c r="B13" s="17">
        <v>0</v>
      </c>
      <c r="C13" s="17">
        <v>20</v>
      </c>
      <c r="D13" s="18">
        <v>0.40404040404040409</v>
      </c>
      <c r="E13" s="17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"/>
  <sheetViews>
    <sheetView workbookViewId="0">
      <selection activeCell="Q3" sqref="Q3"/>
    </sheetView>
  </sheetViews>
  <sheetFormatPr defaultRowHeight="15" x14ac:dyDescent="0.25"/>
  <cols>
    <col min="1" max="1" width="8.5703125" bestFit="1" customWidth="1"/>
    <col min="2" max="2" width="8.42578125" customWidth="1"/>
    <col min="3" max="3" width="7.28515625" customWidth="1"/>
    <col min="4" max="4" width="6.42578125" customWidth="1"/>
    <col min="5" max="5" width="5.28515625" customWidth="1"/>
    <col min="6" max="6" width="6.42578125" bestFit="1" customWidth="1"/>
    <col min="7" max="7" width="6.28515625" customWidth="1"/>
    <col min="8" max="8" width="5.7109375" bestFit="1" customWidth="1"/>
    <col min="9" max="10" width="14.140625" bestFit="1" customWidth="1"/>
    <col min="11" max="11" width="20.5703125" bestFit="1" customWidth="1"/>
    <col min="12" max="12" width="12" customWidth="1"/>
    <col min="13" max="13" width="11.5703125" customWidth="1"/>
  </cols>
  <sheetData>
    <row r="1" spans="1:17" x14ac:dyDescent="0.25">
      <c r="A1" s="26" t="s">
        <v>56</v>
      </c>
      <c r="B1" s="26" t="s">
        <v>315</v>
      </c>
      <c r="C1" s="26" t="s">
        <v>316</v>
      </c>
      <c r="D1" s="26" t="s">
        <v>317</v>
      </c>
      <c r="E1" s="26" t="s">
        <v>319</v>
      </c>
      <c r="F1" s="26" t="s">
        <v>320</v>
      </c>
      <c r="G1" s="26" t="s">
        <v>321</v>
      </c>
      <c r="H1" s="26" t="s">
        <v>322</v>
      </c>
      <c r="I1" s="26" t="s">
        <v>323</v>
      </c>
      <c r="J1" s="26" t="s">
        <v>324</v>
      </c>
      <c r="K1" s="27" t="s">
        <v>333</v>
      </c>
      <c r="L1" s="28" t="s">
        <v>327</v>
      </c>
      <c r="M1" s="28" t="s">
        <v>326</v>
      </c>
      <c r="N1" s="28" t="s">
        <v>330</v>
      </c>
      <c r="O1" s="28" t="s">
        <v>331</v>
      </c>
      <c r="P1" s="28" t="s">
        <v>332</v>
      </c>
      <c r="Q1" s="29" t="s">
        <v>344</v>
      </c>
    </row>
    <row r="2" spans="1:17" x14ac:dyDescent="0.25">
      <c r="A2" s="24">
        <v>1</v>
      </c>
      <c r="B2" s="24" t="s">
        <v>318</v>
      </c>
      <c r="C2" s="24">
        <v>300</v>
      </c>
      <c r="D2" s="24">
        <v>5</v>
      </c>
      <c r="E2" s="24">
        <v>1</v>
      </c>
      <c r="F2" s="24">
        <v>1</v>
      </c>
      <c r="G2" s="24">
        <v>1</v>
      </c>
      <c r="H2" s="24">
        <v>0</v>
      </c>
      <c r="I2" s="24">
        <v>6.2</v>
      </c>
      <c r="J2" s="24">
        <v>1.44</v>
      </c>
      <c r="K2" s="25">
        <v>13.91</v>
      </c>
      <c r="L2" s="23" t="s">
        <v>328</v>
      </c>
      <c r="M2" s="23" t="s">
        <v>328</v>
      </c>
      <c r="N2" s="23">
        <v>0.8</v>
      </c>
      <c r="O2" s="23">
        <v>3</v>
      </c>
      <c r="P2" s="23">
        <v>1E-3</v>
      </c>
      <c r="Q2">
        <v>-1</v>
      </c>
    </row>
    <row r="3" spans="1:17" x14ac:dyDescent="0.25">
      <c r="A3">
        <v>2</v>
      </c>
      <c r="B3" t="s">
        <v>318</v>
      </c>
      <c r="C3">
        <v>300</v>
      </c>
      <c r="D3">
        <v>5</v>
      </c>
      <c r="E3">
        <v>1</v>
      </c>
      <c r="F3">
        <v>1</v>
      </c>
      <c r="G3">
        <v>1</v>
      </c>
      <c r="H3">
        <v>0</v>
      </c>
      <c r="I3">
        <v>6.2</v>
      </c>
      <c r="J3">
        <v>1.44</v>
      </c>
      <c r="K3">
        <v>13.91</v>
      </c>
      <c r="L3" t="s">
        <v>329</v>
      </c>
      <c r="M3" t="s">
        <v>335</v>
      </c>
      <c r="N3">
        <v>0.8</v>
      </c>
      <c r="O3">
        <v>3</v>
      </c>
      <c r="P3">
        <v>1E-3</v>
      </c>
      <c r="Q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"/>
  <sheetViews>
    <sheetView workbookViewId="0"/>
  </sheetViews>
  <sheetFormatPr defaultRowHeight="15" x14ac:dyDescent="0.25"/>
  <cols>
    <col min="2" max="2" width="11" customWidth="1"/>
    <col min="3" max="3" width="9.5703125" customWidth="1"/>
    <col min="4" max="4" width="13.5703125" customWidth="1"/>
    <col min="5" max="5" width="11.5703125" customWidth="1"/>
    <col min="6" max="6" width="18.7109375" customWidth="1"/>
  </cols>
  <sheetData>
    <row r="1" spans="1:8" x14ac:dyDescent="0.25">
      <c r="A1" t="s">
        <v>56</v>
      </c>
      <c r="B1" t="s">
        <v>338</v>
      </c>
      <c r="C1" t="s">
        <v>339</v>
      </c>
      <c r="D1" t="s">
        <v>340</v>
      </c>
      <c r="E1" t="s">
        <v>337</v>
      </c>
      <c r="F1" t="s">
        <v>336</v>
      </c>
      <c r="G1" t="s">
        <v>341</v>
      </c>
      <c r="H1" t="s">
        <v>343</v>
      </c>
    </row>
    <row r="2" spans="1:8" x14ac:dyDescent="0.25">
      <c r="A2">
        <v>1</v>
      </c>
      <c r="B2">
        <v>0.05</v>
      </c>
      <c r="C2" t="b">
        <v>1</v>
      </c>
      <c r="E2" t="b">
        <v>1</v>
      </c>
      <c r="F2">
        <v>1</v>
      </c>
      <c r="G2" t="b">
        <v>1</v>
      </c>
      <c r="H2" t="s">
        <v>342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3"/>
  <sheetViews>
    <sheetView workbookViewId="0">
      <selection activeCell="A2" sqref="A2"/>
    </sheetView>
  </sheetViews>
  <sheetFormatPr defaultRowHeight="15" x14ac:dyDescent="0.25"/>
  <cols>
    <col min="2" max="2" width="29.28515625" bestFit="1" customWidth="1"/>
  </cols>
  <sheetData>
    <row r="1" spans="1:3" x14ac:dyDescent="0.25">
      <c r="A1" t="s">
        <v>56</v>
      </c>
      <c r="B1" t="s">
        <v>325</v>
      </c>
      <c r="C1" t="s">
        <v>337</v>
      </c>
    </row>
    <row r="2" spans="1:3" x14ac:dyDescent="0.25">
      <c r="A2" s="16">
        <v>34</v>
      </c>
      <c r="B2" s="17" t="str">
        <f>VLOOKUP(Tabela26[[#This Row],[ID]],FeedLib[],2,FALSE)</f>
        <v>Citrus pulp, dry</v>
      </c>
      <c r="C2" s="17"/>
    </row>
    <row r="3" spans="1:3" x14ac:dyDescent="0.25">
      <c r="A3" s="16">
        <v>45</v>
      </c>
      <c r="B3" s="17" t="str">
        <f>VLOOKUP(Tabela26[[#This Row],[ID]],FeedLib[],2,FALSE)</f>
        <v>Corn grain</v>
      </c>
      <c r="C3" s="17"/>
    </row>
    <row r="4" spans="1:3" x14ac:dyDescent="0.25">
      <c r="A4" s="19">
        <v>50</v>
      </c>
      <c r="B4" s="22" t="str">
        <f>VLOOKUP(Tabela26[[#This Row],[ID]],FeedLib[],2,FALSE)</f>
        <v>Corn silage</v>
      </c>
      <c r="C4" s="17"/>
    </row>
    <row r="5" spans="1:3" x14ac:dyDescent="0.25">
      <c r="A5" s="17">
        <v>58</v>
      </c>
      <c r="B5" s="17" t="str">
        <f>VLOOKUP(Tabela26[[#This Row],[ID]],FeedLib[],2,FALSE)</f>
        <v>Cottonseed meal</v>
      </c>
      <c r="C5" s="17"/>
    </row>
    <row r="6" spans="1:3" x14ac:dyDescent="0.25">
      <c r="A6" s="17">
        <v>59</v>
      </c>
      <c r="B6" s="17" t="str">
        <f>VLOOKUP(Tabela26[[#This Row],[ID]],FeedLib[],2,FALSE)</f>
        <v>Cottonseed whole</v>
      </c>
      <c r="C6" s="17"/>
    </row>
    <row r="7" spans="1:3" x14ac:dyDescent="0.25">
      <c r="A7" s="17">
        <v>60</v>
      </c>
      <c r="B7" s="17" t="str">
        <f>VLOOKUP(Tabela26[[#This Row],[ID]],FeedLib[],2,FALSE)</f>
        <v>Distillers grain plus soluble, dry</v>
      </c>
      <c r="C7" s="17"/>
    </row>
    <row r="8" spans="1:3" x14ac:dyDescent="0.25">
      <c r="A8" s="17">
        <v>79</v>
      </c>
      <c r="B8" s="17" t="str">
        <f>VLOOKUP(Tabela26[[#This Row],[ID]],FeedLib[],2,FALSE)</f>
        <v>Grain sorghum grain</v>
      </c>
      <c r="C8" s="17"/>
    </row>
    <row r="9" spans="1:3" x14ac:dyDescent="0.25">
      <c r="A9" s="17">
        <v>133</v>
      </c>
      <c r="B9" s="17" t="str">
        <f>VLOOKUP(Tabela26[[#This Row],[ID]],FeedLib[],2,FALSE)</f>
        <v>Soybean hulls</v>
      </c>
      <c r="C9" s="17"/>
    </row>
    <row r="10" spans="1:3" x14ac:dyDescent="0.25">
      <c r="A10" s="17">
        <v>134</v>
      </c>
      <c r="B10" s="17" t="str">
        <f>VLOOKUP(Tabela26[[#This Row],[ID]],FeedLib[],2,FALSE)</f>
        <v>Soybean meal high CP</v>
      </c>
      <c r="C10" s="17"/>
    </row>
    <row r="11" spans="1:3" x14ac:dyDescent="0.25">
      <c r="A11" s="17">
        <v>148</v>
      </c>
      <c r="B11" s="17" t="str">
        <f>VLOOKUP(Tabela26[[#This Row],[ID]],FeedLib[],2,FALSE)</f>
        <v>Sugarcane silage</v>
      </c>
      <c r="C11" s="17"/>
    </row>
    <row r="12" spans="1:3" x14ac:dyDescent="0.25">
      <c r="A12" s="17">
        <v>166</v>
      </c>
      <c r="B12" s="17" t="str">
        <f>VLOOKUP(Tabela26[[#This Row],[ID]],FeedLib[],2,FALSE)</f>
        <v>Wheat middlings</v>
      </c>
      <c r="C12" s="17"/>
    </row>
    <row r="13" spans="1:3" x14ac:dyDescent="0.25">
      <c r="A13" s="16">
        <v>845</v>
      </c>
      <c r="B13" s="17" t="str">
        <f>VLOOKUP(Tabela26[[#This Row],[ID]],FeedLib[],2,FALSE)</f>
        <v>Urea</v>
      </c>
      <c r="C13" s="1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topLeftCell="A126" workbookViewId="0">
      <selection activeCell="B147" sqref="B147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7" priority="1" stopIfTrue="1">
      <formula>ROW(A2)=$E$1</formula>
    </cfRule>
    <cfRule type="expression" dxfId="66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4B578-CE8A-4753-8E47-B2C52E32EEC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871f9270-bc3b-4105-9923-e7982e1cb3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Feeds</vt:lpstr>
      <vt:lpstr>Scenario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2020-01-08T17:31:19Z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