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E24" i="2" l="1"/>
  <c r="E25" i="2"/>
  <c r="E27" i="2"/>
  <c r="E18" i="2"/>
  <c r="E19" i="2"/>
  <c r="E20" i="2"/>
  <c r="E21" i="2"/>
  <c r="E23" i="2"/>
  <c r="E22" i="2"/>
  <c r="E16" i="2"/>
  <c r="E26" i="2"/>
  <c r="E28" i="2"/>
  <c r="E29" i="2"/>
  <c r="E17" i="2"/>
  <c r="F29" i="2"/>
  <c r="F28" i="2"/>
  <c r="F26" i="2"/>
  <c r="F16" i="2"/>
  <c r="F22" i="2"/>
  <c r="F23" i="2"/>
  <c r="F21" i="2"/>
  <c r="F20" i="2"/>
  <c r="F19" i="2"/>
  <c r="F18" i="2"/>
  <c r="F27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<sst xmlns="http://schemas.openxmlformats.org/spreadsheetml/2006/main" count="216" uniqueCount="147">
  <si>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</si>
  <si>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</si>
  <si>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</si>
  <si>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</si>
  <si>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</si>
  <si>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</si>
  <si>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</si>
  <si>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</si>
  <si>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</si>
  <si>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</si>
  <si>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</si>
  <si>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</si>
  <si>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</si>
  <si>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</si>
  <si>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</si>
  <si>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</si>
  <si>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</si>
  <si>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</si>
  <si>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</si>
  <si>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</si>
  <si>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</si>
  <si>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</si>
  <si>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</si>
  <si>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</si>
  <si>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</si>
  <si>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</si>
  <si>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</si>
  <si>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</si>
  <si>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</si>
  <si>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</si>
  <si>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</si>
  <si>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</si>
  <si>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</si>
  <si>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</si>
  <si>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</si>
  <si>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</si>
  <si>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</si>
  <si>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</si>
  <si>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</si>
  <si>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</si>
  <si>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</si>
  <si>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</si>
  <si>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</si>
  <si>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</si>
  <si>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</si>
  <si>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</si>
  <si>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</si>
  <si>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</si>
  <si>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</si>
  <si>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</si>
  <si>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</si>
  <si>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</si>
  <si>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</si>
  <si>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</si>
  <si>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</si>
  <si>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</si>
  <si>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</si>
  <si>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</si>
  <si>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</si>
  <si>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</si>
  <si>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</si>
  <si>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</si>
  <si>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</si>
  <si>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</si>
  <si>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</si>
  <si>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</si>
  <si>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</si>
  <si>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</si>
  <si>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</si>
  <si>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</si>
  <si>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</si>
  <si>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</si>
  <si>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</si>
  <si>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</si>
  <si>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</si>
  <si>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</si>
  <si>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</si>
  <si>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</si>
  <si>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</si>
  <si>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</si>
  <si>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</si>
  <si>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</si>
  <si>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</si>
  <si>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</si>
  <si>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</si>
  <si>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</si>
  <si>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</si>
  <si>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</si>
  <si>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</si>
  <si>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</si>
  <si>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</si>
  <si>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</si>
  <si>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</si>
  <si>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</si>
  <si>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</si>
  <si>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</si>
  <si>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</si>
  <si>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</si>
  <si>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</si>
  <si>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</si>
  <si>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</si>
  <si>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</si>
  <si>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</si>
  <si>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</si>
  <si>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</si>
  <si>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</si>
  <si>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</si>
  <si>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</si>
  <si>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</si>
  <si>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</si>
  <si>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</si>
  <si>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</si>
  <si>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</si>
  <si>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</si>
  <si>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</si>
  <si>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</si>
  <si>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</si>
  <si>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</si>
  <si>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</si>
  <si>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</si>
  <si>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</si>
  <si>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</si>
  <si>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</si>
  <si>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</si>
  <si>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</si>
  <si>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</si>
  <si>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</si>
  <si>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</si>
  <si>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</si>
  <si>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</si>
  <si>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</si>
  <si>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</si>
  <si>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</si>
  <si>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</si>
  <si>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</si>
  <si>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</si>
  <si>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</si>
  <si>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</si>
  <si>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</si>
  <si>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</si>
  <si>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</si>
  <si>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</si>
  <si>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</si>
  <si>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</si>
  <si>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</si>
  <si>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Sugarcane Silage - BR</t>
  </si>
  <si>
    <t>RC_Sugarcane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</si>
</sst>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7" fillId="0" borderId="0" xfId="0" applyFont="1" applyAlignment="1">
      <alignment vertical="center"/>
    </xf>
    <xf numFmtId="2" fontId="19" fillId="0" borderId="0" xfId="2" applyNumberFormat="1" applyFont="1" applyFill="1" applyAlignment="1"/>
    <xf numFmtId="0" fontId="18" fillId="0" borderId="0" xfId="0" applyFont="1"/>
    <xf numFmtId="0" fontId="19" fillId="0" borderId="0" xfId="0" applyFont="1"/>
    <xf numFmtId="0" fontId="16" fillId="0" borderId="0" xfId="2" applyFont="1" applyFill="1" applyAlignment="1"/>
    <xf numFmtId="0" fontId="19" fillId="0" borderId="0" xfId="0" applyFont="1" applyFill="1"/>
    <xf numFmtId="0" fontId="16" fillId="0" borderId="0" xfId="0" applyFont="1" applyFill="1"/>
    <xf numFmtId="0" fontId="19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8" fillId="7" borderId="5" xfId="2" applyNumberFormat="1" applyFont="1" applyFill="1" applyBorder="1" applyAlignment="1"/>
    <xf numFmtId="2" fontId="18" fillId="0" borderId="5" xfId="2" applyNumberFormat="1" applyFont="1" applyBorder="1" applyAlignment="1"/>
    <xf numFmtId="2" fontId="18" fillId="0" borderId="0" xfId="0" applyNumberFormat="1" applyFont="1" applyFill="1"/>
    <xf numFmtId="2" fontId="18" fillId="0" borderId="0" xfId="3" applyNumberFormat="1" applyFont="1" applyAlignment="1"/>
  </cellXfs>
  <cellStyles count="4">
    <cellStyle name="Normal" xfId="0" builtinId="0"/>
    <cellStyle name="Normal 2" xfId="1"/>
    <cellStyle name="Normal 3" xfId="2"/>
    <cellStyle name="Normal 4" xfId="3"/>
  </cellStyles>
  <dxfs count="6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7"/>
      <tableStyleElement type="firstRowStripe" dxfId="66"/>
      <tableStyleElement type="secondRowStripe" dxfId="65"/>
    </tableStyle>
    <tableStyle name="Scenario-style" pivot="0" count="3">
      <tableStyleElement type="headerRow" dxfId="64"/>
      <tableStyleElement type="firstRowStripe" dxfId="63"/>
      <tableStyleElement type="secondRowStripe" dxfId="62"/>
    </tableStyle>
    <tableStyle name="Batch-style" pivot="0" count="3">
      <tableStyleElement type="headerRow" dxfId="61"/>
      <tableStyleElement type="firstRowStripe" dxfId="60"/>
      <tableStyleElement type="secondRowStripe" dxfId="59"/>
    </tableStyle>
    <tableStyle name="Feed Library-style" pivot="0" count="3">
      <tableStyleElement type="headerRow" dxfId="58"/>
      <tableStyleElement type="firstRowStripe" dxfId="57"/>
      <tableStyleElement type="secondRowStripe" dxfId="56"/>
    </tableStyle>
    <tableStyle name="LCA-style" pivot="0" count="3">
      <tableStyleElement type="headerRow" dxfId="55"/>
      <tableStyleElement type="firstRowStripe" dxfId="54"/>
      <tableStyleElement type="secondRowStripe" dxfId="53"/>
    </tableStyle>
    <tableStyle name="LCA Library-style" pivot="0" count="3">
      <tableStyleElement type="headerRow" dxfId="52"/>
      <tableStyleElement type="firstRowStripe" dxfId="51"/>
      <tableStyleElement type="secondRowStripe" dxfId="5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9" totalsRowShown="0">
  <autoFilter ref="A1:F29"/>
  <sortState ref="A2:F29">
    <sortCondition ref="A1:A29"/>
  </sortState>
  <tableColumns count="6">
    <tableColumn id="1" name="Feed Scenario"/>
    <tableColumn id="2" name="ID" dataDxfId="45" dataCellStyle="Normal 3"/>
    <tableColumn id="3" name="Min %DM" dataDxfId="44"/>
    <tableColumn id="4" name="Max %DM" dataDxfId="43"/>
    <tableColumn id="5" name="Cost [US$/kg AF]" dataDxfId="4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1" dataDxfId="40" tableBorderDxfId="39">
  <autoFilter ref="A1:X7"/>
  <tableColumns count="24">
    <tableColumn id="1" name="ID" dataDxfId="38"/>
    <tableColumn id="2" name="Feed Scenario" dataDxfId="37"/>
    <tableColumn id="3" name="Batch" dataDxfId="36"/>
    <tableColumn id="4" name="Breed" dataDxfId="35"/>
    <tableColumn id="5" name="SBW" dataDxfId="34"/>
    <tableColumn id="6" name="Feeding Time" dataDxfId="33"/>
    <tableColumn id="7" name="Target Weight" dataDxfId="32"/>
    <tableColumn id="8" name="BCS" dataDxfId="31"/>
    <tableColumn id="9" name="BE" dataDxfId="30"/>
    <tableColumn id="10" name="L" dataDxfId="29"/>
    <tableColumn id="11" name="SEX" dataDxfId="28"/>
    <tableColumn id="12" name="a2" dataDxfId="27"/>
    <tableColumn id="13" name="PH" dataDxfId="26"/>
    <tableColumn id="14" name="Selling Price [US$]" dataDxfId="25"/>
    <tableColumn id="15" name="Algorithm" dataDxfId="24"/>
    <tableColumn id="16" name="Identifier" dataDxfId="23"/>
    <tableColumn id="17" name="LB" dataDxfId="22"/>
    <tableColumn id="18" name="UB" dataDxfId="21"/>
    <tableColumn id="19" name="Tol" dataDxfId="20"/>
    <tableColumn id="20" name="DMI Equation" dataDxfId="19"/>
    <tableColumn id="21" name="Obj" dataDxfId="18"/>
    <tableColumn id="22" name="Find Reduced Cost" dataDxfId="17"/>
    <tableColumn id="23" name="Ingredient Level" dataDxfId="16"/>
    <tableColumn id="24" name="LCA I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9" dataDxfId="8">
  <autoFilter ref="A1:H15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9"/>
  <sheetViews>
    <sheetView zoomScaleNormal="100" workbookViewId="0">
      <selection activeCell="F35" sqref="F35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6">
        <v>1</v>
      </c>
      <c r="B2" s="38">
        <v>3</v>
      </c>
      <c r="C2" s="17">
        <v>0</v>
      </c>
      <c r="D2" s="37">
        <v>1.5</v>
      </c>
      <c r="E2" s="50" t="s">
        <v>124</v>
      </c>
      <c r="F2" s="16" t="str">
        <f>VLOOKUP(feeds[[#This Row],[ID]],FeedLib[],2,0)</f>
        <v>Urea - BR</v>
      </c>
    </row>
    <row r="3" spans="1:6" x14ac:dyDescent="0.25">
      <c r="A3" s="16">
        <v>1</v>
      </c>
      <c r="B3" s="37">
        <v>24</v>
      </c>
      <c r="C3" s="17">
        <v>0</v>
      </c>
      <c r="D3" s="38">
        <v>50</v>
      </c>
      <c r="E3" s="51" t="s">
        <v>126</v>
      </c>
      <c r="F3" s="16" t="str">
        <f>VLOOKUP(feeds[[#This Row],[ID]],FeedLib[],2,0)</f>
        <v>Citrus pulp, dry</v>
      </c>
    </row>
    <row r="4" spans="1:6" s="16" customFormat="1" x14ac:dyDescent="0.25">
      <c r="A4" s="16">
        <v>1</v>
      </c>
      <c r="B4" s="38">
        <v>25</v>
      </c>
      <c r="C4" s="17">
        <v>0</v>
      </c>
      <c r="D4" s="38">
        <v>60</v>
      </c>
      <c r="E4" s="50" t="s">
        <v>127</v>
      </c>
      <c r="F4" s="16" t="str">
        <f>VLOOKUP(feeds[[#This Row],[ID]],FeedLib[],2,0)</f>
        <v>Corn Silage - BR</v>
      </c>
    </row>
    <row r="5" spans="1:6" s="16" customFormat="1" x14ac:dyDescent="0.25">
      <c r="A5" s="2">
        <v>1</v>
      </c>
      <c r="B5" s="38">
        <v>26</v>
      </c>
      <c r="C5" s="17">
        <v>0</v>
      </c>
      <c r="D5" s="38">
        <v>80</v>
      </c>
      <c r="E5" s="51" t="s">
        <v>142</v>
      </c>
      <c r="F5" s="2" t="str">
        <f>VLOOKUP(feeds[[#This Row],[ID]],FeedLib[],2,0)</f>
        <v>Corn grain - BR</v>
      </c>
    </row>
    <row r="6" spans="1:6" s="16" customFormat="1" x14ac:dyDescent="0.25">
      <c r="A6" s="16">
        <v>1</v>
      </c>
      <c r="B6" s="37">
        <v>27</v>
      </c>
      <c r="C6" s="17">
        <v>0</v>
      </c>
      <c r="D6" s="37">
        <v>30</v>
      </c>
      <c r="E6" s="50" t="s">
        <v>120</v>
      </c>
      <c r="F6" s="16" t="str">
        <f>VLOOKUP(feeds[[#This Row],[ID]],FeedLib[],2,0)</f>
        <v>Cottonseed Meal 38% - BR</v>
      </c>
    </row>
    <row r="7" spans="1:6" s="16" customFormat="1" x14ac:dyDescent="0.25">
      <c r="A7" s="16">
        <v>1</v>
      </c>
      <c r="B7" s="37">
        <v>28</v>
      </c>
      <c r="C7" s="17">
        <v>0</v>
      </c>
      <c r="D7" s="38">
        <v>18</v>
      </c>
      <c r="E7" s="51" t="s">
        <v>119</v>
      </c>
      <c r="F7" s="16" t="str">
        <f>VLOOKUP(feeds[[#This Row],[ID]],FeedLib[],2,0)</f>
        <v>Cottonseed Whole - BR</v>
      </c>
    </row>
    <row r="8" spans="1:6" s="16" customFormat="1" x14ac:dyDescent="0.25">
      <c r="A8" s="16">
        <v>1</v>
      </c>
      <c r="B8" s="37">
        <v>29</v>
      </c>
      <c r="C8" s="17">
        <v>0</v>
      </c>
      <c r="D8" s="38">
        <v>30</v>
      </c>
      <c r="E8" s="51" t="s">
        <v>118</v>
      </c>
      <c r="F8" s="16" t="str">
        <f>VLOOKUP(feeds[[#This Row],[ID]],FeedLib[],2,0)</f>
        <v>Soybean Hulls - BR</v>
      </c>
    </row>
    <row r="9" spans="1:6" s="16" customFormat="1" x14ac:dyDescent="0.25">
      <c r="A9" s="16">
        <v>1</v>
      </c>
      <c r="B9" s="37">
        <v>30</v>
      </c>
      <c r="C9" s="17">
        <v>0</v>
      </c>
      <c r="D9" s="37">
        <v>30</v>
      </c>
      <c r="E9" s="42" t="s">
        <v>125</v>
      </c>
      <c r="F9" s="16" t="str">
        <f>VLOOKUP(feeds[[#This Row],[ID]],FeedLib[],2,0)</f>
        <v>Soybean Meal 49% - BR</v>
      </c>
    </row>
    <row r="10" spans="1:6" s="16" customFormat="1" x14ac:dyDescent="0.25">
      <c r="A10" s="2">
        <v>1</v>
      </c>
      <c r="B10" s="38">
        <v>31</v>
      </c>
      <c r="C10" s="17">
        <v>0</v>
      </c>
      <c r="D10" s="37">
        <v>100</v>
      </c>
      <c r="E10" s="50" t="s">
        <v>121</v>
      </c>
      <c r="F10" s="2" t="str">
        <f>VLOOKUP(feeds[[#This Row],[ID]],FeedLib[],2,0)</f>
        <v>Peanut meal</v>
      </c>
    </row>
    <row r="11" spans="1:6" s="16" customFormat="1" x14ac:dyDescent="0.25">
      <c r="A11" s="16">
        <v>1</v>
      </c>
      <c r="B11" s="38">
        <v>32</v>
      </c>
      <c r="C11" s="17">
        <v>0</v>
      </c>
      <c r="D11" s="37">
        <v>50</v>
      </c>
      <c r="E11" s="51" t="s">
        <v>122</v>
      </c>
      <c r="F11" s="16" t="str">
        <f>VLOOKUP(feeds[[#This Row],[ID]],FeedLib[],2,0)</f>
        <v>Rice bran</v>
      </c>
    </row>
    <row r="12" spans="1:6" s="16" customFormat="1" x14ac:dyDescent="0.25">
      <c r="A12" s="16">
        <v>1</v>
      </c>
      <c r="B12" s="37">
        <v>33</v>
      </c>
      <c r="C12" s="17">
        <v>0</v>
      </c>
      <c r="D12" s="37">
        <v>50</v>
      </c>
      <c r="E12" s="50" t="s">
        <v>123</v>
      </c>
      <c r="F12" s="16" t="str">
        <f>VLOOKUP(feeds[[#This Row],[ID]],FeedLib[],2,0)</f>
        <v>Wheat Meal - BR</v>
      </c>
    </row>
    <row r="13" spans="1:6" s="16" customFormat="1" x14ac:dyDescent="0.25">
      <c r="A13" s="16">
        <v>1</v>
      </c>
      <c r="B13" s="2">
        <v>35</v>
      </c>
      <c r="C13" s="17">
        <v>0</v>
      </c>
      <c r="D13" s="38">
        <v>100</v>
      </c>
      <c r="E13" s="52">
        <v>10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1</v>
      </c>
      <c r="B14" s="2">
        <v>36</v>
      </c>
      <c r="C14" s="17">
        <v>0</v>
      </c>
      <c r="D14" s="39">
        <v>0</v>
      </c>
      <c r="E14" s="52">
        <v>10</v>
      </c>
      <c r="F14" s="16" t="str">
        <f>VLOOKUP(feeds[[#This Row],[ID]],FeedLib[],2,0)</f>
        <v>Corn Dist Ethanol</v>
      </c>
    </row>
    <row r="15" spans="1:6" x14ac:dyDescent="0.25">
      <c r="A15" s="2">
        <v>1</v>
      </c>
      <c r="B15" s="38">
        <v>37</v>
      </c>
      <c r="C15" s="17">
        <v>0</v>
      </c>
      <c r="D15" s="39">
        <v>100</v>
      </c>
      <c r="E15" s="53" t="s">
        <v>128</v>
      </c>
      <c r="F15" s="16" t="str">
        <f>VLOOKUP(feeds[[#This Row],[ID]],FeedLib[],2,0)</f>
        <v>Sugarcane Silage - BR</v>
      </c>
    </row>
    <row r="16" spans="1:6" x14ac:dyDescent="0.25">
      <c r="A16" s="43">
        <v>2</v>
      </c>
      <c r="B16" s="47">
        <v>3</v>
      </c>
      <c r="C16" s="45">
        <v>0</v>
      </c>
      <c r="D16" s="44">
        <v>50</v>
      </c>
      <c r="E16" s="41">
        <f t="shared" ref="E16:E29" ca="1" si="0">RAND()*2</f>
        <v>3.0090777697150406E-2</v>
      </c>
      <c r="F16" s="43" t="str">
        <f>VLOOKUP(feeds[[#This Row],[ID]],FeedLib[],2,0)</f>
        <v>Urea - BR</v>
      </c>
    </row>
    <row r="17" spans="1:6" x14ac:dyDescent="0.25">
      <c r="A17" s="43">
        <v>2</v>
      </c>
      <c r="B17" s="47">
        <v>24</v>
      </c>
      <c r="C17" s="45">
        <v>0</v>
      </c>
      <c r="D17" s="44">
        <v>50</v>
      </c>
      <c r="E17" s="41">
        <f t="shared" ca="1" si="0"/>
        <v>0.98398253298434502</v>
      </c>
      <c r="F17" s="43" t="str">
        <f>VLOOKUP(feeds[[#This Row],[ID]],FeedLib[],2,0)</f>
        <v>Citrus pulp, dry</v>
      </c>
    </row>
    <row r="18" spans="1:6" x14ac:dyDescent="0.25">
      <c r="A18" s="43">
        <v>2</v>
      </c>
      <c r="B18" s="47">
        <v>25</v>
      </c>
      <c r="C18" s="45">
        <v>0</v>
      </c>
      <c r="D18" s="44">
        <v>60</v>
      </c>
      <c r="E18" s="41">
        <f t="shared" ca="1" si="0"/>
        <v>1.0250384740856502</v>
      </c>
      <c r="F18" s="43" t="str">
        <f>VLOOKUP(feeds[[#This Row],[ID]],FeedLib[],2,0)</f>
        <v>Corn Silage - BR</v>
      </c>
    </row>
    <row r="19" spans="1:6" x14ac:dyDescent="0.25">
      <c r="A19" s="43">
        <v>2</v>
      </c>
      <c r="B19" s="47">
        <v>26</v>
      </c>
      <c r="C19" s="45">
        <v>0</v>
      </c>
      <c r="D19" s="44">
        <v>80</v>
      </c>
      <c r="E19" s="41">
        <f t="shared" ca="1" si="0"/>
        <v>1.785552835209298</v>
      </c>
      <c r="F19" s="43" t="str">
        <f>VLOOKUP(feeds[[#This Row],[ID]],FeedLib[],2,0)</f>
        <v>Corn grain - BR</v>
      </c>
    </row>
    <row r="20" spans="1:6" x14ac:dyDescent="0.25">
      <c r="A20" s="43">
        <v>2</v>
      </c>
      <c r="B20" s="47">
        <v>27</v>
      </c>
      <c r="C20" s="45">
        <v>0</v>
      </c>
      <c r="D20" s="44">
        <v>30</v>
      </c>
      <c r="E20" s="41">
        <f t="shared" ca="1" si="0"/>
        <v>0.6302588903304851</v>
      </c>
      <c r="F20" s="43" t="str">
        <f>VLOOKUP(feeds[[#This Row],[ID]],FeedLib[],2,0)</f>
        <v>Cottonseed Meal 38% - BR</v>
      </c>
    </row>
    <row r="21" spans="1:6" x14ac:dyDescent="0.25">
      <c r="A21" s="43">
        <v>2</v>
      </c>
      <c r="B21" s="47">
        <v>28</v>
      </c>
      <c r="C21" s="45">
        <v>0</v>
      </c>
      <c r="D21" s="44">
        <v>18</v>
      </c>
      <c r="E21" s="41">
        <f t="shared" ca="1" si="0"/>
        <v>0.87928823044778448</v>
      </c>
      <c r="F21" s="43" t="str">
        <f>VLOOKUP(feeds[[#This Row],[ID]],FeedLib[],2,0)</f>
        <v>Cottonseed Whole - BR</v>
      </c>
    </row>
    <row r="22" spans="1:6" x14ac:dyDescent="0.25">
      <c r="A22" s="43">
        <v>2</v>
      </c>
      <c r="B22" s="47">
        <v>29</v>
      </c>
      <c r="C22" s="45">
        <v>0</v>
      </c>
      <c r="D22" s="44">
        <v>30</v>
      </c>
      <c r="E22" s="41">
        <f t="shared" ca="1" si="0"/>
        <v>1.7980603442782361</v>
      </c>
      <c r="F22" s="43" t="str">
        <f>VLOOKUP(feeds[[#This Row],[ID]],FeedLib[],2,0)</f>
        <v>Soybean Hulls - BR</v>
      </c>
    </row>
    <row r="23" spans="1:6" x14ac:dyDescent="0.25">
      <c r="A23" s="43">
        <v>2</v>
      </c>
      <c r="B23" s="47">
        <v>30</v>
      </c>
      <c r="C23" s="45">
        <v>0</v>
      </c>
      <c r="D23" s="44">
        <v>30</v>
      </c>
      <c r="E23" s="41">
        <f t="shared" ca="1" si="0"/>
        <v>1.2440121310702519</v>
      </c>
      <c r="F23" s="43" t="str">
        <f>VLOOKUP(feeds[[#This Row],[ID]],FeedLib[],2,0)</f>
        <v>Soybean Meal 49% - BR</v>
      </c>
    </row>
    <row r="24" spans="1:6" x14ac:dyDescent="0.25">
      <c r="A24" s="43">
        <v>2</v>
      </c>
      <c r="B24" s="47">
        <v>31</v>
      </c>
      <c r="C24" s="45">
        <v>0</v>
      </c>
      <c r="D24" s="44">
        <v>100</v>
      </c>
      <c r="E24" s="41">
        <f t="shared" ca="1" si="0"/>
        <v>0.50115360236887185</v>
      </c>
      <c r="F24" s="43" t="str">
        <f>VLOOKUP(feeds[[#This Row],[ID]],FeedLib[],2,0)</f>
        <v>Peanut meal</v>
      </c>
    </row>
    <row r="25" spans="1:6" x14ac:dyDescent="0.25">
      <c r="A25" s="43">
        <v>2</v>
      </c>
      <c r="B25" s="47">
        <v>32</v>
      </c>
      <c r="C25" s="45">
        <v>0</v>
      </c>
      <c r="D25" s="44">
        <v>50</v>
      </c>
      <c r="E25" s="41">
        <f t="shared" ca="1" si="0"/>
        <v>0.19232468952752635</v>
      </c>
      <c r="F25" s="43" t="str">
        <f>VLOOKUP(feeds[[#This Row],[ID]],FeedLib[],2,0)</f>
        <v>Rice bran</v>
      </c>
    </row>
    <row r="26" spans="1:6" x14ac:dyDescent="0.25">
      <c r="A26" s="43">
        <v>2</v>
      </c>
      <c r="B26" s="47">
        <v>33</v>
      </c>
      <c r="C26" s="45">
        <v>0</v>
      </c>
      <c r="D26" s="44">
        <v>1.5</v>
      </c>
      <c r="E26" s="41">
        <f t="shared" ca="1" si="0"/>
        <v>1.5006227508412389</v>
      </c>
      <c r="F26" s="43" t="str">
        <f>VLOOKUP(feeds[[#This Row],[ID]],FeedLib[],2,0)</f>
        <v>Wheat Meal - BR</v>
      </c>
    </row>
    <row r="27" spans="1:6" x14ac:dyDescent="0.25">
      <c r="A27" s="43">
        <v>2</v>
      </c>
      <c r="B27" s="43">
        <v>35</v>
      </c>
      <c r="C27" s="45">
        <v>0</v>
      </c>
      <c r="D27" s="44">
        <v>100</v>
      </c>
      <c r="E27" s="41">
        <f t="shared" ca="1" si="0"/>
        <v>1.834642213237524</v>
      </c>
      <c r="F27" s="43" t="str">
        <f>VLOOKUP(feeds[[#This Row],[ID]],FeedLib[],2,0)</f>
        <v>Sugarcane (S. officinarum) Bagasse Brazil Medium Chop</v>
      </c>
    </row>
    <row r="28" spans="1:6" x14ac:dyDescent="0.25">
      <c r="A28" s="43">
        <v>2</v>
      </c>
      <c r="B28" s="43">
        <v>36</v>
      </c>
      <c r="C28" s="45">
        <v>0</v>
      </c>
      <c r="D28" s="46">
        <v>100</v>
      </c>
      <c r="E28" s="41">
        <f t="shared" ca="1" si="0"/>
        <v>1.7225592945713657</v>
      </c>
      <c r="F28" s="43" t="str">
        <f>VLOOKUP(feeds[[#This Row],[ID]],FeedLib[],2,0)</f>
        <v>Corn Dist Ethanol</v>
      </c>
    </row>
    <row r="29" spans="1:6" x14ac:dyDescent="0.25">
      <c r="A29" s="43">
        <v>2</v>
      </c>
      <c r="B29" s="47">
        <v>37</v>
      </c>
      <c r="C29" s="45">
        <v>0</v>
      </c>
      <c r="D29" s="46">
        <v>100</v>
      </c>
      <c r="E29" s="41">
        <f t="shared" ca="1" si="0"/>
        <v>0.28291533422733561</v>
      </c>
      <c r="F29" s="43" t="str">
        <f>VLOOKUP(feeds[[#This Row],[ID]],FeedLib[],2,0)</f>
        <v>Sugarcane Silage - BR</v>
      </c>
    </row>
  </sheetData>
  <conditionalFormatting sqref="B2:B15">
    <cfRule type="expression" dxfId="49" priority="3" stopIfTrue="1">
      <formula>ROW(B2)=$C$1</formula>
    </cfRule>
    <cfRule type="expression" dxfId="48" priority="4" stopIfTrue="1">
      <formula>COLUMN(B2)=$D$1</formula>
    </cfRule>
  </conditionalFormatting>
  <conditionalFormatting sqref="B16:B29">
    <cfRule type="expression" dxfId="47" priority="1" stopIfTrue="1">
      <formula>ROW(B16)=$C$1</formula>
    </cfRule>
    <cfRule type="expression" dxfId="46" priority="2" stopIfTrue="1">
      <formula>COLUMN(B16)=$D$1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tabSelected="1" topLeftCell="O1" zoomScaleNormal="100" workbookViewId="0">
      <selection activeCell="P4" sqref="P4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x14ac:dyDescent="0.25">
      <c r="A2" s="21">
        <v>1</v>
      </c>
      <c r="B2" s="21">
        <v>1</v>
      </c>
      <c r="C2" s="21">
        <v>1</v>
      </c>
      <c r="D2" s="21" t="s">
        <v>129</v>
      </c>
      <c r="E2" s="21">
        <v>365</v>
      </c>
      <c r="F2" s="21">
        <v>0</v>
      </c>
      <c r="G2" s="20">
        <v>528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8.1999999999999993</v>
      </c>
      <c r="N2" s="22" t="s">
        <v>130</v>
      </c>
      <c r="O2" s="21" t="s">
        <v>94</v>
      </c>
      <c r="P2" s="21" t="s">
        <v>146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35</v>
      </c>
      <c r="W2" s="21">
        <v>0.1</v>
      </c>
      <c r="X2" s="20">
        <v>-1</v>
      </c>
    </row>
    <row r="3" spans="1:24" x14ac:dyDescent="0.25">
      <c r="A3" s="21">
        <v>-1</v>
      </c>
      <c r="B3" s="21">
        <v>2</v>
      </c>
      <c r="C3" s="21">
        <v>-1</v>
      </c>
      <c r="D3" s="21" t="s">
        <v>129</v>
      </c>
      <c r="E3" s="21">
        <v>365</v>
      </c>
      <c r="F3" s="21">
        <v>0</v>
      </c>
      <c r="G3" s="20">
        <v>528</v>
      </c>
      <c r="H3" s="21">
        <v>4</v>
      </c>
      <c r="I3" s="21">
        <v>1</v>
      </c>
      <c r="J3" s="21">
        <v>1</v>
      </c>
      <c r="K3" s="21">
        <v>1.2</v>
      </c>
      <c r="L3" s="21">
        <v>0</v>
      </c>
      <c r="M3" s="21">
        <v>8.1999999999999993</v>
      </c>
      <c r="N3" s="22" t="s">
        <v>130</v>
      </c>
      <c r="O3" s="21" t="s">
        <v>94</v>
      </c>
      <c r="P3" s="21" t="s">
        <v>92</v>
      </c>
      <c r="Q3" s="21">
        <v>0.8</v>
      </c>
      <c r="R3" s="21">
        <v>3</v>
      </c>
      <c r="S3" s="21">
        <v>0.01</v>
      </c>
      <c r="T3" s="21" t="s">
        <v>90</v>
      </c>
      <c r="U3" s="21" t="s">
        <v>88</v>
      </c>
      <c r="V3" s="21">
        <v>35</v>
      </c>
      <c r="W3" s="21">
        <v>0.1</v>
      </c>
      <c r="X3" s="20">
        <v>-1</v>
      </c>
    </row>
    <row r="4" spans="1:24" x14ac:dyDescent="0.25">
      <c r="A4" s="21">
        <v>-1</v>
      </c>
      <c r="B4" s="24">
        <v>1</v>
      </c>
      <c r="C4" s="21">
        <v>0</v>
      </c>
      <c r="D4" s="21" t="s">
        <v>129</v>
      </c>
      <c r="E4" s="21">
        <v>365</v>
      </c>
      <c r="F4" s="21">
        <v>0</v>
      </c>
      <c r="G4" s="20">
        <v>528</v>
      </c>
      <c r="H4" s="21">
        <v>4</v>
      </c>
      <c r="I4" s="24">
        <v>1</v>
      </c>
      <c r="J4" s="24">
        <v>1</v>
      </c>
      <c r="K4" s="21">
        <v>1.2</v>
      </c>
      <c r="L4" s="24">
        <v>0</v>
      </c>
      <c r="M4" s="21">
        <v>8.1999999999999993</v>
      </c>
      <c r="N4" s="22">
        <v>2.02</v>
      </c>
      <c r="O4" s="24" t="s">
        <v>94</v>
      </c>
      <c r="P4" s="24" t="s">
        <v>111</v>
      </c>
      <c r="Q4" s="21">
        <v>1.6</v>
      </c>
      <c r="R4" s="24">
        <v>1.9990000000000001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129</v>
      </c>
      <c r="E5" s="21">
        <v>365</v>
      </c>
      <c r="F5" s="21">
        <v>0</v>
      </c>
      <c r="G5" s="20">
        <v>528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8.1999999999999993</v>
      </c>
      <c r="N5" s="22">
        <v>2.02</v>
      </c>
      <c r="O5" s="21" t="s">
        <v>94</v>
      </c>
      <c r="P5" s="21" t="s">
        <v>114</v>
      </c>
      <c r="Q5" s="21">
        <v>1.6</v>
      </c>
      <c r="R5" s="24">
        <v>1.9990000000000001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-1</v>
      </c>
      <c r="B6" s="24">
        <v>1</v>
      </c>
      <c r="C6" s="21">
        <v>0</v>
      </c>
      <c r="D6" s="21" t="s">
        <v>129</v>
      </c>
      <c r="E6" s="21">
        <v>365</v>
      </c>
      <c r="F6" s="21">
        <v>0</v>
      </c>
      <c r="G6" s="20">
        <v>528</v>
      </c>
      <c r="H6" s="21">
        <v>4</v>
      </c>
      <c r="I6" s="24">
        <v>1</v>
      </c>
      <c r="J6" s="24">
        <v>1</v>
      </c>
      <c r="K6" s="21">
        <v>1.2</v>
      </c>
      <c r="L6" s="24">
        <v>0</v>
      </c>
      <c r="M6" s="21">
        <v>8.1999999999999993</v>
      </c>
      <c r="N6" s="22">
        <v>2.02</v>
      </c>
      <c r="O6" s="24" t="s">
        <v>94</v>
      </c>
      <c r="P6" s="24" t="s">
        <v>112</v>
      </c>
      <c r="Q6" s="21">
        <v>1.6</v>
      </c>
      <c r="R6" s="24">
        <v>1.9990000000000001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21" t="s">
        <v>129</v>
      </c>
      <c r="E7" s="21">
        <v>365</v>
      </c>
      <c r="F7" s="21">
        <v>0</v>
      </c>
      <c r="G7" s="20">
        <v>528</v>
      </c>
      <c r="H7" s="21">
        <v>4</v>
      </c>
      <c r="I7" s="19">
        <v>1</v>
      </c>
      <c r="J7" s="19">
        <v>1</v>
      </c>
      <c r="K7" s="21">
        <v>1.2</v>
      </c>
      <c r="L7" s="19">
        <v>0</v>
      </c>
      <c r="M7" s="21">
        <v>8.1999999999999993</v>
      </c>
      <c r="N7" s="22">
        <v>2.02</v>
      </c>
      <c r="O7" s="19" t="s">
        <v>94</v>
      </c>
      <c r="P7" s="19" t="s">
        <v>113</v>
      </c>
      <c r="Q7" s="21">
        <v>1.6</v>
      </c>
      <c r="R7" s="24">
        <v>1.9990000000000001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116</v>
      </c>
      <c r="C2" s="2" t="s">
        <v>117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1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2" sqref="A2:B15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138</v>
      </c>
      <c r="C2" s="36">
        <v>0</v>
      </c>
      <c r="D2" s="36">
        <v>99</v>
      </c>
      <c r="E2" s="36">
        <v>280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131</v>
      </c>
      <c r="C3" s="36">
        <v>0</v>
      </c>
      <c r="D3" s="36">
        <v>87.687365400000004</v>
      </c>
      <c r="E3" s="36">
        <v>6.9054801509999999</v>
      </c>
      <c r="F3" s="36">
        <v>41.055999999999997</v>
      </c>
      <c r="G3" s="36">
        <v>5.63</v>
      </c>
      <c r="H3" s="36">
        <v>0</v>
      </c>
      <c r="I3" s="36">
        <v>0</v>
      </c>
      <c r="J3" s="36">
        <v>2.4395544550000001</v>
      </c>
      <c r="K3" s="36">
        <v>7.420880682</v>
      </c>
      <c r="L3" s="36">
        <v>1.004126063</v>
      </c>
      <c r="M3" s="36">
        <v>24.017840379999999</v>
      </c>
      <c r="N3" s="36">
        <v>2.4489999999999998</v>
      </c>
      <c r="O3" s="36">
        <v>69.974000000000004</v>
      </c>
      <c r="P3" s="36">
        <v>1.6326637450000001</v>
      </c>
      <c r="Q3" s="36">
        <v>1.026278931</v>
      </c>
      <c r="R3" s="36">
        <v>40.314</v>
      </c>
      <c r="S3" s="36">
        <v>33</v>
      </c>
      <c r="T3" s="40">
        <v>0.67000499999999996</v>
      </c>
    </row>
    <row r="4" spans="1:20" x14ac:dyDescent="0.25">
      <c r="A4" s="38">
        <v>25</v>
      </c>
      <c r="B4" s="38" t="s">
        <v>139</v>
      </c>
      <c r="C4" s="36">
        <v>65</v>
      </c>
      <c r="D4" s="36">
        <v>31.58</v>
      </c>
      <c r="E4" s="36">
        <v>7.59</v>
      </c>
      <c r="F4" s="36">
        <v>65.650000000000006</v>
      </c>
      <c r="G4" s="36">
        <v>0.68</v>
      </c>
      <c r="H4" s="36">
        <v>0</v>
      </c>
      <c r="I4" s="36">
        <v>0</v>
      </c>
      <c r="J4" s="36">
        <v>2.9</v>
      </c>
      <c r="K4" s="36">
        <v>5.0199999999999996</v>
      </c>
      <c r="L4" s="36">
        <v>30.91</v>
      </c>
      <c r="M4" s="36">
        <v>53.59</v>
      </c>
      <c r="N4" s="36">
        <v>4.66</v>
      </c>
      <c r="O4" s="36">
        <v>63.11</v>
      </c>
      <c r="P4" s="36">
        <v>1.42</v>
      </c>
      <c r="Q4" s="36">
        <v>0.83</v>
      </c>
      <c r="R4" s="36">
        <v>34.35</v>
      </c>
      <c r="S4" s="36">
        <v>86.14</v>
      </c>
      <c r="T4" s="2">
        <v>1.9074580000000001</v>
      </c>
    </row>
    <row r="5" spans="1:20" x14ac:dyDescent="0.25">
      <c r="A5" s="38">
        <v>26</v>
      </c>
      <c r="B5" s="38" t="s">
        <v>132</v>
      </c>
      <c r="C5" s="36">
        <v>0</v>
      </c>
      <c r="D5" s="36">
        <v>88.65</v>
      </c>
      <c r="E5" s="36">
        <v>9.08</v>
      </c>
      <c r="F5" s="36">
        <v>43.93</v>
      </c>
      <c r="G5" s="36">
        <v>0.54</v>
      </c>
      <c r="H5" s="36">
        <v>0</v>
      </c>
      <c r="I5" s="36">
        <v>0</v>
      </c>
      <c r="J5" s="36">
        <v>4.0599999999999996</v>
      </c>
      <c r="K5" s="36">
        <v>1.43</v>
      </c>
      <c r="L5" s="36">
        <v>73.25</v>
      </c>
      <c r="M5" s="36">
        <v>12.18</v>
      </c>
      <c r="N5" s="36">
        <v>1.1499999999999999</v>
      </c>
      <c r="O5" s="36">
        <v>87.24</v>
      </c>
      <c r="P5" s="36">
        <v>2.15</v>
      </c>
      <c r="Q5" s="36">
        <v>1.48</v>
      </c>
      <c r="R5" s="36">
        <v>56.07</v>
      </c>
      <c r="S5" s="36">
        <v>15.88</v>
      </c>
      <c r="T5" s="2">
        <v>0.36575000000000002</v>
      </c>
    </row>
    <row r="6" spans="1:20" x14ac:dyDescent="0.25">
      <c r="A6" s="37">
        <v>27</v>
      </c>
      <c r="B6" s="37" t="s">
        <v>133</v>
      </c>
      <c r="C6" s="36">
        <v>0</v>
      </c>
      <c r="D6" s="36">
        <v>90.11</v>
      </c>
      <c r="E6" s="36">
        <v>42.27</v>
      </c>
      <c r="F6" s="36">
        <v>56.67</v>
      </c>
      <c r="G6" s="36">
        <v>2.09</v>
      </c>
      <c r="H6" s="36">
        <v>0</v>
      </c>
      <c r="I6" s="36">
        <v>0</v>
      </c>
      <c r="J6" s="36">
        <v>2.1</v>
      </c>
      <c r="K6" s="36">
        <v>6.6</v>
      </c>
      <c r="L6" s="36">
        <v>15.76</v>
      </c>
      <c r="M6" s="36">
        <v>33.28</v>
      </c>
      <c r="N6" s="36">
        <v>6.63</v>
      </c>
      <c r="O6" s="36">
        <v>70.92</v>
      </c>
      <c r="P6" s="36">
        <v>1.66</v>
      </c>
      <c r="Q6" s="36">
        <v>1.04</v>
      </c>
      <c r="R6" s="36">
        <v>43.33</v>
      </c>
      <c r="S6" s="36">
        <v>20</v>
      </c>
      <c r="T6" s="2">
        <v>3.0312000000000001</v>
      </c>
    </row>
    <row r="7" spans="1:20" x14ac:dyDescent="0.25">
      <c r="A7" s="37">
        <v>28</v>
      </c>
      <c r="B7" s="37" t="s">
        <v>134</v>
      </c>
      <c r="C7" s="36">
        <v>0</v>
      </c>
      <c r="D7" s="36">
        <v>91.19</v>
      </c>
      <c r="E7" s="36">
        <v>22.15</v>
      </c>
      <c r="F7" s="36">
        <v>73.040000000000006</v>
      </c>
      <c r="G7" s="36">
        <v>1.3</v>
      </c>
      <c r="H7" s="36">
        <v>0</v>
      </c>
      <c r="I7" s="36">
        <v>0</v>
      </c>
      <c r="J7" s="36">
        <v>19.07</v>
      </c>
      <c r="K7" s="36">
        <v>4.2300000000000004</v>
      </c>
      <c r="L7" s="36">
        <v>9.0299999999999994</v>
      </c>
      <c r="M7" s="36">
        <v>45.52</v>
      </c>
      <c r="N7" s="36">
        <v>8.2899999999999991</v>
      </c>
      <c r="O7" s="36">
        <v>88.49</v>
      </c>
      <c r="P7" s="36">
        <v>2.19</v>
      </c>
      <c r="Q7" s="36">
        <v>1.51</v>
      </c>
      <c r="R7" s="36">
        <v>26.96</v>
      </c>
      <c r="S7" s="36">
        <v>60</v>
      </c>
      <c r="T7" s="2">
        <v>1.603945</v>
      </c>
    </row>
    <row r="8" spans="1:20" x14ac:dyDescent="0.25">
      <c r="A8" s="34">
        <v>29</v>
      </c>
      <c r="B8" s="48" t="s">
        <v>135</v>
      </c>
      <c r="C8" s="36">
        <v>0</v>
      </c>
      <c r="D8" s="36">
        <v>89.79</v>
      </c>
      <c r="E8" s="36">
        <v>49.81</v>
      </c>
      <c r="F8" s="36">
        <v>71.25</v>
      </c>
      <c r="G8" s="36">
        <v>1.05</v>
      </c>
      <c r="H8" s="36">
        <v>0</v>
      </c>
      <c r="I8" s="36">
        <v>0</v>
      </c>
      <c r="J8" s="36">
        <v>1.87</v>
      </c>
      <c r="K8" s="36">
        <v>6.68</v>
      </c>
      <c r="L8" s="36">
        <v>28.88</v>
      </c>
      <c r="M8" s="36">
        <v>12.75</v>
      </c>
      <c r="N8" s="36">
        <v>1.1100000000000001</v>
      </c>
      <c r="O8" s="36">
        <v>77.52</v>
      </c>
      <c r="P8" s="36">
        <v>1.86</v>
      </c>
      <c r="Q8" s="36">
        <v>1.22</v>
      </c>
      <c r="R8" s="36">
        <v>28.76</v>
      </c>
      <c r="S8" s="36">
        <v>20</v>
      </c>
      <c r="T8" s="2">
        <v>0.84419999999999995</v>
      </c>
    </row>
    <row r="9" spans="1:20" x14ac:dyDescent="0.25">
      <c r="A9" s="37">
        <v>30</v>
      </c>
      <c r="B9" s="49" t="s">
        <v>136</v>
      </c>
      <c r="C9" s="36">
        <v>0</v>
      </c>
      <c r="D9" s="36">
        <v>89.97</v>
      </c>
      <c r="E9" s="36">
        <v>13.35</v>
      </c>
      <c r="F9" s="36">
        <v>50.82</v>
      </c>
      <c r="G9" s="36">
        <v>2.34</v>
      </c>
      <c r="H9" s="36">
        <v>0</v>
      </c>
      <c r="I9" s="36">
        <v>0</v>
      </c>
      <c r="J9" s="36">
        <v>2.31</v>
      </c>
      <c r="K9" s="36">
        <v>5.12</v>
      </c>
      <c r="L9" s="36">
        <v>14.58</v>
      </c>
      <c r="M9" s="36">
        <v>64.64</v>
      </c>
      <c r="N9" s="36">
        <v>3.16</v>
      </c>
      <c r="O9" s="36">
        <v>69.819999999999993</v>
      </c>
      <c r="P9" s="36">
        <v>1.62</v>
      </c>
      <c r="Q9" s="36">
        <v>1.01</v>
      </c>
      <c r="R9" s="36">
        <v>49.18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140</v>
      </c>
      <c r="C10" s="36">
        <v>0</v>
      </c>
      <c r="D10" s="36">
        <v>94.1</v>
      </c>
      <c r="E10" s="36">
        <v>45</v>
      </c>
      <c r="F10" s="36">
        <v>29.8</v>
      </c>
      <c r="G10" s="36">
        <v>12.5</v>
      </c>
      <c r="H10" s="36">
        <v>0</v>
      </c>
      <c r="I10" s="36">
        <v>0</v>
      </c>
      <c r="J10" s="36">
        <v>7.7</v>
      </c>
      <c r="K10" s="36">
        <v>5.6</v>
      </c>
      <c r="L10" s="36">
        <v>6.9</v>
      </c>
      <c r="M10" s="36">
        <v>19.899999999999999</v>
      </c>
      <c r="N10" s="36">
        <v>3.3</v>
      </c>
      <c r="O10" s="36">
        <v>80.8</v>
      </c>
      <c r="P10" s="36">
        <v>2</v>
      </c>
      <c r="Q10" s="36">
        <v>1.3</v>
      </c>
      <c r="R10" s="36">
        <v>28.2</v>
      </c>
      <c r="S10" s="36">
        <v>36</v>
      </c>
      <c r="T10" s="2">
        <v>1.8</v>
      </c>
    </row>
    <row r="11" spans="1:20" x14ac:dyDescent="0.25">
      <c r="A11" s="38">
        <v>32</v>
      </c>
      <c r="B11" s="38" t="s">
        <v>141</v>
      </c>
      <c r="C11" s="36">
        <v>0</v>
      </c>
      <c r="D11" s="36">
        <v>91.8</v>
      </c>
      <c r="E11" s="36">
        <v>14.7</v>
      </c>
      <c r="F11" s="36">
        <v>25.8</v>
      </c>
      <c r="G11" s="36">
        <v>5</v>
      </c>
      <c r="H11" s="36">
        <v>0</v>
      </c>
      <c r="I11" s="36">
        <v>0</v>
      </c>
      <c r="J11" s="36">
        <v>17.600000000000001</v>
      </c>
      <c r="K11" s="36">
        <v>12.2</v>
      </c>
      <c r="L11" s="36">
        <v>20.2</v>
      </c>
      <c r="M11" s="36">
        <v>26.6</v>
      </c>
      <c r="N11" s="36">
        <v>5.3</v>
      </c>
      <c r="O11" s="36">
        <v>83.4</v>
      </c>
      <c r="P11" s="36">
        <v>2</v>
      </c>
      <c r="Q11" s="36">
        <v>1.4</v>
      </c>
      <c r="R11" s="36">
        <v>44.7</v>
      </c>
      <c r="S11" s="36">
        <v>0</v>
      </c>
      <c r="T11" s="2">
        <v>1.66208</v>
      </c>
    </row>
    <row r="12" spans="1:20" x14ac:dyDescent="0.25">
      <c r="A12" s="37">
        <v>33</v>
      </c>
      <c r="B12" s="37" t="s">
        <v>137</v>
      </c>
      <c r="C12" s="36">
        <v>0</v>
      </c>
      <c r="D12" s="36">
        <v>89.05</v>
      </c>
      <c r="E12" s="36">
        <v>17.48</v>
      </c>
      <c r="F12" s="36">
        <v>65.34</v>
      </c>
      <c r="G12" s="36">
        <v>0.48</v>
      </c>
      <c r="H12" s="36">
        <v>0</v>
      </c>
      <c r="I12" s="36">
        <v>0</v>
      </c>
      <c r="J12" s="36">
        <v>3.87</v>
      </c>
      <c r="K12" s="36">
        <v>5.39</v>
      </c>
      <c r="L12" s="36">
        <v>30.81</v>
      </c>
      <c r="M12" s="36">
        <v>42.46</v>
      </c>
      <c r="N12" s="36">
        <v>3.59</v>
      </c>
      <c r="O12" s="36">
        <v>71.28</v>
      </c>
      <c r="P12" s="36">
        <v>1.67</v>
      </c>
      <c r="Q12" s="36">
        <v>1.05</v>
      </c>
      <c r="R12" s="36">
        <v>34.659999999999997</v>
      </c>
      <c r="S12" s="36">
        <v>22.5</v>
      </c>
      <c r="T12" s="2">
        <v>2.625</v>
      </c>
    </row>
    <row r="13" spans="1:20" x14ac:dyDescent="0.25">
      <c r="A13" s="2">
        <v>35</v>
      </c>
      <c r="B13" s="40" t="s">
        <v>143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2">
        <v>11.3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144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>
        <v>12.16</v>
      </c>
      <c r="M14">
        <v>32.15</v>
      </c>
      <c r="N14">
        <v>14.42</v>
      </c>
      <c r="O14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145</v>
      </c>
      <c r="C15" s="36">
        <v>100</v>
      </c>
      <c r="D15" s="36">
        <v>51.06</v>
      </c>
      <c r="E15" s="36">
        <v>2.04</v>
      </c>
      <c r="F15" s="36">
        <v>40.51</v>
      </c>
      <c r="G15" s="36">
        <v>1.03</v>
      </c>
      <c r="H15" s="36">
        <v>0</v>
      </c>
      <c r="I15" s="36">
        <v>0</v>
      </c>
      <c r="J15" s="36">
        <v>1.0900000000000001</v>
      </c>
      <c r="K15" s="36">
        <v>4.63</v>
      </c>
      <c r="L15" s="36">
        <v>12.47</v>
      </c>
      <c r="M15" s="36">
        <v>79.78</v>
      </c>
      <c r="N15" s="36">
        <v>12.75</v>
      </c>
      <c r="O15" s="36">
        <v>41.47</v>
      </c>
      <c r="P15" s="36">
        <v>0.76</v>
      </c>
      <c r="Q15" s="36">
        <v>0.26</v>
      </c>
      <c r="R15" s="36">
        <v>59.49</v>
      </c>
      <c r="S15" s="36">
        <v>97.5</v>
      </c>
      <c r="T15" s="2">
        <v>3.78E-2</v>
      </c>
    </row>
    <row r="18" spans="11:11" x14ac:dyDescent="0.25">
      <c r="K18" s="31"/>
    </row>
    <row r="20" spans="11:11" x14ac:dyDescent="0.25">
      <c r="K20" s="31"/>
    </row>
    <row r="21" spans="11:11" x14ac:dyDescent="0.25">
      <c r="K21" s="31"/>
    </row>
  </sheetData>
  <conditionalFormatting sqref="A2:A15 C2:T15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131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139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132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7" t="s">
        <v>133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7" t="s">
        <v>134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48" t="s">
        <v>135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49" t="s">
        <v>136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8" t="s">
        <v>140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8" t="s">
        <v>141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137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40" t="s">
        <v>143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38" t="s">
        <v>145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2021-02-25T18:10:25Z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