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1896157\OneDrive - University of Edinburgh\Gabriel\Models\GreenFeeding\"/>
    </mc:Choice>
  </mc:AlternateContent>
  <bookViews>
    <workbookView xWindow="-120" yWindow="480" windowWidth="14490" windowHeight="11160" tabRatio="500" activeTab="5"/>
  </bookViews>
  <sheets>
    <sheet name="Feeds" sheetId="2" r:id="rId1"/>
    <sheet name="Scenario" sheetId="3" r:id="rId2"/>
    <sheet name="Batch" sheetId="4" r:id="rId3"/>
    <sheet name="Feed Library" sheetId="5" r:id="rId4"/>
    <sheet name="Names" sheetId="9" r:id="rId5"/>
    <sheet name="LCA" sheetId="7" r:id="rId6"/>
    <sheet name="LCA Library" sheetId="8" r:id="rId7"/>
    <sheet name="Parameters List" sheetId="6" state="hidden" r:id="rId8"/>
  </sheets>
  <calcPr calcId="162913"/>
</workbook>
</file>

<file path=xl/calcChain.xml><?xml version="1.0" encoding="utf-8"?>
<calcChain xmlns="http://schemas.openxmlformats.org/spreadsheetml/2006/main">
  <c r="F18" i="2" l="1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20" i="2"/>
  <c r="F19" i="2"/>
  <c r="G4" i="7" l="1"/>
  <c r="F4" i="7"/>
  <c r="E4" i="7"/>
  <c r="D4" i="7"/>
  <c r="C4" i="7"/>
  <c r="B4" i="7"/>
  <c r="G3" i="7"/>
  <c r="F3" i="7"/>
  <c r="E3" i="7"/>
  <c r="D3" i="7"/>
  <c r="C3" i="7"/>
  <c r="B3" i="7"/>
</calcChain>
</file>

<file path=xl/comments1.xml><?xml version="1.0" encoding="utf-8"?>
<comments xmlns="http://schemas.openxmlformats.org/spreadsheetml/2006/main">
  <authors>
    <author>MARQUES Gabriel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-1/0 =&gt; SKIP,
else #i =&gt; execution ID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Match key in table Feeds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-1/0 =&gt; No batch,
else #b =&gt; key on table Batch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Merely simbolic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Used in SWG calculation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Set either feeding time in days XOR target SBW weight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Set either feeding time in days XOR target SBW weight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Check NASEM 2016/RNS 2019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Check NASEM 2016/RNS 2019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Check NASEM 2016/RNS 2019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Check NASEM 2016/RNS 2019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Check NASEM 2016/RNS 2019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BF =&gt; brute force (all solutions)
GSS =&gt; golden section search (only optimal soluction [faster])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Output name, be considarated wih this column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Lower bound for solution search, rarely anything lower than 0.8 is feasible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Upper bound for solution search, rarely anything higher than 3 is feasible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Search precision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NRC2016
NRC1996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-1/0 =&gt; Not multi-objective
#ID =&gt; key in LCA table</t>
        </r>
      </text>
    </comment>
  </commentList>
</comments>
</file>

<file path=xl/sharedStrings.xml><?xml version="1.0" encoding="utf-8"?>
<sst xmlns="http://schemas.openxmlformats.org/spreadsheetml/2006/main" count="267" uniqueCount="165">
  <si>
    <t>Feed Scenario</t>
  </si>
  <si>
    <t>ID</t>
  </si>
  <si>
    <t>Min %DM</t>
  </si>
  <si>
    <t>Max %DM</t>
  </si>
  <si>
    <t>Cost [US$/kg AF]</t>
  </si>
  <si>
    <t>Name</t>
  </si>
  <si>
    <t>Batch</t>
  </si>
  <si>
    <t>Breed</t>
  </si>
  <si>
    <t>SBW</t>
  </si>
  <si>
    <t>BCS</t>
  </si>
  <si>
    <t>BE</t>
  </si>
  <si>
    <t>L</t>
  </si>
  <si>
    <t>SEX</t>
  </si>
  <si>
    <t>a2</t>
  </si>
  <si>
    <t>PH</t>
  </si>
  <si>
    <t>Selling Price [US$]</t>
  </si>
  <si>
    <t>Algorithm</t>
  </si>
  <si>
    <t>Identifier</t>
  </si>
  <si>
    <t>LB</t>
  </si>
  <si>
    <t>UB</t>
  </si>
  <si>
    <t>Tol</t>
  </si>
  <si>
    <t>Obj</t>
  </si>
  <si>
    <t>Batch ID</t>
  </si>
  <si>
    <t>Filename</t>
  </si>
  <si>
    <t>Period col</t>
  </si>
  <si>
    <t>Initial Period</t>
  </si>
  <si>
    <t>Final Period</t>
  </si>
  <si>
    <t>Feed</t>
  </si>
  <si>
    <t>IFN</t>
  </si>
  <si>
    <t>Cost, $/Tonne AF</t>
  </si>
  <si>
    <t>Forage, %DM</t>
  </si>
  <si>
    <t>DM, %AF</t>
  </si>
  <si>
    <t>CP, %DM</t>
  </si>
  <si>
    <t>SP, %CP</t>
  </si>
  <si>
    <t>ADICP, %CP</t>
  </si>
  <si>
    <t>Sugars, %DM</t>
  </si>
  <si>
    <t>OA, %DM</t>
  </si>
  <si>
    <t>Fat, %DM</t>
  </si>
  <si>
    <t>Ash, %DM</t>
  </si>
  <si>
    <t>Starch, %DM</t>
  </si>
  <si>
    <t>NDF, %DM</t>
  </si>
  <si>
    <t>Lignin, %DM</t>
  </si>
  <si>
    <t>TDN, %DM</t>
  </si>
  <si>
    <t>ME, Mcal/kg</t>
  </si>
  <si>
    <t>NEma, Mcal/kg</t>
  </si>
  <si>
    <t>NEga, Mcal/kg</t>
  </si>
  <si>
    <t>RUP, %CP</t>
  </si>
  <si>
    <t>kd PB, %/h</t>
  </si>
  <si>
    <t>kd CB1, %/h</t>
  </si>
  <si>
    <t>kd CB2, %/h</t>
  </si>
  <si>
    <t>kd CB3, %/h</t>
  </si>
  <si>
    <t>PBID, %</t>
  </si>
  <si>
    <t>CB1ID, %</t>
  </si>
  <si>
    <t>CB2ID, %</t>
  </si>
  <si>
    <t>pef, %NDF</t>
  </si>
  <si>
    <t>ARG, %DM</t>
  </si>
  <si>
    <t>HIS, %DM</t>
  </si>
  <si>
    <t>ILE, %DM</t>
  </si>
  <si>
    <t>LEU, %DM</t>
  </si>
  <si>
    <t>LYS, %DM</t>
  </si>
  <si>
    <t>MET, %DM</t>
  </si>
  <si>
    <t>CYS, %DM</t>
  </si>
  <si>
    <t>PHE, %DM</t>
  </si>
  <si>
    <t>TYR, %DM</t>
  </si>
  <si>
    <t>THR, %DM</t>
  </si>
  <si>
    <t>TRP, %DM</t>
  </si>
  <si>
    <t>VAL, %DM</t>
  </si>
  <si>
    <t>Ca, % DM</t>
  </si>
  <si>
    <t>P, % DM</t>
  </si>
  <si>
    <t>Mg, % DM</t>
  </si>
  <si>
    <t>Cl, % DM</t>
  </si>
  <si>
    <t>K, % DM</t>
  </si>
  <si>
    <t>Na, % DM</t>
  </si>
  <si>
    <t>S, % DM</t>
  </si>
  <si>
    <t>Co, mg/kg</t>
  </si>
  <si>
    <t>Cu, mg/kg</t>
  </si>
  <si>
    <t>I, mg/kg</t>
  </si>
  <si>
    <t>Fe, mg/kg</t>
  </si>
  <si>
    <t>Mn, mg/kg</t>
  </si>
  <si>
    <t>Se, mg/kg</t>
  </si>
  <si>
    <t>Zn, mg/kg</t>
  </si>
  <si>
    <t>Vit A, IU/g</t>
  </si>
  <si>
    <t>Vit D, IU/g</t>
  </si>
  <si>
    <t>Vit E, IU/kg</t>
  </si>
  <si>
    <t>Find Reduced Cost</t>
  </si>
  <si>
    <t>Only Costs Batch</t>
  </si>
  <si>
    <t>Feeding Time</t>
  </si>
  <si>
    <t>Target Weight</t>
  </si>
  <si>
    <t>MaxProfit</t>
  </si>
  <si>
    <t>DMI Equation</t>
  </si>
  <si>
    <t>NRC2016</t>
  </si>
  <si>
    <t>Ingredient Level</t>
  </si>
  <si>
    <t>LCA ID</t>
  </si>
  <si>
    <t>GSS</t>
  </si>
  <si>
    <t>weight_LCA_Phosphorous consumption (kg P)</t>
  </si>
  <si>
    <t>weight_LCA_CED 1.8 non renewable fossil+nuclear (MJ)</t>
  </si>
  <si>
    <t>weight_LCA_Climate change ILCD (kg CO2 eq)</t>
  </si>
  <si>
    <t>weight_LCA_Acidification ILCD (molc H+ eq)</t>
  </si>
  <si>
    <t>weight_LCA_Eutrophication CML baseline (kg PO4- eq)</t>
  </si>
  <si>
    <t>weight_LCA_Land competition CML non baseline (m2a)</t>
  </si>
  <si>
    <t>Methane_Equation</t>
  </si>
  <si>
    <t>N2O_Equation</t>
  </si>
  <si>
    <t>Normalize</t>
  </si>
  <si>
    <t>IPCC2006</t>
  </si>
  <si>
    <t>LCA_Phosphorous consumption (kg P)</t>
  </si>
  <si>
    <t>LCA_CED 1.8 non renewable fossil+nuclear (MJ)</t>
  </si>
  <si>
    <t>LCA_Climate change ILCD (kg CO2 eq)</t>
  </si>
  <si>
    <t>LCA_Acidification ILCD (molc H+ eq)</t>
  </si>
  <si>
    <t>LCA_Eutrophication CML baseline (kg PO4- eq)</t>
  </si>
  <si>
    <t>LCA_Land competition CML non baseline (m2a)</t>
  </si>
  <si>
    <t>GSS-MAX_BIS_N</t>
  </si>
  <si>
    <t>GSS-MAX_BIS_F_N</t>
  </si>
  <si>
    <t>GSS-MAX_BIS_F</t>
  </si>
  <si>
    <t>GSS-MAX_BIS</t>
  </si>
  <si>
    <t>NPN, %DM</t>
  </si>
  <si>
    <t>Batch_AC.csv</t>
  </si>
  <si>
    <t>id</t>
  </si>
  <si>
    <t>Urea</t>
  </si>
  <si>
    <t xml:space="preserve">Charolais </t>
  </si>
  <si>
    <t>BF</t>
  </si>
  <si>
    <t>GSS-MAX_CCS</t>
  </si>
  <si>
    <t>Sugar beet pulp dehydrated</t>
  </si>
  <si>
    <t>Corn gluten feed</t>
  </si>
  <si>
    <t>Corn gluten meal (gluten 60)</t>
  </si>
  <si>
    <t>Faba bean dehulled</t>
  </si>
  <si>
    <t>Molasses</t>
  </si>
  <si>
    <t>Rapeseed meal</t>
  </si>
  <si>
    <t>Rapeseed oil</t>
  </si>
  <si>
    <t>Soybean extruded</t>
  </si>
  <si>
    <t>Sunflower meal low dehulling</t>
  </si>
  <si>
    <t>Sunflower meal without dehulling</t>
  </si>
  <si>
    <t>Sunflower meal high dehulling</t>
  </si>
  <si>
    <t>Sunflower oil without dehulling</t>
  </si>
  <si>
    <t>Wheat bran</t>
  </si>
  <si>
    <t>DDGS Wheat</t>
  </si>
  <si>
    <t>Wheat feed flour</t>
  </si>
  <si>
    <t>Wheat gluten feed</t>
  </si>
  <si>
    <t>Wheat middlings</t>
  </si>
  <si>
    <t>Grass silage</t>
  </si>
  <si>
    <t>Baled grass</t>
  </si>
  <si>
    <t>Beet Pulp Shreds</t>
  </si>
  <si>
    <t>Corn Gluten Feed dry</t>
  </si>
  <si>
    <t>Corn Gluten Meal 60%</t>
  </si>
  <si>
    <t>Tapioca Casava Meal</t>
  </si>
  <si>
    <t>Molasses Beet</t>
  </si>
  <si>
    <t>Canola Meal Solvent</t>
  </si>
  <si>
    <t>Fat Canola Oil</t>
  </si>
  <si>
    <t>Soybean Whole Extruded</t>
  </si>
  <si>
    <t>Sunflower Meal 26 CP 3 EE</t>
  </si>
  <si>
    <t>Fat Sunflower Oil</t>
  </si>
  <si>
    <t>Wheat Bran</t>
  </si>
  <si>
    <t>Brewers Grain Dry 29 Cp</t>
  </si>
  <si>
    <t>Wheat Flour</t>
  </si>
  <si>
    <t>Wheat Red Dog</t>
  </si>
  <si>
    <t>Wheat Midds</t>
  </si>
  <si>
    <t>Grass Hay 10 CP 67 NDF 8 LNDF</t>
  </si>
  <si>
    <t>Sunflower Meal 40 CP 2 EE</t>
  </si>
  <si>
    <t>Sunflower Meal 49 CP 3 EE</t>
  </si>
  <si>
    <t>Corn Silage Unprocessed 35 DM 41 NDF Medium</t>
  </si>
  <si>
    <t>Rye Grass Silage 15 CP 58 NDF 8 LNDF</t>
  </si>
  <si>
    <t>Maize silage</t>
  </si>
  <si>
    <t>Name INRA</t>
  </si>
  <si>
    <t>Name RNS</t>
  </si>
  <si>
    <t>Column1</t>
  </si>
  <si>
    <t>Mono-objective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</si>
</sst>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;0.0;0;@"/>
    <numFmt numFmtId="165" formatCode="0.00000000"/>
  </numFmts>
  <fonts count="2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  <font>
      <sz val="11"/>
      <name val="Calibri"/>
      <family val="2"/>
      <scheme val="minor"/>
    </font>
    <font>
      <sz val="11"/>
      <color rgb="FF08080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charset val="1"/>
    </font>
    <font>
      <b/>
      <sz val="11"/>
      <color theme="0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  <font>
      <sz val="10"/>
      <color rgb="FF000000"/>
      <name val="Lucida Console"/>
      <family val="3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charset val="1"/>
    </font>
    <font>
      <sz val="11"/>
      <name val="Calibri"/>
      <family val="2"/>
      <scheme val="minor"/>
    </font>
    <font>
      <sz val="11"/>
      <color theme="1"/>
      <name val="Calibri"/>
    </font>
    <font>
      <sz val="11"/>
      <color rgb="FF080808"/>
      <name val="Calibri"/>
      <scheme val="minor"/>
    </font>
    <font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2D050"/>
        <bgColor rgb="FFC0C0C0"/>
      </patternFill>
    </fill>
    <fill>
      <patternFill patternType="solid">
        <fgColor rgb="FFFFD966"/>
        <bgColor rgb="FFFFFF99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5B9BD5"/>
      </left>
      <right/>
      <top style="thin">
        <color rgb="FF5B9BD5"/>
      </top>
      <bottom/>
      <diagonal/>
    </border>
    <border>
      <left/>
      <right/>
      <top style="thin">
        <color rgb="FF5B9BD5"/>
      </top>
      <bottom/>
      <diagonal/>
    </border>
    <border>
      <left/>
      <right style="thin">
        <color rgb="FF5B9BD5"/>
      </right>
      <top style="thin">
        <color rgb="FF5B9BD5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">
    <xf numFmtId="0" fontId="0" fillId="0" borderId="0"/>
    <xf numFmtId="0" fontId="4" fillId="0" borderId="0"/>
    <xf numFmtId="0" fontId="15" fillId="0" borderId="0"/>
    <xf numFmtId="0" fontId="6" fillId="0" borderId="0"/>
  </cellStyleXfs>
  <cellXfs count="72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 applyAlignment="1" applyProtection="1"/>
    <xf numFmtId="0" fontId="0" fillId="0" borderId="0" xfId="0" applyFont="1" applyAlignment="1" applyProtection="1">
      <alignment horizontal="left"/>
    </xf>
    <xf numFmtId="0" fontId="5" fillId="2" borderId="1" xfId="0" applyFont="1" applyFill="1" applyBorder="1" applyAlignment="1"/>
    <xf numFmtId="0" fontId="5" fillId="2" borderId="2" xfId="0" applyFont="1" applyFill="1" applyBorder="1" applyAlignment="1"/>
    <xf numFmtId="0" fontId="5" fillId="2" borderId="2" xfId="0" applyFont="1" applyFill="1" applyBorder="1" applyAlignment="1">
      <alignment horizontal="left"/>
    </xf>
    <xf numFmtId="0" fontId="5" fillId="3" borderId="2" xfId="0" applyFont="1" applyFill="1" applyBorder="1" applyAlignment="1"/>
    <xf numFmtId="0" fontId="5" fillId="4" borderId="2" xfId="0" applyFont="1" applyFill="1" applyBorder="1" applyAlignment="1"/>
    <xf numFmtId="0" fontId="5" fillId="2" borderId="2" xfId="0" applyFont="1" applyFill="1" applyBorder="1"/>
    <xf numFmtId="0" fontId="5" fillId="2" borderId="3" xfId="0" applyFont="1" applyFill="1" applyBorder="1" applyAlignment="1"/>
    <xf numFmtId="0" fontId="0" fillId="5" borderId="0" xfId="0" applyFont="1" applyFill="1" applyAlignment="1" applyProtection="1"/>
    <xf numFmtId="0" fontId="0" fillId="5" borderId="0" xfId="0" applyFont="1" applyFill="1" applyProtection="1"/>
    <xf numFmtId="0" fontId="0" fillId="0" borderId="0" xfId="0" applyFont="1" applyFill="1" applyAlignment="1" applyProtection="1">
      <alignment horizontal="left"/>
    </xf>
    <xf numFmtId="0" fontId="0" fillId="0" borderId="0" xfId="0" applyFont="1" applyFill="1" applyAlignment="1" applyProtection="1"/>
    <xf numFmtId="0" fontId="6" fillId="0" borderId="0" xfId="0" applyFont="1"/>
    <xf numFmtId="0" fontId="0" fillId="0" borderId="0" xfId="0" applyFill="1"/>
    <xf numFmtId="0" fontId="11" fillId="7" borderId="6" xfId="0" applyFont="1" applyFill="1" applyBorder="1"/>
    <xf numFmtId="0" fontId="11" fillId="7" borderId="7" xfId="0" applyFont="1" applyFill="1" applyBorder="1"/>
    <xf numFmtId="0" fontId="9" fillId="7" borderId="7" xfId="0" applyFont="1" applyFill="1" applyBorder="1" applyAlignment="1">
      <alignment vertical="center"/>
    </xf>
    <xf numFmtId="0" fontId="11" fillId="0" borderId="6" xfId="0" applyFont="1" applyBorder="1"/>
    <xf numFmtId="0" fontId="11" fillId="0" borderId="7" xfId="0" applyFont="1" applyBorder="1"/>
    <xf numFmtId="0" fontId="12" fillId="6" borderId="0" xfId="0" applyFont="1" applyFill="1" applyBorder="1"/>
    <xf numFmtId="0" fontId="4" fillId="0" borderId="0" xfId="1"/>
    <xf numFmtId="0" fontId="4" fillId="0" borderId="0" xfId="1" applyAlignment="1">
      <alignment wrapText="1"/>
    </xf>
    <xf numFmtId="0" fontId="12" fillId="6" borderId="8" xfId="0" applyFont="1" applyFill="1" applyBorder="1"/>
    <xf numFmtId="0" fontId="10" fillId="6" borderId="8" xfId="0" applyFont="1" applyFill="1" applyBorder="1"/>
    <xf numFmtId="0" fontId="3" fillId="0" borderId="0" xfId="1" applyFont="1" applyAlignment="1">
      <alignment wrapText="1"/>
    </xf>
    <xf numFmtId="0" fontId="0" fillId="0" borderId="0" xfId="0" applyAlignment="1">
      <alignment horizontal="center" vertical="center"/>
    </xf>
    <xf numFmtId="0" fontId="8" fillId="0" borderId="0" xfId="0" applyFont="1" applyFill="1"/>
    <xf numFmtId="0" fontId="16" fillId="0" borderId="0" xfId="0" applyFont="1" applyAlignment="1">
      <alignment vertical="center"/>
    </xf>
    <xf numFmtId="0" fontId="11" fillId="0" borderId="9" xfId="0" applyFont="1" applyBorder="1"/>
    <xf numFmtId="0" fontId="8" fillId="0" borderId="0" xfId="0" applyFont="1" applyFill="1" applyAlignment="1" applyProtection="1"/>
    <xf numFmtId="164" fontId="0" fillId="0" borderId="0" xfId="0" applyNumberFormat="1" applyAlignment="1" applyProtection="1"/>
    <xf numFmtId="164" fontId="0" fillId="0" borderId="0" xfId="0" quotePrefix="1" applyNumberFormat="1" applyAlignment="1" applyProtection="1"/>
    <xf numFmtId="0" fontId="8" fillId="0" borderId="0" xfId="0" applyNumberFormat="1" applyFont="1" applyFill="1" applyAlignment="1" applyProtection="1"/>
    <xf numFmtId="0" fontId="17" fillId="0" borderId="0" xfId="0" applyFont="1"/>
    <xf numFmtId="0" fontId="0" fillId="0" borderId="0" xfId="0" applyNumberFormat="1"/>
    <xf numFmtId="0" fontId="8" fillId="0" borderId="9" xfId="0" applyFont="1" applyBorder="1"/>
    <xf numFmtId="0" fontId="4" fillId="0" borderId="0" xfId="1" applyNumberFormat="1" applyFill="1" applyAlignment="1">
      <alignment wrapText="1"/>
    </xf>
    <xf numFmtId="0" fontId="0" fillId="0" borderId="0" xfId="0" applyFill="1" applyAlignment="1">
      <alignment wrapText="1"/>
    </xf>
    <xf numFmtId="0" fontId="4" fillId="0" borderId="0" xfId="1" applyFill="1" applyAlignment="1">
      <alignment wrapText="1"/>
    </xf>
    <xf numFmtId="0" fontId="0" fillId="0" borderId="0" xfId="0" applyNumberFormat="1" applyFill="1" applyAlignment="1">
      <alignment wrapText="1"/>
    </xf>
    <xf numFmtId="2" fontId="0" fillId="0" borderId="0" xfId="0" applyNumberFormat="1" applyFill="1"/>
    <xf numFmtId="2" fontId="8" fillId="0" borderId="0" xfId="0" applyNumberFormat="1" applyFont="1" applyFill="1"/>
    <xf numFmtId="0" fontId="8" fillId="0" borderId="0" xfId="1" applyNumberFormat="1" applyFont="1" applyFill="1" applyAlignment="1">
      <alignment wrapText="1"/>
    </xf>
    <xf numFmtId="0" fontId="2" fillId="0" borderId="0" xfId="1" applyNumberFormat="1" applyFont="1" applyFill="1" applyAlignment="1">
      <alignment wrapText="1"/>
    </xf>
    <xf numFmtId="0" fontId="0" fillId="0" borderId="0" xfId="0" applyAlignment="1">
      <alignment horizontal="center" vertical="center" wrapText="1"/>
    </xf>
    <xf numFmtId="0" fontId="18" fillId="0" borderId="0" xfId="0" applyFont="1" applyFill="1"/>
    <xf numFmtId="0" fontId="16" fillId="8" borderId="0" xfId="0" applyFont="1" applyFill="1" applyAlignment="1">
      <alignment vertical="center"/>
    </xf>
    <xf numFmtId="0" fontId="8" fillId="0" borderId="9" xfId="0" applyFont="1" applyBorder="1" applyAlignment="1"/>
    <xf numFmtId="0" fontId="8" fillId="0" borderId="9" xfId="0" applyNumberFormat="1" applyFont="1" applyBorder="1" applyAlignment="1"/>
    <xf numFmtId="0" fontId="19" fillId="0" borderId="0" xfId="0" applyFont="1"/>
    <xf numFmtId="2" fontId="20" fillId="0" borderId="0" xfId="0" applyNumberFormat="1" applyFont="1" applyFill="1"/>
    <xf numFmtId="0" fontId="8" fillId="0" borderId="10" xfId="0" applyNumberFormat="1" applyFont="1" applyBorder="1" applyAlignment="1"/>
    <xf numFmtId="0" fontId="19" fillId="0" borderId="0" xfId="2" applyFont="1" applyFill="1" applyAlignment="1"/>
    <xf numFmtId="0" fontId="1" fillId="0" borderId="0" xfId="1" applyNumberFormat="1" applyFont="1" applyFill="1" applyAlignment="1">
      <alignment wrapText="1"/>
    </xf>
    <xf numFmtId="165" fontId="8" fillId="0" borderId="0" xfId="0" applyNumberFormat="1" applyFont="1"/>
    <xf numFmtId="165" fontId="0" fillId="0" borderId="0" xfId="0" applyNumberFormat="1"/>
    <xf numFmtId="165" fontId="21" fillId="0" borderId="0" xfId="1" applyNumberFormat="1" applyFont="1" applyFill="1" applyAlignment="1">
      <alignment wrapText="1"/>
    </xf>
    <xf numFmtId="0" fontId="0" fillId="0" borderId="0" xfId="0" applyAlignment="1">
      <alignment wrapText="1"/>
    </xf>
    <xf numFmtId="0" fontId="22" fillId="7" borderId="7" xfId="0" applyFont="1" applyFill="1" applyBorder="1"/>
    <xf numFmtId="0" fontId="22" fillId="7" borderId="6" xfId="0" applyFont="1" applyFill="1" applyBorder="1"/>
    <xf numFmtId="0" fontId="23" fillId="7" borderId="7" xfId="0" applyFont="1" applyFill="1" applyBorder="1" applyAlignment="1">
      <alignment vertical="center"/>
    </xf>
    <xf numFmtId="0" fontId="24" fillId="7" borderId="7" xfId="0" applyFont="1" applyFill="1" applyBorder="1"/>
    <xf numFmtId="0" fontId="24" fillId="0" borderId="7" xfId="0" applyFont="1" applyBorder="1"/>
    <xf numFmtId="0" fontId="24" fillId="7" borderId="6" xfId="0" applyFont="1" applyFill="1" applyBorder="1"/>
    <xf numFmtId="0" fontId="25" fillId="7" borderId="7" xfId="0" applyFont="1" applyFill="1" applyBorder="1" applyAlignment="1">
      <alignment vertical="center"/>
    </xf>
    <xf numFmtId="0" fontId="24" fillId="0" borderId="6" xfId="0" applyFont="1" applyBorder="1"/>
    <xf numFmtId="0" fontId="24" fillId="7" borderId="4" xfId="0" applyFont="1" applyFill="1" applyBorder="1"/>
    <xf numFmtId="0" fontId="24" fillId="7" borderId="5" xfId="0" applyFont="1" applyFill="1" applyBorder="1"/>
  </cellXfs>
  <cellStyles count="4">
    <cellStyle name="Normal" xfId="0" builtinId="0"/>
    <cellStyle name="Normal 2" xfId="1"/>
    <cellStyle name="Normal 3" xfId="2"/>
    <cellStyle name="Normal 4" xfId="3"/>
  </cellStyles>
  <dxfs count="90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.00000000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.00000000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.00000000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.00000000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.00000000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.00000000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color auto="1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Lucida Console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  <protection locked="1" hidden="0"/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80808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4"/>
          <bgColor theme="4"/>
        </patternFill>
      </fill>
    </dxf>
    <dxf>
      <font>
        <color rgb="FFFF0000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ucida Console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6" defaultTableStyle="TableStyleMedium2" defaultPivotStyle="PivotStyleLight16">
    <tableStyle name="Feeds-style" pivot="0" count="3">
      <tableStyleElement type="headerRow" dxfId="89"/>
      <tableStyleElement type="firstRowStripe" dxfId="88"/>
      <tableStyleElement type="secondRowStripe" dxfId="87"/>
    </tableStyle>
    <tableStyle name="Scenario-style" pivot="0" count="3">
      <tableStyleElement type="headerRow" dxfId="86"/>
      <tableStyleElement type="firstRowStripe" dxfId="85"/>
      <tableStyleElement type="secondRowStripe" dxfId="84"/>
    </tableStyle>
    <tableStyle name="Batch-style" pivot="0" count="3">
      <tableStyleElement type="headerRow" dxfId="83"/>
      <tableStyleElement type="firstRowStripe" dxfId="82"/>
      <tableStyleElement type="secondRowStripe" dxfId="81"/>
    </tableStyle>
    <tableStyle name="Feed Library-style" pivot="0" count="3">
      <tableStyleElement type="headerRow" dxfId="80"/>
      <tableStyleElement type="firstRowStripe" dxfId="79"/>
      <tableStyleElement type="secondRowStripe" dxfId="78"/>
    </tableStyle>
    <tableStyle name="LCA-style" pivot="0" count="3">
      <tableStyleElement type="headerRow" dxfId="77"/>
      <tableStyleElement type="firstRowStripe" dxfId="76"/>
      <tableStyleElement type="secondRowStripe" dxfId="75"/>
    </tableStyle>
    <tableStyle name="LCA Library-style" pivot="0" count="3">
      <tableStyleElement type="headerRow" dxfId="74"/>
      <tableStyleElement type="firstRowStripe" dxfId="73"/>
      <tableStyleElement type="secondRowStripe" dxfId="72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E7E6E6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044" name="_x0000_t202" hidden="1">
          <a:extLst>
            <a:ext uri="{FF2B5EF4-FFF2-40B4-BE49-F238E27FC236}">
              <a16:creationId xmlns:a16="http://schemas.microsoft.com/office/drawing/2014/main" id="{00000000-0008-0000-0100-00001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042" name="_x0000_t202" hidden="1">
          <a:extLst>
            <a:ext uri="{FF2B5EF4-FFF2-40B4-BE49-F238E27FC236}">
              <a16:creationId xmlns:a16="http://schemas.microsoft.com/office/drawing/2014/main" id="{00000000-0008-0000-0100-00001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040" name="_x0000_t202" hidden="1"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038" name="_x0000_t202" hidden="1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036" name="_x0000_t202" hidden="1">
          <a:extLst>
            <a:ext uri="{FF2B5EF4-FFF2-40B4-BE49-F238E27FC236}">
              <a16:creationId xmlns:a16="http://schemas.microsoft.com/office/drawing/2014/main" id="{00000000-0008-0000-0100-00000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034" name="_x0000_t202" hidden="1">
          <a:extLst>
            <a:ext uri="{FF2B5EF4-FFF2-40B4-BE49-F238E27FC236}">
              <a16:creationId xmlns:a16="http://schemas.microsoft.com/office/drawing/2014/main" id="{00000000-0008-0000-01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032" name="_x0000_t202" hidden="1">
          <a:extLst>
            <a:ext uri="{FF2B5EF4-FFF2-40B4-BE49-F238E27FC236}">
              <a16:creationId xmlns:a16="http://schemas.microsoft.com/office/drawing/2014/main" id="{00000000-0008-0000-01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030" name="_x0000_t202" hidden="1"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2" name="AutoShape 2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3" name="AutoShape 18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4" name="AutoShape 16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5" name="AutoShape 1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" name="AutoShape 1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7" name="AutoShape 10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9" name="AutoShape 6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0" name="AutoShape 4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2" name="AutoShape 20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" name="AutoShape 18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" name="AutoShape 16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" name="AutoShap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6" name="AutoShape 12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7" name="AutoShape 1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9" name="AutoShape 6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20" name="AutoShape 4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22" name="AutoShape 20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23" name="AutoShape 18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24" name="AutoShape 16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25" name="AutoShape 12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26" name="AutoShape 8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27" name="AutoShape 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28" name="AutoShape 4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29" name="AutoShape 2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30" name="AutoShape 20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31" name="AutoShape 18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32" name="AutoShape 16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33" name="AutoShape 1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34" name="AutoShape 8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35" name="AutoShape 6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36" name="AutoShape 4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37" name="AutoShape 2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38" name="AutoShape 20">
          <a:extLst>
            <a:ext uri="{FF2B5EF4-FFF2-40B4-BE49-F238E27FC236}">
              <a16:creationId xmlns:a16="http://schemas.microsoft.com/office/drawing/2014/main" id="{CEC00AFF-04FC-4844-9D74-A3AEAF5C735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39" name="AutoShape 18">
          <a:extLst>
            <a:ext uri="{FF2B5EF4-FFF2-40B4-BE49-F238E27FC236}">
              <a16:creationId xmlns:a16="http://schemas.microsoft.com/office/drawing/2014/main" id="{E8658486-BC64-41BF-A046-F27FC1D05AE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40" name="AutoShape 16">
          <a:extLst>
            <a:ext uri="{FF2B5EF4-FFF2-40B4-BE49-F238E27FC236}">
              <a16:creationId xmlns:a16="http://schemas.microsoft.com/office/drawing/2014/main" id="{F6CBA79D-3B96-4CB1-A109-0D975656907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41" name="AutoShape 12">
          <a:extLst>
            <a:ext uri="{FF2B5EF4-FFF2-40B4-BE49-F238E27FC236}">
              <a16:creationId xmlns:a16="http://schemas.microsoft.com/office/drawing/2014/main" id="{D4B3D863-7324-408C-B748-B890675682C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42" name="AutoShape 8">
          <a:extLst>
            <a:ext uri="{FF2B5EF4-FFF2-40B4-BE49-F238E27FC236}">
              <a16:creationId xmlns:a16="http://schemas.microsoft.com/office/drawing/2014/main" id="{0C2A47A6-F893-49ED-86BF-BBCC2DA0BB1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43" name="AutoShape 6">
          <a:extLst>
            <a:ext uri="{FF2B5EF4-FFF2-40B4-BE49-F238E27FC236}">
              <a16:creationId xmlns:a16="http://schemas.microsoft.com/office/drawing/2014/main" id="{0CB5AAF9-11F5-457E-98F4-31CC7FB9024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44" name="AutoShape 4">
          <a:extLst>
            <a:ext uri="{FF2B5EF4-FFF2-40B4-BE49-F238E27FC236}">
              <a16:creationId xmlns:a16="http://schemas.microsoft.com/office/drawing/2014/main" id="{9DD0F7E7-D0F6-4DD7-B5A9-A510397B295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45" name="AutoShape 2">
          <a:extLst>
            <a:ext uri="{FF2B5EF4-FFF2-40B4-BE49-F238E27FC236}">
              <a16:creationId xmlns:a16="http://schemas.microsoft.com/office/drawing/2014/main" id="{709B2D82-A4E5-408B-8F1F-E2D127B5A23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46" name="AutoShape 20">
          <a:extLst>
            <a:ext uri="{FF2B5EF4-FFF2-40B4-BE49-F238E27FC236}">
              <a16:creationId xmlns:a16="http://schemas.microsoft.com/office/drawing/2014/main" id="{DFC608A0-5E61-4F46-A405-BB0DF12CBF4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47" name="AutoShape 18">
          <a:extLst>
            <a:ext uri="{FF2B5EF4-FFF2-40B4-BE49-F238E27FC236}">
              <a16:creationId xmlns:a16="http://schemas.microsoft.com/office/drawing/2014/main" id="{2C4D3985-97E0-4B57-B6E3-1EFFEEEF1E9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48" name="AutoShape 16">
          <a:extLst>
            <a:ext uri="{FF2B5EF4-FFF2-40B4-BE49-F238E27FC236}">
              <a16:creationId xmlns:a16="http://schemas.microsoft.com/office/drawing/2014/main" id="{B50C524A-554D-4DDE-BE77-39B00D2D3BD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49" name="AutoShape 12">
          <a:extLst>
            <a:ext uri="{FF2B5EF4-FFF2-40B4-BE49-F238E27FC236}">
              <a16:creationId xmlns:a16="http://schemas.microsoft.com/office/drawing/2014/main" id="{2456B70E-06F2-46D9-853A-96F23406C12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50" name="AutoShape 8">
          <a:extLst>
            <a:ext uri="{FF2B5EF4-FFF2-40B4-BE49-F238E27FC236}">
              <a16:creationId xmlns:a16="http://schemas.microsoft.com/office/drawing/2014/main" id="{5D91E7F3-C98B-4025-9FC2-44589B60C34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51" name="AutoShape 6">
          <a:extLst>
            <a:ext uri="{FF2B5EF4-FFF2-40B4-BE49-F238E27FC236}">
              <a16:creationId xmlns:a16="http://schemas.microsoft.com/office/drawing/2014/main" id="{05999642-C646-47ED-9275-2CA069E6AE5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52" name="AutoShape 4">
          <a:extLst>
            <a:ext uri="{FF2B5EF4-FFF2-40B4-BE49-F238E27FC236}">
              <a16:creationId xmlns:a16="http://schemas.microsoft.com/office/drawing/2014/main" id="{D41BC697-D01F-48FF-9B28-5FC01F58728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53" name="AutoShape 2">
          <a:extLst>
            <a:ext uri="{FF2B5EF4-FFF2-40B4-BE49-F238E27FC236}">
              <a16:creationId xmlns:a16="http://schemas.microsoft.com/office/drawing/2014/main" id="{69780CF6-9DA2-4E2B-BE97-E95DFF506F9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121920</xdr:rowOff>
    </xdr:to>
    <xdr:sp macro="" textlink="">
      <xdr:nvSpPr>
        <xdr:cNvPr id="2050" name="_x0000_t202" hidden="1">
          <a:extLst>
            <a:ext uri="{FF2B5EF4-FFF2-40B4-BE49-F238E27FC236}">
              <a16:creationId xmlns:a16="http://schemas.microsoft.com/office/drawing/2014/main" id="{00000000-0008-0000-02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121920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121920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121920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666D43A-ADED-4D3B-AF69-A2474C82F50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7E7DC4C3-566A-49F6-9A8F-B7812E35453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14</xdr:col>
      <xdr:colOff>0</xdr:colOff>
      <xdr:row>3</xdr:row>
      <xdr:rowOff>121920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5029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14</xdr:col>
      <xdr:colOff>0</xdr:colOff>
      <xdr:row>3</xdr:row>
      <xdr:rowOff>121920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5029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14</xdr:col>
      <xdr:colOff>0</xdr:colOff>
      <xdr:row>3</xdr:row>
      <xdr:rowOff>121920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5029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14</xdr:col>
      <xdr:colOff>0</xdr:colOff>
      <xdr:row>3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14</xdr:col>
      <xdr:colOff>0</xdr:colOff>
      <xdr:row>3</xdr:row>
      <xdr:rowOff>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666D43A-ADED-4D3B-AF69-A2474C82F50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14</xdr:col>
      <xdr:colOff>0</xdr:colOff>
      <xdr:row>3</xdr:row>
      <xdr:rowOff>0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7E7DC4C3-566A-49F6-9A8F-B7812E35453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121920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5029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121920</xdr:rowOff>
    </xdr:to>
    <xdr:sp macro="" textlink="">
      <xdr:nvSpPr>
        <xdr:cNvPr id="22" name="AutoShap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5029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121920</xdr:rowOff>
    </xdr:to>
    <xdr:sp macro="" textlink="">
      <xdr:nvSpPr>
        <xdr:cNvPr id="23" name="AutoShape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5029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0</xdr:rowOff>
    </xdr:to>
    <xdr:sp macro="" textlink="">
      <xdr:nvSpPr>
        <xdr:cNvPr id="25" name="AutoShape 2">
          <a:extLst>
            <a:ext uri="{FF2B5EF4-FFF2-40B4-BE49-F238E27FC236}">
              <a16:creationId xmlns:a16="http://schemas.microsoft.com/office/drawing/2014/main" id="{0666D43A-ADED-4D3B-AF69-A2474C82F50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7E7DC4C3-566A-49F6-9A8F-B7812E35453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39275" cy="381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id="3" name="feeds" displayName="feeds" ref="A1:F20" totalsRowShown="0">
  <autoFilter ref="A1:F20"/>
  <sortState ref="A2:F20">
    <sortCondition ref="B1:B20"/>
  </sortState>
  <tableColumns count="6">
    <tableColumn id="1" name="Feed Scenario"/>
    <tableColumn id="2" name="ID" dataDxfId="71" dataCellStyle="Normal 3"/>
    <tableColumn id="3" name="Min %DM" dataDxfId="70"/>
    <tableColumn id="4" name="Max %DM" dataDxfId="69"/>
    <tableColumn id="5" name="Cost [US$/kg AF]" dataDxfId="68"/>
    <tableColumn id="6" name="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7" name="scenario" displayName="scenario" ref="A1:X8" totalsRowShown="0" headerRowDxfId="67" dataDxfId="66" tableBorderDxfId="65">
  <autoFilter ref="A1:X8"/>
  <tableColumns count="24">
    <tableColumn id="1" name="ID" dataDxfId="64"/>
    <tableColumn id="2" name="Feed Scenario" dataDxfId="63"/>
    <tableColumn id="3" name="Batch" dataDxfId="62"/>
    <tableColumn id="4" name="Breed" dataDxfId="61"/>
    <tableColumn id="5" name="SBW" dataDxfId="60"/>
    <tableColumn id="6" name="Feeding Time" dataDxfId="59"/>
    <tableColumn id="7" name="Target Weight" dataDxfId="58"/>
    <tableColumn id="8" name="BCS" dataDxfId="57"/>
    <tableColumn id="9" name="BE" dataDxfId="56"/>
    <tableColumn id="10" name="L" dataDxfId="55"/>
    <tableColumn id="11" name="SEX" dataDxfId="54"/>
    <tableColumn id="12" name="a2" dataDxfId="53"/>
    <tableColumn id="13" name="PH" dataDxfId="52"/>
    <tableColumn id="14" name="Selling Price [US$]" dataDxfId="51"/>
    <tableColumn id="15" name="Algorithm" dataDxfId="50"/>
    <tableColumn id="16" name="Identifier" dataDxfId="49"/>
    <tableColumn id="17" name="LB" dataDxfId="48"/>
    <tableColumn id="18" name="UB" dataDxfId="47"/>
    <tableColumn id="19" name="Tol" dataDxfId="46"/>
    <tableColumn id="20" name="DMI Equation" dataDxfId="45"/>
    <tableColumn id="21" name="Obj" dataDxfId="44"/>
    <tableColumn id="22" name="Find Reduced Cost" dataDxfId="43"/>
    <tableColumn id="23" name="Ingredient Level" dataDxfId="42"/>
    <tableColumn id="24" name="LCA ID" dataDxfId="4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batch" displayName="batch" ref="A1:F2" totalsRowShown="0">
  <autoFilter ref="A1:F2"/>
  <tableColumns count="6">
    <tableColumn id="1" name="Batch ID"/>
    <tableColumn id="2" name="Filename"/>
    <tableColumn id="3" name="Period col"/>
    <tableColumn id="4" name="Initial Period"/>
    <tableColumn id="5" name="Final Period"/>
    <tableColumn id="6" name="Only Costs Batch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FeedLib" displayName="FeedLib" ref="A1:T22" totalsRowShown="0" dataDxfId="36">
  <autoFilter ref="A1:T22"/>
  <sortState ref="A2:T22">
    <sortCondition ref="A1:A22"/>
  </sortState>
  <tableColumns count="20">
    <tableColumn id="1" name="ID" dataDxfId="35"/>
    <tableColumn id="2" name="Feed" dataDxfId="34"/>
    <tableColumn id="5" name="Forage, %DM" dataDxfId="33"/>
    <tableColumn id="6" name="DM, %AF" dataDxfId="32"/>
    <tableColumn id="7" name="CP, %DM" dataDxfId="31"/>
    <tableColumn id="8" name="SP, %CP" dataDxfId="30"/>
    <tableColumn id="9" name="ADICP, %CP" dataDxfId="29"/>
    <tableColumn id="10" name="Sugars, %DM" dataDxfId="28"/>
    <tableColumn id="11" name="OA, %DM" dataDxfId="27"/>
    <tableColumn id="12" name="Fat, %DM" dataDxfId="26"/>
    <tableColumn id="13" name="Ash, %DM" dataDxfId="25"/>
    <tableColumn id="14" name="Starch, %DM" dataDxfId="24"/>
    <tableColumn id="15" name="NDF, %DM" dataDxfId="23"/>
    <tableColumn id="16" name="Lignin, %DM" dataDxfId="22"/>
    <tableColumn id="17" name="TDN, %DM" dataDxfId="21"/>
    <tableColumn id="19" name="NEma, Mcal/kg" dataDxfId="20"/>
    <tableColumn id="20" name="NEga, Mcal/kg" dataDxfId="19"/>
    <tableColumn id="21" name="RUP, %CP" dataDxfId="18"/>
    <tableColumn id="29" name="pef, %NDF" dataDxfId="17"/>
    <tableColumn id="3" name="NPN, %DM" dataDxfId="16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1:D22" totalsRowShown="0">
  <autoFilter ref="A1:D22"/>
  <sortState ref="A2:C22">
    <sortCondition ref="C1:C22"/>
  </sortState>
  <tableColumns count="4">
    <tableColumn id="1" name="Name INRA" dataDxfId="13"/>
    <tableColumn id="2" name="Name RNS"/>
    <tableColumn id="3" name="ID"/>
    <tableColumn id="4" name="Column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lca" displayName="lca" ref="A1:J6" totalsRowShown="0" headerRowDxfId="12">
  <autoFilter ref="A1:J6"/>
  <tableColumns count="10">
    <tableColumn id="1" name="ID"/>
    <tableColumn id="3" name="weight_LCA_Phosphorous consumption (kg P)"/>
    <tableColumn id="5" name="weight_LCA_CED 1.8 non renewable fossil+nuclear (MJ)"/>
    <tableColumn id="9" name="weight_LCA_Climate change ILCD (kg CO2 eq)"/>
    <tableColumn id="10" name="weight_LCA_Acidification ILCD (molc H+ eq)"/>
    <tableColumn id="11" name="weight_LCA_Eutrophication CML baseline (kg PO4- eq)"/>
    <tableColumn id="12" name="weight_LCA_Land competition CML non baseline (m2a)"/>
    <tableColumn id="14" name="Methane_Equation"/>
    <tableColumn id="7" name="N2O_Equation"/>
    <tableColumn id="2" name="Normaliz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6" name="Tabela26" displayName="Tabela26" ref="A1:H22" totalsRowShown="0" headerRowDxfId="9" dataDxfId="8">
  <autoFilter ref="A1:H22"/>
  <sortState ref="A2:H22">
    <sortCondition ref="A1:A22"/>
  </sortState>
  <tableColumns count="8">
    <tableColumn id="1" name="ID" dataDxfId="7" dataCellStyle="Normal 3"/>
    <tableColumn id="5" name="Name" dataDxfId="6" dataCellStyle="Normal 2"/>
    <tableColumn id="2" name="LCA_Phosphorous consumption (kg P)" dataDxfId="5"/>
    <tableColumn id="3" name="LCA_CED 1.8 non renewable fossil+nuclear (MJ)" dataDxfId="4"/>
    <tableColumn id="4" name="LCA_Climate change ILCD (kg CO2 eq)" dataDxfId="3"/>
    <tableColumn id="7" name="LCA_Acidification ILCD (molc H+ eq)" dataDxfId="2"/>
    <tableColumn id="8" name="LCA_Eutrophication CML baseline (kg PO4- eq)" dataDxfId="1"/>
    <tableColumn id="9" name="LCA_Land competition CML non baseline (m2a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>
    <tabColor rgb="FF00B050"/>
  </sheetPr>
  <dimension ref="A1:F20"/>
  <sheetViews>
    <sheetView zoomScaleNormal="100" workbookViewId="0">
      <selection activeCell="L13" sqref="L13"/>
    </sheetView>
  </sheetViews>
  <sheetFormatPr defaultRowHeight="15" x14ac:dyDescent="0.25"/>
  <cols>
    <col min="1" max="1" width="5.140625" customWidth="1"/>
    <col min="2" max="2" width="6.85546875" customWidth="1"/>
    <col min="3" max="3" width="7.140625" customWidth="1"/>
    <col min="4" max="4" width="13.85546875" customWidth="1"/>
    <col min="5" max="6" width="29.28515625" customWidth="1"/>
    <col min="7" max="7" width="9.140625" customWidth="1"/>
    <col min="8" max="1018" width="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31">
        <v>3</v>
      </c>
      <c r="C2" s="30">
        <v>0</v>
      </c>
      <c r="D2" s="30">
        <v>4</v>
      </c>
      <c r="E2" s="45">
        <v>0.39074999999999999</v>
      </c>
      <c r="F2" s="16" t="str">
        <f>VLOOKUP(feeds[[#This Row],[ID]],FeedLib[#Data],2,0)</f>
        <v>Urea</v>
      </c>
    </row>
    <row r="3" spans="1:6" x14ac:dyDescent="0.25">
      <c r="A3" s="2">
        <v>1</v>
      </c>
      <c r="B3" s="31">
        <v>4</v>
      </c>
      <c r="C3" s="17">
        <v>0</v>
      </c>
      <c r="D3" s="30">
        <v>40</v>
      </c>
      <c r="E3" s="44">
        <v>0.22500000000000001</v>
      </c>
      <c r="F3" s="16" t="str">
        <f>VLOOKUP(feeds[[#This Row],[ID]],FeedLib[#Data],2,0)</f>
        <v>Sugar beet pulp dehydrated</v>
      </c>
    </row>
    <row r="4" spans="1:6" s="16" customFormat="1" x14ac:dyDescent="0.25">
      <c r="A4" s="16">
        <v>1</v>
      </c>
      <c r="B4" s="31">
        <v>5</v>
      </c>
      <c r="C4" s="17">
        <v>0</v>
      </c>
      <c r="D4" s="17">
        <v>30</v>
      </c>
      <c r="E4" s="44">
        <v>0.22575000000000001</v>
      </c>
      <c r="F4" s="16" t="str">
        <f>VLOOKUP(feeds[[#This Row],[ID]],FeedLib[#Data],2,0)</f>
        <v>Corn gluten feed</v>
      </c>
    </row>
    <row r="5" spans="1:6" s="16" customFormat="1" x14ac:dyDescent="0.25">
      <c r="A5" s="16">
        <v>1</v>
      </c>
      <c r="B5" s="31">
        <v>6</v>
      </c>
      <c r="C5" s="17">
        <v>0</v>
      </c>
      <c r="D5" s="17">
        <v>20</v>
      </c>
      <c r="E5" s="44">
        <v>0.78425</v>
      </c>
      <c r="F5" s="16" t="str">
        <f>VLOOKUP(feeds[[#This Row],[ID]],FeedLib[#Data],2,0)</f>
        <v>Corn gluten meal (gluten 60)</v>
      </c>
    </row>
    <row r="6" spans="1:6" s="16" customFormat="1" x14ac:dyDescent="0.25">
      <c r="A6" s="16">
        <v>1</v>
      </c>
      <c r="B6" s="31">
        <v>8</v>
      </c>
      <c r="C6" s="17">
        <v>0</v>
      </c>
      <c r="D6" s="17">
        <v>8</v>
      </c>
      <c r="E6" s="44">
        <v>0.23025000000000001</v>
      </c>
      <c r="F6" s="16" t="str">
        <f>VLOOKUP(feeds[[#This Row],[ID]],FeedLib[#Data],2,0)</f>
        <v>Molasses</v>
      </c>
    </row>
    <row r="7" spans="1:6" s="16" customFormat="1" x14ac:dyDescent="0.25">
      <c r="A7" s="16">
        <v>1</v>
      </c>
      <c r="B7" s="31">
        <v>9</v>
      </c>
      <c r="C7" s="17">
        <v>0</v>
      </c>
      <c r="D7" s="17">
        <v>50</v>
      </c>
      <c r="E7" s="44">
        <v>0.26624999999999999</v>
      </c>
      <c r="F7" s="16" t="str">
        <f>VLOOKUP(feeds[[#This Row],[ID]],FeedLib[#Data],2,0)</f>
        <v>Rapeseed meal</v>
      </c>
    </row>
    <row r="8" spans="1:6" s="16" customFormat="1" x14ac:dyDescent="0.25">
      <c r="A8" s="16">
        <v>1</v>
      </c>
      <c r="B8" s="31">
        <v>10</v>
      </c>
      <c r="C8" s="17">
        <v>0</v>
      </c>
      <c r="D8" s="30">
        <v>2</v>
      </c>
      <c r="E8" s="44">
        <v>0.91974999999999996</v>
      </c>
      <c r="F8" s="16" t="str">
        <f>VLOOKUP(feeds[[#This Row],[ID]],FeedLib[#Data],2,0)</f>
        <v>Rapeseed oil</v>
      </c>
    </row>
    <row r="9" spans="1:6" s="16" customFormat="1" x14ac:dyDescent="0.25">
      <c r="A9" s="16">
        <v>1</v>
      </c>
      <c r="B9" s="31">
        <v>12</v>
      </c>
      <c r="C9" s="17">
        <v>0</v>
      </c>
      <c r="D9" s="30">
        <v>30</v>
      </c>
      <c r="E9" s="44">
        <v>0.182</v>
      </c>
      <c r="F9" s="16" t="str">
        <f>VLOOKUP(feeds[[#This Row],[ID]],FeedLib[#Data],2,0)</f>
        <v>Sunflower meal without dehulling</v>
      </c>
    </row>
    <row r="10" spans="1:6" s="16" customFormat="1" x14ac:dyDescent="0.25">
      <c r="A10" s="16">
        <v>1</v>
      </c>
      <c r="B10" s="31">
        <v>16</v>
      </c>
      <c r="C10" s="17">
        <v>0</v>
      </c>
      <c r="D10" s="30">
        <v>2</v>
      </c>
      <c r="E10" s="44">
        <v>0.89075000000000004</v>
      </c>
      <c r="F10" s="16" t="str">
        <f>VLOOKUP(feeds[[#This Row],[ID]],FeedLib[#Data],2,0)</f>
        <v>Sunflower oil without dehulling</v>
      </c>
    </row>
    <row r="11" spans="1:6" s="16" customFormat="1" x14ac:dyDescent="0.25">
      <c r="A11" s="16">
        <v>1</v>
      </c>
      <c r="B11" s="31">
        <v>17</v>
      </c>
      <c r="C11" s="17">
        <v>0</v>
      </c>
      <c r="D11" s="30">
        <v>30</v>
      </c>
      <c r="E11" s="44">
        <v>0.1305</v>
      </c>
      <c r="F11" s="16" t="str">
        <f>VLOOKUP(feeds[[#This Row],[ID]],FeedLib[#Data],2,0)</f>
        <v>Wheat bran</v>
      </c>
    </row>
    <row r="12" spans="1:6" x14ac:dyDescent="0.25">
      <c r="A12" s="16">
        <v>1</v>
      </c>
      <c r="B12" s="31">
        <v>18</v>
      </c>
      <c r="C12" s="17">
        <v>0</v>
      </c>
      <c r="D12" s="30">
        <v>30</v>
      </c>
      <c r="E12" s="44">
        <v>0.3095</v>
      </c>
      <c r="F12" s="16" t="str">
        <f>VLOOKUP(feeds[[#This Row],[ID]],FeedLib[#Data],2,0)</f>
        <v>DDGS Wheat</v>
      </c>
    </row>
    <row r="13" spans="1:6" x14ac:dyDescent="0.25">
      <c r="A13" s="16">
        <v>1</v>
      </c>
      <c r="B13" s="31">
        <v>19</v>
      </c>
      <c r="C13" s="17">
        <v>0</v>
      </c>
      <c r="D13" s="30">
        <v>30</v>
      </c>
      <c r="E13" s="44">
        <v>0.222</v>
      </c>
      <c r="F13" s="16" t="str">
        <f>VLOOKUP(feeds[[#This Row],[ID]],FeedLib[#Data],2,0)</f>
        <v>Wheat feed flour</v>
      </c>
    </row>
    <row r="14" spans="1:6" x14ac:dyDescent="0.25">
      <c r="A14" s="16">
        <v>1</v>
      </c>
      <c r="B14" s="31">
        <v>20</v>
      </c>
      <c r="C14" s="17">
        <v>0</v>
      </c>
      <c r="D14" s="30">
        <v>40</v>
      </c>
      <c r="E14" s="44">
        <v>0.20399999999999999</v>
      </c>
      <c r="F14" s="53" t="str">
        <f>VLOOKUP(feeds[[#This Row],[ID]],FeedLib[#Data],2,0)</f>
        <v>Wheat gluten feed</v>
      </c>
    </row>
    <row r="15" spans="1:6" x14ac:dyDescent="0.25">
      <c r="A15" s="16">
        <v>1</v>
      </c>
      <c r="B15" s="31">
        <v>21</v>
      </c>
      <c r="C15" s="17">
        <v>0</v>
      </c>
      <c r="D15" s="30">
        <v>30</v>
      </c>
      <c r="E15" s="44">
        <v>0.16425000000000001</v>
      </c>
      <c r="F15" s="16" t="str">
        <f>VLOOKUP(feeds[[#This Row],[ID]],FeedLib[#Data],2,0)</f>
        <v>Wheat middlings</v>
      </c>
    </row>
    <row r="16" spans="1:6" x14ac:dyDescent="0.25">
      <c r="A16" s="16">
        <v>1</v>
      </c>
      <c r="B16" s="31">
        <v>25</v>
      </c>
      <c r="C16" s="17">
        <v>0</v>
      </c>
      <c r="D16" s="30">
        <v>100</v>
      </c>
      <c r="E16" s="44">
        <v>9.0749999999999997E-2</v>
      </c>
      <c r="F16" s="16" t="str">
        <f>VLOOKUP(feeds[[#This Row],[ID]],FeedLib[#Data],2,0)</f>
        <v>Baled grass</v>
      </c>
    </row>
    <row r="17" spans="1:6" x14ac:dyDescent="0.25">
      <c r="A17" s="16">
        <v>1</v>
      </c>
      <c r="B17" s="31">
        <v>28</v>
      </c>
      <c r="C17" s="17">
        <v>0</v>
      </c>
      <c r="D17" s="30">
        <v>10</v>
      </c>
      <c r="E17" s="44">
        <v>0.24766666666666665</v>
      </c>
      <c r="F17" s="16" t="str">
        <f>VLOOKUP(feeds[[#This Row],[ID]],FeedLib[#Data],2,0)</f>
        <v>Sunflower meal low dehulling</v>
      </c>
    </row>
    <row r="18" spans="1:6" s="2" customFormat="1" x14ac:dyDescent="0.25">
      <c r="A18" s="16">
        <v>1</v>
      </c>
      <c r="B18" s="31">
        <v>29</v>
      </c>
      <c r="C18" s="17">
        <v>0</v>
      </c>
      <c r="D18" s="49">
        <v>10</v>
      </c>
      <c r="E18" s="54">
        <v>0.29599999999999999</v>
      </c>
      <c r="F18" s="16" t="str">
        <f>VLOOKUP(feeds[[#This Row],[ID]],FeedLib[#Data],2,0)</f>
        <v>Sunflower meal high dehulling</v>
      </c>
    </row>
    <row r="19" spans="1:6" x14ac:dyDescent="0.25">
      <c r="A19" s="16">
        <v>1</v>
      </c>
      <c r="B19" s="31">
        <v>30</v>
      </c>
      <c r="C19" s="17">
        <v>0</v>
      </c>
      <c r="D19" s="17">
        <v>100</v>
      </c>
      <c r="E19" s="45">
        <v>5.2600000000000001E-2</v>
      </c>
      <c r="F19" s="16" t="str">
        <f>VLOOKUP(feeds[[#This Row],[ID]],FeedLib[#Data],2,0)</f>
        <v>Maize silage</v>
      </c>
    </row>
    <row r="20" spans="1:6" x14ac:dyDescent="0.25">
      <c r="A20" s="16">
        <v>1</v>
      </c>
      <c r="B20" s="31">
        <v>31</v>
      </c>
      <c r="C20" s="17">
        <v>0</v>
      </c>
      <c r="D20" s="17">
        <v>100</v>
      </c>
      <c r="E20" s="45">
        <v>7.6749999999999999E-2</v>
      </c>
      <c r="F20" s="16" t="str">
        <f>VLOOKUP(feeds[[#This Row],[ID]],FeedLib[#Data],2,0)</f>
        <v>Grass silage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2">
    <tabColor rgb="FF00B050"/>
  </sheetPr>
  <dimension ref="A1:X40"/>
  <sheetViews>
    <sheetView topLeftCell="C1" zoomScaleNormal="100" workbookViewId="0">
      <selection activeCell="X6" sqref="X6"/>
    </sheetView>
  </sheetViews>
  <sheetFormatPr defaultRowHeight="15" x14ac:dyDescent="0.25"/>
  <cols>
    <col min="1" max="1" width="5.140625" bestFit="1" customWidth="1"/>
    <col min="2" max="2" width="15.85546875" bestFit="1" customWidth="1"/>
    <col min="3" max="3" width="8.140625" bestFit="1" customWidth="1"/>
    <col min="4" max="4" width="20.28515625" bestFit="1" customWidth="1"/>
    <col min="5" max="5" width="7.42578125" bestFit="1" customWidth="1"/>
    <col min="6" max="6" width="15.42578125" style="2" bestFit="1" customWidth="1"/>
    <col min="7" max="7" width="16" style="2" bestFit="1" customWidth="1"/>
    <col min="8" max="8" width="6.5703125" bestFit="1" customWidth="1"/>
    <col min="9" max="9" width="5.42578125" bestFit="1" customWidth="1"/>
    <col min="10" max="10" width="4.140625" bestFit="1" customWidth="1"/>
    <col min="11" max="11" width="6.42578125" bestFit="1" customWidth="1"/>
    <col min="12" max="12" width="5.28515625" bestFit="1" customWidth="1"/>
    <col min="13" max="13" width="5.7109375" bestFit="1" customWidth="1"/>
    <col min="14" max="14" width="19.7109375" bestFit="1" customWidth="1"/>
    <col min="15" max="15" width="12.140625" bestFit="1" customWidth="1"/>
    <col min="16" max="16" width="42.28515625" customWidth="1"/>
    <col min="17" max="17" width="5.28515625" bestFit="1" customWidth="1"/>
    <col min="18" max="18" width="5.85546875" bestFit="1" customWidth="1"/>
    <col min="19" max="19" width="6" bestFit="1" customWidth="1"/>
    <col min="20" max="20" width="15.42578125" style="2" bestFit="1" customWidth="1"/>
    <col min="21" max="21" width="9.7109375" bestFit="1" customWidth="1"/>
    <col min="22" max="22" width="19.85546875" bestFit="1" customWidth="1"/>
    <col min="23" max="23" width="18.5703125" bestFit="1" customWidth="1"/>
    <col min="24" max="1025" width="8.7109375" customWidth="1"/>
  </cols>
  <sheetData>
    <row r="1" spans="1:24" x14ac:dyDescent="0.25">
      <c r="A1" s="23" t="s">
        <v>1</v>
      </c>
      <c r="B1" s="23" t="s">
        <v>0</v>
      </c>
      <c r="C1" s="23" t="s">
        <v>6</v>
      </c>
      <c r="D1" s="23" t="s">
        <v>7</v>
      </c>
      <c r="E1" s="23" t="s">
        <v>8</v>
      </c>
      <c r="F1" s="23" t="s">
        <v>86</v>
      </c>
      <c r="G1" s="26" t="s">
        <v>87</v>
      </c>
      <c r="H1" s="23" t="s">
        <v>9</v>
      </c>
      <c r="I1" s="23" t="s">
        <v>10</v>
      </c>
      <c r="J1" s="23" t="s">
        <v>11</v>
      </c>
      <c r="K1" s="23" t="s">
        <v>12</v>
      </c>
      <c r="L1" s="23" t="s">
        <v>13</v>
      </c>
      <c r="M1" s="23" t="s">
        <v>14</v>
      </c>
      <c r="N1" s="23" t="s">
        <v>15</v>
      </c>
      <c r="O1" s="23" t="s">
        <v>16</v>
      </c>
      <c r="P1" s="23" t="s">
        <v>17</v>
      </c>
      <c r="Q1" s="23" t="s">
        <v>18</v>
      </c>
      <c r="R1" s="23" t="s">
        <v>19</v>
      </c>
      <c r="S1" s="23" t="s">
        <v>20</v>
      </c>
      <c r="T1" s="23" t="s">
        <v>89</v>
      </c>
      <c r="U1" s="23" t="s">
        <v>21</v>
      </c>
      <c r="V1" s="23" t="s">
        <v>84</v>
      </c>
      <c r="W1" s="23" t="s">
        <v>91</v>
      </c>
      <c r="X1" s="27" t="s">
        <v>92</v>
      </c>
    </row>
    <row r="2" spans="1:24" x14ac:dyDescent="0.25">
      <c r="A2" s="19">
        <v>-1</v>
      </c>
      <c r="B2" s="19">
        <v>1</v>
      </c>
      <c r="C2" s="19">
        <v>0</v>
      </c>
      <c r="D2" s="19" t="s">
        <v>118</v>
      </c>
      <c r="E2" s="19">
        <v>336</v>
      </c>
      <c r="F2" s="19">
        <v>0</v>
      </c>
      <c r="G2" s="18">
        <v>595</v>
      </c>
      <c r="H2" s="19">
        <v>5</v>
      </c>
      <c r="I2" s="19">
        <v>1</v>
      </c>
      <c r="J2" s="19">
        <v>1</v>
      </c>
      <c r="K2" s="19">
        <v>1</v>
      </c>
      <c r="L2" s="19">
        <v>0</v>
      </c>
      <c r="M2" s="19">
        <v>8.1999999999999993</v>
      </c>
      <c r="N2" s="20">
        <v>2.41</v>
      </c>
      <c r="O2" s="19" t="s">
        <v>119</v>
      </c>
      <c r="P2" s="19" t="s">
        <v>164</v>
      </c>
      <c r="Q2" s="19">
        <v>1.3</v>
      </c>
      <c r="R2" s="19">
        <v>2.1</v>
      </c>
      <c r="S2" s="19">
        <v>0.01</v>
      </c>
      <c r="T2" s="19" t="s">
        <v>90</v>
      </c>
      <c r="U2" s="19" t="s">
        <v>88</v>
      </c>
      <c r="V2" s="19">
        <v>0</v>
      </c>
      <c r="W2" s="19">
        <v>0.1</v>
      </c>
      <c r="X2" s="18">
        <v>-1</v>
      </c>
    </row>
    <row r="3" spans="1:24" x14ac:dyDescent="0.25">
      <c r="A3" s="19">
        <v>-1</v>
      </c>
      <c r="B3" s="22">
        <v>1</v>
      </c>
      <c r="C3" s="19">
        <v>0</v>
      </c>
      <c r="D3" s="22" t="s">
        <v>118</v>
      </c>
      <c r="E3" s="19">
        <v>336</v>
      </c>
      <c r="F3" s="19">
        <v>0</v>
      </c>
      <c r="G3" s="18">
        <v>595</v>
      </c>
      <c r="H3" s="22">
        <v>5</v>
      </c>
      <c r="I3" s="22">
        <v>1</v>
      </c>
      <c r="J3" s="22">
        <v>1</v>
      </c>
      <c r="K3" s="22">
        <v>1</v>
      </c>
      <c r="L3" s="22">
        <v>0</v>
      </c>
      <c r="M3" s="19">
        <v>8.1999999999999993</v>
      </c>
      <c r="N3" s="20">
        <v>2.41</v>
      </c>
      <c r="O3" s="22" t="s">
        <v>93</v>
      </c>
      <c r="P3" s="22" t="s">
        <v>120</v>
      </c>
      <c r="Q3" s="19">
        <v>1.78</v>
      </c>
      <c r="R3" s="19">
        <v>1.92</v>
      </c>
      <c r="S3" s="22">
        <v>1E-3</v>
      </c>
      <c r="T3" s="22" t="s">
        <v>90</v>
      </c>
      <c r="U3" s="22" t="s">
        <v>88</v>
      </c>
      <c r="V3" s="22">
        <v>0</v>
      </c>
      <c r="W3" s="22">
        <v>0.1</v>
      </c>
      <c r="X3" s="21">
        <v>1</v>
      </c>
    </row>
    <row r="4" spans="1:24" x14ac:dyDescent="0.25">
      <c r="A4" s="65">
        <v>-1</v>
      </c>
      <c r="B4" s="66">
        <v>1</v>
      </c>
      <c r="C4" s="65">
        <v>0</v>
      </c>
      <c r="D4" s="66" t="s">
        <v>118</v>
      </c>
      <c r="E4" s="65">
        <v>336</v>
      </c>
      <c r="F4" s="65">
        <v>0</v>
      </c>
      <c r="G4" s="67">
        <v>595</v>
      </c>
      <c r="H4" s="66">
        <v>5</v>
      </c>
      <c r="I4" s="66">
        <v>1</v>
      </c>
      <c r="J4" s="66">
        <v>1</v>
      </c>
      <c r="K4" s="66">
        <v>1</v>
      </c>
      <c r="L4" s="66">
        <v>0</v>
      </c>
      <c r="M4" s="65">
        <v>8.1999999999999993</v>
      </c>
      <c r="N4" s="68">
        <v>2.41</v>
      </c>
      <c r="O4" s="66" t="s">
        <v>93</v>
      </c>
      <c r="P4" s="66" t="s">
        <v>110</v>
      </c>
      <c r="Q4" s="65">
        <v>1.3</v>
      </c>
      <c r="R4" s="65">
        <v>2.1</v>
      </c>
      <c r="S4" s="66">
        <v>0.01</v>
      </c>
      <c r="T4" s="66" t="s">
        <v>90</v>
      </c>
      <c r="U4" s="66" t="s">
        <v>88</v>
      </c>
      <c r="V4" s="66">
        <v>0</v>
      </c>
      <c r="W4" s="66">
        <v>0.1</v>
      </c>
      <c r="X4" s="69">
        <v>2</v>
      </c>
    </row>
    <row r="5" spans="1:24" x14ac:dyDescent="0.25">
      <c r="A5" s="65">
        <v>-1</v>
      </c>
      <c r="B5" s="65">
        <v>1</v>
      </c>
      <c r="C5" s="65">
        <v>0</v>
      </c>
      <c r="D5" s="65" t="s">
        <v>118</v>
      </c>
      <c r="E5" s="65">
        <v>336</v>
      </c>
      <c r="F5" s="65">
        <v>0</v>
      </c>
      <c r="G5" s="67">
        <v>595</v>
      </c>
      <c r="H5" s="65">
        <v>5</v>
      </c>
      <c r="I5" s="65">
        <v>1</v>
      </c>
      <c r="J5" s="65">
        <v>1</v>
      </c>
      <c r="K5" s="65">
        <v>1</v>
      </c>
      <c r="L5" s="65">
        <v>0</v>
      </c>
      <c r="M5" s="65">
        <v>8.1999999999999993</v>
      </c>
      <c r="N5" s="68">
        <v>2.41</v>
      </c>
      <c r="O5" s="65" t="s">
        <v>93</v>
      </c>
      <c r="P5" s="65" t="s">
        <v>113</v>
      </c>
      <c r="Q5" s="65">
        <v>1.3</v>
      </c>
      <c r="R5" s="65">
        <v>2.1</v>
      </c>
      <c r="S5" s="66">
        <v>0.01</v>
      </c>
      <c r="T5" s="65" t="s">
        <v>90</v>
      </c>
      <c r="U5" s="65" t="s">
        <v>88</v>
      </c>
      <c r="V5" s="65">
        <v>0</v>
      </c>
      <c r="W5" s="65">
        <v>0.1</v>
      </c>
      <c r="X5" s="67">
        <v>3</v>
      </c>
    </row>
    <row r="6" spans="1:24" x14ac:dyDescent="0.25">
      <c r="A6" s="19">
        <v>5</v>
      </c>
      <c r="B6" s="22">
        <v>1</v>
      </c>
      <c r="C6" s="19">
        <v>0</v>
      </c>
      <c r="D6" s="22" t="s">
        <v>118</v>
      </c>
      <c r="E6" s="19">
        <v>336</v>
      </c>
      <c r="F6" s="19">
        <v>0</v>
      </c>
      <c r="G6" s="18">
        <v>595</v>
      </c>
      <c r="H6" s="22">
        <v>5</v>
      </c>
      <c r="I6" s="22">
        <v>1</v>
      </c>
      <c r="J6" s="22">
        <v>1</v>
      </c>
      <c r="K6" s="22">
        <v>1</v>
      </c>
      <c r="L6" s="22">
        <v>0</v>
      </c>
      <c r="M6" s="19">
        <v>8.1999999999999993</v>
      </c>
      <c r="N6" s="20">
        <v>2.41</v>
      </c>
      <c r="O6" s="22" t="s">
        <v>93</v>
      </c>
      <c r="P6" s="22" t="s">
        <v>111</v>
      </c>
      <c r="Q6" s="19">
        <v>1.78</v>
      </c>
      <c r="R6" s="19">
        <v>1.92</v>
      </c>
      <c r="S6" s="22">
        <v>1E-3</v>
      </c>
      <c r="T6" s="22" t="s">
        <v>90</v>
      </c>
      <c r="U6" s="22" t="s">
        <v>88</v>
      </c>
      <c r="V6" s="22">
        <v>0</v>
      </c>
      <c r="W6" s="22">
        <v>0.1</v>
      </c>
      <c r="X6" s="21">
        <v>4</v>
      </c>
    </row>
    <row r="7" spans="1:24" x14ac:dyDescent="0.25">
      <c r="A7" s="65">
        <v>-1</v>
      </c>
      <c r="B7" s="71">
        <v>1</v>
      </c>
      <c r="C7" s="65">
        <v>0</v>
      </c>
      <c r="D7" s="71" t="s">
        <v>118</v>
      </c>
      <c r="E7" s="65">
        <v>336</v>
      </c>
      <c r="F7" s="65">
        <v>0</v>
      </c>
      <c r="G7" s="67">
        <v>595</v>
      </c>
      <c r="H7" s="71">
        <v>5</v>
      </c>
      <c r="I7" s="71">
        <v>1</v>
      </c>
      <c r="J7" s="71">
        <v>1</v>
      </c>
      <c r="K7" s="71">
        <v>1</v>
      </c>
      <c r="L7" s="71">
        <v>0</v>
      </c>
      <c r="M7" s="65">
        <v>8.1999999999999993</v>
      </c>
      <c r="N7" s="68">
        <v>2.41</v>
      </c>
      <c r="O7" s="71" t="s">
        <v>93</v>
      </c>
      <c r="P7" s="71" t="s">
        <v>112</v>
      </c>
      <c r="Q7" s="65">
        <v>1.3</v>
      </c>
      <c r="R7" s="65">
        <v>2.1</v>
      </c>
      <c r="S7" s="66">
        <v>0.01</v>
      </c>
      <c r="T7" s="71" t="s">
        <v>90</v>
      </c>
      <c r="U7" s="71" t="s">
        <v>88</v>
      </c>
      <c r="V7" s="71">
        <v>0</v>
      </c>
      <c r="W7" s="71">
        <v>0.1</v>
      </c>
      <c r="X7" s="70">
        <v>5</v>
      </c>
    </row>
    <row r="8" spans="1:24" x14ac:dyDescent="0.25">
      <c r="A8" s="62">
        <v>-1</v>
      </c>
      <c r="B8" s="62">
        <v>1</v>
      </c>
      <c r="C8" s="62">
        <v>0</v>
      </c>
      <c r="D8" s="62" t="s">
        <v>118</v>
      </c>
      <c r="E8" s="62">
        <v>336</v>
      </c>
      <c r="F8" s="62">
        <v>0</v>
      </c>
      <c r="G8" s="63">
        <v>595</v>
      </c>
      <c r="H8" s="62">
        <v>5</v>
      </c>
      <c r="I8" s="62">
        <v>1</v>
      </c>
      <c r="J8" s="62">
        <v>1</v>
      </c>
      <c r="K8" s="62">
        <v>1</v>
      </c>
      <c r="L8" s="62">
        <v>0</v>
      </c>
      <c r="M8" s="62">
        <v>8.1999999999999993</v>
      </c>
      <c r="N8" s="64">
        <v>2.41</v>
      </c>
      <c r="O8" s="62" t="s">
        <v>93</v>
      </c>
      <c r="P8" s="62" t="s">
        <v>111</v>
      </c>
      <c r="Q8" s="62">
        <v>1.6</v>
      </c>
      <c r="R8" s="62">
        <v>1.61</v>
      </c>
      <c r="S8" s="22">
        <v>1E-3</v>
      </c>
      <c r="T8" s="62" t="s">
        <v>90</v>
      </c>
      <c r="U8" s="62" t="s">
        <v>88</v>
      </c>
      <c r="V8" s="62">
        <v>0</v>
      </c>
      <c r="W8" s="62">
        <v>0.1</v>
      </c>
      <c r="X8" s="63">
        <v>4</v>
      </c>
    </row>
    <row r="21" spans="5:8" x14ac:dyDescent="0.25">
      <c r="F21"/>
      <c r="H21" s="2"/>
    </row>
    <row r="22" spans="5:8" x14ac:dyDescent="0.25">
      <c r="F22"/>
      <c r="H22" s="2"/>
    </row>
    <row r="23" spans="5:8" x14ac:dyDescent="0.25">
      <c r="F23"/>
      <c r="H23" s="2"/>
    </row>
    <row r="24" spans="5:8" x14ac:dyDescent="0.25">
      <c r="F24"/>
      <c r="H24" s="2"/>
    </row>
    <row r="25" spans="5:8" x14ac:dyDescent="0.25">
      <c r="F25"/>
      <c r="H25" s="2"/>
    </row>
    <row r="26" spans="5:8" x14ac:dyDescent="0.25">
      <c r="E26" s="2"/>
      <c r="G26"/>
      <c r="H26" s="2"/>
    </row>
    <row r="27" spans="5:8" x14ac:dyDescent="0.25">
      <c r="E27" s="2"/>
      <c r="G27"/>
      <c r="H27" s="2"/>
    </row>
    <row r="28" spans="5:8" x14ac:dyDescent="0.25">
      <c r="E28" s="2"/>
      <c r="G28"/>
      <c r="H28" s="2"/>
    </row>
    <row r="29" spans="5:8" x14ac:dyDescent="0.25">
      <c r="E29" s="2"/>
      <c r="G29"/>
      <c r="H29" s="2"/>
    </row>
    <row r="30" spans="5:8" x14ac:dyDescent="0.25">
      <c r="E30" s="2"/>
      <c r="G30"/>
      <c r="H30" s="2"/>
    </row>
    <row r="31" spans="5:8" x14ac:dyDescent="0.25">
      <c r="E31" s="2"/>
      <c r="G31"/>
      <c r="H31" s="2"/>
    </row>
    <row r="32" spans="5:8" x14ac:dyDescent="0.25">
      <c r="E32" s="2"/>
      <c r="G32"/>
      <c r="H32" s="2"/>
    </row>
    <row r="33" spans="4:8" x14ac:dyDescent="0.25">
      <c r="E33" s="2"/>
      <c r="G33"/>
      <c r="H33" s="2"/>
    </row>
    <row r="34" spans="4:8" x14ac:dyDescent="0.25">
      <c r="E34" s="2"/>
      <c r="G34"/>
      <c r="H34" s="2"/>
    </row>
    <row r="35" spans="4:8" x14ac:dyDescent="0.25">
      <c r="E35" s="2"/>
      <c r="G35"/>
      <c r="H35" s="2"/>
    </row>
    <row r="39" spans="4:8" x14ac:dyDescent="0.25">
      <c r="D39" s="2"/>
      <c r="E39" s="2"/>
      <c r="F39"/>
    </row>
    <row r="40" spans="4:8" x14ac:dyDescent="0.25">
      <c r="D40" s="2"/>
      <c r="E40" s="2"/>
      <c r="F40"/>
    </row>
  </sheetData>
  <phoneticPr fontId="7" type="noConversion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>
    <tabColor rgb="FFFFC000"/>
  </sheetPr>
  <dimension ref="A1:F2"/>
  <sheetViews>
    <sheetView zoomScaleNormal="100" workbookViewId="0">
      <selection activeCell="F2" sqref="F2"/>
    </sheetView>
  </sheetViews>
  <sheetFormatPr defaultRowHeight="15" x14ac:dyDescent="0.25"/>
  <cols>
    <col min="1" max="1" width="10.28515625" customWidth="1"/>
    <col min="2" max="2" width="12.140625" customWidth="1"/>
    <col min="3" max="3" width="14.5703125" customWidth="1"/>
    <col min="4" max="4" width="13.7109375" customWidth="1"/>
    <col min="5" max="5" width="12" customWidth="1"/>
    <col min="6" max="6" width="18" bestFit="1" customWidth="1"/>
    <col min="7" max="1025" width="8.7109375" customWidth="1"/>
  </cols>
  <sheetData>
    <row r="1" spans="1:6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t="s">
        <v>85</v>
      </c>
    </row>
    <row r="2" spans="1:6" x14ac:dyDescent="0.25">
      <c r="A2" s="1">
        <v>1</v>
      </c>
      <c r="B2" s="2" t="s">
        <v>115</v>
      </c>
      <c r="C2" s="2" t="s">
        <v>116</v>
      </c>
      <c r="D2" s="2">
        <v>1</v>
      </c>
      <c r="E2" s="2">
        <v>73</v>
      </c>
      <c r="F2" s="2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4">
    <tabColor rgb="FFE7E6E6"/>
  </sheetPr>
  <dimension ref="A1:T51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B22"/>
    </sheetView>
  </sheetViews>
  <sheetFormatPr defaultRowHeight="15" x14ac:dyDescent="0.25"/>
  <cols>
    <col min="1" max="1" width="5" customWidth="1"/>
    <col min="2" max="2" width="63.42578125" bestFit="1" customWidth="1"/>
    <col min="3" max="3" width="14.28515625" customWidth="1"/>
    <col min="4" max="4" width="10.7109375" customWidth="1"/>
    <col min="5" max="5" width="10.85546875" customWidth="1"/>
    <col min="6" max="6" width="10" customWidth="1"/>
    <col min="7" max="7" width="13.140625" customWidth="1"/>
    <col min="8" max="8" width="14.28515625" customWidth="1"/>
    <col min="9" max="10" width="11.28515625" customWidth="1"/>
    <col min="11" max="11" width="11.7109375" customWidth="1"/>
    <col min="12" max="12" width="14" customWidth="1"/>
    <col min="13" max="13" width="12.140625" customWidth="1"/>
    <col min="14" max="14" width="13.7109375" customWidth="1"/>
    <col min="15" max="15" width="12.28515625" customWidth="1"/>
    <col min="16" max="16" width="16.28515625" customWidth="1"/>
    <col min="17" max="17" width="15.7109375" customWidth="1"/>
    <col min="18" max="18" width="11.42578125"/>
    <col min="19" max="19" width="11.85546875" customWidth="1"/>
    <col min="20" max="20" width="13" bestFit="1" customWidth="1"/>
    <col min="21" max="985" width="8.7109375" customWidth="1"/>
  </cols>
  <sheetData>
    <row r="1" spans="1:20" x14ac:dyDescent="0.25">
      <c r="A1" s="3" t="s">
        <v>1</v>
      </c>
      <c r="B1" s="3" t="s">
        <v>27</v>
      </c>
      <c r="C1" s="12" t="s">
        <v>30</v>
      </c>
      <c r="D1" s="12" t="s">
        <v>31</v>
      </c>
      <c r="E1" s="12" t="s">
        <v>32</v>
      </c>
      <c r="F1" s="14" t="s">
        <v>33</v>
      </c>
      <c r="G1" s="4" t="s">
        <v>34</v>
      </c>
      <c r="H1" s="15" t="s">
        <v>35</v>
      </c>
      <c r="I1" s="15" t="s">
        <v>36</v>
      </c>
      <c r="J1" s="12" t="s">
        <v>37</v>
      </c>
      <c r="K1" s="3" t="s">
        <v>38</v>
      </c>
      <c r="L1" s="15" t="s">
        <v>39</v>
      </c>
      <c r="M1" s="12" t="s">
        <v>40</v>
      </c>
      <c r="N1" s="15" t="s">
        <v>41</v>
      </c>
      <c r="O1" s="12" t="s">
        <v>42</v>
      </c>
      <c r="P1" s="12" t="s">
        <v>44</v>
      </c>
      <c r="Q1" s="12" t="s">
        <v>45</v>
      </c>
      <c r="R1" s="12" t="s">
        <v>46</v>
      </c>
      <c r="S1" s="13" t="s">
        <v>54</v>
      </c>
      <c r="T1" t="s">
        <v>114</v>
      </c>
    </row>
    <row r="2" spans="1:20" x14ac:dyDescent="0.25">
      <c r="A2" s="31">
        <v>3</v>
      </c>
      <c r="B2" s="33" t="s">
        <v>117</v>
      </c>
      <c r="C2" s="34">
        <v>0</v>
      </c>
      <c r="D2" s="34">
        <v>99</v>
      </c>
      <c r="E2" s="34">
        <v>281</v>
      </c>
      <c r="F2" s="34">
        <v>100</v>
      </c>
      <c r="G2" s="34">
        <v>0</v>
      </c>
      <c r="H2" s="34">
        <v>0</v>
      </c>
      <c r="I2" s="34">
        <v>0</v>
      </c>
      <c r="J2" s="2">
        <v>0</v>
      </c>
      <c r="K2" s="31">
        <v>0</v>
      </c>
      <c r="L2" s="2">
        <v>0</v>
      </c>
      <c r="M2" s="2">
        <v>0</v>
      </c>
      <c r="N2" s="2">
        <v>0</v>
      </c>
      <c r="O2" s="2">
        <v>96.6</v>
      </c>
      <c r="P2" s="2">
        <v>2.42</v>
      </c>
      <c r="Q2" s="2">
        <v>1.7</v>
      </c>
      <c r="R2" s="2">
        <v>0</v>
      </c>
      <c r="S2" s="2">
        <v>0</v>
      </c>
      <c r="T2" s="2">
        <v>281</v>
      </c>
    </row>
    <row r="3" spans="1:20" x14ac:dyDescent="0.25">
      <c r="A3" s="31">
        <v>4</v>
      </c>
      <c r="B3" s="30" t="s">
        <v>121</v>
      </c>
      <c r="C3" s="34">
        <v>0</v>
      </c>
      <c r="D3" s="34">
        <v>91</v>
      </c>
      <c r="E3" s="34">
        <v>9.8000000000000007</v>
      </c>
      <c r="F3" s="35">
        <v>27</v>
      </c>
      <c r="G3" s="35">
        <v>11</v>
      </c>
      <c r="H3" s="34">
        <v>7.93</v>
      </c>
      <c r="I3" s="34">
        <v>0</v>
      </c>
      <c r="J3" s="2">
        <v>1.43</v>
      </c>
      <c r="K3" s="2">
        <v>3.074E-2</v>
      </c>
      <c r="L3" s="2">
        <v>4.4000000000000004</v>
      </c>
      <c r="M3" s="2">
        <v>44.6</v>
      </c>
      <c r="N3" s="2">
        <v>1.6501999999999999</v>
      </c>
      <c r="O3" s="2">
        <v>71.8</v>
      </c>
      <c r="P3" s="2">
        <v>1.69</v>
      </c>
      <c r="Q3" s="2">
        <v>1.07</v>
      </c>
      <c r="R3" s="2">
        <v>52</v>
      </c>
      <c r="S3" s="2">
        <v>60</v>
      </c>
      <c r="T3" s="2">
        <v>30</v>
      </c>
    </row>
    <row r="4" spans="1:20" x14ac:dyDescent="0.25">
      <c r="A4" s="31">
        <v>5</v>
      </c>
      <c r="B4" s="17" t="s">
        <v>122</v>
      </c>
      <c r="C4" s="34">
        <v>0</v>
      </c>
      <c r="D4" s="34">
        <v>89.6</v>
      </c>
      <c r="E4" s="34">
        <v>24</v>
      </c>
      <c r="F4" s="34">
        <v>54</v>
      </c>
      <c r="G4" s="34">
        <v>3.8</v>
      </c>
      <c r="H4" s="34">
        <v>13.06</v>
      </c>
      <c r="I4" s="34">
        <v>0</v>
      </c>
      <c r="J4" s="2">
        <v>4.2</v>
      </c>
      <c r="K4" s="2">
        <v>3.4759999999999999E-2</v>
      </c>
      <c r="L4" s="2">
        <v>14.2</v>
      </c>
      <c r="M4" s="2">
        <v>34.64</v>
      </c>
      <c r="N4" s="2">
        <v>1.93984</v>
      </c>
      <c r="O4" s="2">
        <v>74.5</v>
      </c>
      <c r="P4" s="2">
        <v>1.77</v>
      </c>
      <c r="Q4" s="2">
        <v>1.1499999999999999</v>
      </c>
      <c r="R4" s="2">
        <v>24</v>
      </c>
      <c r="S4" s="2">
        <v>40</v>
      </c>
      <c r="T4" s="2">
        <v>40</v>
      </c>
    </row>
    <row r="5" spans="1:20" x14ac:dyDescent="0.25">
      <c r="A5" s="31">
        <v>6</v>
      </c>
      <c r="B5" s="17" t="s">
        <v>123</v>
      </c>
      <c r="C5" s="34">
        <v>0</v>
      </c>
      <c r="D5" s="34">
        <v>92.7</v>
      </c>
      <c r="E5" s="34">
        <v>65.5</v>
      </c>
      <c r="F5" s="34">
        <v>6.4</v>
      </c>
      <c r="G5" s="34">
        <v>3.9</v>
      </c>
      <c r="H5" s="34">
        <v>1.58</v>
      </c>
      <c r="I5" s="34">
        <v>0</v>
      </c>
      <c r="J5" s="2">
        <v>2.6</v>
      </c>
      <c r="K5" s="2">
        <v>1.073E-2</v>
      </c>
      <c r="L5" s="2">
        <v>18.12</v>
      </c>
      <c r="M5" s="2">
        <v>11</v>
      </c>
      <c r="N5" s="2">
        <v>3.0085000000000002</v>
      </c>
      <c r="O5" s="2">
        <v>84.2</v>
      </c>
      <c r="P5" s="2">
        <v>2.06</v>
      </c>
      <c r="Q5" s="2">
        <v>1.4</v>
      </c>
      <c r="R5" s="2">
        <v>47</v>
      </c>
      <c r="S5" s="2">
        <v>40</v>
      </c>
      <c r="T5" s="2">
        <v>5</v>
      </c>
    </row>
    <row r="6" spans="1:20" x14ac:dyDescent="0.25">
      <c r="A6" s="31">
        <v>7</v>
      </c>
      <c r="B6" s="17" t="s">
        <v>124</v>
      </c>
      <c r="C6" s="34">
        <v>0</v>
      </c>
      <c r="D6" s="34">
        <v>89</v>
      </c>
      <c r="E6" s="34">
        <v>3.1</v>
      </c>
      <c r="F6" s="34">
        <v>25</v>
      </c>
      <c r="G6" s="34">
        <v>5</v>
      </c>
      <c r="H6" s="34">
        <v>4.3</v>
      </c>
      <c r="I6" s="34">
        <v>0</v>
      </c>
      <c r="J6" s="2">
        <v>0.8</v>
      </c>
      <c r="K6" s="2">
        <v>6.6E-3</v>
      </c>
      <c r="L6" s="2">
        <v>77.42</v>
      </c>
      <c r="M6" s="2">
        <v>8</v>
      </c>
      <c r="N6" s="2">
        <v>0.08</v>
      </c>
      <c r="O6" s="2">
        <v>85.3</v>
      </c>
      <c r="P6" s="2">
        <v>2.1</v>
      </c>
      <c r="Q6" s="2">
        <v>1.43</v>
      </c>
      <c r="R6" s="2">
        <v>35</v>
      </c>
      <c r="S6" s="2">
        <v>25</v>
      </c>
      <c r="T6" s="2">
        <v>30</v>
      </c>
    </row>
    <row r="7" spans="1:20" x14ac:dyDescent="0.25">
      <c r="A7" s="31">
        <v>8</v>
      </c>
      <c r="B7" s="17" t="s">
        <v>125</v>
      </c>
      <c r="C7" s="34">
        <v>0</v>
      </c>
      <c r="D7" s="34">
        <v>75</v>
      </c>
      <c r="E7" s="34">
        <v>8.5</v>
      </c>
      <c r="F7" s="34">
        <v>100</v>
      </c>
      <c r="G7" s="34">
        <v>0</v>
      </c>
      <c r="H7" s="34">
        <v>70</v>
      </c>
      <c r="I7" s="34">
        <v>4</v>
      </c>
      <c r="J7" s="2">
        <v>1</v>
      </c>
      <c r="K7" s="2">
        <v>1.32E-2</v>
      </c>
      <c r="L7" s="2">
        <v>0</v>
      </c>
      <c r="M7" s="2">
        <v>0</v>
      </c>
      <c r="N7" s="2">
        <v>0</v>
      </c>
      <c r="O7" s="2">
        <v>79.400000000000006</v>
      </c>
      <c r="P7" s="2">
        <v>1.92</v>
      </c>
      <c r="Q7" s="2">
        <v>1.28</v>
      </c>
      <c r="R7" s="2">
        <v>0</v>
      </c>
      <c r="S7" s="2">
        <v>0</v>
      </c>
      <c r="T7" s="2">
        <v>50</v>
      </c>
    </row>
    <row r="8" spans="1:20" x14ac:dyDescent="0.25">
      <c r="A8" s="31">
        <v>9</v>
      </c>
      <c r="B8" s="17" t="s">
        <v>126</v>
      </c>
      <c r="C8" s="34">
        <v>0</v>
      </c>
      <c r="D8" s="34">
        <v>90.1</v>
      </c>
      <c r="E8" s="34">
        <v>41.5</v>
      </c>
      <c r="F8" s="34">
        <v>30</v>
      </c>
      <c r="G8" s="34">
        <v>6.2</v>
      </c>
      <c r="H8" s="34">
        <v>10.34</v>
      </c>
      <c r="I8" s="34">
        <v>0</v>
      </c>
      <c r="J8" s="2">
        <v>4.7699999999999996</v>
      </c>
      <c r="K8" s="2">
        <v>5.7383999999999998E-2</v>
      </c>
      <c r="L8" s="2">
        <v>11.97</v>
      </c>
      <c r="M8" s="2">
        <v>27.66</v>
      </c>
      <c r="N8" s="2">
        <v>7.363092</v>
      </c>
      <c r="O8" s="2">
        <v>73</v>
      </c>
      <c r="P8" s="2">
        <v>1.73</v>
      </c>
      <c r="Q8" s="2">
        <v>1.1100000000000001</v>
      </c>
      <c r="R8" s="2">
        <v>31</v>
      </c>
      <c r="S8" s="2">
        <v>40</v>
      </c>
      <c r="T8" s="2">
        <v>35</v>
      </c>
    </row>
    <row r="9" spans="1:20" x14ac:dyDescent="0.25">
      <c r="A9" s="31">
        <v>10</v>
      </c>
      <c r="B9" s="30" t="s">
        <v>127</v>
      </c>
      <c r="C9" s="34">
        <v>0</v>
      </c>
      <c r="D9" s="34">
        <v>99</v>
      </c>
      <c r="E9" s="34">
        <v>0</v>
      </c>
      <c r="F9" s="34">
        <v>0</v>
      </c>
      <c r="G9" s="34">
        <v>0</v>
      </c>
      <c r="H9" s="34">
        <v>0</v>
      </c>
      <c r="I9" s="34">
        <v>0</v>
      </c>
      <c r="J9" s="2">
        <v>100</v>
      </c>
      <c r="K9" s="2">
        <v>0</v>
      </c>
      <c r="L9" s="2">
        <v>0</v>
      </c>
      <c r="M9" s="2">
        <v>0</v>
      </c>
      <c r="N9" s="2">
        <v>0</v>
      </c>
      <c r="O9" s="2">
        <v>193.5</v>
      </c>
      <c r="P9" s="2">
        <v>5.3</v>
      </c>
      <c r="Q9" s="2">
        <v>3.94</v>
      </c>
      <c r="R9" s="2">
        <v>0</v>
      </c>
      <c r="S9" s="2">
        <v>0</v>
      </c>
      <c r="T9" s="2">
        <v>0</v>
      </c>
    </row>
    <row r="10" spans="1:20" x14ac:dyDescent="0.25">
      <c r="A10" s="31">
        <v>11</v>
      </c>
      <c r="B10" s="30" t="s">
        <v>128</v>
      </c>
      <c r="C10" s="34">
        <v>0</v>
      </c>
      <c r="D10" s="34">
        <v>93.6</v>
      </c>
      <c r="E10" s="34">
        <v>42.79</v>
      </c>
      <c r="F10" s="34">
        <v>8</v>
      </c>
      <c r="G10" s="34">
        <v>3</v>
      </c>
      <c r="H10" s="34">
        <v>13.5</v>
      </c>
      <c r="I10" s="34">
        <v>0</v>
      </c>
      <c r="J10" s="2">
        <v>18.8</v>
      </c>
      <c r="K10" s="2">
        <v>7.1999999999999998E-3</v>
      </c>
      <c r="L10" s="2">
        <v>3.61</v>
      </c>
      <c r="M10" s="2">
        <v>13</v>
      </c>
      <c r="N10" s="2">
        <v>0.20019999999999999</v>
      </c>
      <c r="O10" s="2">
        <v>104.8</v>
      </c>
      <c r="P10" s="2">
        <v>2.66</v>
      </c>
      <c r="Q10" s="2">
        <v>1.89</v>
      </c>
      <c r="R10" s="2">
        <v>38</v>
      </c>
      <c r="S10" s="2">
        <v>50</v>
      </c>
      <c r="T10" s="2">
        <v>12</v>
      </c>
    </row>
    <row r="11" spans="1:20" x14ac:dyDescent="0.25">
      <c r="A11" s="31">
        <v>12</v>
      </c>
      <c r="B11" s="30" t="s">
        <v>130</v>
      </c>
      <c r="C11" s="34">
        <v>0</v>
      </c>
      <c r="D11" s="34">
        <v>93</v>
      </c>
      <c r="E11" s="34">
        <v>26.3</v>
      </c>
      <c r="F11" s="34">
        <v>33.75</v>
      </c>
      <c r="G11" s="34">
        <v>6.2</v>
      </c>
      <c r="H11" s="34">
        <v>10.119999999999999</v>
      </c>
      <c r="I11" s="34">
        <v>0</v>
      </c>
      <c r="J11" s="2">
        <v>2.6</v>
      </c>
      <c r="K11" s="31">
        <v>3.0800000000000001E-2</v>
      </c>
      <c r="L11" s="2">
        <v>11.38</v>
      </c>
      <c r="M11" s="2">
        <v>42</v>
      </c>
      <c r="N11" s="2">
        <v>9.7859999999999996</v>
      </c>
      <c r="O11" s="2">
        <v>60.5</v>
      </c>
      <c r="P11" s="2">
        <v>1.32</v>
      </c>
      <c r="Q11" s="2">
        <v>0.75</v>
      </c>
      <c r="R11" s="2">
        <v>23</v>
      </c>
      <c r="S11" s="2">
        <v>50</v>
      </c>
      <c r="T11" s="2">
        <v>36</v>
      </c>
    </row>
    <row r="12" spans="1:20" x14ac:dyDescent="0.25">
      <c r="A12" s="31">
        <v>16</v>
      </c>
      <c r="B12" s="30" t="s">
        <v>132</v>
      </c>
      <c r="C12" s="34">
        <v>0</v>
      </c>
      <c r="D12" s="34">
        <v>99</v>
      </c>
      <c r="E12" s="34">
        <v>0</v>
      </c>
      <c r="F12" s="34">
        <v>0</v>
      </c>
      <c r="G12" s="34">
        <v>0</v>
      </c>
      <c r="H12" s="34">
        <v>0</v>
      </c>
      <c r="I12" s="34">
        <v>0</v>
      </c>
      <c r="J12" s="2">
        <v>100</v>
      </c>
      <c r="K12" s="2">
        <v>0</v>
      </c>
      <c r="L12" s="2">
        <v>0</v>
      </c>
      <c r="M12" s="2">
        <v>0</v>
      </c>
      <c r="N12" s="2">
        <v>0</v>
      </c>
      <c r="O12" s="2">
        <v>193.5</v>
      </c>
      <c r="P12" s="2">
        <v>5.3</v>
      </c>
      <c r="Q12" s="2">
        <v>3.94</v>
      </c>
      <c r="R12" s="2">
        <v>0</v>
      </c>
      <c r="S12" s="2">
        <v>0</v>
      </c>
      <c r="T12" s="2">
        <v>0</v>
      </c>
    </row>
    <row r="13" spans="1:20" x14ac:dyDescent="0.25">
      <c r="A13" s="31">
        <v>17</v>
      </c>
      <c r="B13" s="30" t="s">
        <v>133</v>
      </c>
      <c r="C13" s="34">
        <v>0</v>
      </c>
      <c r="D13" s="34">
        <v>88.7</v>
      </c>
      <c r="E13" s="34">
        <v>17</v>
      </c>
      <c r="F13" s="34">
        <v>41</v>
      </c>
      <c r="G13" s="34">
        <v>4</v>
      </c>
      <c r="H13" s="34">
        <v>4.7300000000000004</v>
      </c>
      <c r="I13" s="34">
        <v>0</v>
      </c>
      <c r="J13" s="2">
        <v>4.5</v>
      </c>
      <c r="K13" s="2">
        <v>2.5520000000000001E-2</v>
      </c>
      <c r="L13" s="2">
        <v>21.79</v>
      </c>
      <c r="M13" s="2">
        <v>44</v>
      </c>
      <c r="N13" s="2">
        <v>3.52</v>
      </c>
      <c r="O13" s="2">
        <v>71.5</v>
      </c>
      <c r="P13" s="2">
        <v>1.68</v>
      </c>
      <c r="Q13" s="2">
        <v>1.06</v>
      </c>
      <c r="R13" s="2">
        <v>23</v>
      </c>
      <c r="S13" s="2">
        <v>45</v>
      </c>
      <c r="T13" s="2">
        <v>30</v>
      </c>
    </row>
    <row r="14" spans="1:20" x14ac:dyDescent="0.25">
      <c r="A14" s="31">
        <v>18</v>
      </c>
      <c r="B14" s="30" t="s">
        <v>134</v>
      </c>
      <c r="C14" s="34">
        <v>0</v>
      </c>
      <c r="D14" s="34">
        <v>92.6</v>
      </c>
      <c r="E14" s="34">
        <v>29</v>
      </c>
      <c r="F14" s="34">
        <v>4.5</v>
      </c>
      <c r="G14" s="34">
        <v>9.86</v>
      </c>
      <c r="H14" s="34">
        <v>2.62</v>
      </c>
      <c r="I14" s="34">
        <v>0</v>
      </c>
      <c r="J14" s="2">
        <v>8</v>
      </c>
      <c r="K14" s="2">
        <v>1.6632000000000001E-2</v>
      </c>
      <c r="L14" s="2">
        <v>13.12</v>
      </c>
      <c r="M14" s="2">
        <v>50.1</v>
      </c>
      <c r="N14" s="2">
        <v>6.7484700000000002</v>
      </c>
      <c r="O14" s="2">
        <v>74.400000000000006</v>
      </c>
      <c r="P14" s="2">
        <v>1.77</v>
      </c>
      <c r="Q14" s="2">
        <v>1.1399999999999999</v>
      </c>
      <c r="R14" s="2">
        <v>54</v>
      </c>
      <c r="S14" s="2">
        <v>40</v>
      </c>
      <c r="T14" s="2">
        <v>35</v>
      </c>
    </row>
    <row r="15" spans="1:20" x14ac:dyDescent="0.25">
      <c r="A15" s="31">
        <v>19</v>
      </c>
      <c r="B15" s="30" t="s">
        <v>135</v>
      </c>
      <c r="C15" s="34">
        <v>0</v>
      </c>
      <c r="D15" s="34">
        <v>95</v>
      </c>
      <c r="E15" s="34">
        <v>10</v>
      </c>
      <c r="F15" s="34">
        <v>25</v>
      </c>
      <c r="G15" s="34">
        <v>0.8</v>
      </c>
      <c r="H15" s="34">
        <v>1.6</v>
      </c>
      <c r="I15" s="34">
        <v>0</v>
      </c>
      <c r="J15" s="2">
        <v>1.3</v>
      </c>
      <c r="K15" s="2">
        <v>1.32E-2</v>
      </c>
      <c r="L15" s="2">
        <v>76.989999999999995</v>
      </c>
      <c r="M15" s="2">
        <v>6</v>
      </c>
      <c r="N15" s="2">
        <v>0.06</v>
      </c>
      <c r="O15" s="2">
        <v>86.1</v>
      </c>
      <c r="P15" s="2">
        <v>2.12</v>
      </c>
      <c r="Q15" s="2">
        <v>1.45</v>
      </c>
      <c r="R15" s="2">
        <v>17</v>
      </c>
      <c r="S15" s="2">
        <v>5</v>
      </c>
      <c r="T15" s="2">
        <v>5</v>
      </c>
    </row>
    <row r="16" spans="1:20" x14ac:dyDescent="0.25">
      <c r="A16" s="31">
        <v>20</v>
      </c>
      <c r="B16" s="30" t="s">
        <v>136</v>
      </c>
      <c r="C16" s="34">
        <v>0</v>
      </c>
      <c r="D16" s="34">
        <v>88.5</v>
      </c>
      <c r="E16" s="34">
        <v>20.100000000000001</v>
      </c>
      <c r="F16" s="34">
        <v>44</v>
      </c>
      <c r="G16" s="34">
        <v>1.49</v>
      </c>
      <c r="H16" s="34">
        <v>5.59</v>
      </c>
      <c r="I16" s="34">
        <v>0</v>
      </c>
      <c r="J16" s="2">
        <v>4.09</v>
      </c>
      <c r="K16" s="2">
        <v>2.1090000000000001E-2</v>
      </c>
      <c r="L16" s="2">
        <v>37.28</v>
      </c>
      <c r="M16" s="2">
        <v>27</v>
      </c>
      <c r="N16" s="2">
        <v>1.35</v>
      </c>
      <c r="O16" s="2">
        <v>81.2</v>
      </c>
      <c r="P16" s="2">
        <v>1.98</v>
      </c>
      <c r="Q16" s="2">
        <v>1.32</v>
      </c>
      <c r="R16" s="2">
        <v>15</v>
      </c>
      <c r="S16" s="2">
        <v>10</v>
      </c>
      <c r="T16" s="2">
        <v>30</v>
      </c>
    </row>
    <row r="17" spans="1:20" x14ac:dyDescent="0.25">
      <c r="A17" s="31">
        <v>21</v>
      </c>
      <c r="B17" s="30" t="s">
        <v>137</v>
      </c>
      <c r="C17" s="34">
        <v>0</v>
      </c>
      <c r="D17" s="34">
        <v>89</v>
      </c>
      <c r="E17" s="34">
        <v>18.39</v>
      </c>
      <c r="F17" s="34">
        <v>40</v>
      </c>
      <c r="G17" s="34">
        <v>3</v>
      </c>
      <c r="H17" s="34">
        <v>3.94</v>
      </c>
      <c r="I17" s="34">
        <v>0</v>
      </c>
      <c r="J17" s="2">
        <v>5</v>
      </c>
      <c r="K17" s="2">
        <v>2.86E-2</v>
      </c>
      <c r="L17" s="2">
        <v>19.04</v>
      </c>
      <c r="M17" s="2">
        <v>38</v>
      </c>
      <c r="N17" s="2">
        <v>2.2610000000000001</v>
      </c>
      <c r="O17" s="2">
        <v>74.7</v>
      </c>
      <c r="P17" s="2">
        <v>1.78</v>
      </c>
      <c r="Q17" s="2">
        <v>1.1499999999999999</v>
      </c>
      <c r="R17" s="2">
        <v>14</v>
      </c>
      <c r="S17" s="2">
        <v>15</v>
      </c>
      <c r="T17" s="2">
        <v>30</v>
      </c>
    </row>
    <row r="18" spans="1:20" x14ac:dyDescent="0.25">
      <c r="A18" s="31">
        <v>25</v>
      </c>
      <c r="B18" s="36" t="s">
        <v>139</v>
      </c>
      <c r="C18" s="34">
        <v>100</v>
      </c>
      <c r="D18" s="37">
        <v>89</v>
      </c>
      <c r="E18" s="37">
        <v>10</v>
      </c>
      <c r="F18" s="38">
        <v>38</v>
      </c>
      <c r="G18" s="38">
        <v>6.09</v>
      </c>
      <c r="H18" s="38">
        <v>5.09</v>
      </c>
      <c r="I18" s="38">
        <v>1</v>
      </c>
      <c r="J18" s="2">
        <v>3</v>
      </c>
      <c r="K18" s="2">
        <v>0.1008</v>
      </c>
      <c r="L18" s="2">
        <v>2.5499999999999998</v>
      </c>
      <c r="M18" s="2">
        <v>67</v>
      </c>
      <c r="N18" s="2">
        <v>5.0250000000000004</v>
      </c>
      <c r="O18" s="2">
        <v>59.5</v>
      </c>
      <c r="P18" s="2">
        <v>1.29</v>
      </c>
      <c r="Q18" s="2">
        <v>0.72</v>
      </c>
      <c r="R18" s="2">
        <v>34</v>
      </c>
      <c r="S18" s="2">
        <v>95</v>
      </c>
      <c r="T18" s="2">
        <v>65</v>
      </c>
    </row>
    <row r="19" spans="1:20" x14ac:dyDescent="0.25">
      <c r="A19" s="31">
        <v>28</v>
      </c>
      <c r="B19" s="30" t="s">
        <v>129</v>
      </c>
      <c r="C19" s="34">
        <v>0</v>
      </c>
      <c r="D19" s="34">
        <v>93</v>
      </c>
      <c r="E19" s="34">
        <v>40.200000000000003</v>
      </c>
      <c r="F19" s="34">
        <v>33.79</v>
      </c>
      <c r="G19" s="34">
        <v>6.2</v>
      </c>
      <c r="H19" s="34">
        <v>5.88</v>
      </c>
      <c r="I19" s="34">
        <v>0</v>
      </c>
      <c r="J19" s="2">
        <v>3</v>
      </c>
      <c r="K19" s="2">
        <v>1.35E-2</v>
      </c>
      <c r="L19" s="2">
        <v>6.61</v>
      </c>
      <c r="M19" s="2">
        <v>38</v>
      </c>
      <c r="N19" s="2">
        <v>8.8539999999999992</v>
      </c>
      <c r="O19" s="2">
        <v>62.3</v>
      </c>
      <c r="P19" s="2">
        <v>1.38</v>
      </c>
      <c r="Q19" s="2">
        <v>0.8</v>
      </c>
      <c r="R19" s="2">
        <v>23</v>
      </c>
      <c r="S19" s="2">
        <v>45</v>
      </c>
      <c r="T19" s="2">
        <v>36</v>
      </c>
    </row>
    <row r="20" spans="1:20" x14ac:dyDescent="0.25">
      <c r="A20" s="31">
        <v>29</v>
      </c>
      <c r="B20" s="30" t="s">
        <v>131</v>
      </c>
      <c r="C20" s="34">
        <v>0</v>
      </c>
      <c r="D20" s="34">
        <v>93</v>
      </c>
      <c r="E20" s="34">
        <v>48.89</v>
      </c>
      <c r="F20" s="34">
        <v>33.79</v>
      </c>
      <c r="G20" s="34">
        <v>6.2</v>
      </c>
      <c r="H20" s="34">
        <v>4.3</v>
      </c>
      <c r="I20" s="34">
        <v>0</v>
      </c>
      <c r="J20" s="2">
        <v>3.3</v>
      </c>
      <c r="K20" s="2">
        <v>1.2E-2</v>
      </c>
      <c r="L20" s="2">
        <v>4.84</v>
      </c>
      <c r="M20" s="2">
        <v>35</v>
      </c>
      <c r="N20" s="2">
        <v>8.1549999999999994</v>
      </c>
      <c r="O20" s="2">
        <v>65.900000000000006</v>
      </c>
      <c r="P20" s="2">
        <v>1.5</v>
      </c>
      <c r="Q20" s="2">
        <v>0.91</v>
      </c>
      <c r="R20" s="2">
        <v>23</v>
      </c>
      <c r="S20" s="2">
        <v>40</v>
      </c>
      <c r="T20" s="2">
        <v>36</v>
      </c>
    </row>
    <row r="21" spans="1:20" x14ac:dyDescent="0.25">
      <c r="A21" s="31">
        <v>30</v>
      </c>
      <c r="B21" s="30" t="s">
        <v>160</v>
      </c>
      <c r="C21" s="34">
        <v>100</v>
      </c>
      <c r="D21" s="34">
        <v>35</v>
      </c>
      <c r="E21" s="34">
        <v>8</v>
      </c>
      <c r="F21" s="34">
        <v>50</v>
      </c>
      <c r="G21" s="34">
        <v>4.8499999999999996</v>
      </c>
      <c r="H21" s="34">
        <v>0.89</v>
      </c>
      <c r="I21" s="34">
        <v>0</v>
      </c>
      <c r="J21" s="2">
        <v>3.18</v>
      </c>
      <c r="K21" s="31">
        <v>6.0479999999999999E-2</v>
      </c>
      <c r="L21" s="2">
        <v>35.49</v>
      </c>
      <c r="M21" s="2">
        <v>41</v>
      </c>
      <c r="N21" s="2">
        <v>2.87</v>
      </c>
      <c r="O21" s="2">
        <v>72.7</v>
      </c>
      <c r="P21" s="2">
        <v>1.71</v>
      </c>
      <c r="Q21" s="2">
        <v>1.1000000000000001</v>
      </c>
      <c r="R21" s="2">
        <v>21</v>
      </c>
      <c r="S21" s="2">
        <v>82</v>
      </c>
      <c r="T21" s="2">
        <v>65</v>
      </c>
    </row>
    <row r="22" spans="1:20" x14ac:dyDescent="0.25">
      <c r="A22" s="31">
        <v>31</v>
      </c>
      <c r="B22" s="36" t="s">
        <v>138</v>
      </c>
      <c r="C22" s="34">
        <v>100</v>
      </c>
      <c r="D22" s="34">
        <v>35</v>
      </c>
      <c r="E22" s="34">
        <v>14.69</v>
      </c>
      <c r="F22" s="34">
        <v>55</v>
      </c>
      <c r="G22" s="34">
        <v>6</v>
      </c>
      <c r="H22" s="34">
        <v>3.34</v>
      </c>
      <c r="I22" s="34">
        <v>0</v>
      </c>
      <c r="J22" s="2">
        <v>5.4</v>
      </c>
      <c r="K22" s="2">
        <v>0.15840000000000001</v>
      </c>
      <c r="L22" s="2">
        <v>2.76</v>
      </c>
      <c r="M22" s="2">
        <v>57</v>
      </c>
      <c r="N22" s="2">
        <v>3.99</v>
      </c>
      <c r="O22" s="2">
        <v>62.8</v>
      </c>
      <c r="P22" s="2">
        <v>1.4</v>
      </c>
      <c r="Q22" s="2">
        <v>0.82</v>
      </c>
      <c r="R22" s="2">
        <v>24</v>
      </c>
      <c r="S22" s="2">
        <v>80</v>
      </c>
      <c r="T22" s="2">
        <v>65</v>
      </c>
    </row>
    <row r="41" spans="2:17" x14ac:dyDescent="0.25">
      <c r="B41" s="31"/>
      <c r="Q41" s="31"/>
    </row>
    <row r="42" spans="2:17" x14ac:dyDescent="0.25">
      <c r="B42" s="31"/>
      <c r="Q42" s="31"/>
    </row>
    <row r="43" spans="2:17" x14ac:dyDescent="0.25">
      <c r="B43" s="31"/>
      <c r="Q43" s="31"/>
    </row>
    <row r="44" spans="2:17" x14ac:dyDescent="0.25">
      <c r="B44" s="31"/>
      <c r="Q44" s="31"/>
    </row>
    <row r="45" spans="2:17" x14ac:dyDescent="0.25">
      <c r="B45" s="31"/>
      <c r="Q45" s="50"/>
    </row>
    <row r="46" spans="2:17" x14ac:dyDescent="0.25">
      <c r="B46" s="31"/>
    </row>
    <row r="47" spans="2:17" x14ac:dyDescent="0.25">
      <c r="B47" s="31"/>
    </row>
    <row r="48" spans="2:17" x14ac:dyDescent="0.25">
      <c r="B48" s="31"/>
    </row>
    <row r="49" spans="2:2" x14ac:dyDescent="0.25">
      <c r="B49" s="31"/>
    </row>
    <row r="50" spans="2:2" x14ac:dyDescent="0.25">
      <c r="B50" s="31"/>
    </row>
    <row r="51" spans="2:2" x14ac:dyDescent="0.25">
      <c r="B51" s="31"/>
    </row>
  </sheetData>
  <conditionalFormatting sqref="B19 B2:I18">
    <cfRule type="expression" dxfId="40" priority="3" stopIfTrue="1">
      <formula>ROW(B2)=$C$1</formula>
    </cfRule>
    <cfRule type="expression" dxfId="39" priority="4" stopIfTrue="1">
      <formula>COLUMN(B2)=$D$1</formula>
    </cfRule>
  </conditionalFormatting>
  <conditionalFormatting sqref="C19:I19">
    <cfRule type="expression" dxfId="38" priority="6" stopIfTrue="1">
      <formula>COLUMN(C19)=$F$1</formula>
    </cfRule>
    <cfRule type="expression" dxfId="37" priority="9" stopIfTrue="1">
      <formula>ROW(C19)=$E$1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2" sqref="D2:D20"/>
    </sheetView>
  </sheetViews>
  <sheetFormatPr defaultRowHeight="15" x14ac:dyDescent="0.25"/>
  <cols>
    <col min="1" max="1" width="32" bestFit="1" customWidth="1"/>
    <col min="2" max="2" width="44.140625" bestFit="1" customWidth="1"/>
    <col min="3" max="3" width="9.140625" style="2"/>
    <col min="4" max="4" width="27.85546875" customWidth="1"/>
  </cols>
  <sheetData>
    <row r="1" spans="1:4" s="2" customFormat="1" x14ac:dyDescent="0.25">
      <c r="A1" s="2" t="s">
        <v>161</v>
      </c>
      <c r="B1" s="2" t="s">
        <v>162</v>
      </c>
      <c r="C1" s="2" t="s">
        <v>1</v>
      </c>
      <c r="D1" s="2" t="s">
        <v>163</v>
      </c>
    </row>
    <row r="2" spans="1:4" x14ac:dyDescent="0.25">
      <c r="A2" s="51" t="s">
        <v>117</v>
      </c>
      <c r="B2" s="2" t="s">
        <v>117</v>
      </c>
      <c r="C2" s="2">
        <v>3</v>
      </c>
      <c r="D2" s="30">
        <v>4</v>
      </c>
    </row>
    <row r="3" spans="1:4" x14ac:dyDescent="0.25">
      <c r="A3" s="39" t="s">
        <v>121</v>
      </c>
      <c r="B3" s="2" t="s">
        <v>140</v>
      </c>
      <c r="C3" s="2">
        <v>4</v>
      </c>
      <c r="D3" s="30">
        <v>40</v>
      </c>
    </row>
    <row r="4" spans="1:4" x14ac:dyDescent="0.25">
      <c r="A4" s="32" t="s">
        <v>122</v>
      </c>
      <c r="B4" s="2" t="s">
        <v>141</v>
      </c>
      <c r="C4" s="2">
        <v>5</v>
      </c>
      <c r="D4" s="17">
        <v>30</v>
      </c>
    </row>
    <row r="5" spans="1:4" x14ac:dyDescent="0.25">
      <c r="A5" s="32" t="s">
        <v>123</v>
      </c>
      <c r="B5" s="2" t="s">
        <v>142</v>
      </c>
      <c r="C5" s="2">
        <v>6</v>
      </c>
      <c r="D5" s="17">
        <v>20</v>
      </c>
    </row>
    <row r="6" spans="1:4" x14ac:dyDescent="0.25">
      <c r="A6" s="32" t="s">
        <v>124</v>
      </c>
      <c r="B6" s="2" t="s">
        <v>143</v>
      </c>
      <c r="C6" s="2">
        <v>7</v>
      </c>
      <c r="D6" s="17">
        <v>8</v>
      </c>
    </row>
    <row r="7" spans="1:4" x14ac:dyDescent="0.25">
      <c r="A7" s="32" t="s">
        <v>125</v>
      </c>
      <c r="B7" s="2" t="s">
        <v>144</v>
      </c>
      <c r="C7" s="2">
        <v>8</v>
      </c>
      <c r="D7" s="17">
        <v>50</v>
      </c>
    </row>
    <row r="8" spans="1:4" x14ac:dyDescent="0.25">
      <c r="A8" s="32" t="s">
        <v>126</v>
      </c>
      <c r="B8" s="2" t="s">
        <v>145</v>
      </c>
      <c r="C8" s="2">
        <v>9</v>
      </c>
      <c r="D8" s="30">
        <v>2</v>
      </c>
    </row>
    <row r="9" spans="1:4" x14ac:dyDescent="0.25">
      <c r="A9" s="39" t="s">
        <v>127</v>
      </c>
      <c r="B9" s="2" t="s">
        <v>146</v>
      </c>
      <c r="C9" s="2">
        <v>10</v>
      </c>
      <c r="D9" s="30">
        <v>30</v>
      </c>
    </row>
    <row r="10" spans="1:4" x14ac:dyDescent="0.25">
      <c r="A10" s="39" t="s">
        <v>128</v>
      </c>
      <c r="B10" s="2" t="s">
        <v>147</v>
      </c>
      <c r="C10" s="2">
        <v>11</v>
      </c>
      <c r="D10" s="30">
        <v>2</v>
      </c>
    </row>
    <row r="11" spans="1:4" x14ac:dyDescent="0.25">
      <c r="A11" s="39" t="s">
        <v>130</v>
      </c>
      <c r="B11" s="2" t="s">
        <v>148</v>
      </c>
      <c r="C11" s="2">
        <v>12</v>
      </c>
      <c r="D11" s="30">
        <v>30</v>
      </c>
    </row>
    <row r="12" spans="1:4" x14ac:dyDescent="0.25">
      <c r="A12" s="39" t="s">
        <v>132</v>
      </c>
      <c r="B12" s="2" t="s">
        <v>149</v>
      </c>
      <c r="C12" s="2">
        <v>16</v>
      </c>
      <c r="D12" s="30">
        <v>30</v>
      </c>
    </row>
    <row r="13" spans="1:4" x14ac:dyDescent="0.25">
      <c r="A13" s="39" t="s">
        <v>133</v>
      </c>
      <c r="B13" s="2" t="s">
        <v>150</v>
      </c>
      <c r="C13" s="2">
        <v>17</v>
      </c>
      <c r="D13" s="30">
        <v>30</v>
      </c>
    </row>
    <row r="14" spans="1:4" x14ac:dyDescent="0.25">
      <c r="A14" s="39" t="s">
        <v>134</v>
      </c>
      <c r="B14" s="2" t="s">
        <v>151</v>
      </c>
      <c r="C14" s="2">
        <v>18</v>
      </c>
      <c r="D14" s="30">
        <v>40</v>
      </c>
    </row>
    <row r="15" spans="1:4" x14ac:dyDescent="0.25">
      <c r="A15" s="39" t="s">
        <v>135</v>
      </c>
      <c r="B15" s="2" t="s">
        <v>152</v>
      </c>
      <c r="C15" s="2">
        <v>19</v>
      </c>
      <c r="D15" s="30">
        <v>30</v>
      </c>
    </row>
    <row r="16" spans="1:4" x14ac:dyDescent="0.25">
      <c r="A16" s="39" t="s">
        <v>136</v>
      </c>
      <c r="B16" s="2" t="s">
        <v>153</v>
      </c>
      <c r="C16" s="2">
        <v>20</v>
      </c>
      <c r="D16" s="30">
        <v>100</v>
      </c>
    </row>
    <row r="17" spans="1:4" x14ac:dyDescent="0.25">
      <c r="A17" s="39" t="s">
        <v>137</v>
      </c>
      <c r="B17" s="2" t="s">
        <v>154</v>
      </c>
      <c r="C17" s="2">
        <v>21</v>
      </c>
      <c r="D17" s="30">
        <v>10</v>
      </c>
    </row>
    <row r="18" spans="1:4" x14ac:dyDescent="0.25">
      <c r="A18" s="52" t="s">
        <v>139</v>
      </c>
      <c r="B18" s="2" t="s">
        <v>155</v>
      </c>
      <c r="C18" s="2">
        <v>25</v>
      </c>
      <c r="D18" s="49">
        <v>10</v>
      </c>
    </row>
    <row r="19" spans="1:4" x14ac:dyDescent="0.25">
      <c r="A19" s="39" t="s">
        <v>129</v>
      </c>
      <c r="B19" s="2" t="s">
        <v>156</v>
      </c>
      <c r="C19" s="2">
        <v>28</v>
      </c>
      <c r="D19" s="17">
        <v>100</v>
      </c>
    </row>
    <row r="20" spans="1:4" x14ac:dyDescent="0.25">
      <c r="A20" s="39" t="s">
        <v>131</v>
      </c>
      <c r="B20" s="2" t="s">
        <v>157</v>
      </c>
      <c r="C20" s="2">
        <v>29</v>
      </c>
      <c r="D20" s="17">
        <v>100</v>
      </c>
    </row>
    <row r="21" spans="1:4" x14ac:dyDescent="0.25">
      <c r="A21" s="39" t="s">
        <v>160</v>
      </c>
      <c r="B21" s="2" t="s">
        <v>158</v>
      </c>
      <c r="C21" s="2">
        <v>30</v>
      </c>
    </row>
    <row r="22" spans="1:4" x14ac:dyDescent="0.25">
      <c r="A22" s="55" t="s">
        <v>138</v>
      </c>
      <c r="B22" s="2" t="s">
        <v>159</v>
      </c>
      <c r="C22" s="2">
        <v>31</v>
      </c>
    </row>
  </sheetData>
  <conditionalFormatting sqref="A2:A19">
    <cfRule type="expression" dxfId="15" priority="12" stopIfTrue="1">
      <formula>ROW(A2)=$D$2</formula>
    </cfRule>
    <cfRule type="expression" dxfId="14" priority="13" stopIfTrue="1">
      <formula>COLUMN(A2)=#REF!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C000"/>
  </sheetPr>
  <dimension ref="A1:J6"/>
  <sheetViews>
    <sheetView tabSelected="1" workbookViewId="0">
      <selection activeCell="A5" sqref="A5:J5"/>
    </sheetView>
  </sheetViews>
  <sheetFormatPr defaultColWidth="24.42578125" defaultRowHeight="15" x14ac:dyDescent="0.25"/>
  <cols>
    <col min="1" max="16384" width="24.42578125" style="24"/>
  </cols>
  <sheetData>
    <row r="1" spans="1:10" s="25" customFormat="1" ht="45" x14ac:dyDescent="0.25">
      <c r="A1" s="61" t="s">
        <v>1</v>
      </c>
      <c r="B1" s="61" t="s">
        <v>94</v>
      </c>
      <c r="C1" s="61" t="s">
        <v>95</v>
      </c>
      <c r="D1" s="61" t="s">
        <v>96</v>
      </c>
      <c r="E1" s="61" t="s">
        <v>97</v>
      </c>
      <c r="F1" s="61" t="s">
        <v>98</v>
      </c>
      <c r="G1" s="61" t="s">
        <v>99</v>
      </c>
      <c r="H1" s="61" t="s">
        <v>100</v>
      </c>
      <c r="I1" s="61" t="s">
        <v>101</v>
      </c>
      <c r="J1" s="61" t="s">
        <v>102</v>
      </c>
    </row>
    <row r="2" spans="1:10" x14ac:dyDescent="0.2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 t="s">
        <v>103</v>
      </c>
      <c r="I2" t="s">
        <v>103</v>
      </c>
      <c r="J2" t="b">
        <v>0</v>
      </c>
    </row>
    <row r="3" spans="1:10" x14ac:dyDescent="0.25">
      <c r="A3">
        <v>2</v>
      </c>
      <c r="B3">
        <f>1/7</f>
        <v>0.14285714285714285</v>
      </c>
      <c r="C3">
        <f>1/7</f>
        <v>0.14285714285714285</v>
      </c>
      <c r="D3">
        <f>2/7</f>
        <v>0.2857142857142857</v>
      </c>
      <c r="E3">
        <f t="shared" ref="E3:G4" si="0">1/7</f>
        <v>0.14285714285714285</v>
      </c>
      <c r="F3">
        <f t="shared" si="0"/>
        <v>0.14285714285714285</v>
      </c>
      <c r="G3">
        <f t="shared" si="0"/>
        <v>0.14285714285714285</v>
      </c>
      <c r="H3" t="s">
        <v>103</v>
      </c>
      <c r="I3" t="s">
        <v>103</v>
      </c>
      <c r="J3" t="b">
        <v>1</v>
      </c>
    </row>
    <row r="4" spans="1:10" x14ac:dyDescent="0.25">
      <c r="A4">
        <v>3</v>
      </c>
      <c r="B4">
        <f>1/7</f>
        <v>0.14285714285714285</v>
      </c>
      <c r="C4">
        <f>1/7</f>
        <v>0.14285714285714285</v>
      </c>
      <c r="D4">
        <f>2/7</f>
        <v>0.2857142857142857</v>
      </c>
      <c r="E4">
        <f t="shared" si="0"/>
        <v>0.14285714285714285</v>
      </c>
      <c r="F4">
        <f t="shared" si="0"/>
        <v>0.14285714285714285</v>
      </c>
      <c r="G4">
        <f t="shared" si="0"/>
        <v>0.14285714285714285</v>
      </c>
      <c r="H4" t="s">
        <v>103</v>
      </c>
      <c r="I4" t="s">
        <v>103</v>
      </c>
      <c r="J4" t="b">
        <v>0</v>
      </c>
    </row>
    <row r="5" spans="1:10" x14ac:dyDescent="0.25">
      <c r="A5">
        <v>4</v>
      </c>
      <c r="B5">
        <v>0.2</v>
      </c>
      <c r="C5">
        <v>0.2</v>
      </c>
      <c r="D5">
        <v>0.4</v>
      </c>
      <c r="E5">
        <v>0</v>
      </c>
      <c r="F5">
        <v>0</v>
      </c>
      <c r="G5">
        <v>0.2</v>
      </c>
      <c r="H5" t="s">
        <v>103</v>
      </c>
      <c r="I5" t="s">
        <v>103</v>
      </c>
      <c r="J5" t="b">
        <v>1</v>
      </c>
    </row>
    <row r="6" spans="1:10" x14ac:dyDescent="0.25">
      <c r="A6">
        <v>5</v>
      </c>
      <c r="B6">
        <v>0.2</v>
      </c>
      <c r="C6">
        <v>0.2</v>
      </c>
      <c r="D6">
        <v>0.4</v>
      </c>
      <c r="E6">
        <v>0</v>
      </c>
      <c r="F6">
        <v>0</v>
      </c>
      <c r="G6">
        <v>0.2</v>
      </c>
      <c r="H6" t="s">
        <v>103</v>
      </c>
      <c r="I6" t="s">
        <v>103</v>
      </c>
      <c r="J6" t="b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22"/>
  <sheetViews>
    <sheetView workbookViewId="0">
      <selection activeCell="E24" sqref="E24"/>
    </sheetView>
  </sheetViews>
  <sheetFormatPr defaultColWidth="21.7109375" defaultRowHeight="14.45" customHeight="1" x14ac:dyDescent="0.25"/>
  <cols>
    <col min="1" max="1" width="5" style="25" bestFit="1" customWidth="1"/>
    <col min="2" max="2" width="39.140625" style="25" bestFit="1" customWidth="1"/>
    <col min="3" max="8" width="21.7109375" style="25"/>
    <col min="9" max="9" width="21.7109375" style="25" customWidth="1"/>
    <col min="10" max="16384" width="21.7109375" style="25"/>
  </cols>
  <sheetData>
    <row r="1" spans="1:8" s="28" customFormat="1" ht="45" customHeight="1" x14ac:dyDescent="0.25">
      <c r="A1" s="29" t="s">
        <v>1</v>
      </c>
      <c r="B1" s="29" t="s">
        <v>5</v>
      </c>
      <c r="C1" s="48" t="s">
        <v>104</v>
      </c>
      <c r="D1" s="48" t="s">
        <v>105</v>
      </c>
      <c r="E1" s="48" t="s">
        <v>106</v>
      </c>
      <c r="F1" s="48" t="s">
        <v>107</v>
      </c>
      <c r="G1" s="48" t="s">
        <v>108</v>
      </c>
      <c r="H1" s="48" t="s">
        <v>109</v>
      </c>
    </row>
    <row r="2" spans="1:8" ht="14.45" customHeight="1" x14ac:dyDescent="0.25">
      <c r="A2" s="2">
        <v>3</v>
      </c>
      <c r="B2" s="46" t="s">
        <v>117</v>
      </c>
      <c r="C2" s="58">
        <v>5.3300000000000001E-5</v>
      </c>
      <c r="D2" s="58">
        <v>67</v>
      </c>
      <c r="E2" s="58">
        <v>3.7</v>
      </c>
      <c r="F2" s="58">
        <v>3.5999999999999997E-2</v>
      </c>
      <c r="G2" s="58">
        <v>4.5599999999999998E-3</v>
      </c>
      <c r="H2" s="58">
        <v>8.2600000000000007E-2</v>
      </c>
    </row>
    <row r="3" spans="1:8" ht="14.45" customHeight="1" x14ac:dyDescent="0.25">
      <c r="A3" s="30">
        <v>4</v>
      </c>
      <c r="B3" s="40" t="s">
        <v>121</v>
      </c>
      <c r="C3" s="59">
        <v>6.5774577999999997E-4</v>
      </c>
      <c r="D3" s="59">
        <v>5.2727627000000004</v>
      </c>
      <c r="E3" s="59">
        <v>0.23187210999999999</v>
      </c>
      <c r="F3" s="59">
        <v>3.2484240000000002E-3</v>
      </c>
      <c r="G3" s="59">
        <v>1.2782201999999999E-3</v>
      </c>
      <c r="H3" s="59">
        <v>0.55197054999999995</v>
      </c>
    </row>
    <row r="4" spans="1:8" ht="14.45" customHeight="1" x14ac:dyDescent="0.25">
      <c r="A4" s="17">
        <v>5</v>
      </c>
      <c r="B4" s="41" t="s">
        <v>122</v>
      </c>
      <c r="C4" s="59">
        <v>9.8875607000000008E-4</v>
      </c>
      <c r="D4" s="59">
        <v>3.4574254999999998</v>
      </c>
      <c r="E4" s="59">
        <v>0.22933355999999999</v>
      </c>
      <c r="F4" s="59">
        <v>4.8724891000000003E-3</v>
      </c>
      <c r="G4" s="59">
        <v>1.5442412000000001E-3</v>
      </c>
      <c r="H4" s="59">
        <v>0.43937693999999999</v>
      </c>
    </row>
    <row r="5" spans="1:8" ht="14.45" customHeight="1" x14ac:dyDescent="0.25">
      <c r="A5" s="17">
        <v>6</v>
      </c>
      <c r="B5" s="41" t="s">
        <v>123</v>
      </c>
      <c r="C5" s="59">
        <v>4.6734098000000002E-3</v>
      </c>
      <c r="D5" s="59">
        <v>16.341711</v>
      </c>
      <c r="E5" s="59">
        <v>1.0839576</v>
      </c>
      <c r="F5" s="59">
        <v>2.3030087000000001E-2</v>
      </c>
      <c r="G5" s="59">
        <v>7.2989407999999997E-3</v>
      </c>
      <c r="H5" s="59">
        <v>2.0767392</v>
      </c>
    </row>
    <row r="6" spans="1:8" ht="14.45" customHeight="1" x14ac:dyDescent="0.25">
      <c r="A6" s="17">
        <v>7</v>
      </c>
      <c r="B6" s="40" t="s">
        <v>124</v>
      </c>
      <c r="C6" s="59">
        <v>5.2979589999999997E-3</v>
      </c>
      <c r="D6" s="59">
        <v>2.6504308999999999</v>
      </c>
      <c r="E6" s="59">
        <v>0.25521818000000002</v>
      </c>
      <c r="F6" s="59">
        <v>2.7713717000000001E-3</v>
      </c>
      <c r="G6" s="59">
        <v>4.3737089999999999E-3</v>
      </c>
      <c r="H6" s="59">
        <v>2.4169052999999998</v>
      </c>
    </row>
    <row r="7" spans="1:8" ht="14.45" customHeight="1" x14ac:dyDescent="0.25">
      <c r="A7" s="17">
        <v>8</v>
      </c>
      <c r="B7" s="42" t="s">
        <v>125</v>
      </c>
      <c r="C7" s="59">
        <v>3.0914954E-4</v>
      </c>
      <c r="D7" s="59">
        <v>1.38809</v>
      </c>
      <c r="E7" s="59">
        <v>9.5984228000000005E-2</v>
      </c>
      <c r="F7" s="59">
        <v>1.4925155E-3</v>
      </c>
      <c r="G7" s="59">
        <v>5.9082242000000002E-4</v>
      </c>
      <c r="H7" s="59">
        <v>0.25908868000000002</v>
      </c>
    </row>
    <row r="8" spans="1:8" ht="14.45" customHeight="1" x14ac:dyDescent="0.25">
      <c r="A8" s="17">
        <v>9</v>
      </c>
      <c r="B8" s="42" t="s">
        <v>126</v>
      </c>
      <c r="C8" s="59">
        <v>2.4268531000000001E-3</v>
      </c>
      <c r="D8" s="59">
        <v>2.7512188000000002</v>
      </c>
      <c r="E8" s="59">
        <v>0.37877785000000003</v>
      </c>
      <c r="F8" s="59">
        <v>8.1080295000000007E-3</v>
      </c>
      <c r="G8" s="59">
        <v>3.0197698000000001E-3</v>
      </c>
      <c r="H8" s="59">
        <v>1.2147266999999999</v>
      </c>
    </row>
    <row r="9" spans="1:8" ht="14.45" customHeight="1" x14ac:dyDescent="0.25">
      <c r="A9" s="30">
        <v>10</v>
      </c>
      <c r="B9" s="42" t="s">
        <v>127</v>
      </c>
      <c r="C9" s="58">
        <v>1.1524281000000001E-2</v>
      </c>
      <c r="D9" s="58">
        <v>13.064581</v>
      </c>
      <c r="E9" s="58">
        <v>1.7986842999999999</v>
      </c>
      <c r="F9" s="58">
        <v>3.8502213E-2</v>
      </c>
      <c r="G9" s="58">
        <v>1.4339836999999999E-2</v>
      </c>
      <c r="H9" s="58">
        <v>5.7683147000000004</v>
      </c>
    </row>
    <row r="10" spans="1:8" ht="14.45" customHeight="1" x14ac:dyDescent="0.25">
      <c r="A10" s="30">
        <v>11</v>
      </c>
      <c r="B10" s="40" t="s">
        <v>128</v>
      </c>
      <c r="C10" s="58">
        <v>3.8977495E-3</v>
      </c>
      <c r="D10" s="58">
        <v>6.6378231000000003</v>
      </c>
      <c r="E10" s="58">
        <v>0.33354636999999998</v>
      </c>
      <c r="F10" s="58">
        <v>3.6638446000000001E-3</v>
      </c>
      <c r="G10" s="58">
        <v>6.3452205000000001E-3</v>
      </c>
      <c r="H10" s="58">
        <v>3.8084742</v>
      </c>
    </row>
    <row r="11" spans="1:8" ht="14.45" customHeight="1" x14ac:dyDescent="0.25">
      <c r="A11" s="30">
        <v>28</v>
      </c>
      <c r="B11" s="42" t="s">
        <v>129</v>
      </c>
      <c r="C11" s="59">
        <v>2.1675339E-3</v>
      </c>
      <c r="D11" s="59">
        <v>2.3852028000000001</v>
      </c>
      <c r="E11" s="59">
        <v>0.24039757</v>
      </c>
      <c r="F11" s="59">
        <v>4.5559939999999998E-3</v>
      </c>
      <c r="G11" s="59">
        <v>3.8858629999999998E-3</v>
      </c>
      <c r="H11" s="59">
        <v>1.9759963</v>
      </c>
    </row>
    <row r="12" spans="1:8" ht="14.45" customHeight="1" x14ac:dyDescent="0.25">
      <c r="A12" s="30">
        <v>12</v>
      </c>
      <c r="B12" s="42" t="s">
        <v>130</v>
      </c>
      <c r="C12" s="58">
        <v>1.8296865E-3</v>
      </c>
      <c r="D12" s="58">
        <v>2.1376919999999999</v>
      </c>
      <c r="E12" s="58">
        <v>0.21715095000000001</v>
      </c>
      <c r="F12" s="58">
        <v>3.8183357999999998E-3</v>
      </c>
      <c r="G12" s="58">
        <v>3.2683618999999999E-3</v>
      </c>
      <c r="H12" s="58">
        <v>1.6645894999999999</v>
      </c>
    </row>
    <row r="13" spans="1:8" ht="14.45" customHeight="1" x14ac:dyDescent="0.25">
      <c r="A13" s="30">
        <v>29</v>
      </c>
      <c r="B13" s="42" t="s">
        <v>131</v>
      </c>
      <c r="C13" s="58">
        <v>2.1675339E-3</v>
      </c>
      <c r="D13" s="58">
        <v>2.3852028000000001</v>
      </c>
      <c r="E13" s="58">
        <v>0.24039757</v>
      </c>
      <c r="F13" s="58">
        <v>4.5559939999999998E-3</v>
      </c>
      <c r="G13" s="58">
        <v>3.8858629999999998E-3</v>
      </c>
      <c r="H13" s="58">
        <v>1.9759963</v>
      </c>
    </row>
    <row r="14" spans="1:8" ht="14.45" customHeight="1" x14ac:dyDescent="0.25">
      <c r="A14" s="30">
        <v>16</v>
      </c>
      <c r="B14" s="42" t="s">
        <v>132</v>
      </c>
      <c r="C14" s="58">
        <v>9.5703047000000006E-3</v>
      </c>
      <c r="D14" s="58">
        <v>11.181349000000001</v>
      </c>
      <c r="E14" s="58">
        <v>1.1358234</v>
      </c>
      <c r="F14" s="58">
        <v>1.9972074999999999E-2</v>
      </c>
      <c r="G14" s="58">
        <v>1.7095398000000001E-2</v>
      </c>
      <c r="H14" s="58">
        <v>8.7067530000000009</v>
      </c>
    </row>
    <row r="15" spans="1:8" ht="14.45" customHeight="1" x14ac:dyDescent="0.25">
      <c r="A15" s="30">
        <v>17</v>
      </c>
      <c r="B15" s="42" t="s">
        <v>133</v>
      </c>
      <c r="C15" s="58">
        <v>1.2856242E-3</v>
      </c>
      <c r="D15" s="58">
        <v>5.4884582999999996</v>
      </c>
      <c r="E15" s="58">
        <v>0.33457320000000002</v>
      </c>
      <c r="F15" s="58">
        <v>5.0812655999999999E-3</v>
      </c>
      <c r="G15" s="58">
        <v>2.1954254000000001E-3</v>
      </c>
      <c r="H15" s="58">
        <v>0.62333822000000005</v>
      </c>
    </row>
    <row r="16" spans="1:8" ht="14.45" customHeight="1" x14ac:dyDescent="0.25">
      <c r="A16" s="30">
        <v>18</v>
      </c>
      <c r="B16" s="40" t="s">
        <v>134</v>
      </c>
      <c r="C16" s="58">
        <v>2.0170432000000001E-3</v>
      </c>
      <c r="D16" s="58">
        <v>9.4737010999999995</v>
      </c>
      <c r="E16" s="58">
        <v>0.57584038999999998</v>
      </c>
      <c r="F16" s="58">
        <v>7.9888571999999995E-3</v>
      </c>
      <c r="G16" s="58">
        <v>6.0113188999999997E-3</v>
      </c>
      <c r="H16" s="58">
        <v>0.97791181999999999</v>
      </c>
    </row>
    <row r="17" spans="1:8" ht="14.45" customHeight="1" x14ac:dyDescent="0.25">
      <c r="A17" s="30">
        <v>19</v>
      </c>
      <c r="B17" s="40" t="s">
        <v>135</v>
      </c>
      <c r="C17" s="58">
        <v>6.8793711999999996E-4</v>
      </c>
      <c r="D17" s="58">
        <v>0.93976550999999997</v>
      </c>
      <c r="E17" s="58">
        <v>0.10546989</v>
      </c>
      <c r="F17" s="58">
        <v>2.5927768E-3</v>
      </c>
      <c r="G17" s="58">
        <v>1.0021024000000001E-3</v>
      </c>
      <c r="H17" s="58">
        <v>0.33293109999999998</v>
      </c>
    </row>
    <row r="18" spans="1:8" ht="14.45" customHeight="1" x14ac:dyDescent="0.25">
      <c r="A18" s="30">
        <v>20</v>
      </c>
      <c r="B18" s="40" t="s">
        <v>136</v>
      </c>
      <c r="C18" s="58">
        <v>1.7751223E-3</v>
      </c>
      <c r="D18" s="58">
        <v>7.5781744</v>
      </c>
      <c r="E18" s="58">
        <v>0.46196108000000002</v>
      </c>
      <c r="F18" s="58">
        <v>7.0159441999999997E-3</v>
      </c>
      <c r="G18" s="58">
        <v>3.0313279000000002E-3</v>
      </c>
      <c r="H18" s="58">
        <v>0.86067262</v>
      </c>
    </row>
    <row r="19" spans="1:8" ht="14.45" customHeight="1" x14ac:dyDescent="0.25">
      <c r="A19" s="30">
        <v>21</v>
      </c>
      <c r="B19" s="40" t="s">
        <v>137</v>
      </c>
      <c r="C19" s="58">
        <v>6.0269407000000002E-4</v>
      </c>
      <c r="D19" s="58">
        <v>0.82331812000000004</v>
      </c>
      <c r="E19" s="58">
        <v>9.2401000999999996E-2</v>
      </c>
      <c r="F19" s="58">
        <v>2.2715029999999998E-3</v>
      </c>
      <c r="G19" s="58">
        <v>8.7793080999999998E-4</v>
      </c>
      <c r="H19" s="58">
        <v>0.29167724</v>
      </c>
    </row>
    <row r="20" spans="1:8" ht="14.45" customHeight="1" x14ac:dyDescent="0.25">
      <c r="A20" s="30">
        <v>31</v>
      </c>
      <c r="B20" s="47" t="s">
        <v>138</v>
      </c>
      <c r="C20" s="59">
        <v>1.398646E-5</v>
      </c>
      <c r="D20" s="59">
        <v>1.0869945000000001</v>
      </c>
      <c r="E20" s="59">
        <v>0.18026732000000001</v>
      </c>
      <c r="F20" s="59">
        <v>7.1452427000000002E-3</v>
      </c>
      <c r="G20" s="59">
        <v>1.8322938999999999E-3</v>
      </c>
      <c r="H20" s="59">
        <v>1.1594272000000001</v>
      </c>
    </row>
    <row r="21" spans="1:8" ht="14.45" customHeight="1" x14ac:dyDescent="0.25">
      <c r="A21" s="30">
        <v>25</v>
      </c>
      <c r="B21" s="43" t="s">
        <v>139</v>
      </c>
      <c r="C21" s="59">
        <v>1.4474578E-5</v>
      </c>
      <c r="D21" s="59">
        <v>2.1134135000000001</v>
      </c>
      <c r="E21" s="59">
        <v>0.22375627000000001</v>
      </c>
      <c r="F21" s="59">
        <v>7.2554300000000002E-3</v>
      </c>
      <c r="G21" s="59">
        <v>1.8719005000000001E-3</v>
      </c>
      <c r="H21" s="59">
        <v>1.1395907999999999</v>
      </c>
    </row>
    <row r="22" spans="1:8" ht="14.45" customHeight="1" x14ac:dyDescent="0.25">
      <c r="A22" s="56">
        <v>30</v>
      </c>
      <c r="B22" s="57" t="s">
        <v>160</v>
      </c>
      <c r="C22" s="60">
        <v>1.4238930000000001E-3</v>
      </c>
      <c r="D22" s="60">
        <v>1.2922062999999999</v>
      </c>
      <c r="E22" s="60">
        <v>0.19672819999999999</v>
      </c>
      <c r="F22" s="60">
        <v>8.0315088999999996E-3</v>
      </c>
      <c r="G22" s="60">
        <v>2.7384863000000001E-3</v>
      </c>
      <c r="H22" s="60">
        <v>0.89059001000000004</v>
      </c>
    </row>
  </sheetData>
  <conditionalFormatting sqref="A19:A21 A2:A16">
    <cfRule type="expression" dxfId="11" priority="3" stopIfTrue="1">
      <formula>ROW(A2)=$C$1</formula>
    </cfRule>
    <cfRule type="expression" dxfId="10" priority="4" stopIfTrue="1">
      <formula>COLUMN(A2)=$D$1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5"/>
  <dimension ref="A1:A58"/>
  <sheetViews>
    <sheetView zoomScaleNormal="100" workbookViewId="0">
      <selection activeCell="E13" sqref="E13"/>
    </sheetView>
  </sheetViews>
  <sheetFormatPr defaultRowHeight="15" x14ac:dyDescent="0.25"/>
  <cols>
    <col min="1" max="1" width="15.5703125" customWidth="1"/>
    <col min="2" max="1025" width="8.7109375" customWidth="1"/>
  </cols>
  <sheetData>
    <row r="1" spans="1:1" x14ac:dyDescent="0.25">
      <c r="A1" s="5" t="s">
        <v>1</v>
      </c>
    </row>
    <row r="2" spans="1:1" x14ac:dyDescent="0.25">
      <c r="A2" s="6" t="s">
        <v>27</v>
      </c>
    </row>
    <row r="3" spans="1:1" x14ac:dyDescent="0.25">
      <c r="A3" s="7" t="s">
        <v>28</v>
      </c>
    </row>
    <row r="4" spans="1:1" x14ac:dyDescent="0.25">
      <c r="A4" s="6" t="s">
        <v>29</v>
      </c>
    </row>
    <row r="5" spans="1:1" x14ac:dyDescent="0.25">
      <c r="A5" s="8" t="s">
        <v>30</v>
      </c>
    </row>
    <row r="6" spans="1:1" x14ac:dyDescent="0.25">
      <c r="A6" s="6" t="s">
        <v>31</v>
      </c>
    </row>
    <row r="7" spans="1:1" x14ac:dyDescent="0.25">
      <c r="A7" s="8" t="s">
        <v>32</v>
      </c>
    </row>
    <row r="8" spans="1:1" x14ac:dyDescent="0.25">
      <c r="A8" s="7" t="s">
        <v>33</v>
      </c>
    </row>
    <row r="9" spans="1:1" x14ac:dyDescent="0.25">
      <c r="A9" s="7" t="s">
        <v>34</v>
      </c>
    </row>
    <row r="10" spans="1:1" x14ac:dyDescent="0.25">
      <c r="A10" s="6" t="s">
        <v>35</v>
      </c>
    </row>
    <row r="11" spans="1:1" x14ac:dyDescent="0.25">
      <c r="A11" s="6" t="s">
        <v>36</v>
      </c>
    </row>
    <row r="12" spans="1:1" x14ac:dyDescent="0.25">
      <c r="A12" s="9" t="s">
        <v>37</v>
      </c>
    </row>
    <row r="13" spans="1:1" x14ac:dyDescent="0.25">
      <c r="A13" s="6" t="s">
        <v>38</v>
      </c>
    </row>
    <row r="14" spans="1:1" x14ac:dyDescent="0.25">
      <c r="A14" s="6" t="s">
        <v>39</v>
      </c>
    </row>
    <row r="15" spans="1:1" x14ac:dyDescent="0.25">
      <c r="A15" s="6" t="s">
        <v>40</v>
      </c>
    </row>
    <row r="16" spans="1:1" x14ac:dyDescent="0.25">
      <c r="A16" s="6" t="s">
        <v>41</v>
      </c>
    </row>
    <row r="17" spans="1:1" x14ac:dyDescent="0.25">
      <c r="A17" s="8" t="s">
        <v>42</v>
      </c>
    </row>
    <row r="18" spans="1:1" x14ac:dyDescent="0.25">
      <c r="A18" s="6" t="s">
        <v>43</v>
      </c>
    </row>
    <row r="19" spans="1:1" x14ac:dyDescent="0.25">
      <c r="A19" s="6" t="s">
        <v>44</v>
      </c>
    </row>
    <row r="20" spans="1:1" x14ac:dyDescent="0.25">
      <c r="A20" s="6" t="s">
        <v>45</v>
      </c>
    </row>
    <row r="21" spans="1:1" x14ac:dyDescent="0.25">
      <c r="A21" s="8" t="s">
        <v>46</v>
      </c>
    </row>
    <row r="22" spans="1:1" x14ac:dyDescent="0.25">
      <c r="A22" s="10" t="s">
        <v>47</v>
      </c>
    </row>
    <row r="23" spans="1:1" x14ac:dyDescent="0.25">
      <c r="A23" s="10" t="s">
        <v>48</v>
      </c>
    </row>
    <row r="24" spans="1:1" x14ac:dyDescent="0.25">
      <c r="A24" s="10" t="s">
        <v>49</v>
      </c>
    </row>
    <row r="25" spans="1:1" x14ac:dyDescent="0.25">
      <c r="A25" s="10" t="s">
        <v>50</v>
      </c>
    </row>
    <row r="26" spans="1:1" x14ac:dyDescent="0.25">
      <c r="A26" s="10" t="s">
        <v>51</v>
      </c>
    </row>
    <row r="27" spans="1:1" x14ac:dyDescent="0.25">
      <c r="A27" s="10" t="s">
        <v>52</v>
      </c>
    </row>
    <row r="28" spans="1:1" x14ac:dyDescent="0.25">
      <c r="A28" s="10" t="s">
        <v>53</v>
      </c>
    </row>
    <row r="29" spans="1:1" x14ac:dyDescent="0.25">
      <c r="A29" s="10" t="s">
        <v>54</v>
      </c>
    </row>
    <row r="30" spans="1:1" x14ac:dyDescent="0.25">
      <c r="A30" s="6" t="s">
        <v>55</v>
      </c>
    </row>
    <row r="31" spans="1:1" x14ac:dyDescent="0.25">
      <c r="A31" s="6" t="s">
        <v>56</v>
      </c>
    </row>
    <row r="32" spans="1:1" x14ac:dyDescent="0.25">
      <c r="A32" s="6" t="s">
        <v>57</v>
      </c>
    </row>
    <row r="33" spans="1:1" x14ac:dyDescent="0.25">
      <c r="A33" s="6" t="s">
        <v>58</v>
      </c>
    </row>
    <row r="34" spans="1:1" x14ac:dyDescent="0.25">
      <c r="A34" s="6" t="s">
        <v>59</v>
      </c>
    </row>
    <row r="35" spans="1:1" x14ac:dyDescent="0.25">
      <c r="A35" s="6" t="s">
        <v>60</v>
      </c>
    </row>
    <row r="36" spans="1:1" x14ac:dyDescent="0.25">
      <c r="A36" s="6" t="s">
        <v>61</v>
      </c>
    </row>
    <row r="37" spans="1:1" x14ac:dyDescent="0.25">
      <c r="A37" s="6" t="s">
        <v>62</v>
      </c>
    </row>
    <row r="38" spans="1:1" x14ac:dyDescent="0.25">
      <c r="A38" s="6" t="s">
        <v>63</v>
      </c>
    </row>
    <row r="39" spans="1:1" x14ac:dyDescent="0.25">
      <c r="A39" s="6" t="s">
        <v>64</v>
      </c>
    </row>
    <row r="40" spans="1:1" x14ac:dyDescent="0.25">
      <c r="A40" s="6" t="s">
        <v>65</v>
      </c>
    </row>
    <row r="41" spans="1:1" x14ac:dyDescent="0.25">
      <c r="A41" s="6" t="s">
        <v>66</v>
      </c>
    </row>
    <row r="42" spans="1:1" x14ac:dyDescent="0.25">
      <c r="A42" s="6" t="s">
        <v>67</v>
      </c>
    </row>
    <row r="43" spans="1:1" x14ac:dyDescent="0.25">
      <c r="A43" s="6" t="s">
        <v>68</v>
      </c>
    </row>
    <row r="44" spans="1:1" x14ac:dyDescent="0.25">
      <c r="A44" s="6" t="s">
        <v>69</v>
      </c>
    </row>
    <row r="45" spans="1:1" x14ac:dyDescent="0.25">
      <c r="A45" s="6" t="s">
        <v>70</v>
      </c>
    </row>
    <row r="46" spans="1:1" x14ac:dyDescent="0.25">
      <c r="A46" s="6" t="s">
        <v>71</v>
      </c>
    </row>
    <row r="47" spans="1:1" x14ac:dyDescent="0.25">
      <c r="A47" s="6" t="s">
        <v>72</v>
      </c>
    </row>
    <row r="48" spans="1:1" x14ac:dyDescent="0.25">
      <c r="A48" s="6" t="s">
        <v>73</v>
      </c>
    </row>
    <row r="49" spans="1:1" x14ac:dyDescent="0.25">
      <c r="A49" s="6" t="s">
        <v>74</v>
      </c>
    </row>
    <row r="50" spans="1:1" x14ac:dyDescent="0.25">
      <c r="A50" s="6" t="s">
        <v>75</v>
      </c>
    </row>
    <row r="51" spans="1:1" x14ac:dyDescent="0.25">
      <c r="A51" s="6" t="s">
        <v>76</v>
      </c>
    </row>
    <row r="52" spans="1:1" x14ac:dyDescent="0.25">
      <c r="A52" s="6" t="s">
        <v>77</v>
      </c>
    </row>
    <row r="53" spans="1:1" x14ac:dyDescent="0.25">
      <c r="A53" s="6" t="s">
        <v>78</v>
      </c>
    </row>
    <row r="54" spans="1:1" x14ac:dyDescent="0.25">
      <c r="A54" s="6" t="s">
        <v>79</v>
      </c>
    </row>
    <row r="55" spans="1:1" x14ac:dyDescent="0.25">
      <c r="A55" s="6" t="s">
        <v>80</v>
      </c>
    </row>
    <row r="56" spans="1:1" x14ac:dyDescent="0.25">
      <c r="A56" s="6" t="s">
        <v>81</v>
      </c>
    </row>
    <row r="57" spans="1:1" x14ac:dyDescent="0.25">
      <c r="A57" s="6" t="s">
        <v>82</v>
      </c>
    </row>
    <row r="58" spans="1:1" x14ac:dyDescent="0.25">
      <c r="A58" s="11" t="s">
        <v>83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Feeds</vt:lpstr>
      <vt:lpstr>Scenario</vt:lpstr>
      <vt:lpstr>Batch</vt:lpstr>
      <vt:lpstr>Feed Library</vt:lpstr>
      <vt:lpstr>Names</vt:lpstr>
      <vt:lpstr>LCA</vt:lpstr>
      <vt:lpstr>LCA Library</vt:lpstr>
      <vt:lpstr>Parameters List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MARQUES Gabriel</dc:creator>
  <dc:description/>
  <cp:lastModifiedBy>MARQUES Gabriel</cp:lastModifiedBy>
  <cp:revision>1</cp:revision>
  <dcterms:created xsi:type="dcterms:W3CDTF">2019-04-23T15:09:40Z</dcterms:created>
  <dcterms:modified xsi:type="dcterms:W3CDTF">2021-03-12T15:19:12Z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Edinburgh</vt:lpwstr>
  </property>
  <property fmtid="{D5CDD505-2E9C-101B-9397-08002B2CF9AE}" pid="4" name="ContentTypeId">
    <vt:lpwstr>0x0101003C4402FDC8975A4FB65AB474AF423692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