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5"/>
  </bookViews>
  <sheets>
    <sheet name="Feeds" sheetId="2" r:id="rId1"/>
    <sheet name="Scenario" sheetId="3" r:id="rId2"/>
    <sheet name="Batch" sheetId="4" r:id="rId3"/>
    <sheet name="Feed Library" sheetId="5" r:id="rId4"/>
    <sheet name="Names" sheetId="9" state="hidden" r:id="rId5"/>
    <sheet name="LCA" sheetId="7" r:id="rId6"/>
    <sheet name="LCA Library" sheetId="8" r:id="rId7"/>
    <sheet name="Additives" sheetId="10" r:id="rId8"/>
    <sheet name="Parameters List" sheetId="6" state="hidden" r:id="rId9"/>
  </sheets>
  <calcPr calcId="162913"/>
</workbook>
</file>

<file path=xl/calcChain.xml><?xml version="1.0" encoding="utf-8"?>
<calcChain xmlns="http://schemas.openxmlformats.org/spreadsheetml/2006/main">
  <c r="C3" i="10" l="1"/>
  <c r="C2" i="10"/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Put Ingredient ID. Does not work with LCA.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Only used to find reduced cost. Does not work with LCA.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comments2.xml><?xml version="1.0" encoding="utf-8"?>
<comments xmlns="http://schemas.openxmlformats.org/spreadsheetml/2006/main">
  <authors>
    <author>MARQUES Gabriel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Ingredients marked with * will not use Rdata file, only table values</t>
        </r>
      </text>
    </comment>
  </commentList>
</comments>
</file>

<file path=xl/sharedStrings.xml><?xml version="1.0" encoding="utf-8"?>
<sst xmlns="http://schemas.openxmlformats.org/spreadsheetml/2006/main" count="257" uniqueCount="174">
  <si>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</si>
  <si>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</si>
  <si>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</si>
  <si>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</si>
  <si>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</si>
  <si>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</si>
  <si>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</si>
  <si>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</si>
  <si>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</si>
  <si>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</si>
  <si>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</si>
  <si>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</si>
  <si>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</si>
  <si>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</si>
  <si>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</si>
  <si>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</si>
  <si>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</si>
  <si>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</si>
  <si>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</si>
  <si>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</si>
  <si>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</si>
  <si>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</si>
  <si>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</si>
  <si>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</si>
  <si>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</si>
  <si>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</si>
  <si>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</si>
  <si>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</si>
  <si>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</si>
  <si>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</si>
  <si>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</si>
  <si>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</si>
  <si>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</si>
  <si>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</si>
  <si>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</si>
  <si>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</si>
  <si>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</si>
  <si>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</si>
  <si>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</si>
  <si>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</si>
  <si>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</si>
  <si>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</si>
  <si>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</si>
  <si>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</si>
  <si>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</si>
  <si>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</si>
  <si>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</si>
  <si>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</si>
  <si>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</si>
  <si>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</si>
  <si>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</si>
  <si>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</si>
  <si>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</si>
  <si>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</si>
  <si>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</si>
  <si>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</si>
  <si>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</si>
  <si>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</si>
  <si>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</si>
  <si>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</si>
  <si>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</si>
  <si>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</si>
  <si>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</si>
  <si>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</si>
  <si>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</si>
  <si>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</si>
  <si>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</si>
  <si>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</si>
  <si>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</si>
  <si>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</si>
  <si>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</si>
  <si>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</si>
  <si>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</si>
  <si>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</si>
  <si>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</si>
  <si>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</si>
  <si>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</si>
  <si>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</si>
  <si>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</si>
  <si>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</si>
  <si>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</si>
  <si>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</si>
  <si>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</si>
  <si>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</si>
  <si>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</si>
  <si>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</si>
  <si>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</si>
  <si>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</si>
  <si>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</si>
  <si>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</si>
  <si>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</si>
  <si>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</si>
  <si>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</si>
  <si>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</si>
  <si>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</si>
  <si>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</si>
  <si>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</si>
  <si>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</si>
  <si>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</si>
  <si>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</si>
  <si>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</si>
  <si>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</si>
  <si>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</si>
  <si>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</si>
  <si>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</si>
  <si>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</si>
  <si>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</si>
  <si>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</si>
  <si>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</si>
  <si>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NPN, %DM</t>
  </si>
  <si>
    <t>Batch_AC.csv</t>
  </si>
  <si>
    <t>id</t>
  </si>
  <si>
    <t>Urea</t>
  </si>
  <si>
    <t xml:space="preserve">Charolais 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</si>
  <si>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</si>
  <si>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</si>
  <si>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</si>
  <si>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</si>
  <si>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</si>
  <si>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</si>
  <si>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</si>
  <si>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</si>
  <si>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</si>
  <si>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</si>
  <si>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</si>
  <si>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</si>
  <si>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</si>
  <si>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</si>
  <si>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</si>
  <si>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</si>
  <si>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</si>
  <si>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</si>
  <si>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</si>
  <si>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</si>
  <si>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</si>
  <si>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</si>
  <si>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</si>
  <si>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</si>
  <si>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</si>
  <si>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</si>
  <si>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</si>
  <si>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</si>
  <si>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</si>
  <si>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</si>
  <si>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</si>
  <si>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</si>
  <si>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</si>
  <si>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</si>
  <si>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</si>
  <si>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</si>
  <si>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</si>
  <si>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</si>
  <si>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</si>
  <si>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</si>
  <si>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</si>
  <si>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</si>
  <si>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</si>
  <si>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</si>
  <si>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</si>
  <si>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Cost [EUR/kg DM]</t>
  </si>
  <si>
    <t>EI_weight</t>
  </si>
  <si>
    <t>Profit_weight</t>
  </si>
  <si>
    <t>New*</t>
  </si>
  <si>
    <t>Carbon Cost (per kg CO2eq)</t>
  </si>
  <si>
    <t>GSS Carbon Cost</t>
  </si>
  <si>
    <t>GSS_Simple</t>
  </si>
  <si>
    <t>EI_REF to compute carbon profit</t>
  </si>
  <si>
    <t>None</t>
  </si>
  <si>
    <t>Additive ID</t>
  </si>
  <si>
    <t>Feed Name</t>
  </si>
  <si>
    <t>Additive Scenario</t>
  </si>
  <si>
    <t>Inclusion</t>
  </si>
  <si>
    <t>Methane Reduction</t>
  </si>
  <si>
    <t>Carbon Cost 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</si>
</sst>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3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9" fillId="0" borderId="0"/>
    <xf numFmtId="0" fontId="19" fillId="0" borderId="0"/>
    <xf numFmtId="0" fontId="11" fillId="0" borderId="0"/>
  </cellStyleXfs>
  <cellXfs count="70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10" fillId="2" borderId="1" xfId="0" applyFont="1" applyFill="1" applyBorder="1" applyAlignment="1"/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horizontal="left"/>
    </xf>
    <xf numFmtId="0" fontId="10" fillId="3" borderId="2" xfId="0" applyFont="1" applyFill="1" applyBorder="1" applyAlignment="1"/>
    <xf numFmtId="0" fontId="10" fillId="4" borderId="2" xfId="0" applyFont="1" applyFill="1" applyBorder="1" applyAlignment="1"/>
    <xf numFmtId="0" fontId="10" fillId="2" borderId="2" xfId="0" applyFont="1" applyFill="1" applyBorder="1"/>
    <xf numFmtId="0" fontId="10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11" fillId="0" borderId="0" xfId="0" applyFont="1"/>
    <xf numFmtId="0" fontId="0" fillId="0" borderId="0" xfId="0" applyFill="1"/>
    <xf numFmtId="0" fontId="9" fillId="0" borderId="0" xfId="1"/>
    <xf numFmtId="0" fontId="9" fillId="0" borderId="0" xfId="1" applyAlignment="1">
      <alignment wrapText="1"/>
    </xf>
    <xf numFmtId="0" fontId="8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3" fillId="0" borderId="0" xfId="0" applyFont="1" applyFill="1"/>
    <xf numFmtId="0" fontId="20" fillId="0" borderId="0" xfId="0" applyFont="1" applyAlignment="1">
      <alignment vertical="center"/>
    </xf>
    <xf numFmtId="0" fontId="15" fillId="0" borderId="5" xfId="0" applyFont="1" applyBorder="1"/>
    <xf numFmtId="0" fontId="13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3" fillId="0" borderId="0" xfId="0" applyNumberFormat="1" applyFont="1" applyFill="1" applyAlignment="1" applyProtection="1"/>
    <xf numFmtId="0" fontId="21" fillId="0" borderId="0" xfId="0" applyFont="1"/>
    <xf numFmtId="0" fontId="0" fillId="0" borderId="0" xfId="0" applyNumberFormat="1"/>
    <xf numFmtId="0" fontId="13" fillId="0" borderId="5" xfId="0" applyFont="1" applyBorder="1"/>
    <xf numFmtId="0" fontId="9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13" fillId="0" borderId="0" xfId="0" applyNumberFormat="1" applyFont="1" applyFill="1"/>
    <xf numFmtId="0" fontId="13" fillId="0" borderId="0" xfId="1" applyNumberFormat="1" applyFont="1" applyFill="1" applyAlignment="1">
      <alignment wrapText="1"/>
    </xf>
    <xf numFmtId="0" fontId="7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22" fillId="0" borderId="0" xfId="0" applyFont="1" applyFill="1"/>
    <xf numFmtId="0" fontId="20" fillId="7" borderId="0" xfId="0" applyFont="1" applyFill="1" applyAlignment="1">
      <alignment vertical="center"/>
    </xf>
    <xf numFmtId="0" fontId="13" fillId="0" borderId="5" xfId="0" applyFont="1" applyBorder="1" applyAlignment="1"/>
    <xf numFmtId="0" fontId="13" fillId="0" borderId="5" xfId="0" applyNumberFormat="1" applyFont="1" applyBorder="1" applyAlignment="1"/>
    <xf numFmtId="0" fontId="23" fillId="0" borderId="0" xfId="0" applyFont="1"/>
    <xf numFmtId="2" fontId="24" fillId="0" borderId="0" xfId="0" applyNumberFormat="1" applyFont="1" applyFill="1"/>
    <xf numFmtId="0" fontId="13" fillId="0" borderId="6" xfId="0" applyNumberFormat="1" applyFont="1" applyBorder="1" applyAlignment="1"/>
    <xf numFmtId="0" fontId="23" fillId="0" borderId="0" xfId="2" applyFont="1" applyFill="1" applyAlignment="1"/>
    <xf numFmtId="0" fontId="6" fillId="0" borderId="0" xfId="1" applyNumberFormat="1" applyFont="1" applyFill="1" applyAlignment="1">
      <alignment wrapText="1"/>
    </xf>
    <xf numFmtId="165" fontId="13" fillId="0" borderId="0" xfId="0" applyNumberFormat="1" applyFont="1"/>
    <xf numFmtId="165" fontId="0" fillId="0" borderId="0" xfId="0" applyNumberFormat="1"/>
    <xf numFmtId="165" fontId="25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16" fillId="6" borderId="0" xfId="0" applyFont="1" applyFill="1" applyBorder="1" applyAlignment="1">
      <alignment wrapText="1"/>
    </xf>
    <xf numFmtId="0" fontId="16" fillId="6" borderId="4" xfId="0" applyFont="1" applyFill="1" applyBorder="1" applyAlignment="1">
      <alignment wrapText="1"/>
    </xf>
    <xf numFmtId="0" fontId="14" fillId="6" borderId="4" xfId="0" applyFont="1" applyFill="1" applyBorder="1" applyAlignment="1">
      <alignment wrapText="1"/>
    </xf>
    <xf numFmtId="0" fontId="5" fillId="0" borderId="0" xfId="1" applyFont="1" applyAlignment="1">
      <alignment wrapText="1"/>
    </xf>
    <xf numFmtId="0" fontId="4" fillId="0" borderId="0" xfId="1" applyFont="1" applyAlignment="1">
      <alignment wrapText="1"/>
    </xf>
    <xf numFmtId="165" fontId="13" fillId="0" borderId="0" xfId="1" applyNumberFormat="1" applyFont="1" applyFill="1" applyAlignment="1">
      <alignment wrapText="1"/>
    </xf>
    <xf numFmtId="0" fontId="3" fillId="0" borderId="0" xfId="1" applyNumberFormat="1" applyFont="1" applyFill="1" applyAlignment="1">
      <alignment wrapText="1"/>
    </xf>
    <xf numFmtId="0" fontId="27" fillId="0" borderId="0" xfId="2" applyFont="1" applyFill="1" applyAlignment="1">
      <alignment vertical="center"/>
    </xf>
    <xf numFmtId="0" fontId="28" fillId="0" borderId="0" xfId="2" applyFont="1" applyFill="1" applyAlignment="1">
      <alignment vertical="center"/>
    </xf>
    <xf numFmtId="2" fontId="26" fillId="0" borderId="0" xfId="0" applyNumberFormat="1" applyFont="1" applyFill="1"/>
    <xf numFmtId="0" fontId="2" fillId="0" borderId="0" xfId="1" applyFont="1" applyAlignment="1">
      <alignment wrapText="1"/>
    </xf>
    <xf numFmtId="0" fontId="2" fillId="0" borderId="0" xfId="1" applyFont="1"/>
    <xf numFmtId="2" fontId="9" fillId="0" borderId="0" xfId="1" applyNumberFormat="1"/>
    <xf numFmtId="0" fontId="29" fillId="6" borderId="0" xfId="0" applyFont="1" applyFill="1" applyAlignment="1">
      <alignment wrapText="1"/>
    </xf>
    <xf numFmtId="9" fontId="0" fillId="0" borderId="0" xfId="0" applyNumberFormat="1"/>
    <xf numFmtId="0" fontId="1" fillId="0" borderId="0" xfId="1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6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6"/>
      <tableStyleElement type="firstRowStripe" dxfId="65"/>
      <tableStyleElement type="secondRowStripe" dxfId="64"/>
    </tableStyle>
    <tableStyle name="Scenario-style" pivot="0" count="3">
      <tableStyleElement type="headerRow" dxfId="63"/>
      <tableStyleElement type="firstRowStripe" dxfId="62"/>
      <tableStyleElement type="secondRowStripe" dxfId="61"/>
    </tableStyle>
    <tableStyle name="Batch-style" pivot="0" count="3">
      <tableStyleElement type="headerRow" dxfId="60"/>
      <tableStyleElement type="firstRowStripe" dxfId="59"/>
      <tableStyleElement type="secondRowStripe" dxfId="58"/>
    </tableStyle>
    <tableStyle name="Feed Library-style" pivot="0" count="3">
      <tableStyleElement type="headerRow" dxfId="57"/>
      <tableStyleElement type="firstRowStripe" dxfId="56"/>
      <tableStyleElement type="secondRowStripe" dxfId="55"/>
    </tableStyle>
    <tableStyle name="LCA-style" pivot="0" count="3">
      <tableStyleElement type="headerRow" dxfId="54"/>
      <tableStyleElement type="firstRowStripe" dxfId="53"/>
      <tableStyleElement type="secondRowStripe" dxfId="52"/>
    </tableStyle>
    <tableStyle name="LCA Library-style" pivot="0" count="3">
      <tableStyleElement type="headerRow" dxfId="51"/>
      <tableStyleElement type="firstRowStripe" dxfId="50"/>
      <tableStyleElement type="secondRowStripe" dxfId="49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1" totalsRowShown="0">
  <autoFilter ref="A1:F21"/>
  <sortState ref="A2:F20">
    <sortCondition ref="B1:B20"/>
  </sortState>
  <tableColumns count="6">
    <tableColumn id="1" name="Feed Scenario"/>
    <tableColumn id="2" name="ID" dataDxfId="48" dataCellStyle="Normal 3"/>
    <tableColumn id="3" name="Min %DM" dataDxfId="47"/>
    <tableColumn id="4" name="Max %DM" dataDxfId="46"/>
    <tableColumn id="5" name="Cost [EUR/kg DM]" dataDxfId="45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Y4" totalsRowShown="0" headerRowDxfId="44" tableBorderDxfId="43">
  <autoFilter ref="A1:Y4"/>
  <tableColumns count="25">
    <tableColumn id="1" name="ID"/>
    <tableColumn id="2" name="Feed Scenario"/>
    <tableColumn id="3" name="Batch"/>
    <tableColumn id="4" name="Breed"/>
    <tableColumn id="5" name="SBW"/>
    <tableColumn id="6" name="Feeding Time"/>
    <tableColumn id="7" name="Target Weight"/>
    <tableColumn id="8" name="BCS"/>
    <tableColumn id="9" name="BE"/>
    <tableColumn id="10" name="L"/>
    <tableColumn id="11" name="SEX"/>
    <tableColumn id="12" name="a2"/>
    <tableColumn id="13" name="PH"/>
    <tableColumn id="14" name="Selling Price [US$]"/>
    <tableColumn id="15" name="Algorithm"/>
    <tableColumn id="16" name="Identifier"/>
    <tableColumn id="17" name="LB"/>
    <tableColumn id="18" name="UB"/>
    <tableColumn id="19" name="Tol"/>
    <tableColumn id="20" name="DMI Equation"/>
    <tableColumn id="21" name="Obj"/>
    <tableColumn id="22" name="Find Reduced Cost"/>
    <tableColumn id="23" name="Ingredient Level"/>
    <tableColumn id="24" name="LCA ID"/>
    <tableColumn id="25" name="Additive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3" totalsRowShown="0" dataDxfId="38">
  <autoFilter ref="A1:T23"/>
  <sortState ref="A2:T22">
    <sortCondition ref="A1:A22"/>
  </sortState>
  <tableColumns count="20">
    <tableColumn id="1" name="ID" dataDxfId="37"/>
    <tableColumn id="2" name="Feed" dataDxfId="36"/>
    <tableColumn id="5" name="Forage, %DM" dataDxfId="35"/>
    <tableColumn id="6" name="DM, %AF" dataDxfId="34"/>
    <tableColumn id="7" name="CP, %DM" dataDxfId="33"/>
    <tableColumn id="8" name="SP, %CP" dataDxfId="32"/>
    <tableColumn id="9" name="ADICP, %CP" dataDxfId="31"/>
    <tableColumn id="10" name="Sugars, %DM" dataDxfId="30"/>
    <tableColumn id="11" name="OA, %DM" dataDxfId="29"/>
    <tableColumn id="12" name="Fat, %DM" dataDxfId="28"/>
    <tableColumn id="13" name="Ash, %DM" dataDxfId="27"/>
    <tableColumn id="14" name="Starch, %DM" dataDxfId="26"/>
    <tableColumn id="15" name="NDF, %DM" dataDxfId="25"/>
    <tableColumn id="16" name="Lignin, %DM" dataDxfId="24"/>
    <tableColumn id="17" name="TDN, %DM" dataDxfId="23"/>
    <tableColumn id="19" name="NEma, Mcal/kg" dataDxfId="22"/>
    <tableColumn id="20" name="NEga, Mcal/kg" dataDxfId="21"/>
    <tableColumn id="21" name="RUP, %CP" dataDxfId="20"/>
    <tableColumn id="29" name="pef, %NDF" dataDxfId="19"/>
    <tableColumn id="3" name="NPN, %DM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5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N3" totalsRowShown="0" headerRowDxfId="14">
  <autoFilter ref="A1:N3"/>
  <tableColumns count="14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13" dataCellStyle="Normal 2"/>
    <tableColumn id="6" name="Profit_weight" dataCellStyle="Normal 2"/>
    <tableColumn id="8" name="EI_REF to compute carbon profit" dataCellStyle="Normal 2"/>
    <tableColumn id="13" name="Carbon Cost (per kg CO2eq)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I23" totalsRowShown="0" headerRowDxfId="10" dataDxfId="9">
  <autoFilter ref="A1:I23"/>
  <sortState ref="A2:H22">
    <sortCondition ref="A1:A22"/>
  </sortState>
  <tableColumns count="9">
    <tableColumn id="1" name="ID" dataDxfId="8" dataCellStyle="Normal 3"/>
    <tableColumn id="5" name="Name" dataDxfId="7" dataCellStyle="Normal 2"/>
    <tableColumn id="2" name="LCA_Phosphorous consumption (kg P)" dataDxfId="6"/>
    <tableColumn id="3" name="LCA_CED 1.8 non renewable fossil+nuclear (MJ)" dataDxfId="5"/>
    <tableColumn id="4" name="LCA_Climate change ILCD (kg CO2 eq)" dataDxfId="4"/>
    <tableColumn id="7" name="LCA_Acidification ILCD (molc H+ eq)" dataDxfId="3"/>
    <tableColumn id="8" name="LCA_Eutrophication CML baseline (kg PO4- eq)" dataDxfId="2"/>
    <tableColumn id="9" name="LCA_Land competition CML non baseline (m2a)" dataDxfId="1"/>
    <tableColumn id="6" name="Carbon Cost Bool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3" totalsRowShown="0">
  <autoFilter ref="A1:E3"/>
  <tableColumns count="5">
    <tableColumn id="1" name="Additive Scenario"/>
    <tableColumn id="2" name="ID"/>
    <tableColumn id="3" name="Feed Name">
      <calculatedColumnFormula>VLOOKUP(Table8[[#This Row],[ID]],FeedLib[#Data],2,0)</calculatedColumnFormula>
    </tableColumn>
    <tableColumn id="4" name="Inclusion"/>
    <tableColumn id="5" name="Methane 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1"/>
  <sheetViews>
    <sheetView zoomScale="145" zoomScaleNormal="145" workbookViewId="0">
      <selection activeCell="F2" sqref="F2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4</v>
      </c>
    </row>
    <row r="2" spans="1:6" x14ac:dyDescent="0.25">
      <c r="A2" s="2">
        <v>1</v>
      </c>
      <c r="B2" s="23">
        <v>3</v>
      </c>
      <c r="C2" s="22">
        <v>0</v>
      </c>
      <c r="D2" s="22">
        <v>4</v>
      </c>
      <c r="E2" s="37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3">
        <v>4</v>
      </c>
      <c r="C3" s="17">
        <v>0</v>
      </c>
      <c r="D3" s="22">
        <v>40</v>
      </c>
      <c r="E3" s="36">
        <v>0.22500000000000001</v>
      </c>
      <c r="F3" s="16" t="str">
        <f>VLOOKUP(feeds[[#This Row],[ID]],FeedLib[#Data],2,0)</f>
        <v>Sugar beet pulp dehydrated</v>
      </c>
    </row>
    <row r="4" spans="1:6" x14ac:dyDescent="0.25">
      <c r="A4" s="16">
        <v>1</v>
      </c>
      <c r="B4" s="23">
        <v>5</v>
      </c>
      <c r="C4" s="17">
        <v>0</v>
      </c>
      <c r="D4" s="17">
        <v>30</v>
      </c>
      <c r="E4" s="36">
        <v>0.22575000000000001</v>
      </c>
      <c r="F4" s="16" t="str">
        <f>VLOOKUP(feeds[[#This Row],[ID]],FeedLib[#Data],2,0)</f>
        <v>Corn gluten feed</v>
      </c>
    </row>
    <row r="5" spans="1:6" x14ac:dyDescent="0.25">
      <c r="A5" s="16">
        <v>1</v>
      </c>
      <c r="B5" s="23">
        <v>6</v>
      </c>
      <c r="C5" s="17">
        <v>0</v>
      </c>
      <c r="D5" s="17">
        <v>20</v>
      </c>
      <c r="E5" s="36">
        <v>0.78425</v>
      </c>
      <c r="F5" s="16" t="str">
        <f>VLOOKUP(feeds[[#This Row],[ID]],FeedLib[#Data],2,0)</f>
        <v>Corn gluten meal (gluten 60)</v>
      </c>
    </row>
    <row r="6" spans="1:6" x14ac:dyDescent="0.25">
      <c r="A6" s="16">
        <v>1</v>
      </c>
      <c r="B6" s="23">
        <v>8</v>
      </c>
      <c r="C6" s="17">
        <v>0</v>
      </c>
      <c r="D6" s="17">
        <v>8</v>
      </c>
      <c r="E6" s="36">
        <v>0.23025000000000001</v>
      </c>
      <c r="F6" s="16" t="str">
        <f>VLOOKUP(feeds[[#This Row],[ID]],FeedLib[#Data],2,0)</f>
        <v>Molasses</v>
      </c>
    </row>
    <row r="7" spans="1:6" x14ac:dyDescent="0.25">
      <c r="A7" s="16">
        <v>1</v>
      </c>
      <c r="B7" s="23">
        <v>9</v>
      </c>
      <c r="C7" s="17">
        <v>0</v>
      </c>
      <c r="D7" s="17">
        <v>50</v>
      </c>
      <c r="E7" s="36">
        <v>0.26624999999999999</v>
      </c>
      <c r="F7" s="16" t="str">
        <f>VLOOKUP(feeds[[#This Row],[ID]],FeedLib[#Data],2,0)</f>
        <v>Rapeseed meal</v>
      </c>
    </row>
    <row r="8" spans="1:6" x14ac:dyDescent="0.25">
      <c r="A8" s="16">
        <v>1</v>
      </c>
      <c r="B8" s="23">
        <v>10</v>
      </c>
      <c r="C8" s="17">
        <v>0</v>
      </c>
      <c r="D8" s="22">
        <v>2</v>
      </c>
      <c r="E8" s="36">
        <v>0.91974999999999996</v>
      </c>
      <c r="F8" s="16" t="str">
        <f>VLOOKUP(feeds[[#This Row],[ID]],FeedLib[#Data],2,0)</f>
        <v>Rapeseed oil</v>
      </c>
    </row>
    <row r="9" spans="1:6" x14ac:dyDescent="0.25">
      <c r="A9" s="16">
        <v>1</v>
      </c>
      <c r="B9" s="23">
        <v>12</v>
      </c>
      <c r="C9" s="17">
        <v>0</v>
      </c>
      <c r="D9" s="22">
        <v>30</v>
      </c>
      <c r="E9" s="36">
        <v>0.182</v>
      </c>
      <c r="F9" s="16" t="str">
        <f>VLOOKUP(feeds[[#This Row],[ID]],FeedLib[#Data],2,0)</f>
        <v>Sunflower meal without dehulling</v>
      </c>
    </row>
    <row r="10" spans="1:6" x14ac:dyDescent="0.25">
      <c r="A10" s="16">
        <v>1</v>
      </c>
      <c r="B10" s="23">
        <v>16</v>
      </c>
      <c r="C10" s="17">
        <v>0</v>
      </c>
      <c r="D10" s="22">
        <v>0</v>
      </c>
      <c r="E10" s="36">
        <v>0.89075000000000004</v>
      </c>
      <c r="F10" s="16" t="str">
        <f>VLOOKUP(feeds[[#This Row],[ID]],FeedLib[#Data],2,0)</f>
        <v>Sunflower oil without dehulling</v>
      </c>
    </row>
    <row r="11" spans="1:6" x14ac:dyDescent="0.25">
      <c r="A11" s="16">
        <v>1</v>
      </c>
      <c r="B11" s="23">
        <v>17</v>
      </c>
      <c r="C11" s="17">
        <v>0</v>
      </c>
      <c r="D11" s="22">
        <v>30</v>
      </c>
      <c r="E11" s="36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3">
        <v>18</v>
      </c>
      <c r="C12" s="17">
        <v>0</v>
      </c>
      <c r="D12" s="22">
        <v>30</v>
      </c>
      <c r="E12" s="36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3">
        <v>19</v>
      </c>
      <c r="C13" s="17">
        <v>0</v>
      </c>
      <c r="D13" s="22">
        <v>30</v>
      </c>
      <c r="E13" s="36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3">
        <v>20</v>
      </c>
      <c r="C14" s="17">
        <v>0</v>
      </c>
      <c r="D14" s="22">
        <v>40</v>
      </c>
      <c r="E14" s="36">
        <v>0.20399999999999999</v>
      </c>
      <c r="F14" s="45" t="str">
        <f>VLOOKUP(feeds[[#This Row],[ID]],FeedLib[#Data],2,0)</f>
        <v>Wheat gluten feed</v>
      </c>
    </row>
    <row r="15" spans="1:6" x14ac:dyDescent="0.25">
      <c r="A15" s="16">
        <v>1</v>
      </c>
      <c r="B15" s="23">
        <v>21</v>
      </c>
      <c r="C15" s="17">
        <v>0</v>
      </c>
      <c r="D15" s="22">
        <v>30</v>
      </c>
      <c r="E15" s="36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3">
        <v>25</v>
      </c>
      <c r="C16" s="17">
        <v>0</v>
      </c>
      <c r="D16" s="22">
        <v>100</v>
      </c>
      <c r="E16" s="36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3">
        <v>28</v>
      </c>
      <c r="C17" s="17">
        <v>0</v>
      </c>
      <c r="D17" s="22">
        <v>10</v>
      </c>
      <c r="E17" s="36">
        <v>0.24766666666666665</v>
      </c>
      <c r="F17" s="16" t="str">
        <f>VLOOKUP(feeds[[#This Row],[ID]],FeedLib[#Data],2,0)</f>
        <v>Sunflower meal low dehulling</v>
      </c>
    </row>
    <row r="18" spans="1:6" x14ac:dyDescent="0.25">
      <c r="A18" s="16">
        <v>1</v>
      </c>
      <c r="B18" s="23">
        <v>29</v>
      </c>
      <c r="C18" s="17">
        <v>0</v>
      </c>
      <c r="D18" s="41">
        <v>10</v>
      </c>
      <c r="E18" s="46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3">
        <v>30</v>
      </c>
      <c r="C19" s="17">
        <v>0</v>
      </c>
      <c r="D19" s="17">
        <v>100</v>
      </c>
      <c r="E19" s="37">
        <v>0.1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3">
        <v>31</v>
      </c>
      <c r="C20" s="17">
        <v>0</v>
      </c>
      <c r="D20" s="17">
        <v>100</v>
      </c>
      <c r="E20" s="37">
        <v>0.107</v>
      </c>
      <c r="F20" s="16" t="str">
        <f>VLOOKUP(feeds[[#This Row],[ID]],FeedLib[#Data],2,0)</f>
        <v>Grass silage</v>
      </c>
    </row>
    <row r="21" spans="1:6" x14ac:dyDescent="0.25">
      <c r="A21">
        <v>1</v>
      </c>
      <c r="B21" s="62">
        <v>99</v>
      </c>
      <c r="C21" s="17">
        <v>0</v>
      </c>
      <c r="D21" s="22">
        <v>100</v>
      </c>
      <c r="E21" s="63">
        <v>3</v>
      </c>
      <c r="F21" t="s">
        <v>162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Y4"/>
  <sheetViews>
    <sheetView zoomScaleNormal="100" workbookViewId="0">
      <selection activeCell="A5" sqref="A5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19" max="19" width="6.42578125" customWidth="1"/>
    <col min="20" max="20" width="4.85546875" style="2"/>
    <col min="22" max="22" width="15.42578125" bestFit="1" customWidth="1"/>
    <col min="23" max="23" width="10.7109375" bestFit="1" customWidth="1"/>
  </cols>
  <sheetData>
    <row r="1" spans="1:25" ht="34.5" customHeight="1" x14ac:dyDescent="0.25">
      <c r="A1" s="54" t="s">
        <v>1</v>
      </c>
      <c r="B1" s="54" t="s">
        <v>0</v>
      </c>
      <c r="C1" s="54" t="s">
        <v>5</v>
      </c>
      <c r="D1" s="54" t="s">
        <v>6</v>
      </c>
      <c r="E1" s="54" t="s">
        <v>7</v>
      </c>
      <c r="F1" s="54" t="s">
        <v>85</v>
      </c>
      <c r="G1" s="55" t="s">
        <v>86</v>
      </c>
      <c r="H1" s="54" t="s">
        <v>8</v>
      </c>
      <c r="I1" s="54" t="s">
        <v>9</v>
      </c>
      <c r="J1" s="54" t="s">
        <v>10</v>
      </c>
      <c r="K1" s="54" t="s">
        <v>11</v>
      </c>
      <c r="L1" s="54" t="s">
        <v>12</v>
      </c>
      <c r="M1" s="54" t="s">
        <v>13</v>
      </c>
      <c r="N1" s="54" t="s">
        <v>14</v>
      </c>
      <c r="O1" s="54" t="s">
        <v>15</v>
      </c>
      <c r="P1" s="54" t="s">
        <v>16</v>
      </c>
      <c r="Q1" s="54" t="s">
        <v>17</v>
      </c>
      <c r="R1" s="54" t="s">
        <v>18</v>
      </c>
      <c r="S1" s="54" t="s">
        <v>19</v>
      </c>
      <c r="T1" s="54" t="s">
        <v>88</v>
      </c>
      <c r="U1" s="54" t="s">
        <v>20</v>
      </c>
      <c r="V1" s="54" t="s">
        <v>83</v>
      </c>
      <c r="W1" s="54" t="s">
        <v>90</v>
      </c>
      <c r="X1" s="56" t="s">
        <v>91</v>
      </c>
      <c r="Y1" s="67" t="s">
        <v>168</v>
      </c>
    </row>
    <row r="2" spans="1:25" x14ac:dyDescent="0.25">
      <c r="A2">
        <v>-1</v>
      </c>
      <c r="B2">
        <v>1</v>
      </c>
      <c r="C2">
        <v>0</v>
      </c>
      <c r="D2" t="s">
        <v>113</v>
      </c>
      <c r="E2">
        <v>336</v>
      </c>
      <c r="F2">
        <v>0</v>
      </c>
      <c r="G2">
        <v>595</v>
      </c>
      <c r="H2">
        <v>6</v>
      </c>
      <c r="I2">
        <v>1</v>
      </c>
      <c r="J2">
        <v>1</v>
      </c>
      <c r="K2">
        <v>1</v>
      </c>
      <c r="L2">
        <v>0</v>
      </c>
      <c r="M2">
        <v>5.84</v>
      </c>
      <c r="N2">
        <v>2.41</v>
      </c>
      <c r="O2" t="s">
        <v>114</v>
      </c>
      <c r="P2" t="s">
        <v>158</v>
      </c>
      <c r="Q2">
        <v>1.33</v>
      </c>
      <c r="R2">
        <v>2.02</v>
      </c>
      <c r="S2">
        <v>0.01</v>
      </c>
      <c r="T2" t="s">
        <v>89</v>
      </c>
      <c r="U2" t="s">
        <v>87</v>
      </c>
      <c r="V2">
        <v>0</v>
      </c>
      <c r="W2">
        <v>0.1</v>
      </c>
      <c r="X2">
        <v>-1</v>
      </c>
      <c r="Y2">
        <v>0</v>
      </c>
    </row>
    <row r="3" spans="1:25" x14ac:dyDescent="0.25">
      <c r="A3">
        <v>1</v>
      </c>
      <c r="B3">
        <v>1</v>
      </c>
      <c r="C3">
        <v>0</v>
      </c>
      <c r="D3" t="s">
        <v>113</v>
      </c>
      <c r="E3">
        <v>336</v>
      </c>
      <c r="F3">
        <v>0</v>
      </c>
      <c r="G3">
        <v>595</v>
      </c>
      <c r="H3">
        <v>6</v>
      </c>
      <c r="I3">
        <v>1</v>
      </c>
      <c r="J3">
        <v>1</v>
      </c>
      <c r="K3">
        <v>1</v>
      </c>
      <c r="L3">
        <v>0</v>
      </c>
      <c r="M3">
        <v>5.84</v>
      </c>
      <c r="N3">
        <v>2.41</v>
      </c>
      <c r="O3" t="s">
        <v>92</v>
      </c>
      <c r="P3" t="s">
        <v>164</v>
      </c>
      <c r="Q3">
        <v>1.33</v>
      </c>
      <c r="R3">
        <v>2.02</v>
      </c>
      <c r="S3">
        <v>1E-3</v>
      </c>
      <c r="T3" t="s">
        <v>89</v>
      </c>
      <c r="U3" t="s">
        <v>87</v>
      </c>
      <c r="V3">
        <v>0</v>
      </c>
      <c r="W3">
        <v>0.1</v>
      </c>
      <c r="X3">
        <v>1</v>
      </c>
      <c r="Y3">
        <v>1</v>
      </c>
    </row>
    <row r="4" spans="1:25" x14ac:dyDescent="0.25">
      <c r="A4">
        <v>-1</v>
      </c>
      <c r="B4">
        <v>1</v>
      </c>
      <c r="C4">
        <v>0</v>
      </c>
      <c r="D4" t="s">
        <v>113</v>
      </c>
      <c r="E4">
        <v>336</v>
      </c>
      <c r="F4">
        <v>0</v>
      </c>
      <c r="G4">
        <v>595</v>
      </c>
      <c r="H4">
        <v>6</v>
      </c>
      <c r="I4">
        <v>1</v>
      </c>
      <c r="J4">
        <v>1</v>
      </c>
      <c r="K4">
        <v>1</v>
      </c>
      <c r="L4">
        <v>0</v>
      </c>
      <c r="M4">
        <v>5.84</v>
      </c>
      <c r="N4">
        <v>2.41</v>
      </c>
      <c r="O4" t="s">
        <v>92</v>
      </c>
      <c r="P4" t="s">
        <v>165</v>
      </c>
      <c r="Q4">
        <v>1.33</v>
      </c>
      <c r="R4">
        <v>2.02</v>
      </c>
      <c r="S4">
        <v>1E-3</v>
      </c>
      <c r="T4" t="s">
        <v>89</v>
      </c>
      <c r="U4" t="s">
        <v>87</v>
      </c>
      <c r="V4">
        <v>0</v>
      </c>
      <c r="W4">
        <v>0.1</v>
      </c>
      <c r="X4">
        <v>2</v>
      </c>
      <c r="Y4">
        <v>0</v>
      </c>
    </row>
  </sheetData>
  <phoneticPr fontId="12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25">
      <c r="A2" s="1">
        <v>1</v>
      </c>
      <c r="B2" s="2" t="s">
        <v>110</v>
      </c>
      <c r="C2" s="2" t="s">
        <v>111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>
    <tabColor rgb="FFE7E6E6"/>
  </sheetPr>
  <dimension ref="A1:T50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109</v>
      </c>
    </row>
    <row r="2" spans="1:20" x14ac:dyDescent="0.25">
      <c r="A2" s="23">
        <v>3</v>
      </c>
      <c r="B2" s="25" t="s">
        <v>112</v>
      </c>
      <c r="C2" s="26">
        <v>0</v>
      </c>
      <c r="D2" s="26">
        <v>99</v>
      </c>
      <c r="E2" s="26">
        <v>281</v>
      </c>
      <c r="F2" s="26">
        <v>100</v>
      </c>
      <c r="G2" s="26">
        <v>0</v>
      </c>
      <c r="H2" s="26">
        <v>0</v>
      </c>
      <c r="I2" s="26">
        <v>0</v>
      </c>
      <c r="J2" s="2">
        <v>0</v>
      </c>
      <c r="K2" s="23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3">
        <v>4</v>
      </c>
      <c r="B3" s="22" t="s">
        <v>115</v>
      </c>
      <c r="C3" s="26">
        <v>0</v>
      </c>
      <c r="D3" s="26">
        <v>91</v>
      </c>
      <c r="E3" s="26">
        <v>9.8000000000000007</v>
      </c>
      <c r="F3" s="27">
        <v>27</v>
      </c>
      <c r="G3" s="27">
        <v>11</v>
      </c>
      <c r="H3" s="26">
        <v>7.93</v>
      </c>
      <c r="I3" s="26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3">
        <v>5</v>
      </c>
      <c r="B4" s="17" t="s">
        <v>116</v>
      </c>
      <c r="C4" s="26">
        <v>0</v>
      </c>
      <c r="D4" s="26">
        <v>89.6</v>
      </c>
      <c r="E4" s="26">
        <v>24</v>
      </c>
      <c r="F4" s="26">
        <v>54</v>
      </c>
      <c r="G4" s="26">
        <v>3.8</v>
      </c>
      <c r="H4" s="26">
        <v>13.06</v>
      </c>
      <c r="I4" s="26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3">
        <v>6</v>
      </c>
      <c r="B5" s="17" t="s">
        <v>117</v>
      </c>
      <c r="C5" s="26">
        <v>0</v>
      </c>
      <c r="D5" s="26">
        <v>92.7</v>
      </c>
      <c r="E5" s="26">
        <v>65.5</v>
      </c>
      <c r="F5" s="26">
        <v>6.4</v>
      </c>
      <c r="G5" s="26">
        <v>3.9</v>
      </c>
      <c r="H5" s="26">
        <v>1.58</v>
      </c>
      <c r="I5" s="26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3">
        <v>7</v>
      </c>
      <c r="B6" s="17" t="s">
        <v>118</v>
      </c>
      <c r="C6" s="26">
        <v>0</v>
      </c>
      <c r="D6" s="26">
        <v>89</v>
      </c>
      <c r="E6" s="26">
        <v>3.1</v>
      </c>
      <c r="F6" s="26">
        <v>25</v>
      </c>
      <c r="G6" s="26">
        <v>5</v>
      </c>
      <c r="H6" s="26">
        <v>4.3</v>
      </c>
      <c r="I6" s="26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3">
        <v>8</v>
      </c>
      <c r="B7" s="17" t="s">
        <v>119</v>
      </c>
      <c r="C7" s="26">
        <v>0</v>
      </c>
      <c r="D7" s="26">
        <v>75</v>
      </c>
      <c r="E7" s="26">
        <v>8.5</v>
      </c>
      <c r="F7" s="26">
        <v>100</v>
      </c>
      <c r="G7" s="26">
        <v>0</v>
      </c>
      <c r="H7" s="26">
        <v>70</v>
      </c>
      <c r="I7" s="26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3">
        <v>9</v>
      </c>
      <c r="B8" s="17" t="s">
        <v>120</v>
      </c>
      <c r="C8" s="26">
        <v>0</v>
      </c>
      <c r="D8" s="26">
        <v>90.1</v>
      </c>
      <c r="E8" s="26">
        <v>41.5</v>
      </c>
      <c r="F8" s="26">
        <v>30</v>
      </c>
      <c r="G8" s="26">
        <v>6.2</v>
      </c>
      <c r="H8" s="26">
        <v>10.34</v>
      </c>
      <c r="I8" s="26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3">
        <v>10</v>
      </c>
      <c r="B9" s="22" t="s">
        <v>121</v>
      </c>
      <c r="C9" s="26">
        <v>0</v>
      </c>
      <c r="D9" s="26">
        <v>99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3">
        <v>11</v>
      </c>
      <c r="B10" s="22" t="s">
        <v>122</v>
      </c>
      <c r="C10" s="26">
        <v>0</v>
      </c>
      <c r="D10" s="26">
        <v>93.6</v>
      </c>
      <c r="E10" s="26">
        <v>42.79</v>
      </c>
      <c r="F10" s="26">
        <v>8</v>
      </c>
      <c r="G10" s="26">
        <v>3</v>
      </c>
      <c r="H10" s="26">
        <v>13.5</v>
      </c>
      <c r="I10" s="26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3">
        <v>12</v>
      </c>
      <c r="B11" s="22" t="s">
        <v>124</v>
      </c>
      <c r="C11" s="26">
        <v>0</v>
      </c>
      <c r="D11" s="26">
        <v>93</v>
      </c>
      <c r="E11" s="26">
        <v>26.3</v>
      </c>
      <c r="F11" s="26">
        <v>33.75</v>
      </c>
      <c r="G11" s="26">
        <v>6.2</v>
      </c>
      <c r="H11" s="26">
        <v>10.119999999999999</v>
      </c>
      <c r="I11" s="26">
        <v>0</v>
      </c>
      <c r="J11" s="2">
        <v>2.6</v>
      </c>
      <c r="K11" s="23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3">
        <v>16</v>
      </c>
      <c r="B12" s="22" t="s">
        <v>126</v>
      </c>
      <c r="C12" s="26">
        <v>0</v>
      </c>
      <c r="D12" s="26">
        <v>99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3">
        <v>17</v>
      </c>
      <c r="B13" s="22" t="s">
        <v>127</v>
      </c>
      <c r="C13" s="26">
        <v>0</v>
      </c>
      <c r="D13" s="26">
        <v>88.7</v>
      </c>
      <c r="E13" s="26">
        <v>17</v>
      </c>
      <c r="F13" s="26">
        <v>41</v>
      </c>
      <c r="G13" s="26">
        <v>4</v>
      </c>
      <c r="H13" s="26">
        <v>4.7300000000000004</v>
      </c>
      <c r="I13" s="26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3">
        <v>18</v>
      </c>
      <c r="B14" s="22" t="s">
        <v>128</v>
      </c>
      <c r="C14" s="26">
        <v>0</v>
      </c>
      <c r="D14" s="26">
        <v>92.6</v>
      </c>
      <c r="E14" s="26">
        <v>29</v>
      </c>
      <c r="F14" s="26">
        <v>4.5</v>
      </c>
      <c r="G14" s="26">
        <v>9.86</v>
      </c>
      <c r="H14" s="26">
        <v>2.62</v>
      </c>
      <c r="I14" s="26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3">
        <v>19</v>
      </c>
      <c r="B15" s="22" t="s">
        <v>129</v>
      </c>
      <c r="C15" s="26">
        <v>0</v>
      </c>
      <c r="D15" s="26">
        <v>95</v>
      </c>
      <c r="E15" s="26">
        <v>10</v>
      </c>
      <c r="F15" s="26">
        <v>25</v>
      </c>
      <c r="G15" s="26">
        <v>0.8</v>
      </c>
      <c r="H15" s="26">
        <v>1.6</v>
      </c>
      <c r="I15" s="26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3">
        <v>20</v>
      </c>
      <c r="B16" s="22" t="s">
        <v>130</v>
      </c>
      <c r="C16" s="26">
        <v>0</v>
      </c>
      <c r="D16" s="26">
        <v>88.5</v>
      </c>
      <c r="E16" s="26">
        <v>20.100000000000001</v>
      </c>
      <c r="F16" s="26">
        <v>44</v>
      </c>
      <c r="G16" s="26">
        <v>1.49</v>
      </c>
      <c r="H16" s="26">
        <v>5.59</v>
      </c>
      <c r="I16" s="26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3">
        <v>21</v>
      </c>
      <c r="B17" s="22" t="s">
        <v>131</v>
      </c>
      <c r="C17" s="26">
        <v>0</v>
      </c>
      <c r="D17" s="26">
        <v>89</v>
      </c>
      <c r="E17" s="26">
        <v>18.39</v>
      </c>
      <c r="F17" s="26">
        <v>40</v>
      </c>
      <c r="G17" s="26">
        <v>3</v>
      </c>
      <c r="H17" s="26">
        <v>3.94</v>
      </c>
      <c r="I17" s="26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3">
        <v>25</v>
      </c>
      <c r="B18" s="28" t="s">
        <v>133</v>
      </c>
      <c r="C18" s="26">
        <v>100</v>
      </c>
      <c r="D18" s="29">
        <v>89</v>
      </c>
      <c r="E18" s="29">
        <v>10</v>
      </c>
      <c r="F18" s="30">
        <v>38</v>
      </c>
      <c r="G18" s="30">
        <v>6.09</v>
      </c>
      <c r="H18" s="30">
        <v>5.09</v>
      </c>
      <c r="I18" s="30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3">
        <v>28</v>
      </c>
      <c r="B19" s="22" t="s">
        <v>123</v>
      </c>
      <c r="C19" s="26">
        <v>0</v>
      </c>
      <c r="D19" s="26">
        <v>93</v>
      </c>
      <c r="E19" s="26">
        <v>40.200000000000003</v>
      </c>
      <c r="F19" s="26">
        <v>33.79</v>
      </c>
      <c r="G19" s="26">
        <v>6.2</v>
      </c>
      <c r="H19" s="26">
        <v>5.88</v>
      </c>
      <c r="I19" s="26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3">
        <v>29</v>
      </c>
      <c r="B20" s="22" t="s">
        <v>125</v>
      </c>
      <c r="C20" s="26">
        <v>0</v>
      </c>
      <c r="D20" s="26">
        <v>93</v>
      </c>
      <c r="E20" s="26">
        <v>48.89</v>
      </c>
      <c r="F20" s="26">
        <v>33.79</v>
      </c>
      <c r="G20" s="26">
        <v>6.2</v>
      </c>
      <c r="H20" s="26">
        <v>4.3</v>
      </c>
      <c r="I20" s="26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3">
        <v>30</v>
      </c>
      <c r="B21" s="22" t="s">
        <v>154</v>
      </c>
      <c r="C21" s="26">
        <v>100</v>
      </c>
      <c r="D21" s="26">
        <v>35</v>
      </c>
      <c r="E21" s="26">
        <v>8</v>
      </c>
      <c r="F21" s="26">
        <v>50</v>
      </c>
      <c r="G21" s="26">
        <v>4.8499999999999996</v>
      </c>
      <c r="H21" s="26">
        <v>0.89</v>
      </c>
      <c r="I21" s="26">
        <v>0</v>
      </c>
      <c r="J21" s="2">
        <v>3.18</v>
      </c>
      <c r="K21" s="23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3">
        <v>31</v>
      </c>
      <c r="B22" s="28" t="s">
        <v>132</v>
      </c>
      <c r="C22" s="26">
        <v>100</v>
      </c>
      <c r="D22" s="26">
        <v>35</v>
      </c>
      <c r="E22" s="26">
        <v>14.69</v>
      </c>
      <c r="F22" s="26">
        <v>55</v>
      </c>
      <c r="G22" s="26">
        <v>6</v>
      </c>
      <c r="H22" s="26">
        <v>3.34</v>
      </c>
      <c r="I22" s="26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23" spans="1:20" x14ac:dyDescent="0.25">
      <c r="A23" s="61">
        <v>99</v>
      </c>
      <c r="B23" s="38" t="s">
        <v>162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</row>
    <row r="40" spans="2:17" x14ac:dyDescent="0.25">
      <c r="B40" s="23"/>
      <c r="Q40" s="23"/>
    </row>
    <row r="41" spans="2:17" x14ac:dyDescent="0.25">
      <c r="B41" s="23"/>
      <c r="Q41" s="23"/>
    </row>
    <row r="42" spans="2:17" x14ac:dyDescent="0.25">
      <c r="B42" s="23"/>
      <c r="Q42" s="23"/>
    </row>
    <row r="43" spans="2:17" x14ac:dyDescent="0.25">
      <c r="B43" s="23"/>
      <c r="Q43" s="23"/>
    </row>
    <row r="44" spans="2:17" x14ac:dyDescent="0.25">
      <c r="B44" s="23"/>
      <c r="Q44" s="42"/>
    </row>
    <row r="45" spans="2:17" x14ac:dyDescent="0.25">
      <c r="B45" s="23"/>
    </row>
    <row r="46" spans="2:17" x14ac:dyDescent="0.25">
      <c r="B46" s="23"/>
    </row>
    <row r="47" spans="2:17" x14ac:dyDescent="0.25">
      <c r="B47" s="23"/>
    </row>
    <row r="48" spans="2:17" x14ac:dyDescent="0.25">
      <c r="B48" s="23"/>
    </row>
    <row r="49" spans="2:2" x14ac:dyDescent="0.25">
      <c r="B49" s="23"/>
    </row>
    <row r="50" spans="2:2" x14ac:dyDescent="0.25">
      <c r="B50" s="23"/>
    </row>
  </sheetData>
  <conditionalFormatting sqref="B19 B2:I18">
    <cfRule type="expression" dxfId="42" priority="3" stopIfTrue="1">
      <formula>ROW(B2)=$C$1</formula>
    </cfRule>
    <cfRule type="expression" dxfId="41" priority="4" stopIfTrue="1">
      <formula>COLUMN(B2)=$D$1</formula>
    </cfRule>
  </conditionalFormatting>
  <conditionalFormatting sqref="C19:I19">
    <cfRule type="expression" dxfId="40" priority="6" stopIfTrue="1">
      <formula>COLUMN(C19)=$F$1</formula>
    </cfRule>
    <cfRule type="expression" dxfId="39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155</v>
      </c>
      <c r="B1" s="2" t="s">
        <v>156</v>
      </c>
      <c r="C1" s="2" t="s">
        <v>1</v>
      </c>
      <c r="D1" s="2" t="s">
        <v>157</v>
      </c>
    </row>
    <row r="2" spans="1:4" x14ac:dyDescent="0.25">
      <c r="A2" s="43" t="s">
        <v>112</v>
      </c>
      <c r="B2" s="2" t="s">
        <v>112</v>
      </c>
      <c r="C2" s="2">
        <v>3</v>
      </c>
      <c r="D2" s="22">
        <v>4</v>
      </c>
    </row>
    <row r="3" spans="1:4" x14ac:dyDescent="0.25">
      <c r="A3" s="31" t="s">
        <v>115</v>
      </c>
      <c r="B3" s="2" t="s">
        <v>134</v>
      </c>
      <c r="C3" s="2">
        <v>4</v>
      </c>
      <c r="D3" s="22">
        <v>40</v>
      </c>
    </row>
    <row r="4" spans="1:4" x14ac:dyDescent="0.25">
      <c r="A4" s="24" t="s">
        <v>116</v>
      </c>
      <c r="B4" s="2" t="s">
        <v>135</v>
      </c>
      <c r="C4" s="2">
        <v>5</v>
      </c>
      <c r="D4" s="17">
        <v>30</v>
      </c>
    </row>
    <row r="5" spans="1:4" x14ac:dyDescent="0.25">
      <c r="A5" s="24" t="s">
        <v>117</v>
      </c>
      <c r="B5" s="2" t="s">
        <v>136</v>
      </c>
      <c r="C5" s="2">
        <v>6</v>
      </c>
      <c r="D5" s="17">
        <v>20</v>
      </c>
    </row>
    <row r="6" spans="1:4" x14ac:dyDescent="0.25">
      <c r="A6" s="24" t="s">
        <v>118</v>
      </c>
      <c r="B6" s="2" t="s">
        <v>137</v>
      </c>
      <c r="C6" s="2">
        <v>7</v>
      </c>
      <c r="D6" s="17">
        <v>8</v>
      </c>
    </row>
    <row r="7" spans="1:4" x14ac:dyDescent="0.25">
      <c r="A7" s="24" t="s">
        <v>119</v>
      </c>
      <c r="B7" s="2" t="s">
        <v>138</v>
      </c>
      <c r="C7" s="2">
        <v>8</v>
      </c>
      <c r="D7" s="17">
        <v>50</v>
      </c>
    </row>
    <row r="8" spans="1:4" x14ac:dyDescent="0.25">
      <c r="A8" s="24" t="s">
        <v>120</v>
      </c>
      <c r="B8" s="2" t="s">
        <v>139</v>
      </c>
      <c r="C8" s="2">
        <v>9</v>
      </c>
      <c r="D8" s="22">
        <v>2</v>
      </c>
    </row>
    <row r="9" spans="1:4" x14ac:dyDescent="0.25">
      <c r="A9" s="31" t="s">
        <v>121</v>
      </c>
      <c r="B9" s="2" t="s">
        <v>140</v>
      </c>
      <c r="C9" s="2">
        <v>10</v>
      </c>
      <c r="D9" s="22">
        <v>30</v>
      </c>
    </row>
    <row r="10" spans="1:4" x14ac:dyDescent="0.25">
      <c r="A10" s="31" t="s">
        <v>122</v>
      </c>
      <c r="B10" s="2" t="s">
        <v>141</v>
      </c>
      <c r="C10" s="2">
        <v>11</v>
      </c>
      <c r="D10" s="22">
        <v>2</v>
      </c>
    </row>
    <row r="11" spans="1:4" x14ac:dyDescent="0.25">
      <c r="A11" s="31" t="s">
        <v>124</v>
      </c>
      <c r="B11" s="2" t="s">
        <v>142</v>
      </c>
      <c r="C11" s="2">
        <v>12</v>
      </c>
      <c r="D11" s="22">
        <v>30</v>
      </c>
    </row>
    <row r="12" spans="1:4" x14ac:dyDescent="0.25">
      <c r="A12" s="31" t="s">
        <v>126</v>
      </c>
      <c r="B12" s="2" t="s">
        <v>143</v>
      </c>
      <c r="C12" s="2">
        <v>16</v>
      </c>
      <c r="D12" s="22">
        <v>30</v>
      </c>
    </row>
    <row r="13" spans="1:4" x14ac:dyDescent="0.25">
      <c r="A13" s="31" t="s">
        <v>127</v>
      </c>
      <c r="B13" s="2" t="s">
        <v>144</v>
      </c>
      <c r="C13" s="2">
        <v>17</v>
      </c>
      <c r="D13" s="22">
        <v>30</v>
      </c>
    </row>
    <row r="14" spans="1:4" x14ac:dyDescent="0.25">
      <c r="A14" s="31" t="s">
        <v>128</v>
      </c>
      <c r="B14" s="2" t="s">
        <v>145</v>
      </c>
      <c r="C14" s="2">
        <v>18</v>
      </c>
      <c r="D14" s="22">
        <v>40</v>
      </c>
    </row>
    <row r="15" spans="1:4" x14ac:dyDescent="0.25">
      <c r="A15" s="31" t="s">
        <v>129</v>
      </c>
      <c r="B15" s="2" t="s">
        <v>146</v>
      </c>
      <c r="C15" s="2">
        <v>19</v>
      </c>
      <c r="D15" s="22">
        <v>30</v>
      </c>
    </row>
    <row r="16" spans="1:4" x14ac:dyDescent="0.25">
      <c r="A16" s="31" t="s">
        <v>130</v>
      </c>
      <c r="B16" s="2" t="s">
        <v>147</v>
      </c>
      <c r="C16" s="2">
        <v>20</v>
      </c>
      <c r="D16" s="22">
        <v>100</v>
      </c>
    </row>
    <row r="17" spans="1:4" x14ac:dyDescent="0.25">
      <c r="A17" s="31" t="s">
        <v>131</v>
      </c>
      <c r="B17" s="2" t="s">
        <v>148</v>
      </c>
      <c r="C17" s="2">
        <v>21</v>
      </c>
      <c r="D17" s="22">
        <v>10</v>
      </c>
    </row>
    <row r="18" spans="1:4" x14ac:dyDescent="0.25">
      <c r="A18" s="44" t="s">
        <v>133</v>
      </c>
      <c r="B18" s="2" t="s">
        <v>149</v>
      </c>
      <c r="C18" s="2">
        <v>25</v>
      </c>
      <c r="D18" s="41">
        <v>10</v>
      </c>
    </row>
    <row r="19" spans="1:4" x14ac:dyDescent="0.25">
      <c r="A19" s="31" t="s">
        <v>123</v>
      </c>
      <c r="B19" s="2" t="s">
        <v>150</v>
      </c>
      <c r="C19" s="2">
        <v>28</v>
      </c>
      <c r="D19" s="17">
        <v>100</v>
      </c>
    </row>
    <row r="20" spans="1:4" x14ac:dyDescent="0.25">
      <c r="A20" s="31" t="s">
        <v>125</v>
      </c>
      <c r="B20" s="2" t="s">
        <v>151</v>
      </c>
      <c r="C20" s="2">
        <v>29</v>
      </c>
      <c r="D20" s="17">
        <v>100</v>
      </c>
    </row>
    <row r="21" spans="1:4" x14ac:dyDescent="0.25">
      <c r="A21" s="31" t="s">
        <v>154</v>
      </c>
      <c r="B21" s="2" t="s">
        <v>152</v>
      </c>
      <c r="C21" s="2">
        <v>30</v>
      </c>
    </row>
    <row r="22" spans="1:4" x14ac:dyDescent="0.25">
      <c r="A22" s="47" t="s">
        <v>132</v>
      </c>
      <c r="B22" s="2" t="s">
        <v>153</v>
      </c>
      <c r="C22" s="2">
        <v>31</v>
      </c>
    </row>
  </sheetData>
  <conditionalFormatting sqref="A2:A19">
    <cfRule type="expression" dxfId="17" priority="12" stopIfTrue="1">
      <formula>ROW(A2)=$D$2</formula>
    </cfRule>
    <cfRule type="expression" dxfId="16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N4"/>
  <sheetViews>
    <sheetView tabSelected="1" topLeftCell="G1" workbookViewId="0">
      <selection activeCell="K5" sqref="K5"/>
    </sheetView>
  </sheetViews>
  <sheetFormatPr defaultColWidth="24.42578125" defaultRowHeight="15" x14ac:dyDescent="0.25"/>
  <cols>
    <col min="1" max="16384" width="24.42578125" style="18"/>
  </cols>
  <sheetData>
    <row r="1" spans="1:14" s="19" customFormat="1" ht="45" x14ac:dyDescent="0.25">
      <c r="A1" s="53" t="s">
        <v>1</v>
      </c>
      <c r="B1" s="53" t="s">
        <v>93</v>
      </c>
      <c r="C1" s="53" t="s">
        <v>94</v>
      </c>
      <c r="D1" s="53" t="s">
        <v>95</v>
      </c>
      <c r="E1" s="53" t="s">
        <v>96</v>
      </c>
      <c r="F1" s="53" t="s">
        <v>97</v>
      </c>
      <c r="G1" s="53" t="s">
        <v>98</v>
      </c>
      <c r="H1" s="53" t="s">
        <v>99</v>
      </c>
      <c r="I1" s="53" t="s">
        <v>100</v>
      </c>
      <c r="J1" s="53" t="s">
        <v>101</v>
      </c>
      <c r="K1" s="57" t="s">
        <v>160</v>
      </c>
      <c r="L1" s="58" t="s">
        <v>161</v>
      </c>
      <c r="M1" s="64" t="s">
        <v>166</v>
      </c>
      <c r="N1" s="64" t="s">
        <v>163</v>
      </c>
    </row>
    <row r="2" spans="1:14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  <c r="K2" s="65">
        <v>1</v>
      </c>
      <c r="L2" s="18">
        <v>1</v>
      </c>
      <c r="M2" s="66">
        <v>1.8153428621454899</v>
      </c>
      <c r="N2" s="18">
        <v>5.3</v>
      </c>
    </row>
    <row r="3" spans="1:14" x14ac:dyDescent="0.25">
      <c r="A3" s="2">
        <v>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t="s">
        <v>102</v>
      </c>
      <c r="I3" t="s">
        <v>102</v>
      </c>
      <c r="J3" t="b">
        <v>0</v>
      </c>
      <c r="K3" s="18">
        <v>0</v>
      </c>
      <c r="L3" s="18">
        <v>1</v>
      </c>
      <c r="M3" s="65" t="s">
        <v>167</v>
      </c>
      <c r="N3" s="65" t="s">
        <v>167</v>
      </c>
    </row>
    <row r="4" spans="1: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workbookViewId="0">
      <selection activeCell="J8" sqref="J8"/>
    </sheetView>
  </sheetViews>
  <sheetFormatPr defaultColWidth="21.7109375" defaultRowHeight="14.45" customHeight="1" x14ac:dyDescent="0.25"/>
  <cols>
    <col min="1" max="1" width="5" style="19" bestFit="1" customWidth="1"/>
    <col min="2" max="2" width="26.42578125" style="19" customWidth="1"/>
    <col min="3" max="3" width="22.85546875" style="19" bestFit="1" customWidth="1"/>
    <col min="4" max="4" width="22.5703125" style="19" bestFit="1" customWidth="1"/>
    <col min="5" max="5" width="16.7109375" style="19" bestFit="1" customWidth="1"/>
    <col min="6" max="6" width="18.85546875" style="19" bestFit="1" customWidth="1"/>
    <col min="7" max="7" width="20.7109375" style="19" bestFit="1" customWidth="1"/>
    <col min="8" max="8" width="22.85546875" style="19" bestFit="1" customWidth="1"/>
    <col min="9" max="16384" width="21.7109375" style="19"/>
  </cols>
  <sheetData>
    <row r="1" spans="1:9" s="20" customFormat="1" ht="45" customHeight="1" x14ac:dyDescent="0.25">
      <c r="A1" s="21" t="s">
        <v>1</v>
      </c>
      <c r="B1" s="21" t="s">
        <v>4</v>
      </c>
      <c r="C1" s="40" t="s">
        <v>103</v>
      </c>
      <c r="D1" s="40" t="s">
        <v>104</v>
      </c>
      <c r="E1" s="40" t="s">
        <v>105</v>
      </c>
      <c r="F1" s="40" t="s">
        <v>106</v>
      </c>
      <c r="G1" s="40" t="s">
        <v>107</v>
      </c>
      <c r="H1" s="40" t="s">
        <v>108</v>
      </c>
      <c r="I1" s="69" t="s">
        <v>173</v>
      </c>
    </row>
    <row r="2" spans="1:9" ht="14.45" customHeight="1" x14ac:dyDescent="0.25">
      <c r="A2" s="2">
        <v>3</v>
      </c>
      <c r="B2" s="38" t="s">
        <v>112</v>
      </c>
      <c r="C2" s="50">
        <v>5.3300000000000001E-5</v>
      </c>
      <c r="D2" s="50">
        <v>67</v>
      </c>
      <c r="E2" s="50">
        <v>3.7</v>
      </c>
      <c r="F2" s="50">
        <v>3.5999999999999997E-2</v>
      </c>
      <c r="G2" s="50">
        <v>4.5599999999999998E-3</v>
      </c>
      <c r="H2" s="50">
        <v>8.2600000000000007E-2</v>
      </c>
      <c r="I2" s="59" t="b">
        <v>0</v>
      </c>
    </row>
    <row r="3" spans="1:9" ht="14.45" customHeight="1" x14ac:dyDescent="0.25">
      <c r="A3" s="22">
        <v>4</v>
      </c>
      <c r="B3" s="32" t="s">
        <v>115</v>
      </c>
      <c r="C3" s="51">
        <v>6.5774577999999997E-4</v>
      </c>
      <c r="D3" s="51">
        <v>5.2727627000000004</v>
      </c>
      <c r="E3" s="51">
        <v>0.23187210999999999</v>
      </c>
      <c r="F3" s="51">
        <v>3.2484240000000002E-3</v>
      </c>
      <c r="G3" s="51">
        <v>1.2782201999999999E-3</v>
      </c>
      <c r="H3" s="51">
        <v>0.55197054999999995</v>
      </c>
      <c r="I3" s="59" t="b">
        <v>0</v>
      </c>
    </row>
    <row r="4" spans="1:9" ht="14.45" customHeight="1" x14ac:dyDescent="0.25">
      <c r="A4" s="17">
        <v>5</v>
      </c>
      <c r="B4" s="33" t="s">
        <v>116</v>
      </c>
      <c r="C4" s="51">
        <v>9.8875607000000008E-4</v>
      </c>
      <c r="D4" s="51">
        <v>3.4574254999999998</v>
      </c>
      <c r="E4" s="51">
        <v>0.22933355999999999</v>
      </c>
      <c r="F4" s="51">
        <v>4.8724891000000003E-3</v>
      </c>
      <c r="G4" s="51">
        <v>1.5442412000000001E-3</v>
      </c>
      <c r="H4" s="51">
        <v>0.43937693999999999</v>
      </c>
      <c r="I4" s="59" t="b">
        <v>0</v>
      </c>
    </row>
    <row r="5" spans="1:9" ht="14.45" customHeight="1" x14ac:dyDescent="0.25">
      <c r="A5" s="17">
        <v>6</v>
      </c>
      <c r="B5" s="33" t="s">
        <v>117</v>
      </c>
      <c r="C5" s="51">
        <v>4.6734098000000002E-3</v>
      </c>
      <c r="D5" s="51">
        <v>16.341711</v>
      </c>
      <c r="E5" s="51">
        <v>1.0839576</v>
      </c>
      <c r="F5" s="51">
        <v>2.3030087000000001E-2</v>
      </c>
      <c r="G5" s="51">
        <v>7.2989407999999997E-3</v>
      </c>
      <c r="H5" s="51">
        <v>2.0767392</v>
      </c>
      <c r="I5" s="59" t="b">
        <v>0</v>
      </c>
    </row>
    <row r="6" spans="1:9" ht="14.45" customHeight="1" x14ac:dyDescent="0.25">
      <c r="A6" s="17">
        <v>7</v>
      </c>
      <c r="B6" s="32" t="s">
        <v>118</v>
      </c>
      <c r="C6" s="51">
        <v>5.2979589999999997E-3</v>
      </c>
      <c r="D6" s="51">
        <v>2.6504308999999999</v>
      </c>
      <c r="E6" s="51">
        <v>0.25521818000000002</v>
      </c>
      <c r="F6" s="51">
        <v>2.7713717000000001E-3</v>
      </c>
      <c r="G6" s="51">
        <v>4.3737089999999999E-3</v>
      </c>
      <c r="H6" s="51">
        <v>2.4169052999999998</v>
      </c>
      <c r="I6" s="59" t="b">
        <v>0</v>
      </c>
    </row>
    <row r="7" spans="1:9" ht="14.45" customHeight="1" x14ac:dyDescent="0.25">
      <c r="A7" s="17">
        <v>8</v>
      </c>
      <c r="B7" s="34" t="s">
        <v>119</v>
      </c>
      <c r="C7" s="51">
        <v>3.0914954E-4</v>
      </c>
      <c r="D7" s="51">
        <v>1.38809</v>
      </c>
      <c r="E7" s="51">
        <v>9.5984228000000005E-2</v>
      </c>
      <c r="F7" s="51">
        <v>1.4925155E-3</v>
      </c>
      <c r="G7" s="51">
        <v>5.9082242000000002E-4</v>
      </c>
      <c r="H7" s="51">
        <v>0.25908868000000002</v>
      </c>
      <c r="I7" s="59" t="b">
        <v>0</v>
      </c>
    </row>
    <row r="8" spans="1:9" ht="14.45" customHeight="1" x14ac:dyDescent="0.25">
      <c r="A8" s="17">
        <v>9</v>
      </c>
      <c r="B8" s="34" t="s">
        <v>120</v>
      </c>
      <c r="C8" s="51">
        <v>2.4268531000000001E-3</v>
      </c>
      <c r="D8" s="51">
        <v>2.7512188000000002</v>
      </c>
      <c r="E8" s="51">
        <v>0.37877785000000003</v>
      </c>
      <c r="F8" s="51">
        <v>8.1080295000000007E-3</v>
      </c>
      <c r="G8" s="51">
        <v>3.0197698000000001E-3</v>
      </c>
      <c r="H8" s="51">
        <v>1.2147266999999999</v>
      </c>
      <c r="I8" s="59" t="b">
        <v>0</v>
      </c>
    </row>
    <row r="9" spans="1:9" ht="14.45" customHeight="1" x14ac:dyDescent="0.25">
      <c r="A9" s="22">
        <v>10</v>
      </c>
      <c r="B9" s="34" t="s">
        <v>121</v>
      </c>
      <c r="C9" s="50">
        <v>1.1524281000000001E-2</v>
      </c>
      <c r="D9" s="50">
        <v>13.064581</v>
      </c>
      <c r="E9" s="50">
        <v>1.7986842999999999</v>
      </c>
      <c r="F9" s="50">
        <v>3.8502213E-2</v>
      </c>
      <c r="G9" s="50">
        <v>1.4339836999999999E-2</v>
      </c>
      <c r="H9" s="50">
        <v>5.7683147000000004</v>
      </c>
      <c r="I9" s="59" t="b">
        <v>0</v>
      </c>
    </row>
    <row r="10" spans="1:9" ht="14.45" customHeight="1" x14ac:dyDescent="0.25">
      <c r="A10" s="22">
        <v>11</v>
      </c>
      <c r="B10" s="32" t="s">
        <v>122</v>
      </c>
      <c r="C10" s="50">
        <v>3.8977495E-3</v>
      </c>
      <c r="D10" s="50">
        <v>6.6378231000000003</v>
      </c>
      <c r="E10" s="50">
        <v>0.33354636999999998</v>
      </c>
      <c r="F10" s="50">
        <v>3.6638446000000001E-3</v>
      </c>
      <c r="G10" s="50">
        <v>6.3452205000000001E-3</v>
      </c>
      <c r="H10" s="50">
        <v>3.8084742</v>
      </c>
      <c r="I10" s="59" t="b">
        <v>0</v>
      </c>
    </row>
    <row r="11" spans="1:9" ht="14.45" customHeight="1" x14ac:dyDescent="0.25">
      <c r="A11" s="22">
        <v>12</v>
      </c>
      <c r="B11" s="34" t="s">
        <v>124</v>
      </c>
      <c r="C11" s="50">
        <v>1.8296865E-3</v>
      </c>
      <c r="D11" s="50">
        <v>2.1376919999999999</v>
      </c>
      <c r="E11" s="50">
        <v>0.21715095000000001</v>
      </c>
      <c r="F11" s="50">
        <v>3.8183357999999998E-3</v>
      </c>
      <c r="G11" s="50">
        <v>3.2683618999999999E-3</v>
      </c>
      <c r="H11" s="50">
        <v>1.6645894999999999</v>
      </c>
      <c r="I11" s="59" t="b">
        <v>0</v>
      </c>
    </row>
    <row r="12" spans="1:9" ht="14.45" customHeight="1" x14ac:dyDescent="0.25">
      <c r="A12" s="22">
        <v>16</v>
      </c>
      <c r="B12" s="34" t="s">
        <v>126</v>
      </c>
      <c r="C12" s="50">
        <v>9.5703047000000006E-3</v>
      </c>
      <c r="D12" s="50">
        <v>11.181349000000001</v>
      </c>
      <c r="E12" s="50">
        <v>1.1358234</v>
      </c>
      <c r="F12" s="50">
        <v>1.9972074999999999E-2</v>
      </c>
      <c r="G12" s="50">
        <v>1.7095398000000001E-2</v>
      </c>
      <c r="H12" s="50">
        <v>8.7067530000000009</v>
      </c>
      <c r="I12" s="59" t="b">
        <v>0</v>
      </c>
    </row>
    <row r="13" spans="1:9" ht="14.45" customHeight="1" x14ac:dyDescent="0.25">
      <c r="A13" s="22">
        <v>17</v>
      </c>
      <c r="B13" s="34" t="s">
        <v>127</v>
      </c>
      <c r="C13" s="50">
        <v>1.2856242E-3</v>
      </c>
      <c r="D13" s="50">
        <v>5.4884582999999996</v>
      </c>
      <c r="E13" s="50">
        <v>0.33457320000000002</v>
      </c>
      <c r="F13" s="50">
        <v>5.0812655999999999E-3</v>
      </c>
      <c r="G13" s="50">
        <v>2.1954254000000001E-3</v>
      </c>
      <c r="H13" s="50">
        <v>0.62333822000000005</v>
      </c>
      <c r="I13" s="59" t="b">
        <v>0</v>
      </c>
    </row>
    <row r="14" spans="1:9" ht="14.45" customHeight="1" x14ac:dyDescent="0.25">
      <c r="A14" s="22">
        <v>18</v>
      </c>
      <c r="B14" s="32" t="s">
        <v>128</v>
      </c>
      <c r="C14" s="50">
        <v>2.0170432000000001E-3</v>
      </c>
      <c r="D14" s="50">
        <v>9.4737010999999995</v>
      </c>
      <c r="E14" s="50">
        <v>0.57584038999999998</v>
      </c>
      <c r="F14" s="50">
        <v>7.9888571999999995E-3</v>
      </c>
      <c r="G14" s="50">
        <v>6.0113188999999997E-3</v>
      </c>
      <c r="H14" s="50">
        <v>0.97791181999999999</v>
      </c>
      <c r="I14" s="59" t="b">
        <v>0</v>
      </c>
    </row>
    <row r="15" spans="1:9" ht="14.45" customHeight="1" x14ac:dyDescent="0.25">
      <c r="A15" s="22">
        <v>19</v>
      </c>
      <c r="B15" s="32" t="s">
        <v>129</v>
      </c>
      <c r="C15" s="50">
        <v>6.8793711999999996E-4</v>
      </c>
      <c r="D15" s="50">
        <v>0.93976550999999997</v>
      </c>
      <c r="E15" s="50">
        <v>0.10546989</v>
      </c>
      <c r="F15" s="50">
        <v>2.5927768E-3</v>
      </c>
      <c r="G15" s="50">
        <v>1.0021024000000001E-3</v>
      </c>
      <c r="H15" s="50">
        <v>0.33293109999999998</v>
      </c>
      <c r="I15" s="59" t="b">
        <v>0</v>
      </c>
    </row>
    <row r="16" spans="1:9" ht="14.45" customHeight="1" x14ac:dyDescent="0.25">
      <c r="A16" s="22">
        <v>20</v>
      </c>
      <c r="B16" s="32" t="s">
        <v>130</v>
      </c>
      <c r="C16" s="50">
        <v>1.7751223E-3</v>
      </c>
      <c r="D16" s="50">
        <v>7.5781744</v>
      </c>
      <c r="E16" s="50">
        <v>0.46196108000000002</v>
      </c>
      <c r="F16" s="50">
        <v>7.0159441999999997E-3</v>
      </c>
      <c r="G16" s="50">
        <v>3.0313279000000002E-3</v>
      </c>
      <c r="H16" s="50">
        <v>0.86067262</v>
      </c>
      <c r="I16" s="59" t="b">
        <v>0</v>
      </c>
    </row>
    <row r="17" spans="1:9" ht="14.45" customHeight="1" x14ac:dyDescent="0.25">
      <c r="A17" s="22">
        <v>21</v>
      </c>
      <c r="B17" s="32" t="s">
        <v>131</v>
      </c>
      <c r="C17" s="50">
        <v>6.0269407000000002E-4</v>
      </c>
      <c r="D17" s="50">
        <v>0.82331812000000004</v>
      </c>
      <c r="E17" s="50">
        <v>9.2401000999999996E-2</v>
      </c>
      <c r="F17" s="50">
        <v>2.2715029999999998E-3</v>
      </c>
      <c r="G17" s="50">
        <v>8.7793080999999998E-4</v>
      </c>
      <c r="H17" s="50">
        <v>0.29167724</v>
      </c>
      <c r="I17" s="59" t="b">
        <v>0</v>
      </c>
    </row>
    <row r="18" spans="1:9" ht="14.45" customHeight="1" x14ac:dyDescent="0.25">
      <c r="A18" s="22">
        <v>25</v>
      </c>
      <c r="B18" s="35" t="s">
        <v>133</v>
      </c>
      <c r="C18" s="51">
        <v>1.4474578E-5</v>
      </c>
      <c r="D18" s="51">
        <v>2.1134135000000001</v>
      </c>
      <c r="E18" s="51">
        <v>0.22375627000000001</v>
      </c>
      <c r="F18" s="51">
        <v>7.2554300000000002E-3</v>
      </c>
      <c r="G18" s="51">
        <v>1.8719005000000001E-3</v>
      </c>
      <c r="H18" s="51">
        <v>1.1395907999999999</v>
      </c>
      <c r="I18" s="59" t="b">
        <v>0</v>
      </c>
    </row>
    <row r="19" spans="1:9" ht="14.45" customHeight="1" x14ac:dyDescent="0.25">
      <c r="A19" s="22">
        <v>28</v>
      </c>
      <c r="B19" s="34" t="s">
        <v>123</v>
      </c>
      <c r="C19" s="51">
        <v>2.1675339E-3</v>
      </c>
      <c r="D19" s="51">
        <v>2.3852028000000001</v>
      </c>
      <c r="E19" s="51">
        <v>0.24039757</v>
      </c>
      <c r="F19" s="51">
        <v>4.5559939999999998E-3</v>
      </c>
      <c r="G19" s="51">
        <v>3.8858629999999998E-3</v>
      </c>
      <c r="H19" s="51">
        <v>1.9759963</v>
      </c>
      <c r="I19" s="59" t="b">
        <v>0</v>
      </c>
    </row>
    <row r="20" spans="1:9" ht="14.45" customHeight="1" x14ac:dyDescent="0.25">
      <c r="A20" s="22">
        <v>29</v>
      </c>
      <c r="B20" s="34" t="s">
        <v>125</v>
      </c>
      <c r="C20" s="50">
        <v>2.1675339E-3</v>
      </c>
      <c r="D20" s="50">
        <v>2.3852028000000001</v>
      </c>
      <c r="E20" s="50">
        <v>0.24039757</v>
      </c>
      <c r="F20" s="50">
        <v>4.5559939999999998E-3</v>
      </c>
      <c r="G20" s="50">
        <v>3.8858629999999998E-3</v>
      </c>
      <c r="H20" s="50">
        <v>1.9759963</v>
      </c>
      <c r="I20" s="59" t="b">
        <v>0</v>
      </c>
    </row>
    <row r="21" spans="1:9" ht="14.45" customHeight="1" x14ac:dyDescent="0.25">
      <c r="A21" s="48">
        <v>30</v>
      </c>
      <c r="B21" s="49" t="s">
        <v>154</v>
      </c>
      <c r="C21" s="52">
        <v>1.4238930000000001E-3</v>
      </c>
      <c r="D21" s="52">
        <v>1.2922062999999999</v>
      </c>
      <c r="E21" s="52">
        <v>0.19672819999999999</v>
      </c>
      <c r="F21" s="52">
        <v>8.0315088999999996E-3</v>
      </c>
      <c r="G21" s="52">
        <v>2.7384863000000001E-3</v>
      </c>
      <c r="H21" s="52">
        <v>0.89059001000000004</v>
      </c>
      <c r="I21" s="59" t="b">
        <v>0</v>
      </c>
    </row>
    <row r="22" spans="1:9" ht="14.45" customHeight="1" x14ac:dyDescent="0.25">
      <c r="A22" s="22">
        <v>31</v>
      </c>
      <c r="B22" s="39" t="s">
        <v>132</v>
      </c>
      <c r="C22" s="51">
        <v>1.398646E-5</v>
      </c>
      <c r="D22" s="51">
        <v>1.0869945000000001</v>
      </c>
      <c r="E22" s="51">
        <v>0.18026732000000001</v>
      </c>
      <c r="F22" s="51">
        <v>7.1452427000000002E-3</v>
      </c>
      <c r="G22" s="51">
        <v>1.8322938999999999E-3</v>
      </c>
      <c r="H22" s="51">
        <v>1.1594272000000001</v>
      </c>
      <c r="I22" s="59" t="b">
        <v>0</v>
      </c>
    </row>
    <row r="23" spans="1:9" ht="14.45" customHeight="1" x14ac:dyDescent="0.25">
      <c r="A23" s="48">
        <v>99</v>
      </c>
      <c r="B23" s="60" t="s">
        <v>162</v>
      </c>
      <c r="C23" s="59">
        <v>0</v>
      </c>
      <c r="D23" s="59">
        <v>0</v>
      </c>
      <c r="E23" s="59">
        <v>0.6</v>
      </c>
      <c r="F23" s="59">
        <v>0</v>
      </c>
      <c r="G23" s="59">
        <v>0</v>
      </c>
      <c r="H23" s="59">
        <v>0</v>
      </c>
      <c r="I23" s="59" t="b">
        <v>1</v>
      </c>
    </row>
  </sheetData>
  <conditionalFormatting sqref="A19:A21 A2:A16">
    <cfRule type="expression" dxfId="12" priority="3" stopIfTrue="1">
      <formula>ROW(A2)=$C$1</formula>
    </cfRule>
    <cfRule type="expression" dxfId="11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workbookViewId="0">
      <selection activeCell="A4" sqref="A4"/>
    </sheetView>
  </sheetViews>
  <sheetFormatPr defaultRowHeight="15" x14ac:dyDescent="0.25"/>
  <cols>
    <col min="1" max="1" width="19" bestFit="1" customWidth="1"/>
    <col min="2" max="2" width="9.85546875" customWidth="1"/>
    <col min="3" max="3" width="13.28515625" customWidth="1"/>
  </cols>
  <sheetData>
    <row r="1" spans="1:5" x14ac:dyDescent="0.25">
      <c r="A1" t="s">
        <v>170</v>
      </c>
      <c r="B1" t="s">
        <v>1</v>
      </c>
      <c r="C1" t="s">
        <v>169</v>
      </c>
      <c r="D1" t="s">
        <v>171</v>
      </c>
      <c r="E1" t="s">
        <v>172</v>
      </c>
    </row>
    <row r="2" spans="1:5" x14ac:dyDescent="0.25">
      <c r="A2">
        <v>1</v>
      </c>
      <c r="B2">
        <v>99</v>
      </c>
      <c r="C2" t="str">
        <f>VLOOKUP(Table8[[#This Row],[ID]],FeedLib[#Data],2,0)</f>
        <v>New*</v>
      </c>
      <c r="D2">
        <v>0</v>
      </c>
      <c r="E2">
        <v>0</v>
      </c>
    </row>
    <row r="3" spans="1:5" x14ac:dyDescent="0.25">
      <c r="A3" s="2">
        <v>1</v>
      </c>
      <c r="B3" s="2">
        <v>99</v>
      </c>
      <c r="C3" s="2" t="str">
        <f>VLOOKUP(Table8[[#This Row],[ID]],FeedLib[#Data],2,0)</f>
        <v>New*</v>
      </c>
      <c r="D3" s="2">
        <v>0.01</v>
      </c>
      <c r="E3" s="68">
        <v>0.17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26</v>
      </c>
    </row>
    <row r="3" spans="1:1" x14ac:dyDescent="0.25">
      <c r="A3" s="7" t="s">
        <v>27</v>
      </c>
    </row>
    <row r="4" spans="1:1" x14ac:dyDescent="0.25">
      <c r="A4" s="6" t="s">
        <v>28</v>
      </c>
    </row>
    <row r="5" spans="1:1" x14ac:dyDescent="0.25">
      <c r="A5" s="8" t="s">
        <v>29</v>
      </c>
    </row>
    <row r="6" spans="1:1" x14ac:dyDescent="0.25">
      <c r="A6" s="6" t="s">
        <v>30</v>
      </c>
    </row>
    <row r="7" spans="1:1" x14ac:dyDescent="0.25">
      <c r="A7" s="8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6" t="s">
        <v>34</v>
      </c>
    </row>
    <row r="11" spans="1:1" x14ac:dyDescent="0.25">
      <c r="A11" s="6" t="s">
        <v>35</v>
      </c>
    </row>
    <row r="12" spans="1:1" x14ac:dyDescent="0.25">
      <c r="A12" s="9" t="s">
        <v>36</v>
      </c>
    </row>
    <row r="13" spans="1:1" x14ac:dyDescent="0.25">
      <c r="A13" s="6" t="s">
        <v>37</v>
      </c>
    </row>
    <row r="14" spans="1:1" x14ac:dyDescent="0.25">
      <c r="A14" s="6" t="s">
        <v>38</v>
      </c>
    </row>
    <row r="15" spans="1:1" x14ac:dyDescent="0.25">
      <c r="A15" s="6" t="s">
        <v>39</v>
      </c>
    </row>
    <row r="16" spans="1:1" x14ac:dyDescent="0.25">
      <c r="A16" s="6" t="s">
        <v>40</v>
      </c>
    </row>
    <row r="17" spans="1:1" x14ac:dyDescent="0.25">
      <c r="A17" s="8" t="s">
        <v>41</v>
      </c>
    </row>
    <row r="18" spans="1:1" x14ac:dyDescent="0.25">
      <c r="A18" s="6" t="s">
        <v>42</v>
      </c>
    </row>
    <row r="19" spans="1:1" x14ac:dyDescent="0.25">
      <c r="A19" s="6" t="s">
        <v>43</v>
      </c>
    </row>
    <row r="20" spans="1:1" x14ac:dyDescent="0.25">
      <c r="A20" s="6" t="s">
        <v>44</v>
      </c>
    </row>
    <row r="21" spans="1:1" x14ac:dyDescent="0.25">
      <c r="A21" s="8" t="s">
        <v>45</v>
      </c>
    </row>
    <row r="22" spans="1:1" x14ac:dyDescent="0.25">
      <c r="A22" s="10" t="s">
        <v>46</v>
      </c>
    </row>
    <row r="23" spans="1:1" x14ac:dyDescent="0.25">
      <c r="A23" s="10" t="s">
        <v>47</v>
      </c>
    </row>
    <row r="24" spans="1:1" x14ac:dyDescent="0.25">
      <c r="A24" s="10" t="s">
        <v>48</v>
      </c>
    </row>
    <row r="25" spans="1:1" x14ac:dyDescent="0.25">
      <c r="A25" s="10" t="s">
        <v>49</v>
      </c>
    </row>
    <row r="26" spans="1:1" x14ac:dyDescent="0.25">
      <c r="A26" s="10" t="s">
        <v>50</v>
      </c>
    </row>
    <row r="27" spans="1:1" x14ac:dyDescent="0.25">
      <c r="A27" s="10" t="s">
        <v>51</v>
      </c>
    </row>
    <row r="28" spans="1:1" x14ac:dyDescent="0.25">
      <c r="A28" s="10" t="s">
        <v>52</v>
      </c>
    </row>
    <row r="29" spans="1:1" x14ac:dyDescent="0.25">
      <c r="A29" s="10" t="s">
        <v>53</v>
      </c>
    </row>
    <row r="30" spans="1:1" x14ac:dyDescent="0.25">
      <c r="A30" s="6" t="s">
        <v>54</v>
      </c>
    </row>
    <row r="31" spans="1:1" x14ac:dyDescent="0.25">
      <c r="A31" s="6" t="s">
        <v>55</v>
      </c>
    </row>
    <row r="32" spans="1:1" x14ac:dyDescent="0.25">
      <c r="A32" s="6" t="s">
        <v>56</v>
      </c>
    </row>
    <row r="33" spans="1:1" x14ac:dyDescent="0.25">
      <c r="A33" s="6" t="s">
        <v>57</v>
      </c>
    </row>
    <row r="34" spans="1:1" x14ac:dyDescent="0.25">
      <c r="A34" s="6" t="s">
        <v>58</v>
      </c>
    </row>
    <row r="35" spans="1:1" x14ac:dyDescent="0.25">
      <c r="A35" s="6" t="s">
        <v>59</v>
      </c>
    </row>
    <row r="36" spans="1:1" x14ac:dyDescent="0.25">
      <c r="A36" s="6" t="s">
        <v>60</v>
      </c>
    </row>
    <row r="37" spans="1:1" x14ac:dyDescent="0.25">
      <c r="A37" s="6" t="s">
        <v>61</v>
      </c>
    </row>
    <row r="38" spans="1:1" x14ac:dyDescent="0.25">
      <c r="A38" s="6" t="s">
        <v>62</v>
      </c>
    </row>
    <row r="39" spans="1:1" x14ac:dyDescent="0.25">
      <c r="A39" s="6" t="s">
        <v>63</v>
      </c>
    </row>
    <row r="40" spans="1:1" x14ac:dyDescent="0.25">
      <c r="A40" s="6" t="s">
        <v>64</v>
      </c>
    </row>
    <row r="41" spans="1:1" x14ac:dyDescent="0.25">
      <c r="A41" s="6" t="s">
        <v>65</v>
      </c>
    </row>
    <row r="42" spans="1:1" x14ac:dyDescent="0.25">
      <c r="A42" s="6" t="s">
        <v>66</v>
      </c>
    </row>
    <row r="43" spans="1:1" x14ac:dyDescent="0.25">
      <c r="A43" s="6" t="s">
        <v>67</v>
      </c>
    </row>
    <row r="44" spans="1:1" x14ac:dyDescent="0.25">
      <c r="A44" s="6" t="s">
        <v>68</v>
      </c>
    </row>
    <row r="45" spans="1:1" x14ac:dyDescent="0.25">
      <c r="A45" s="6" t="s">
        <v>69</v>
      </c>
    </row>
    <row r="46" spans="1:1" x14ac:dyDescent="0.25">
      <c r="A46" s="6" t="s">
        <v>70</v>
      </c>
    </row>
    <row r="47" spans="1:1" x14ac:dyDescent="0.25">
      <c r="A47" s="6" t="s">
        <v>71</v>
      </c>
    </row>
    <row r="48" spans="1:1" x14ac:dyDescent="0.25">
      <c r="A48" s="6" t="s">
        <v>72</v>
      </c>
    </row>
    <row r="49" spans="1:1" x14ac:dyDescent="0.25">
      <c r="A49" s="6" t="s">
        <v>73</v>
      </c>
    </row>
    <row r="50" spans="1:1" x14ac:dyDescent="0.25">
      <c r="A50" s="6" t="s">
        <v>74</v>
      </c>
    </row>
    <row r="51" spans="1:1" x14ac:dyDescent="0.25">
      <c r="A51" s="6" t="s">
        <v>75</v>
      </c>
    </row>
    <row r="52" spans="1:1" x14ac:dyDescent="0.25">
      <c r="A52" s="6" t="s">
        <v>76</v>
      </c>
    </row>
    <row r="53" spans="1:1" x14ac:dyDescent="0.25">
      <c r="A53" s="6" t="s">
        <v>77</v>
      </c>
    </row>
    <row r="54" spans="1:1" x14ac:dyDescent="0.25">
      <c r="A54" s="6" t="s">
        <v>78</v>
      </c>
    </row>
    <row r="55" spans="1:1" x14ac:dyDescent="0.25">
      <c r="A55" s="6" t="s">
        <v>79</v>
      </c>
    </row>
    <row r="56" spans="1:1" x14ac:dyDescent="0.25">
      <c r="A56" s="6" t="s">
        <v>80</v>
      </c>
    </row>
    <row r="57" spans="1:1" x14ac:dyDescent="0.25">
      <c r="A57" s="6" t="s">
        <v>81</v>
      </c>
    </row>
    <row r="58" spans="1:1" x14ac:dyDescent="0.25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Additives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2021-08-10T14:27:51Z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