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0" yWindow="0" windowWidth="28800" windowHeight="12000"/>
  </bookViews>
  <sheets>
    <sheet name="Scenario" sheetId="3" r:id="rId1"/>
    <sheet name="Feeds" sheetId="2" r:id="rId2"/>
    <sheet name="LCA" sheetId="5" r:id="rId3"/>
    <sheet name="LCA Library" sheetId="6" r:id="rId4"/>
    <sheet name="Feed Library" sheetId="1" r:id="rId5"/>
    <sheet name="Parameters List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F22" i="2"/>
  <c r="B20" i="6"/>
  <c r="H4" i="5" l="1"/>
  <c r="G4" i="5"/>
  <c r="F4" i="5"/>
  <c r="E4" i="5"/>
  <c r="D4" i="5"/>
  <c r="C4" i="5"/>
  <c r="E3" i="5" l="1"/>
  <c r="H3" i="5"/>
  <c r="G3" i="5"/>
  <c r="F3" i="5"/>
  <c r="D3" i="5"/>
  <c r="C3" i="5"/>
  <c r="B21" i="6" l="1"/>
  <c r="F20" i="2"/>
  <c r="F17" i="2" l="1"/>
  <c r="F18" i="2"/>
  <c r="F19" i="2"/>
  <c r="B17" i="6"/>
  <c r="B18" i="6"/>
  <c r="B19" i="6"/>
  <c r="B16" i="6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B15" i="6" l="1"/>
  <c r="B9" i="6" l="1"/>
  <c r="B2" i="6" l="1"/>
  <c r="B14" i="6" l="1"/>
  <c r="B13" i="6"/>
  <c r="B12" i="6"/>
  <c r="B11" i="6"/>
  <c r="B10" i="6"/>
  <c r="B8" i="6"/>
  <c r="B7" i="6"/>
  <c r="B6" i="6"/>
  <c r="B5" i="6"/>
  <c r="B4" i="6"/>
  <c r="B3" i="6"/>
</calcChain>
</file>

<file path=xl/sharedStrings.xml><?xml version="1.0" encoding="utf-8"?>
<sst xmlns="http://schemas.openxmlformats.org/spreadsheetml/2006/main" count="188" uniqueCount="134">
  <si>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</si>
  <si>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</si>
  <si>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</si>
  <si>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</si>
  <si>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</si>
  <si>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</si>
  <si>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</si>
  <si>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</si>
  <si>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</si>
  <si>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</si>
  <si>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</si>
  <si>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</si>
  <si>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</si>
  <si>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</si>
  <si>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</si>
  <si>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</si>
  <si>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</si>
  <si>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</si>
  <si>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</si>
  <si>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</si>
  <si>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</si>
  <si>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</si>
  <si>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</si>
  <si>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</si>
  <si>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</si>
  <si>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</si>
  <si>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</si>
  <si>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</si>
  <si>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</si>
  <si>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</si>
  <si>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</si>
  <si>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</si>
  <si>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</si>
  <si>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</si>
  <si>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</si>
  <si>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</si>
  <si>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</si>
  <si>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</si>
  <si>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</si>
  <si>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</si>
  <si>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</si>
  <si>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</si>
  <si>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</si>
  <si>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</si>
  <si>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</si>
  <si>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</si>
  <si>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</si>
  <si>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</si>
  <si>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</si>
  <si>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</si>
  <si>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</si>
  <si>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</si>
  <si>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</si>
  <si>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</si>
  <si>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</si>
  <si>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</si>
  <si>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</si>
  <si>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</si>
  <si>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Sunflower meal</t>
  </si>
  <si>
    <t>Wheat bran</t>
  </si>
  <si>
    <t>Wheat middlings</t>
  </si>
  <si>
    <t>Breed</t>
  </si>
  <si>
    <t>SBW</t>
  </si>
  <si>
    <t>BCS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</si>
  <si>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</si>
  <si>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</si>
  <si>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</si>
  <si>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</si>
  <si>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</si>
  <si>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</si>
  <si>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</si>
  <si>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</si>
  <si>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</si>
  <si>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LB</t>
  </si>
  <si>
    <t>UB</t>
  </si>
  <si>
    <t>Tol</t>
  </si>
  <si>
    <t>Methane</t>
  </si>
  <si>
    <t>IPCC2006</t>
  </si>
  <si>
    <t>Methane_Equation</t>
  </si>
  <si>
    <t>Feed Scenario</t>
  </si>
  <si>
    <t>LCA ID</t>
  </si>
  <si>
    <t>Obj</t>
  </si>
  <si>
    <t>MaxProfit</t>
  </si>
  <si>
    <t>LCA weight</t>
  </si>
  <si>
    <t>Min %DM</t>
  </si>
  <si>
    <t>Max %DM</t>
  </si>
  <si>
    <t>Cost [US$/kg AF]</t>
  </si>
  <si>
    <t>Multiobjective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</si>
  <si>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</si>
  <si>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</si>
  <si>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</si>
  <si>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</si>
  <si>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LCA_Land competition CML non baseline (m2a)</t>
  </si>
  <si>
    <t>LCA_Eutrophication CML baseline (kg PO4- eq)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</si>
  <si>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</si>
  <si>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</si>
  <si>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</si>
  <si>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</si>
  <si>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</si>
  <si>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</si>
  <si>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Feeding Time</t>
  </si>
  <si>
    <t>Target Weight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</si>
  <si>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</si>
  <si>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</si>
  <si>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</si>
  <si>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</si>
  <si>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</si>
  <si>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</si>
  <si>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</si>
  <si>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</si>
  <si>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</si>
  <si>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</si>
  <si>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</si>
  <si>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</si>
  <si>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DDGS Wheat</t>
  </si>
  <si>
    <t>Wheat feed flour</t>
  </si>
  <si>
    <t>Wheat gluten feed</t>
  </si>
  <si>
    <t>Corn Silage Processed 25 DM 41 NDF Medium</t>
  </si>
  <si>
    <t>UREA</t>
  </si>
  <si>
    <t>Normalize</t>
  </si>
  <si>
    <t>Baled grass, temporary meadow, with clover, Northwestern region, at farm/FR S</t>
  </si>
  <si>
    <t>Grass silage, horizontal silo, temporary meadow, with clover, Northwestern region, at farm/FR S</t>
  </si>
  <si>
    <t xml:space="preserve">Charolais </t>
  </si>
  <si>
    <t>BF</t>
  </si>
  <si>
    <t>Test</t>
  </si>
  <si>
    <t>GSS-MAX_CO2</t>
  </si>
  <si>
    <t>GSS-MAX_BALANCED_N</t>
  </si>
  <si>
    <t>GSS-MAX_BALANCED_FLOR</t>
  </si>
  <si>
    <t>GSS</t>
  </si>
  <si>
    <t>GSS-MAX_BALANCED</t>
  </si>
  <si>
    <t>GSS-MAX_BALANCED_FLOR_N</t>
  </si>
  <si>
    <t>GSS-MAX_CO2_MONO</t>
  </si>
  <si>
    <t>DMI Equation</t>
  </si>
  <si>
    <t>NRC2016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</si>
</sst>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quotePrefix="1" applyAlignment="1" applyProtection="1"/>
    <xf numFmtId="0" fontId="0" fillId="0" borderId="0" xfId="0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0" fillId="0" borderId="0" xfId="0" applyNumberFormat="1" applyFill="1"/>
    <xf numFmtId="0" fontId="0" fillId="0" borderId="0" xfId="0" applyNumberFormat="1"/>
    <xf numFmtId="0" fontId="4" fillId="0" borderId="0" xfId="0" applyFont="1" applyFill="1" applyAlignment="1" applyProtection="1"/>
    <xf numFmtId="0" fontId="2" fillId="0" borderId="0" xfId="0" applyFont="1" applyAlignment="1">
      <alignment wrapText="1"/>
    </xf>
    <xf numFmtId="0" fontId="2" fillId="0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Fill="1"/>
    <xf numFmtId="2" fontId="2" fillId="0" borderId="0" xfId="0" applyNumberFormat="1" applyFont="1" applyFill="1"/>
    <xf numFmtId="0" fontId="2" fillId="0" borderId="0" xfId="0" applyNumberFormat="1" applyFont="1" applyFill="1"/>
    <xf numFmtId="0" fontId="3" fillId="0" borderId="0" xfId="0" quotePrefix="1" applyFont="1" applyAlignment="1" applyProtection="1"/>
    <xf numFmtId="0" fontId="3" fillId="5" borderId="0" xfId="0" applyFont="1" applyFill="1" applyAlignment="1" applyProtection="1"/>
    <xf numFmtId="0" fontId="3" fillId="0" borderId="0" xfId="0" quotePrefix="1" applyFont="1" applyAlignment="1" applyProtection="1">
      <alignment horizontal="left"/>
    </xf>
    <xf numFmtId="0" fontId="3" fillId="0" borderId="0" xfId="0" applyFont="1" applyAlignment="1" applyProtection="1"/>
    <xf numFmtId="0" fontId="3" fillId="5" borderId="0" xfId="0" applyFont="1" applyFill="1" applyProtection="1"/>
    <xf numFmtId="0" fontId="2" fillId="0" borderId="0" xfId="0" applyFont="1" applyFill="1" applyAlignment="1" applyProtection="1"/>
    <xf numFmtId="0" fontId="2" fillId="0" borderId="0" xfId="0" applyFont="1" applyFill="1" applyAlignment="1" applyProtection="1">
      <alignment wrapText="1"/>
    </xf>
    <xf numFmtId="0" fontId="5" fillId="0" borderId="0" xfId="0" applyFont="1"/>
    <xf numFmtId="0" fontId="4" fillId="0" borderId="0" xfId="0" applyFont="1" applyFill="1" applyAlignment="1">
      <alignment wrapText="1"/>
    </xf>
    <xf numFmtId="0" fontId="4" fillId="0" borderId="0" xfId="0" applyNumberFormat="1" applyFont="1" applyFill="1" applyAlignment="1">
      <alignment wrapText="1"/>
    </xf>
    <xf numFmtId="0" fontId="4" fillId="0" borderId="0" xfId="0" applyNumberFormat="1" applyFont="1" applyFill="1" applyAlignment="1" applyProtection="1"/>
  </cellXfs>
  <cellStyles count="1">
    <cellStyle name="Normal" xfId="0" builtinId="0"/>
  </cellStyles>
  <dxfs count="54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V8" totalsRowShown="0">
  <autoFilter ref="A1:V8"/>
  <tableColumns count="22">
    <tableColumn id="1" name="ID"/>
    <tableColumn id="2" name="Feed Scenario"/>
    <tableColumn id="3" name="Breed"/>
    <tableColumn id="4" name="SBW"/>
    <tableColumn id="5" name="Feeding Time"/>
    <tableColumn id="6" name="Target Weight"/>
    <tableColumn id="7" name="BCS"/>
    <tableColumn id="8" name="BE"/>
    <tableColumn id="9" name="L"/>
    <tableColumn id="10" name="SEX"/>
    <tableColumn id="11" name="a2"/>
    <tableColumn id="12" name="PH"/>
    <tableColumn id="13" name="Selling Price"/>
    <tableColumn id="15" name="Algorithm"/>
    <tableColumn id="16" name="Identifier"/>
    <tableColumn id="17" name="LB"/>
    <tableColumn id="18" name="UB"/>
    <tableColumn id="19" name="Tol"/>
    <tableColumn id="14" name="DMI Equation"/>
    <tableColumn id="20" name="LCA ID"/>
    <tableColumn id="21" name="Multiobjective"/>
    <tableColumn id="22" name="Obj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F22" totalsRowShown="0" dataDxfId="53">
  <autoFilter ref="A1:F22"/>
  <sortState ref="B2:F30">
    <sortCondition ref="B1:B30"/>
  </sortState>
  <tableColumns count="6">
    <tableColumn id="6" name="Feed Scenario" dataDxfId="52"/>
    <tableColumn id="1" name="ID" dataDxfId="51"/>
    <tableColumn id="2" name="Min %DM" dataDxfId="50"/>
    <tableColumn id="3" name="Max %DM" dataDxfId="49"/>
    <tableColumn id="4" name="Cost [US$/kg AF]" dataDxfId="48"/>
    <tableColumn id="5" name="Name" dataDxfId="47">
      <calculatedColumnFormula>VLOOKUP(Tabela2[[#This Row],[ID]],FeedLib[#Data],2,FALSE)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K6" totalsRowShown="0">
  <autoFilter ref="A1:K6"/>
  <tableColumns count="11">
    <tableColumn id="1" name="ID"/>
    <tableColumn id="4" name="LCA weight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3" name="Methane"/>
    <tableColumn id="14" name="Methane_Equation"/>
    <tableColumn id="2" name="Normaliz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26" displayName="Tabela26" ref="A1:H23" totalsRowShown="0" headerRowDxfId="46" dataDxfId="45">
  <autoFilter ref="A1:H23"/>
  <sortState ref="A2:C15">
    <sortCondition ref="A1:A15"/>
  </sortState>
  <tableColumns count="8">
    <tableColumn id="1" name="ID" dataDxfId="44"/>
    <tableColumn id="5" name="Name" dataDxfId="43">
      <calculatedColumnFormula>VLOOKUP(Tabela26[[#This Row],[ID]],FeedLib[],2,FALSE)</calculatedColumnFormula>
    </tableColumn>
    <tableColumn id="2" name="LCA_Phosphorous consumption (kg P)" dataDxfId="42"/>
    <tableColumn id="3" name="LCA_CED 1.8 non renewable fossil+nuclear (MJ)" dataDxfId="41"/>
    <tableColumn id="4" name="LCA_Climate change ILCD (kg CO2 eq)" dataDxfId="40"/>
    <tableColumn id="7" name="LCA_Acidification ILCD (molc H+ eq)" dataDxfId="39"/>
    <tableColumn id="8" name="LCA_Eutrophication CML baseline (kg PO4- eq)" dataDxfId="38"/>
    <tableColumn id="9" name="LCA_Land competition CML non baseline (m2a)" dataDxfId="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S23" totalsRowShown="0" headerRowDxfId="36" dataDxfId="35">
  <autoFilter ref="A1:S23"/>
  <sortState ref="A2:BF219">
    <sortCondition ref="A4:A5"/>
  </sortState>
  <tableColumns count="19">
    <tableColumn id="1" name="ID" dataDxfId="34"/>
    <tableColumn id="2" name="Feed" dataDxfId="33"/>
    <tableColumn id="7" name="Forage, %DM" dataDxfId="32"/>
    <tableColumn id="8" name="DM, %AF" dataDxfId="31"/>
    <tableColumn id="16" name="CP, %DM" dataDxfId="30"/>
    <tableColumn id="31" name="SP, %CP" dataDxfId="29"/>
    <tableColumn id="29" name="ADICP, %CP" dataDxfId="28"/>
    <tableColumn id="24" name="Sugars, %DM" dataDxfId="27"/>
    <tableColumn id="25" name="OA, %DM" dataDxfId="26"/>
    <tableColumn id="23" name="Fat, %DM" dataDxfId="25"/>
    <tableColumn id="9" name="Ash, %DM" dataDxfId="24"/>
    <tableColumn id="10" name="Starch, %DM" dataDxfId="23"/>
    <tableColumn id="12" name="NDF, %DM" dataDxfId="22"/>
    <tableColumn id="13" name="Lignin, %DM" dataDxfId="21"/>
    <tableColumn id="14" name="TDN, %DM" dataDxfId="20"/>
    <tableColumn id="18" name="NEma, Mcal/kg" dataDxfId="19"/>
    <tableColumn id="19" name="NEga, Mcal/kg" dataDxfId="18"/>
    <tableColumn id="21" name="RUP, %CP" dataDxfId="17"/>
    <tableColumn id="20" name="pef, %NDF" dataDxfId="1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V8"/>
  <sheetViews>
    <sheetView tabSelected="1" workbookViewId="0">
      <selection activeCell="S2" sqref="S2:S8"/>
    </sheetView>
  </sheetViews>
  <sheetFormatPr defaultRowHeight="14.4" x14ac:dyDescent="0.3"/>
  <cols>
    <col min="1" max="1" width="5" bestFit="1" customWidth="1"/>
    <col min="2" max="2" width="14.88671875" bestFit="1" customWidth="1"/>
    <col min="3" max="3" width="8.109375" bestFit="1" customWidth="1"/>
    <col min="4" max="4" width="7.109375" bestFit="1" customWidth="1"/>
    <col min="5" max="5" width="14.33203125" bestFit="1" customWidth="1"/>
    <col min="6" max="6" width="15" bestFit="1" customWidth="1"/>
    <col min="7" max="7" width="6.44140625" customWidth="1"/>
    <col min="8" max="8" width="5.33203125" customWidth="1"/>
    <col min="9" max="9" width="4.109375" bestFit="1" customWidth="1"/>
    <col min="10" max="10" width="6.33203125" customWidth="1"/>
    <col min="11" max="11" width="5.21875" bestFit="1" customWidth="1"/>
    <col min="12" max="12" width="5.5546875" bestFit="1" customWidth="1"/>
    <col min="13" max="13" width="13.21875" bestFit="1" customWidth="1"/>
    <col min="14" max="14" width="11.5546875" bestFit="1" customWidth="1"/>
    <col min="15" max="15" width="26.33203125" bestFit="1" customWidth="1"/>
    <col min="16" max="16" width="5.21875" bestFit="1" customWidth="1"/>
    <col min="17" max="17" width="6" bestFit="1" customWidth="1"/>
    <col min="18" max="18" width="7" bestFit="1" customWidth="1"/>
    <col min="19" max="19" width="14.77734375" bestFit="1" customWidth="1"/>
    <col min="20" max="20" width="8.6640625" bestFit="1" customWidth="1"/>
    <col min="21" max="21" width="15.5546875" bestFit="1" customWidth="1"/>
    <col min="22" max="22" width="13.109375" bestFit="1" customWidth="1"/>
    <col min="23" max="23" width="8.88671875" customWidth="1"/>
  </cols>
  <sheetData>
    <row r="1" spans="1:22" x14ac:dyDescent="0.3">
      <c r="A1" t="s">
        <v>56</v>
      </c>
      <c r="B1" t="s">
        <v>79</v>
      </c>
      <c r="C1" t="s">
        <v>61</v>
      </c>
      <c r="D1" t="s">
        <v>62</v>
      </c>
      <c r="E1" t="s">
        <v>100</v>
      </c>
      <c r="F1" t="s">
        <v>101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72</v>
      </c>
      <c r="O1" t="s">
        <v>71</v>
      </c>
      <c r="P1" t="s">
        <v>73</v>
      </c>
      <c r="Q1" t="s">
        <v>74</v>
      </c>
      <c r="R1" t="s">
        <v>75</v>
      </c>
      <c r="S1" t="s">
        <v>132</v>
      </c>
      <c r="T1" t="s">
        <v>80</v>
      </c>
      <c r="U1" t="s">
        <v>87</v>
      </c>
      <c r="V1" t="s">
        <v>81</v>
      </c>
    </row>
    <row r="2" spans="1:22" x14ac:dyDescent="0.3">
      <c r="A2">
        <v>1</v>
      </c>
      <c r="B2">
        <v>1</v>
      </c>
      <c r="C2" t="s">
        <v>122</v>
      </c>
      <c r="D2">
        <v>375</v>
      </c>
      <c r="F2">
        <v>620</v>
      </c>
      <c r="G2">
        <v>5</v>
      </c>
      <c r="H2">
        <v>1</v>
      </c>
      <c r="I2">
        <v>1</v>
      </c>
      <c r="J2">
        <v>1</v>
      </c>
      <c r="K2">
        <v>0</v>
      </c>
      <c r="L2">
        <v>6.2</v>
      </c>
      <c r="M2">
        <v>3.84</v>
      </c>
      <c r="N2" t="s">
        <v>123</v>
      </c>
      <c r="O2" t="s">
        <v>124</v>
      </c>
      <c r="P2">
        <v>0.96</v>
      </c>
      <c r="Q2">
        <v>2.02</v>
      </c>
      <c r="R2">
        <v>1E-3</v>
      </c>
      <c r="S2" t="s">
        <v>133</v>
      </c>
      <c r="T2">
        <v>-1</v>
      </c>
      <c r="U2" t="b">
        <v>0</v>
      </c>
      <c r="V2" t="s">
        <v>82</v>
      </c>
    </row>
    <row r="3" spans="1:22" x14ac:dyDescent="0.3">
      <c r="A3">
        <v>2</v>
      </c>
      <c r="B3">
        <v>1</v>
      </c>
      <c r="C3" t="s">
        <v>122</v>
      </c>
      <c r="D3">
        <v>375</v>
      </c>
      <c r="F3">
        <v>620</v>
      </c>
      <c r="G3">
        <v>5</v>
      </c>
      <c r="H3">
        <v>1</v>
      </c>
      <c r="I3">
        <v>1</v>
      </c>
      <c r="J3">
        <v>1</v>
      </c>
      <c r="K3">
        <v>0</v>
      </c>
      <c r="L3">
        <v>6.2</v>
      </c>
      <c r="M3">
        <v>3.84</v>
      </c>
      <c r="N3" t="s">
        <v>128</v>
      </c>
      <c r="O3" t="s">
        <v>131</v>
      </c>
      <c r="P3">
        <v>0.96</v>
      </c>
      <c r="Q3">
        <v>2.02</v>
      </c>
      <c r="R3">
        <v>1E-3</v>
      </c>
      <c r="S3" t="s">
        <v>133</v>
      </c>
      <c r="T3">
        <v>1</v>
      </c>
      <c r="U3" t="b">
        <v>0</v>
      </c>
      <c r="V3" t="s">
        <v>82</v>
      </c>
    </row>
    <row r="4" spans="1:22" x14ac:dyDescent="0.3">
      <c r="A4">
        <v>3</v>
      </c>
      <c r="B4">
        <v>1</v>
      </c>
      <c r="C4" t="s">
        <v>122</v>
      </c>
      <c r="D4">
        <v>375</v>
      </c>
      <c r="F4">
        <v>620</v>
      </c>
      <c r="G4">
        <v>5</v>
      </c>
      <c r="H4">
        <v>1</v>
      </c>
      <c r="I4">
        <v>1</v>
      </c>
      <c r="J4">
        <v>1</v>
      </c>
      <c r="K4">
        <v>0</v>
      </c>
      <c r="L4">
        <v>6.2</v>
      </c>
      <c r="M4">
        <v>3.84</v>
      </c>
      <c r="N4" t="s">
        <v>128</v>
      </c>
      <c r="O4" t="s">
        <v>125</v>
      </c>
      <c r="P4">
        <v>0.96</v>
      </c>
      <c r="Q4">
        <v>2.02</v>
      </c>
      <c r="R4">
        <v>1E-3</v>
      </c>
      <c r="S4" t="s">
        <v>133</v>
      </c>
      <c r="T4">
        <v>1</v>
      </c>
      <c r="U4" t="b">
        <v>1</v>
      </c>
      <c r="V4" t="s">
        <v>82</v>
      </c>
    </row>
    <row r="5" spans="1:22" x14ac:dyDescent="0.3">
      <c r="A5">
        <v>4</v>
      </c>
      <c r="B5">
        <v>1</v>
      </c>
      <c r="C5" t="s">
        <v>122</v>
      </c>
      <c r="D5">
        <v>375</v>
      </c>
      <c r="F5">
        <v>620</v>
      </c>
      <c r="G5">
        <v>5</v>
      </c>
      <c r="H5">
        <v>1</v>
      </c>
      <c r="I5">
        <v>1</v>
      </c>
      <c r="J5">
        <v>1</v>
      </c>
      <c r="K5">
        <v>0</v>
      </c>
      <c r="L5">
        <v>6.2</v>
      </c>
      <c r="M5">
        <v>3.84</v>
      </c>
      <c r="N5" t="s">
        <v>128</v>
      </c>
      <c r="O5" t="s">
        <v>126</v>
      </c>
      <c r="P5">
        <v>0.96</v>
      </c>
      <c r="Q5">
        <v>2.02</v>
      </c>
      <c r="R5">
        <v>1E-3</v>
      </c>
      <c r="S5" t="s">
        <v>133</v>
      </c>
      <c r="T5">
        <v>2</v>
      </c>
      <c r="U5" t="b">
        <v>1</v>
      </c>
      <c r="V5" t="s">
        <v>82</v>
      </c>
    </row>
    <row r="6" spans="1:22" x14ac:dyDescent="0.3">
      <c r="A6">
        <v>5</v>
      </c>
      <c r="B6">
        <v>1</v>
      </c>
      <c r="C6" t="s">
        <v>122</v>
      </c>
      <c r="D6">
        <v>375</v>
      </c>
      <c r="F6">
        <v>620</v>
      </c>
      <c r="G6">
        <v>5</v>
      </c>
      <c r="H6">
        <v>1</v>
      </c>
      <c r="I6">
        <v>1</v>
      </c>
      <c r="J6">
        <v>1</v>
      </c>
      <c r="K6">
        <v>0</v>
      </c>
      <c r="L6">
        <v>6.2</v>
      </c>
      <c r="M6">
        <v>3.84</v>
      </c>
      <c r="N6" t="s">
        <v>128</v>
      </c>
      <c r="O6" t="s">
        <v>129</v>
      </c>
      <c r="P6">
        <v>0.96</v>
      </c>
      <c r="Q6">
        <v>2.02</v>
      </c>
      <c r="R6">
        <v>1E-3</v>
      </c>
      <c r="S6" t="s">
        <v>133</v>
      </c>
      <c r="T6">
        <v>3</v>
      </c>
      <c r="U6" t="b">
        <v>1</v>
      </c>
      <c r="V6" t="s">
        <v>82</v>
      </c>
    </row>
    <row r="7" spans="1:22" x14ac:dyDescent="0.3">
      <c r="A7">
        <v>6</v>
      </c>
      <c r="B7">
        <v>1</v>
      </c>
      <c r="C7" t="s">
        <v>122</v>
      </c>
      <c r="D7">
        <v>375</v>
      </c>
      <c r="F7">
        <v>620</v>
      </c>
      <c r="G7">
        <v>5</v>
      </c>
      <c r="H7">
        <v>1</v>
      </c>
      <c r="I7">
        <v>1</v>
      </c>
      <c r="J7">
        <v>1</v>
      </c>
      <c r="K7">
        <v>0</v>
      </c>
      <c r="L7">
        <v>6.2</v>
      </c>
      <c r="M7">
        <v>3.84</v>
      </c>
      <c r="N7" t="s">
        <v>128</v>
      </c>
      <c r="O7" t="s">
        <v>130</v>
      </c>
      <c r="P7">
        <v>0.96</v>
      </c>
      <c r="Q7">
        <v>2.02</v>
      </c>
      <c r="R7">
        <v>1E-3</v>
      </c>
      <c r="S7" t="s">
        <v>133</v>
      </c>
      <c r="T7">
        <v>4</v>
      </c>
      <c r="U7" t="b">
        <v>1</v>
      </c>
      <c r="V7" t="s">
        <v>82</v>
      </c>
    </row>
    <row r="8" spans="1:22" x14ac:dyDescent="0.3">
      <c r="A8">
        <v>7</v>
      </c>
      <c r="B8">
        <v>1</v>
      </c>
      <c r="C8" t="s">
        <v>122</v>
      </c>
      <c r="D8">
        <v>375</v>
      </c>
      <c r="F8">
        <v>620</v>
      </c>
      <c r="G8">
        <v>5</v>
      </c>
      <c r="H8">
        <v>1</v>
      </c>
      <c r="I8">
        <v>1</v>
      </c>
      <c r="J8">
        <v>1</v>
      </c>
      <c r="K8">
        <v>0</v>
      </c>
      <c r="L8">
        <v>6.2</v>
      </c>
      <c r="M8">
        <v>3.84</v>
      </c>
      <c r="N8" t="s">
        <v>128</v>
      </c>
      <c r="O8" t="s">
        <v>127</v>
      </c>
      <c r="P8">
        <v>0.96</v>
      </c>
      <c r="Q8">
        <v>2.02</v>
      </c>
      <c r="R8">
        <v>1E-3</v>
      </c>
      <c r="S8" t="s">
        <v>133</v>
      </c>
      <c r="T8">
        <v>5</v>
      </c>
      <c r="U8" t="b">
        <v>1</v>
      </c>
      <c r="V8" t="s">
        <v>82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F22"/>
  <sheetViews>
    <sheetView workbookViewId="0">
      <selection activeCell="D27" sqref="D27"/>
    </sheetView>
  </sheetViews>
  <sheetFormatPr defaultRowHeight="14.4" x14ac:dyDescent="0.3"/>
  <cols>
    <col min="1" max="1" width="5.109375" bestFit="1" customWidth="1"/>
    <col min="2" max="2" width="6.88671875" bestFit="1" customWidth="1"/>
    <col min="3" max="3" width="7.109375" bestFit="1" customWidth="1"/>
    <col min="4" max="4" width="13.88671875" bestFit="1" customWidth="1"/>
    <col min="5" max="5" width="29.33203125" bestFit="1" customWidth="1"/>
    <col min="6" max="6" width="28.5546875" bestFit="1" customWidth="1"/>
    <col min="7" max="7" width="8.88671875" customWidth="1"/>
  </cols>
  <sheetData>
    <row r="1" spans="1:6" x14ac:dyDescent="0.3">
      <c r="A1" t="s">
        <v>79</v>
      </c>
      <c r="B1" t="s">
        <v>56</v>
      </c>
      <c r="C1" t="s">
        <v>84</v>
      </c>
      <c r="D1" t="s">
        <v>85</v>
      </c>
      <c r="E1" t="s">
        <v>86</v>
      </c>
      <c r="F1" t="s">
        <v>70</v>
      </c>
    </row>
    <row r="2" spans="1:6" x14ac:dyDescent="0.3">
      <c r="A2" s="13">
        <v>1</v>
      </c>
      <c r="B2" s="20">
        <v>159</v>
      </c>
      <c r="C2" s="14">
        <v>0</v>
      </c>
      <c r="D2" s="20">
        <v>40</v>
      </c>
      <c r="E2" s="15">
        <v>0.249</v>
      </c>
      <c r="F2" s="14" t="str">
        <f>VLOOKUP(Tabela2[[#This Row],[ID]],FeedLib[#Data],2,FALSE)</f>
        <v>Sugar beet pulp dehydrated</v>
      </c>
    </row>
    <row r="3" spans="1:6" x14ac:dyDescent="0.3">
      <c r="A3" s="13">
        <v>1</v>
      </c>
      <c r="B3" s="14">
        <v>169</v>
      </c>
      <c r="C3" s="14">
        <v>0</v>
      </c>
      <c r="D3" s="14">
        <v>30</v>
      </c>
      <c r="E3" s="15">
        <v>0.17199999999999999</v>
      </c>
      <c r="F3" s="14" t="str">
        <f>VLOOKUP(Tabela2[[#This Row],[ID]],FeedLib[#Data],2,FALSE)</f>
        <v>Corn gluten feed</v>
      </c>
    </row>
    <row r="4" spans="1:6" x14ac:dyDescent="0.3">
      <c r="A4" s="13">
        <v>1</v>
      </c>
      <c r="B4" s="14">
        <v>520</v>
      </c>
      <c r="C4" s="14">
        <v>0</v>
      </c>
      <c r="D4" s="14">
        <v>20</v>
      </c>
      <c r="E4" s="15">
        <v>0.91900000000000004</v>
      </c>
      <c r="F4" s="14" t="str">
        <f>VLOOKUP(Tabela2[[#This Row],[ID]],FeedLib[#Data],2,FALSE)</f>
        <v>Corn gluten meal (gluten 60)</v>
      </c>
    </row>
    <row r="5" spans="1:6" x14ac:dyDescent="0.3">
      <c r="A5" s="13">
        <v>1</v>
      </c>
      <c r="B5" s="14">
        <v>242</v>
      </c>
      <c r="C5" s="14">
        <v>0</v>
      </c>
      <c r="D5" s="14">
        <v>15</v>
      </c>
      <c r="E5" s="15">
        <v>0.216</v>
      </c>
      <c r="F5" s="14" t="str">
        <f>VLOOKUP(Tabela2[[#This Row],[ID]],FeedLib[#Data],2,FALSE)</f>
        <v>Faba bean dehulled</v>
      </c>
    </row>
    <row r="6" spans="1:6" x14ac:dyDescent="0.3">
      <c r="A6" s="13">
        <v>1</v>
      </c>
      <c r="B6" s="14">
        <v>211</v>
      </c>
      <c r="C6" s="14">
        <v>0</v>
      </c>
      <c r="D6" s="14">
        <v>8</v>
      </c>
      <c r="E6" s="15">
        <v>0.247</v>
      </c>
      <c r="F6" s="14" t="str">
        <f>VLOOKUP(Tabela2[[#This Row],[ID]],FeedLib[#Data],2,FALSE)</f>
        <v>Molasses</v>
      </c>
    </row>
    <row r="7" spans="1:6" x14ac:dyDescent="0.3">
      <c r="A7" s="13">
        <v>1</v>
      </c>
      <c r="B7" s="14">
        <v>511</v>
      </c>
      <c r="C7" s="14">
        <v>0</v>
      </c>
      <c r="D7" s="14">
        <v>50</v>
      </c>
      <c r="E7" s="15">
        <v>0.221</v>
      </c>
      <c r="F7" s="14" t="str">
        <f>VLOOKUP(Tabela2[[#This Row],[ID]],FeedLib[#Data],2,FALSE)</f>
        <v>Rapeseed meal</v>
      </c>
    </row>
    <row r="8" spans="1:6" x14ac:dyDescent="0.3">
      <c r="A8" s="13">
        <v>1</v>
      </c>
      <c r="B8" s="20">
        <v>119</v>
      </c>
      <c r="C8" s="14">
        <v>0</v>
      </c>
      <c r="D8" s="20">
        <v>2</v>
      </c>
      <c r="E8" s="15">
        <v>0.77899699999999994</v>
      </c>
      <c r="F8" s="14" t="str">
        <f>VLOOKUP(Tabela2[[#This Row],[ID]],FeedLib[#Data],2,FALSE)</f>
        <v>Rapeseed oil</v>
      </c>
    </row>
    <row r="9" spans="1:6" x14ac:dyDescent="0.3">
      <c r="A9" s="13">
        <v>1</v>
      </c>
      <c r="B9" s="20">
        <v>535</v>
      </c>
      <c r="C9" s="14">
        <v>0</v>
      </c>
      <c r="D9" s="20">
        <v>8</v>
      </c>
      <c r="E9" s="15">
        <v>0.46600000000000003</v>
      </c>
      <c r="F9" s="14" t="str">
        <f>VLOOKUP(Tabela2[[#This Row],[ID]],FeedLib[#Data],2,FALSE)</f>
        <v>Soybean extruded</v>
      </c>
    </row>
    <row r="10" spans="1:6" x14ac:dyDescent="0.3">
      <c r="A10" s="13">
        <v>1</v>
      </c>
      <c r="B10" s="20">
        <v>539</v>
      </c>
      <c r="C10" s="14">
        <v>0</v>
      </c>
      <c r="D10" s="20">
        <v>10</v>
      </c>
      <c r="E10" s="15">
        <v>0.222</v>
      </c>
      <c r="F10" s="14" t="str">
        <f>VLOOKUP(Tabela2[[#This Row],[ID]],FeedLib[#Data],2,FALSE)</f>
        <v>Sunflower meal low dehulling</v>
      </c>
    </row>
    <row r="11" spans="1:6" x14ac:dyDescent="0.3">
      <c r="A11" s="13">
        <v>1</v>
      </c>
      <c r="B11" s="20">
        <v>519</v>
      </c>
      <c r="C11" s="14">
        <v>0</v>
      </c>
      <c r="D11" s="20">
        <v>30</v>
      </c>
      <c r="E11" s="15">
        <v>0.161</v>
      </c>
      <c r="F11" s="14" t="str">
        <f>VLOOKUP(Tabela2[[#This Row],[ID]],FeedLib[#Data],2,FALSE)</f>
        <v>Sunflower meal without dehulling</v>
      </c>
    </row>
    <row r="12" spans="1:6" x14ac:dyDescent="0.3">
      <c r="A12" s="13">
        <v>1</v>
      </c>
      <c r="B12" s="20">
        <v>525</v>
      </c>
      <c r="C12" s="14">
        <v>0</v>
      </c>
      <c r="D12" s="20">
        <v>10</v>
      </c>
      <c r="E12" s="15">
        <v>0.21299999999999999</v>
      </c>
      <c r="F12" s="14" t="str">
        <f>VLOOKUP(Tabela2[[#This Row],[ID]],FeedLib[#Data],2,FALSE)</f>
        <v>Sunflower meal high dehulling</v>
      </c>
    </row>
    <row r="13" spans="1:6" x14ac:dyDescent="0.3">
      <c r="A13" s="13">
        <v>1</v>
      </c>
      <c r="B13" s="20">
        <v>219</v>
      </c>
      <c r="C13" s="14">
        <v>0</v>
      </c>
      <c r="D13" s="20">
        <v>10</v>
      </c>
      <c r="E13" s="15">
        <v>0.26300000000000001</v>
      </c>
      <c r="F13" s="14" t="str">
        <f>VLOOKUP(Tabela2[[#This Row],[ID]],FeedLib[#Data],2,FALSE)</f>
        <v>Sunflower meal</v>
      </c>
    </row>
    <row r="14" spans="1:6" x14ac:dyDescent="0.3">
      <c r="A14" s="13">
        <v>1</v>
      </c>
      <c r="B14" s="20">
        <v>127</v>
      </c>
      <c r="C14" s="14">
        <v>0</v>
      </c>
      <c r="D14" s="20">
        <v>2</v>
      </c>
      <c r="E14" s="15">
        <v>0.69799999999999995</v>
      </c>
      <c r="F14" s="14" t="str">
        <f>VLOOKUP(Tabela2[[#This Row],[ID]],FeedLib[#Data],2,FALSE)</f>
        <v>Sunflower oil without dehulling</v>
      </c>
    </row>
    <row r="15" spans="1:6" x14ac:dyDescent="0.3">
      <c r="A15" s="13">
        <v>1</v>
      </c>
      <c r="B15" s="20">
        <v>243</v>
      </c>
      <c r="C15" s="14">
        <v>0</v>
      </c>
      <c r="D15" s="20">
        <v>30</v>
      </c>
      <c r="E15" s="15">
        <v>0.107</v>
      </c>
      <c r="F15" s="14" t="str">
        <f>VLOOKUP(Tabela2[[#This Row],[ID]],FeedLib[#Data],2,FALSE)</f>
        <v>Wheat bran</v>
      </c>
    </row>
    <row r="16" spans="1:6" x14ac:dyDescent="0.3">
      <c r="A16" s="13">
        <v>1</v>
      </c>
      <c r="B16" s="20">
        <v>508</v>
      </c>
      <c r="C16" s="14">
        <v>0</v>
      </c>
      <c r="D16" s="20">
        <v>30</v>
      </c>
      <c r="E16" s="15">
        <v>0.23699999999999999</v>
      </c>
      <c r="F16" s="14" t="str">
        <f>VLOOKUP(Tabela2[[#This Row],[ID]],FeedLib[#Data],2,FALSE)</f>
        <v>DDGS Wheat</v>
      </c>
    </row>
    <row r="17" spans="1:6" x14ac:dyDescent="0.3">
      <c r="A17" s="13">
        <v>1</v>
      </c>
      <c r="B17" s="20">
        <v>244</v>
      </c>
      <c r="C17" s="14">
        <v>0</v>
      </c>
      <c r="D17" s="20">
        <v>30</v>
      </c>
      <c r="E17" s="15">
        <v>0.21199999999999999</v>
      </c>
      <c r="F17" s="22" t="str">
        <f>VLOOKUP(Tabela2[[#This Row],[ID]],FeedLib[#Data],2,FALSE)</f>
        <v>Wheat feed flour</v>
      </c>
    </row>
    <row r="18" spans="1:6" x14ac:dyDescent="0.3">
      <c r="A18" s="13">
        <v>1</v>
      </c>
      <c r="B18" s="20">
        <v>248</v>
      </c>
      <c r="C18" s="14">
        <v>0</v>
      </c>
      <c r="D18" s="20">
        <v>40</v>
      </c>
      <c r="E18" s="15">
        <v>0.157</v>
      </c>
      <c r="F18" s="22" t="str">
        <f>VLOOKUP(Tabela2[[#This Row],[ID]],FeedLib[#Data],2,FALSE)</f>
        <v>Wheat gluten feed</v>
      </c>
    </row>
    <row r="19" spans="1:6" x14ac:dyDescent="0.3">
      <c r="A19" s="13">
        <v>1</v>
      </c>
      <c r="B19" s="20">
        <v>246</v>
      </c>
      <c r="C19" s="14">
        <v>0</v>
      </c>
      <c r="D19" s="20">
        <v>30</v>
      </c>
      <c r="E19" s="15">
        <v>0.13900000000000001</v>
      </c>
      <c r="F19" s="22" t="str">
        <f>VLOOKUP(Tabela2[[#This Row],[ID]],FeedLib[#Data],2,FALSE)</f>
        <v>Wheat middlings</v>
      </c>
    </row>
    <row r="20" spans="1:6" x14ac:dyDescent="0.3">
      <c r="A20" s="28">
        <v>1</v>
      </c>
      <c r="B20" s="36">
        <v>845</v>
      </c>
      <c r="C20" s="28">
        <v>0</v>
      </c>
      <c r="D20" s="28">
        <v>4</v>
      </c>
      <c r="E20" s="29">
        <v>0.4</v>
      </c>
      <c r="F20" s="30" t="str">
        <f>VLOOKUP(Tabela2[[#This Row],[ID]],FeedLib[#Data],2,FALSE)</f>
        <v>UREA</v>
      </c>
    </row>
    <row r="21" spans="1:6" x14ac:dyDescent="0.3">
      <c r="A21" s="14">
        <v>1</v>
      </c>
      <c r="B21" s="20">
        <v>101</v>
      </c>
      <c r="C21" s="14">
        <v>0</v>
      </c>
      <c r="D21" s="14">
        <v>100</v>
      </c>
      <c r="E21" s="29">
        <v>0.3</v>
      </c>
      <c r="F21" s="22" t="str">
        <f>VLOOKUP(Tabela2[[#This Row],[ID]],FeedLib[#Data],2,FALSE)</f>
        <v>Baled grass, temporary meadow, with clover, Northwestern region, at farm/FR S</v>
      </c>
    </row>
    <row r="22" spans="1:6" x14ac:dyDescent="0.3">
      <c r="A22" s="14">
        <v>1</v>
      </c>
      <c r="B22" s="20">
        <v>102</v>
      </c>
      <c r="C22" s="14">
        <v>0</v>
      </c>
      <c r="D22" s="14">
        <v>100</v>
      </c>
      <c r="E22" s="29">
        <v>0.3</v>
      </c>
      <c r="F22" s="22" t="str">
        <f>VLOOKUP(Tabela2[[#This Row],[ID]],FeedLib[#Data],2,FALSE)</f>
        <v>Grass silage, horizontal silo, temporary meadow, with clover, Northwestern region, at farm/FR S</v>
      </c>
    </row>
  </sheetData>
  <conditionalFormatting sqref="B2:B22">
    <cfRule type="expression" dxfId="15" priority="3" stopIfTrue="1">
      <formula>ROW(B2)=$C$1</formula>
    </cfRule>
    <cfRule type="expression" dxfId="14" priority="4" stopIfTrue="1">
      <formula>COLUMN(B2)=$D$1</formula>
    </cfRule>
  </conditionalFormatting>
  <conditionalFormatting sqref="B20">
    <cfRule type="expression" dxfId="13" priority="1" stopIfTrue="1">
      <formula>ROW(B20)=$E$1</formula>
    </cfRule>
    <cfRule type="expression" dxfId="12" priority="2" stopIfTrue="1">
      <formula>COLUMN(B20)=$F$1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K6"/>
  <sheetViews>
    <sheetView topLeftCell="B1" workbookViewId="0">
      <selection activeCell="J9" sqref="J9"/>
    </sheetView>
  </sheetViews>
  <sheetFormatPr defaultRowHeight="14.4" x14ac:dyDescent="0.3"/>
  <cols>
    <col min="1" max="1" width="5" bestFit="1" customWidth="1"/>
    <col min="2" max="2" width="12.5546875" bestFit="1" customWidth="1"/>
    <col min="3" max="8" width="25.44140625" customWidth="1"/>
    <col min="9" max="9" width="10.88671875" bestFit="1" customWidth="1"/>
    <col min="10" max="10" width="19.6640625" bestFit="1" customWidth="1"/>
    <col min="11" max="11" width="8.88671875" customWidth="1"/>
  </cols>
  <sheetData>
    <row r="1" spans="1:11" ht="43.2" x14ac:dyDescent="0.3">
      <c r="A1" t="s">
        <v>56</v>
      </c>
      <c r="B1" t="s">
        <v>83</v>
      </c>
      <c r="C1" s="16" t="s">
        <v>94</v>
      </c>
      <c r="D1" s="16" t="s">
        <v>95</v>
      </c>
      <c r="E1" s="16" t="s">
        <v>96</v>
      </c>
      <c r="F1" s="16" t="s">
        <v>97</v>
      </c>
      <c r="G1" s="16" t="s">
        <v>98</v>
      </c>
      <c r="H1" s="16" t="s">
        <v>99</v>
      </c>
      <c r="I1" t="s">
        <v>76</v>
      </c>
      <c r="J1" t="s">
        <v>78</v>
      </c>
      <c r="K1" t="s">
        <v>119</v>
      </c>
    </row>
    <row r="2" spans="1:11" x14ac:dyDescent="0.3">
      <c r="A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 t="b">
        <v>1</v>
      </c>
      <c r="J2" t="s">
        <v>77</v>
      </c>
      <c r="K2" t="b">
        <v>0</v>
      </c>
    </row>
    <row r="3" spans="1:11" x14ac:dyDescent="0.3">
      <c r="A3">
        <v>2</v>
      </c>
      <c r="C3">
        <f>1/7</f>
        <v>0.14285714285714285</v>
      </c>
      <c r="D3">
        <f>1/7</f>
        <v>0.14285714285714285</v>
      </c>
      <c r="E3">
        <f>2/7</f>
        <v>0.2857142857142857</v>
      </c>
      <c r="F3">
        <f t="shared" ref="F3:H4" si="0">1/7</f>
        <v>0.14285714285714285</v>
      </c>
      <c r="G3">
        <f t="shared" si="0"/>
        <v>0.14285714285714285</v>
      </c>
      <c r="H3">
        <f t="shared" si="0"/>
        <v>0.14285714285714285</v>
      </c>
      <c r="I3" t="b">
        <v>1</v>
      </c>
      <c r="J3" t="s">
        <v>77</v>
      </c>
      <c r="K3" t="b">
        <v>1</v>
      </c>
    </row>
    <row r="4" spans="1:11" x14ac:dyDescent="0.3">
      <c r="A4">
        <v>3</v>
      </c>
      <c r="C4">
        <f>1/7</f>
        <v>0.14285714285714285</v>
      </c>
      <c r="D4">
        <f>1/7</f>
        <v>0.14285714285714285</v>
      </c>
      <c r="E4">
        <f>2/7</f>
        <v>0.2857142857142857</v>
      </c>
      <c r="F4">
        <f t="shared" si="0"/>
        <v>0.14285714285714285</v>
      </c>
      <c r="G4">
        <f t="shared" si="0"/>
        <v>0.14285714285714285</v>
      </c>
      <c r="H4">
        <f t="shared" si="0"/>
        <v>0.14285714285714285</v>
      </c>
      <c r="I4" t="b">
        <v>1</v>
      </c>
      <c r="J4" t="s">
        <v>77</v>
      </c>
      <c r="K4" t="b">
        <v>0</v>
      </c>
    </row>
    <row r="5" spans="1:11" x14ac:dyDescent="0.3">
      <c r="A5">
        <v>4</v>
      </c>
      <c r="C5">
        <v>0.2</v>
      </c>
      <c r="D5">
        <v>0.2</v>
      </c>
      <c r="E5">
        <v>0.4</v>
      </c>
      <c r="F5">
        <v>0</v>
      </c>
      <c r="G5">
        <v>0</v>
      </c>
      <c r="H5">
        <v>0.2</v>
      </c>
      <c r="I5" t="b">
        <v>1</v>
      </c>
      <c r="J5" t="s">
        <v>77</v>
      </c>
      <c r="K5" t="b">
        <v>1</v>
      </c>
    </row>
    <row r="6" spans="1:11" x14ac:dyDescent="0.3">
      <c r="A6">
        <v>5</v>
      </c>
      <c r="C6">
        <v>0.2</v>
      </c>
      <c r="D6">
        <v>0.2</v>
      </c>
      <c r="E6">
        <v>0.4</v>
      </c>
      <c r="F6">
        <v>0</v>
      </c>
      <c r="G6">
        <v>0</v>
      </c>
      <c r="H6">
        <v>0.2</v>
      </c>
      <c r="I6" t="b">
        <v>1</v>
      </c>
      <c r="J6" t="s">
        <v>77</v>
      </c>
      <c r="K6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H23"/>
  <sheetViews>
    <sheetView workbookViewId="0">
      <selection activeCell="C29" sqref="C29"/>
    </sheetView>
  </sheetViews>
  <sheetFormatPr defaultColWidth="21.6640625" defaultRowHeight="14.4" customHeight="1" x14ac:dyDescent="0.3"/>
  <cols>
    <col min="1" max="1" width="5" style="16" bestFit="1" customWidth="1"/>
    <col min="2" max="2" width="39.109375" style="16" bestFit="1" customWidth="1"/>
    <col min="3" max="16384" width="21.6640625" style="16"/>
  </cols>
  <sheetData>
    <row r="1" spans="1:8" ht="45" customHeight="1" x14ac:dyDescent="0.3">
      <c r="A1" s="19" t="s">
        <v>56</v>
      </c>
      <c r="B1" s="19" t="s">
        <v>70</v>
      </c>
      <c r="C1" s="19" t="s">
        <v>88</v>
      </c>
      <c r="D1" s="19" t="s">
        <v>89</v>
      </c>
      <c r="E1" s="19" t="s">
        <v>90</v>
      </c>
      <c r="F1" s="19" t="s">
        <v>91</v>
      </c>
      <c r="G1" s="19" t="s">
        <v>93</v>
      </c>
      <c r="H1" s="19" t="s">
        <v>92</v>
      </c>
    </row>
    <row r="2" spans="1:8" ht="14.4" customHeight="1" x14ac:dyDescent="0.3">
      <c r="A2" s="20">
        <v>159</v>
      </c>
      <c r="B2" s="18" t="str">
        <f>VLOOKUP(Tabela26[[#This Row],[ID]],FeedLib[],2,FALSE)</f>
        <v>Sugar beet pulp dehydrated</v>
      </c>
      <c r="C2">
        <v>8.5862720876232301E-4</v>
      </c>
      <c r="D2">
        <v>4.8082355198033504</v>
      </c>
      <c r="E2">
        <v>0.23545934859252499</v>
      </c>
      <c r="F2">
        <v>3.4585477103897901E-3</v>
      </c>
      <c r="G2">
        <v>1.1814151949432799E-3</v>
      </c>
      <c r="H2">
        <v>0.54874832600940004</v>
      </c>
    </row>
    <row r="3" spans="1:8" ht="14.4" customHeight="1" x14ac:dyDescent="0.3">
      <c r="A3" s="14">
        <v>169</v>
      </c>
      <c r="B3" s="17" t="str">
        <f>VLOOKUP(Tabela26[[#This Row],[ID]],FeedLib[],2,FALSE)</f>
        <v>Corn gluten feed</v>
      </c>
      <c r="C3">
        <v>1.6909380999999999E-3</v>
      </c>
      <c r="D3">
        <v>4.9169074999999998</v>
      </c>
      <c r="E3">
        <v>0.41435701000000003</v>
      </c>
      <c r="F3">
        <v>7.6872210000000002E-3</v>
      </c>
      <c r="G3">
        <v>2.9583856999999998E-3</v>
      </c>
      <c r="H3">
        <v>0.45797083</v>
      </c>
    </row>
    <row r="4" spans="1:8" ht="14.4" customHeight="1" x14ac:dyDescent="0.3">
      <c r="A4" s="14">
        <v>520</v>
      </c>
      <c r="B4" s="17" t="str">
        <f>VLOOKUP(Tabela26[[#This Row],[ID]],FeedLib[],2,FALSE)</f>
        <v>Corn gluten meal (gluten 60)</v>
      </c>
      <c r="C4">
        <v>7.9923115999999995E-3</v>
      </c>
      <c r="D4">
        <v>23.240033</v>
      </c>
      <c r="E4">
        <v>1.9584811</v>
      </c>
      <c r="F4">
        <v>3.6334071000000003E-2</v>
      </c>
      <c r="G4">
        <v>1.3982972E-2</v>
      </c>
      <c r="H4">
        <v>2.1646242999999998</v>
      </c>
    </row>
    <row r="5" spans="1:8" ht="14.4" customHeight="1" x14ac:dyDescent="0.3">
      <c r="A5" s="14">
        <v>242</v>
      </c>
      <c r="B5" s="18" t="str">
        <f>VLOOKUP(Tabela26[[#This Row],[ID]],FeedLib[],2,FALSE)</f>
        <v>Faba bean dehulled</v>
      </c>
      <c r="C5">
        <v>5.9959297999999999E-3</v>
      </c>
      <c r="D5">
        <v>2.7794842000000002</v>
      </c>
      <c r="E5">
        <v>0.26731266999999997</v>
      </c>
      <c r="F5">
        <v>2.6707834000000001E-3</v>
      </c>
      <c r="G5">
        <v>3.7836485999999999E-3</v>
      </c>
      <c r="H5">
        <v>2.3167452000000002</v>
      </c>
    </row>
    <row r="6" spans="1:8" ht="14.4" customHeight="1" x14ac:dyDescent="0.3">
      <c r="A6" s="14">
        <v>211</v>
      </c>
      <c r="B6" s="17" t="str">
        <f>VLOOKUP(Tabela26[[#This Row],[ID]],FeedLib[],2,FALSE)</f>
        <v>Molasses</v>
      </c>
      <c r="C6">
        <v>4.0223127000394798E-4</v>
      </c>
      <c r="D6">
        <v>1.2566682710455499</v>
      </c>
      <c r="E6">
        <v>9.60910556776821E-2</v>
      </c>
      <c r="F6">
        <v>1.5681751476930099E-3</v>
      </c>
      <c r="G6">
        <v>5.5160918583113802E-4</v>
      </c>
      <c r="H6">
        <v>0.25771561666967402</v>
      </c>
    </row>
    <row r="7" spans="1:8" ht="14.4" customHeight="1" x14ac:dyDescent="0.3">
      <c r="A7" s="14">
        <v>511</v>
      </c>
      <c r="B7" s="17" t="str">
        <f>VLOOKUP(Tabela26[[#This Row],[ID]],FeedLib[],2,FALSE)</f>
        <v>Rapeseed meal</v>
      </c>
      <c r="C7">
        <v>2.9201076000000001E-3</v>
      </c>
      <c r="D7">
        <v>2.8145114000000002</v>
      </c>
      <c r="E7">
        <v>0.39603835999999998</v>
      </c>
      <c r="F7">
        <v>8.3628585000000005E-3</v>
      </c>
      <c r="G7">
        <v>2.9556678999999998E-3</v>
      </c>
      <c r="H7">
        <v>1.2141019</v>
      </c>
    </row>
    <row r="8" spans="1:8" ht="14.4" customHeight="1" x14ac:dyDescent="0.3">
      <c r="A8" s="20">
        <v>119</v>
      </c>
      <c r="B8" s="17" t="str">
        <f>VLOOKUP(Tabela26[[#This Row],[ID]],FeedLib[],2,FALSE)</f>
        <v>Rapeseed oil</v>
      </c>
      <c r="C8" s="21">
        <v>1.3866576E-2</v>
      </c>
      <c r="D8" s="21">
        <v>13.365136</v>
      </c>
      <c r="E8" s="21">
        <v>1.8806484999999999</v>
      </c>
      <c r="F8" s="21">
        <v>3.9712307000000002E-2</v>
      </c>
      <c r="G8" s="21">
        <v>1.4035439E-2</v>
      </c>
      <c r="H8" s="21">
        <v>5.7653479000000001</v>
      </c>
    </row>
    <row r="9" spans="1:8" ht="14.4" customHeight="1" x14ac:dyDescent="0.3">
      <c r="A9" s="20">
        <v>535</v>
      </c>
      <c r="B9" s="18" t="str">
        <f>VLOOKUP(Tabela26[[#This Row],[ID]],FeedLib[],2,FALSE)</f>
        <v>Soybean extruded</v>
      </c>
      <c r="C9" s="21">
        <v>4.6264779999999998E-3</v>
      </c>
      <c r="D9" s="21">
        <v>6.1703232000000003</v>
      </c>
      <c r="E9" s="21">
        <v>0.36215519000000002</v>
      </c>
      <c r="F9" s="21">
        <v>3.7401270000000002E-3</v>
      </c>
      <c r="G9" s="21">
        <v>6.00105E-3</v>
      </c>
      <c r="H9" s="21">
        <v>3.8140402</v>
      </c>
    </row>
    <row r="10" spans="1:8" ht="14.4" customHeight="1" x14ac:dyDescent="0.3">
      <c r="A10" s="20">
        <v>539</v>
      </c>
      <c r="B10" s="17" t="str">
        <f>VLOOKUP(Tabela26[[#This Row],[ID]],FeedLib[],2,FALSE)</f>
        <v>Sunflower meal low dehulling</v>
      </c>
      <c r="C10" s="21">
        <v>2.8106659999999999E-3</v>
      </c>
      <c r="D10" s="21">
        <v>2.4130791999999999</v>
      </c>
      <c r="E10" s="21">
        <v>0.25331775000000001</v>
      </c>
      <c r="F10" s="21">
        <v>4.6579669000000002E-3</v>
      </c>
      <c r="G10" s="21">
        <v>3.6998418E-3</v>
      </c>
      <c r="H10" s="21">
        <v>1.9794404000000001</v>
      </c>
    </row>
    <row r="11" spans="1:8" ht="14.4" customHeight="1" x14ac:dyDescent="0.3">
      <c r="A11" s="20">
        <v>519</v>
      </c>
      <c r="B11" s="17" t="str">
        <f>VLOOKUP(Tabela26[[#This Row],[ID]],FeedLib[],2,FALSE)</f>
        <v>Sunflower meal without dehulling</v>
      </c>
      <c r="C11" s="21">
        <v>2.3712872999999998E-3</v>
      </c>
      <c r="D11" s="21">
        <v>2.1727633000000002</v>
      </c>
      <c r="E11" s="21">
        <v>0.22758693999999999</v>
      </c>
      <c r="F11" s="21">
        <v>3.9057861000000001E-3</v>
      </c>
      <c r="G11" s="21">
        <v>3.1123360999999999E-3</v>
      </c>
      <c r="H11" s="21">
        <v>1.6674973</v>
      </c>
    </row>
    <row r="12" spans="1:8" ht="14.4" customHeight="1" x14ac:dyDescent="0.3">
      <c r="A12" s="20">
        <v>525</v>
      </c>
      <c r="B12" s="17" t="str">
        <f>VLOOKUP(Tabela26[[#This Row],[ID]],FeedLib[],2,FALSE)</f>
        <v>Sunflower meal high dehulling</v>
      </c>
      <c r="C12" s="21">
        <v>2.8106659999999999E-3</v>
      </c>
      <c r="D12" s="21">
        <v>2.4130791999999999</v>
      </c>
      <c r="E12" s="21">
        <v>0.25331775000000001</v>
      </c>
      <c r="F12" s="21">
        <v>4.6579669000000002E-3</v>
      </c>
      <c r="G12" s="21">
        <v>3.6998418E-3</v>
      </c>
      <c r="H12" s="21">
        <v>1.9794404000000001</v>
      </c>
    </row>
    <row r="13" spans="1:8" ht="14.4" customHeight="1" x14ac:dyDescent="0.3">
      <c r="A13" s="20">
        <v>219</v>
      </c>
      <c r="B13" s="17" t="str">
        <f>VLOOKUP(Tabela26[[#This Row],[ID]],FeedLib[],2,FALSE)</f>
        <v>Sunflower meal</v>
      </c>
      <c r="C13" s="21">
        <v>2.8106659999999999E-3</v>
      </c>
      <c r="D13" s="21">
        <v>2.4130791999999999</v>
      </c>
      <c r="E13" s="21">
        <v>0.25331775000000001</v>
      </c>
      <c r="F13" s="21">
        <v>4.6579669000000002E-3</v>
      </c>
      <c r="G13" s="21">
        <v>3.6998418E-3</v>
      </c>
      <c r="H13" s="21">
        <v>1.9794404000000001</v>
      </c>
    </row>
    <row r="14" spans="1:8" ht="14.4" customHeight="1" x14ac:dyDescent="0.3">
      <c r="A14" s="20">
        <v>127</v>
      </c>
      <c r="B14" s="17" t="str">
        <f>VLOOKUP(Tabela26[[#This Row],[ID]],FeedLib[],2,FALSE)</f>
        <v>Sunflower oil without dehulling</v>
      </c>
      <c r="C14" s="21">
        <v>1.2403186E-2</v>
      </c>
      <c r="D14" s="21">
        <v>11.364792</v>
      </c>
      <c r="E14" s="21">
        <v>1.1904096</v>
      </c>
      <c r="F14" s="21">
        <v>2.0429491000000001E-2</v>
      </c>
      <c r="G14" s="21">
        <v>1.6279294E-2</v>
      </c>
      <c r="H14" s="21">
        <v>8.7219628999999994</v>
      </c>
    </row>
    <row r="15" spans="1:8" ht="14.4" customHeight="1" x14ac:dyDescent="0.3">
      <c r="A15" s="20">
        <v>243</v>
      </c>
      <c r="B15" s="17" t="str">
        <f>VLOOKUP(Tabela26[[#This Row],[ID]],FeedLib[],2,FALSE)</f>
        <v>Wheat bran</v>
      </c>
      <c r="C15" s="21">
        <v>7.1366037000000001E-4</v>
      </c>
      <c r="D15" s="21">
        <v>0.68159384999999995</v>
      </c>
      <c r="E15" s="21">
        <v>7.6922220999999999E-2</v>
      </c>
      <c r="F15" s="21">
        <v>1.8622344000000001E-3</v>
      </c>
      <c r="G15" s="21">
        <v>6.4939800999999999E-4</v>
      </c>
      <c r="H15" s="21">
        <v>0.23108432000000001</v>
      </c>
    </row>
    <row r="16" spans="1:8" ht="14.4" customHeight="1" x14ac:dyDescent="0.3">
      <c r="A16" s="20">
        <v>508</v>
      </c>
      <c r="B16" s="18" t="str">
        <f>VLOOKUP(Tabela26[[#This Row],[ID]],FeedLib[],2,FALSE)</f>
        <v>DDGS Wheat</v>
      </c>
      <c r="C16" s="21">
        <v>3.0272325000000001E-3</v>
      </c>
      <c r="D16" s="21">
        <v>9.6653470000000006</v>
      </c>
      <c r="E16" s="21">
        <v>0.61949043999999998</v>
      </c>
      <c r="F16" s="21">
        <v>8.5680659999999992E-3</v>
      </c>
      <c r="G16" s="21">
        <v>5.7938907999999997E-3</v>
      </c>
      <c r="H16" s="21">
        <v>0.98323351999999997</v>
      </c>
    </row>
    <row r="17" spans="1:8" ht="14.4" customHeight="1" x14ac:dyDescent="0.3">
      <c r="A17" s="20">
        <v>244</v>
      </c>
      <c r="B17" s="18" t="str">
        <f>VLOOKUP(Tabela26[[#This Row],[ID]],FeedLib[],2,FALSE)</f>
        <v>Wheat feed flour</v>
      </c>
      <c r="C17" s="21">
        <v>1.0319984E-3</v>
      </c>
      <c r="D17" s="21">
        <v>0.98562813000000005</v>
      </c>
      <c r="E17" s="21">
        <v>0.11123443</v>
      </c>
      <c r="F17" s="21">
        <v>2.6929095E-3</v>
      </c>
      <c r="G17" s="21">
        <v>9.3907088999999999E-4</v>
      </c>
      <c r="H17" s="21">
        <v>0.33416265000000001</v>
      </c>
    </row>
    <row r="18" spans="1:8" ht="14.4" customHeight="1" x14ac:dyDescent="0.3">
      <c r="A18" s="20">
        <v>248</v>
      </c>
      <c r="B18" s="18" t="str">
        <f>VLOOKUP(Tabela26[[#This Row],[ID]],FeedLib[],2,FALSE)</f>
        <v>Wheat gluten feed</v>
      </c>
      <c r="C18" s="21">
        <v>2.6645276000000001E-3</v>
      </c>
      <c r="D18" s="21">
        <v>7.7874441000000001</v>
      </c>
      <c r="E18" s="21">
        <v>0.58107244999999996</v>
      </c>
      <c r="F18" s="21">
        <v>8.0394535E-3</v>
      </c>
      <c r="G18" s="21">
        <v>2.5842566999999999E-3</v>
      </c>
      <c r="H18" s="21">
        <v>0.86476154999999999</v>
      </c>
    </row>
    <row r="19" spans="1:8" ht="14.4" customHeight="1" x14ac:dyDescent="0.3">
      <c r="A19" s="20">
        <v>246</v>
      </c>
      <c r="B19" s="18" t="str">
        <f>VLOOKUP(Tabela26[[#This Row],[ID]],FeedLib[],2,FALSE)</f>
        <v>Wheat middlings</v>
      </c>
      <c r="C19" s="21">
        <v>9.0412228999999997E-4</v>
      </c>
      <c r="D19" s="21">
        <v>0.86349785000000001</v>
      </c>
      <c r="E19" s="21">
        <v>9.7451250000000003E-2</v>
      </c>
      <c r="F19" s="21">
        <v>2.3592281000000001E-3</v>
      </c>
      <c r="G19" s="21">
        <v>8.2270957000000003E-4</v>
      </c>
      <c r="H19" s="21">
        <v>0.29275619000000003</v>
      </c>
    </row>
    <row r="20" spans="1:8" ht="14.4" customHeight="1" x14ac:dyDescent="0.3">
      <c r="A20" s="25">
        <v>263</v>
      </c>
      <c r="B20" s="26" t="str">
        <f>VLOOKUP(Tabela26[[#This Row],[ID]],FeedLib[],2,FALSE)</f>
        <v>Corn Silage Processed 25 DM 41 NDF Medium</v>
      </c>
      <c r="C20" s="27">
        <v>9.0412228999999997E-4</v>
      </c>
      <c r="D20" s="27">
        <v>0.86349785000000001</v>
      </c>
      <c r="E20" s="27">
        <v>9.7451250000000003E-2</v>
      </c>
      <c r="F20" s="27">
        <v>2.3592281000000001E-3</v>
      </c>
      <c r="G20" s="27">
        <v>8.2270957000000003E-4</v>
      </c>
      <c r="H20" s="27">
        <v>0.29275619000000003</v>
      </c>
    </row>
    <row r="21" spans="1:8" ht="14.4" customHeight="1" x14ac:dyDescent="0.3">
      <c r="A21" s="37">
        <v>845</v>
      </c>
      <c r="B21" s="26" t="str">
        <f>VLOOKUP(Tabela26[[#This Row],[ID]],FeedLib[],2,FALSE)</f>
        <v>UREA</v>
      </c>
      <c r="C21" s="27">
        <v>9.0412228999999997E-4</v>
      </c>
      <c r="D21" s="27">
        <v>0.86349785000000001</v>
      </c>
      <c r="E21" s="27">
        <v>9.7451250000000003E-2</v>
      </c>
      <c r="F21" s="27">
        <v>2.3592281000000001E-3</v>
      </c>
      <c r="G21" s="27">
        <v>8.2270957000000003E-4</v>
      </c>
      <c r="H21" s="27">
        <v>0.29275619000000003</v>
      </c>
    </row>
    <row r="22" spans="1:8" ht="14.4" customHeight="1" x14ac:dyDescent="0.3">
      <c r="A22" s="39">
        <v>101</v>
      </c>
      <c r="B22" s="18" t="s">
        <v>120</v>
      </c>
      <c r="C22" s="40">
        <v>7.2338821999999997E-3</v>
      </c>
      <c r="D22" s="39">
        <v>2.1388340000000001</v>
      </c>
      <c r="E22" s="39">
        <v>0.31076082999999999</v>
      </c>
      <c r="F22" s="39">
        <v>3.6478406000000001E-3</v>
      </c>
      <c r="G22" s="39">
        <v>9.9511690999999993E-4</v>
      </c>
      <c r="H22" s="39">
        <v>1.448909</v>
      </c>
    </row>
    <row r="23" spans="1:8" ht="14.4" customHeight="1" x14ac:dyDescent="0.3">
      <c r="A23" s="39">
        <v>102</v>
      </c>
      <c r="B23" s="18" t="s">
        <v>121</v>
      </c>
      <c r="C23" s="40">
        <v>1.398646E-5</v>
      </c>
      <c r="D23" s="39">
        <v>1.0869945000000001</v>
      </c>
      <c r="E23" s="39">
        <v>0.18026732000000001</v>
      </c>
      <c r="F23" s="39">
        <v>7.1452427000000002E-3</v>
      </c>
      <c r="G23" s="39">
        <v>1.8322938999999999E-3</v>
      </c>
      <c r="H23" s="39">
        <v>1.1594272000000001</v>
      </c>
    </row>
  </sheetData>
  <conditionalFormatting sqref="A2:A19">
    <cfRule type="expression" dxfId="11" priority="5" stopIfTrue="1">
      <formula>ROW(A2)=$C$1</formula>
    </cfRule>
    <cfRule type="expression" dxfId="10" priority="6" stopIfTrue="1">
      <formula>COLUMN(A2)=$D$1</formula>
    </cfRule>
  </conditionalFormatting>
  <conditionalFormatting sqref="A21">
    <cfRule type="expression" dxfId="9" priority="3" stopIfTrue="1">
      <formula>ROW(A21)=$C$1</formula>
    </cfRule>
    <cfRule type="expression" dxfId="8" priority="4" stopIfTrue="1">
      <formula>COLUMN(A21)=$D$1</formula>
    </cfRule>
  </conditionalFormatting>
  <conditionalFormatting sqref="A21">
    <cfRule type="expression" dxfId="7" priority="1" stopIfTrue="1">
      <formula>ROW(A21)=$E$1</formula>
    </cfRule>
    <cfRule type="expression" dxfId="6" priority="2" stopIfTrue="1">
      <formula>COLUMN(A21)=$F$1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2"/>
  </sheetPr>
  <dimension ref="A1:S23"/>
  <sheetViews>
    <sheetView workbookViewId="0">
      <selection activeCell="L23" sqref="L23"/>
    </sheetView>
  </sheetViews>
  <sheetFormatPr defaultRowHeight="14.4" x14ac:dyDescent="0.3"/>
  <cols>
    <col min="1" max="1" width="5" bestFit="1" customWidth="1"/>
    <col min="2" max="2" width="39" customWidth="1"/>
    <col min="3" max="3" width="14.33203125" bestFit="1" customWidth="1"/>
    <col min="4" max="4" width="10.6640625" bestFit="1" customWidth="1"/>
    <col min="5" max="5" width="10.88671875" bestFit="1" customWidth="1"/>
    <col min="6" max="6" width="10" bestFit="1" customWidth="1"/>
    <col min="7" max="7" width="13.109375" bestFit="1" customWidth="1"/>
    <col min="8" max="8" width="14.33203125" bestFit="1" customWidth="1"/>
    <col min="9" max="10" width="11.33203125" bestFit="1" customWidth="1"/>
    <col min="11" max="11" width="11.6640625" bestFit="1" customWidth="1"/>
    <col min="12" max="12" width="14" bestFit="1" customWidth="1"/>
    <col min="13" max="13" width="12.109375" bestFit="1" customWidth="1"/>
    <col min="14" max="14" width="13.6640625" bestFit="1" customWidth="1"/>
    <col min="15" max="15" width="12.33203125" bestFit="1" customWidth="1"/>
    <col min="16" max="16" width="16.33203125" bestFit="1" customWidth="1"/>
    <col min="17" max="17" width="15.6640625" bestFit="1" customWidth="1"/>
    <col min="18" max="18" width="11.44140625" bestFit="1" customWidth="1"/>
    <col min="19" max="19" width="11.88671875" bestFit="1" customWidth="1"/>
  </cols>
  <sheetData>
    <row r="1" spans="1:19" x14ac:dyDescent="0.3">
      <c r="A1" s="1" t="s">
        <v>56</v>
      </c>
      <c r="B1" s="31" t="s">
        <v>57</v>
      </c>
      <c r="C1" s="32" t="s">
        <v>2</v>
      </c>
      <c r="D1" s="32" t="s">
        <v>3</v>
      </c>
      <c r="E1" s="32" t="s">
        <v>4</v>
      </c>
      <c r="F1" s="33" t="s">
        <v>5</v>
      </c>
      <c r="G1" s="33" t="s">
        <v>6</v>
      </c>
      <c r="H1" s="32" t="s">
        <v>7</v>
      </c>
      <c r="I1" s="32" t="s">
        <v>8</v>
      </c>
      <c r="J1" s="32" t="s">
        <v>9</v>
      </c>
      <c r="K1" s="34" t="s">
        <v>10</v>
      </c>
      <c r="L1" s="32" t="s">
        <v>11</v>
      </c>
      <c r="M1" s="32" t="s">
        <v>12</v>
      </c>
      <c r="N1" s="34" t="s">
        <v>13</v>
      </c>
      <c r="O1" s="32" t="s">
        <v>14</v>
      </c>
      <c r="P1" s="32" t="s">
        <v>16</v>
      </c>
      <c r="Q1" s="32" t="s">
        <v>17</v>
      </c>
      <c r="R1" s="32" t="s">
        <v>18</v>
      </c>
      <c r="S1" s="35" t="s">
        <v>26</v>
      </c>
    </row>
    <row r="2" spans="1:19" x14ac:dyDescent="0.3">
      <c r="A2" s="20">
        <v>159</v>
      </c>
      <c r="B2" s="20" t="s">
        <v>102</v>
      </c>
      <c r="C2" s="3">
        <v>0</v>
      </c>
      <c r="D2" s="3">
        <v>91</v>
      </c>
      <c r="E2" s="3">
        <v>9.8000001907348633</v>
      </c>
      <c r="F2" s="4">
        <v>27</v>
      </c>
      <c r="G2" s="4">
        <v>11</v>
      </c>
      <c r="H2" s="3">
        <v>7.929999828338623</v>
      </c>
      <c r="I2" s="3">
        <v>0</v>
      </c>
      <c r="J2" s="3">
        <v>1.4299999475479126</v>
      </c>
      <c r="K2" s="3">
        <v>5.3000001907348633</v>
      </c>
      <c r="L2" s="3">
        <v>4.4000000953674316</v>
      </c>
      <c r="M2" s="3">
        <v>44.599998474121094</v>
      </c>
      <c r="N2" s="3">
        <v>3.7000000476837158</v>
      </c>
      <c r="O2" s="3">
        <v>71.800003051757813</v>
      </c>
      <c r="P2" s="3">
        <v>1.690000057220459</v>
      </c>
      <c r="Q2" s="3">
        <v>1.0700000524520874</v>
      </c>
      <c r="R2" s="3">
        <v>52</v>
      </c>
      <c r="S2" s="3">
        <v>60</v>
      </c>
    </row>
    <row r="3" spans="1:19" x14ac:dyDescent="0.3">
      <c r="A3" s="14">
        <v>169</v>
      </c>
      <c r="B3" s="14" t="s">
        <v>103</v>
      </c>
      <c r="C3" s="3">
        <v>0</v>
      </c>
      <c r="D3" s="3">
        <v>89.599998474121094</v>
      </c>
      <c r="E3" s="3">
        <v>24</v>
      </c>
      <c r="F3" s="3">
        <v>54</v>
      </c>
      <c r="G3" s="3">
        <v>3.7999999523162842</v>
      </c>
      <c r="H3" s="3">
        <v>13.060000419616699</v>
      </c>
      <c r="I3" s="3">
        <v>0</v>
      </c>
      <c r="J3" s="3">
        <v>4.1999998092651367</v>
      </c>
      <c r="K3" s="3">
        <v>7.9000000953674316</v>
      </c>
      <c r="L3" s="3">
        <v>14.199999809265137</v>
      </c>
      <c r="M3" s="3">
        <v>34.639999389648438</v>
      </c>
      <c r="N3" s="3">
        <v>5.5999999046325684</v>
      </c>
      <c r="O3" s="3">
        <v>74.5</v>
      </c>
      <c r="P3" s="3">
        <v>1.7699999809265137</v>
      </c>
      <c r="Q3" s="3">
        <v>1.1499999761581421</v>
      </c>
      <c r="R3" s="3">
        <v>24</v>
      </c>
      <c r="S3" s="3">
        <v>40</v>
      </c>
    </row>
    <row r="4" spans="1:19" x14ac:dyDescent="0.3">
      <c r="A4" s="14">
        <v>520</v>
      </c>
      <c r="B4" s="14" t="s">
        <v>104</v>
      </c>
      <c r="C4" s="3">
        <v>0</v>
      </c>
      <c r="D4" s="3">
        <v>92.699996948242188</v>
      </c>
      <c r="E4" s="3">
        <v>65.5</v>
      </c>
      <c r="F4" s="3">
        <v>6.4000000953674316</v>
      </c>
      <c r="G4" s="3">
        <v>3.9000000953674316</v>
      </c>
      <c r="H4" s="3">
        <v>1.5800000429153442</v>
      </c>
      <c r="I4" s="3">
        <v>0</v>
      </c>
      <c r="J4" s="3">
        <v>2.5999999046325684</v>
      </c>
      <c r="K4" s="3">
        <v>3.7000000476837158</v>
      </c>
      <c r="L4" s="3">
        <v>18.120000839233398</v>
      </c>
      <c r="M4" s="3">
        <v>11</v>
      </c>
      <c r="N4" s="3">
        <v>27.350000381469727</v>
      </c>
      <c r="O4" s="3">
        <v>84.199996948242188</v>
      </c>
      <c r="P4" s="3">
        <v>2.059999942779541</v>
      </c>
      <c r="Q4" s="3">
        <v>1.3999999761581421</v>
      </c>
      <c r="R4" s="3">
        <v>47</v>
      </c>
      <c r="S4" s="3">
        <v>40</v>
      </c>
    </row>
    <row r="5" spans="1:19" x14ac:dyDescent="0.3">
      <c r="A5" s="14">
        <v>242</v>
      </c>
      <c r="B5" s="14" t="s">
        <v>105</v>
      </c>
      <c r="C5" s="3">
        <v>0</v>
      </c>
      <c r="D5" s="3">
        <v>89</v>
      </c>
      <c r="E5" s="3">
        <v>3.0999999046325684</v>
      </c>
      <c r="F5" s="3">
        <v>25</v>
      </c>
      <c r="G5" s="3">
        <v>5</v>
      </c>
      <c r="H5" s="3">
        <v>4.3000001907348633</v>
      </c>
      <c r="I5" s="3">
        <v>0</v>
      </c>
      <c r="J5" s="3">
        <v>0.80000001192092896</v>
      </c>
      <c r="K5" s="3">
        <v>3</v>
      </c>
      <c r="L5" s="3">
        <v>77.419998168945313</v>
      </c>
      <c r="M5" s="3">
        <v>8</v>
      </c>
      <c r="N5" s="3">
        <v>1</v>
      </c>
      <c r="O5" s="3">
        <v>85.300003051757813</v>
      </c>
      <c r="P5" s="3">
        <v>2.0999999046325684</v>
      </c>
      <c r="Q5" s="3">
        <v>1.4299999475479126</v>
      </c>
      <c r="R5" s="3">
        <v>35</v>
      </c>
      <c r="S5" s="3">
        <v>25</v>
      </c>
    </row>
    <row r="6" spans="1:19" x14ac:dyDescent="0.3">
      <c r="A6" s="14">
        <v>211</v>
      </c>
      <c r="B6" s="14" t="s">
        <v>106</v>
      </c>
      <c r="C6" s="3">
        <v>0</v>
      </c>
      <c r="D6" s="3">
        <v>75</v>
      </c>
      <c r="E6" s="3">
        <v>8.5</v>
      </c>
      <c r="F6" s="3">
        <v>100</v>
      </c>
      <c r="G6" s="3">
        <v>0</v>
      </c>
      <c r="H6" s="3">
        <v>70</v>
      </c>
      <c r="I6" s="3">
        <v>4</v>
      </c>
      <c r="J6" s="3">
        <v>1</v>
      </c>
      <c r="K6" s="3">
        <v>11</v>
      </c>
      <c r="L6" s="3">
        <v>0</v>
      </c>
      <c r="M6" s="3">
        <v>0</v>
      </c>
      <c r="N6" s="3">
        <v>0</v>
      </c>
      <c r="O6" s="3">
        <v>79.400001525878906</v>
      </c>
      <c r="P6" s="3">
        <v>1.9199999570846558</v>
      </c>
      <c r="Q6" s="3">
        <v>1.2799999713897705</v>
      </c>
      <c r="R6" s="3">
        <v>0</v>
      </c>
      <c r="S6" s="3">
        <v>0</v>
      </c>
    </row>
    <row r="7" spans="1:19" x14ac:dyDescent="0.3">
      <c r="A7" s="14">
        <v>511</v>
      </c>
      <c r="B7" s="14" t="s">
        <v>107</v>
      </c>
      <c r="C7" s="3">
        <v>0</v>
      </c>
      <c r="D7" s="3">
        <v>90.099998474121094</v>
      </c>
      <c r="E7" s="3">
        <v>41.5</v>
      </c>
      <c r="F7" s="3">
        <v>30</v>
      </c>
      <c r="G7" s="3">
        <v>6.1999998092651367</v>
      </c>
      <c r="H7" s="3">
        <v>10.340000152587891</v>
      </c>
      <c r="I7" s="3">
        <v>0</v>
      </c>
      <c r="J7" s="3">
        <v>4.7699999809265137</v>
      </c>
      <c r="K7" s="3">
        <v>7.9699997901916504</v>
      </c>
      <c r="L7" s="3">
        <v>11.970000267028809</v>
      </c>
      <c r="M7" s="3">
        <v>27.659999847412109</v>
      </c>
      <c r="N7" s="3">
        <v>26.620000839233398</v>
      </c>
      <c r="O7" s="3">
        <v>73</v>
      </c>
      <c r="P7" s="3">
        <v>1.7300000190734863</v>
      </c>
      <c r="Q7" s="3">
        <v>1.1100000143051147</v>
      </c>
      <c r="R7" s="3">
        <v>31</v>
      </c>
      <c r="S7" s="3">
        <v>40</v>
      </c>
    </row>
    <row r="8" spans="1:19" x14ac:dyDescent="0.3">
      <c r="A8" s="20">
        <v>119</v>
      </c>
      <c r="B8" s="20" t="s">
        <v>108</v>
      </c>
      <c r="C8" s="3">
        <v>0</v>
      </c>
      <c r="D8" s="3">
        <v>99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100</v>
      </c>
      <c r="K8" s="3">
        <v>0</v>
      </c>
      <c r="L8" s="3">
        <v>0</v>
      </c>
      <c r="M8" s="3">
        <v>0</v>
      </c>
      <c r="N8" s="3">
        <v>0</v>
      </c>
      <c r="O8" s="3">
        <v>193.5</v>
      </c>
      <c r="P8" s="3">
        <v>5.3000001907348633</v>
      </c>
      <c r="Q8" s="3">
        <v>3.940000057220459</v>
      </c>
      <c r="R8" s="3">
        <v>0</v>
      </c>
      <c r="S8" s="3">
        <v>0</v>
      </c>
    </row>
    <row r="9" spans="1:19" x14ac:dyDescent="0.3">
      <c r="A9" s="20">
        <v>535</v>
      </c>
      <c r="B9" s="20" t="s">
        <v>109</v>
      </c>
      <c r="C9" s="3">
        <v>0</v>
      </c>
      <c r="D9" s="3">
        <v>93.599998474121094</v>
      </c>
      <c r="E9" s="3">
        <v>42.790000915527344</v>
      </c>
      <c r="F9" s="3">
        <v>8</v>
      </c>
      <c r="G9" s="3">
        <v>3</v>
      </c>
      <c r="H9" s="3">
        <v>13.5</v>
      </c>
      <c r="I9" s="3">
        <v>0</v>
      </c>
      <c r="J9" s="3">
        <v>18.799999237060547</v>
      </c>
      <c r="K9" s="3">
        <v>6</v>
      </c>
      <c r="L9" s="3">
        <v>3.6099998950958252</v>
      </c>
      <c r="M9" s="3">
        <v>13</v>
      </c>
      <c r="N9" s="3">
        <v>1.5399999618530273</v>
      </c>
      <c r="O9" s="3">
        <v>104.80000305175781</v>
      </c>
      <c r="P9" s="3">
        <v>2.6600000858306885</v>
      </c>
      <c r="Q9" s="3">
        <v>1.8899999856948853</v>
      </c>
      <c r="R9" s="3">
        <v>38</v>
      </c>
      <c r="S9" s="3">
        <v>50</v>
      </c>
    </row>
    <row r="10" spans="1:19" x14ac:dyDescent="0.3">
      <c r="A10" s="20">
        <v>539</v>
      </c>
      <c r="B10" s="20" t="s">
        <v>110</v>
      </c>
      <c r="C10" s="3">
        <v>0</v>
      </c>
      <c r="D10" s="3">
        <v>93</v>
      </c>
      <c r="E10" s="3">
        <v>26.299999237060547</v>
      </c>
      <c r="F10" s="3">
        <v>33.75</v>
      </c>
      <c r="G10" s="3">
        <v>6.1999998092651367</v>
      </c>
      <c r="H10" s="3">
        <v>10.119999885559082</v>
      </c>
      <c r="I10" s="3">
        <v>0</v>
      </c>
      <c r="J10" s="3">
        <v>2.5999999046325684</v>
      </c>
      <c r="K10" s="3">
        <v>7</v>
      </c>
      <c r="L10" s="3">
        <v>11.380000114440918</v>
      </c>
      <c r="M10" s="3">
        <v>42</v>
      </c>
      <c r="N10" s="3">
        <v>23.299999237060547</v>
      </c>
      <c r="O10" s="3">
        <v>60.5</v>
      </c>
      <c r="P10" s="3">
        <v>1.3200000524520874</v>
      </c>
      <c r="Q10" s="3">
        <v>0.75</v>
      </c>
      <c r="R10" s="3">
        <v>23</v>
      </c>
      <c r="S10" s="3">
        <v>50</v>
      </c>
    </row>
    <row r="11" spans="1:19" x14ac:dyDescent="0.3">
      <c r="A11" s="20">
        <v>519</v>
      </c>
      <c r="B11" s="20" t="s">
        <v>111</v>
      </c>
      <c r="C11" s="3">
        <v>0</v>
      </c>
      <c r="D11" s="3">
        <v>93.300003051757813</v>
      </c>
      <c r="E11" s="3">
        <v>23.350000381469727</v>
      </c>
      <c r="F11" s="3">
        <v>21.5</v>
      </c>
      <c r="G11" s="3">
        <v>4.0900001525878906</v>
      </c>
      <c r="H11" s="3">
        <v>2.3299999237060547</v>
      </c>
      <c r="I11" s="3">
        <v>0</v>
      </c>
      <c r="J11" s="3">
        <v>12</v>
      </c>
      <c r="K11" s="3">
        <v>2.5399999618530273</v>
      </c>
      <c r="L11" s="3">
        <v>14.729999542236328</v>
      </c>
      <c r="M11" s="3">
        <v>49.349998474121094</v>
      </c>
      <c r="N11" s="3">
        <v>3.9500000476837158</v>
      </c>
      <c r="O11" s="3">
        <v>86.300003051757813</v>
      </c>
      <c r="P11" s="3">
        <v>2.130000114440918</v>
      </c>
      <c r="Q11" s="3">
        <v>1.4500000476837158</v>
      </c>
      <c r="R11" s="3">
        <v>34</v>
      </c>
      <c r="S11" s="3">
        <v>48</v>
      </c>
    </row>
    <row r="12" spans="1:19" x14ac:dyDescent="0.3">
      <c r="A12" s="20">
        <v>525</v>
      </c>
      <c r="B12" s="20" t="s">
        <v>112</v>
      </c>
      <c r="C12" s="3">
        <v>0</v>
      </c>
      <c r="D12" s="3">
        <v>88</v>
      </c>
      <c r="E12" s="3">
        <v>33</v>
      </c>
      <c r="F12" s="3">
        <v>52.389999389648438</v>
      </c>
      <c r="G12" s="3">
        <v>2.380000114440918</v>
      </c>
      <c r="H12" s="3">
        <v>10.989999771118164</v>
      </c>
      <c r="I12" s="3">
        <v>0</v>
      </c>
      <c r="J12" s="3">
        <v>1.5</v>
      </c>
      <c r="K12" s="3">
        <v>6.5</v>
      </c>
      <c r="L12" s="3">
        <v>12.729999542236328</v>
      </c>
      <c r="M12" s="3">
        <v>31.370000839233398</v>
      </c>
      <c r="N12" s="3">
        <v>24</v>
      </c>
      <c r="O12" s="3">
        <v>65.5</v>
      </c>
      <c r="P12" s="3">
        <v>1.4900000095367432</v>
      </c>
      <c r="Q12" s="3">
        <v>0.89999997615814209</v>
      </c>
      <c r="R12" s="3">
        <v>12</v>
      </c>
      <c r="S12" s="3">
        <v>40</v>
      </c>
    </row>
    <row r="13" spans="1:19" x14ac:dyDescent="0.3">
      <c r="A13" s="20">
        <v>219</v>
      </c>
      <c r="B13" s="20" t="s">
        <v>58</v>
      </c>
      <c r="C13" s="3">
        <v>0</v>
      </c>
      <c r="D13" s="3">
        <v>90</v>
      </c>
      <c r="E13" s="3">
        <v>15</v>
      </c>
      <c r="F13" s="3">
        <v>30</v>
      </c>
      <c r="G13" s="3">
        <v>10</v>
      </c>
      <c r="H13" s="3">
        <v>5.5799999237060547</v>
      </c>
      <c r="I13" s="3">
        <v>0</v>
      </c>
      <c r="J13" s="3">
        <v>2</v>
      </c>
      <c r="K13" s="3">
        <v>6</v>
      </c>
      <c r="L13" s="3">
        <v>27.930000305175781</v>
      </c>
      <c r="M13" s="3">
        <v>45</v>
      </c>
      <c r="N13" s="3">
        <v>10</v>
      </c>
      <c r="O13" s="3">
        <v>66.900001525878906</v>
      </c>
      <c r="P13" s="3">
        <v>1.5299999713897705</v>
      </c>
      <c r="Q13" s="3">
        <v>0.93000000715255737</v>
      </c>
      <c r="R13" s="3">
        <v>39</v>
      </c>
      <c r="S13" s="3">
        <v>70</v>
      </c>
    </row>
    <row r="14" spans="1:19" x14ac:dyDescent="0.3">
      <c r="A14" s="20">
        <v>127</v>
      </c>
      <c r="B14" s="20" t="s">
        <v>113</v>
      </c>
      <c r="C14" s="3">
        <v>0</v>
      </c>
      <c r="D14" s="3">
        <v>99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193.5</v>
      </c>
      <c r="P14" s="3">
        <v>5.3000001907348633</v>
      </c>
      <c r="Q14" s="3">
        <v>3.940000057220459</v>
      </c>
      <c r="R14" s="3">
        <v>0</v>
      </c>
      <c r="S14" s="3">
        <v>0</v>
      </c>
    </row>
    <row r="15" spans="1:19" x14ac:dyDescent="0.3">
      <c r="A15" s="20">
        <v>243</v>
      </c>
      <c r="B15" s="20" t="s">
        <v>59</v>
      </c>
      <c r="C15" s="3">
        <v>0</v>
      </c>
      <c r="D15" s="3">
        <v>88.699996948242188</v>
      </c>
      <c r="E15" s="3">
        <v>17</v>
      </c>
      <c r="F15" s="3">
        <v>41</v>
      </c>
      <c r="G15" s="3">
        <v>4</v>
      </c>
      <c r="H15" s="3">
        <v>4.7300000190734863</v>
      </c>
      <c r="I15" s="3">
        <v>0</v>
      </c>
      <c r="J15" s="3">
        <v>4.5</v>
      </c>
      <c r="K15" s="3">
        <v>5.8000001907348633</v>
      </c>
      <c r="L15" s="3">
        <v>21.790000915527344</v>
      </c>
      <c r="M15" s="3">
        <v>44</v>
      </c>
      <c r="N15" s="3">
        <v>8</v>
      </c>
      <c r="O15" s="3">
        <v>71.5</v>
      </c>
      <c r="P15" s="3">
        <v>1.6799999475479126</v>
      </c>
      <c r="Q15" s="3">
        <v>1.059999942779541</v>
      </c>
      <c r="R15" s="3">
        <v>23</v>
      </c>
      <c r="S15" s="3">
        <v>45</v>
      </c>
    </row>
    <row r="16" spans="1:19" x14ac:dyDescent="0.3">
      <c r="A16" s="20">
        <v>508</v>
      </c>
      <c r="B16" s="20" t="s">
        <v>114</v>
      </c>
      <c r="C16" s="3">
        <v>0</v>
      </c>
      <c r="D16" s="3">
        <v>92.599998474121094</v>
      </c>
      <c r="E16" s="3">
        <v>29</v>
      </c>
      <c r="F16" s="3">
        <v>4.5</v>
      </c>
      <c r="G16" s="3">
        <v>9.8599996566772461</v>
      </c>
      <c r="H16" s="3">
        <v>2.619999885559082</v>
      </c>
      <c r="I16" s="3">
        <v>0</v>
      </c>
      <c r="J16" s="3">
        <v>8</v>
      </c>
      <c r="K16" s="3">
        <v>3.7799999713897705</v>
      </c>
      <c r="L16" s="3">
        <v>13.119999885559082</v>
      </c>
      <c r="M16" s="3">
        <v>50.099998474121094</v>
      </c>
      <c r="N16" s="3">
        <v>13.470000267028809</v>
      </c>
      <c r="O16" s="3">
        <v>74.400001525878906</v>
      </c>
      <c r="P16" s="3">
        <v>1.7699999809265137</v>
      </c>
      <c r="Q16" s="3">
        <v>1.1399999856948853</v>
      </c>
      <c r="R16" s="3">
        <v>54</v>
      </c>
      <c r="S16" s="3">
        <v>40</v>
      </c>
    </row>
    <row r="17" spans="1:19" x14ac:dyDescent="0.3">
      <c r="A17" s="20">
        <v>244</v>
      </c>
      <c r="B17" s="20" t="s">
        <v>115</v>
      </c>
      <c r="C17" s="3">
        <v>0</v>
      </c>
      <c r="D17" s="3">
        <v>95</v>
      </c>
      <c r="E17" s="3">
        <v>10</v>
      </c>
      <c r="F17" s="3">
        <v>25</v>
      </c>
      <c r="G17" s="3">
        <v>0.80000001192092896</v>
      </c>
      <c r="H17" s="3">
        <v>1.6000000238418579</v>
      </c>
      <c r="I17" s="3">
        <v>0</v>
      </c>
      <c r="J17" s="3">
        <v>1.2999999523162842</v>
      </c>
      <c r="K17" s="3">
        <v>3</v>
      </c>
      <c r="L17" s="3">
        <v>76.989997863769531</v>
      </c>
      <c r="M17" s="3">
        <v>6</v>
      </c>
      <c r="N17" s="3">
        <v>1</v>
      </c>
      <c r="O17" s="3">
        <v>86.099998474121094</v>
      </c>
      <c r="P17" s="3">
        <v>2.119999885559082</v>
      </c>
      <c r="Q17" s="3">
        <v>1.4500000476837158</v>
      </c>
      <c r="R17" s="3">
        <v>17</v>
      </c>
      <c r="S17" s="3">
        <v>5</v>
      </c>
    </row>
    <row r="18" spans="1:19" x14ac:dyDescent="0.3">
      <c r="A18" s="20">
        <v>248</v>
      </c>
      <c r="B18" s="20" t="s">
        <v>116</v>
      </c>
      <c r="C18" s="3">
        <v>0</v>
      </c>
      <c r="D18" s="3">
        <v>88.5</v>
      </c>
      <c r="E18" s="3">
        <v>20.100000381469727</v>
      </c>
      <c r="F18" s="3">
        <v>44</v>
      </c>
      <c r="G18" s="3">
        <v>1.4900000095367432</v>
      </c>
      <c r="H18" s="3">
        <v>5.5900001525878906</v>
      </c>
      <c r="I18" s="3">
        <v>0</v>
      </c>
      <c r="J18" s="3">
        <v>4.0900001525878906</v>
      </c>
      <c r="K18" s="3">
        <v>3.7000000476837158</v>
      </c>
      <c r="L18" s="3">
        <v>37.279998779296875</v>
      </c>
      <c r="M18" s="3">
        <v>27</v>
      </c>
      <c r="N18" s="3">
        <v>5</v>
      </c>
      <c r="O18" s="3">
        <v>81.199996948242188</v>
      </c>
      <c r="P18" s="3">
        <v>1.9800000190734863</v>
      </c>
      <c r="Q18" s="3">
        <v>1.3200000524520874</v>
      </c>
      <c r="R18" s="3">
        <v>15</v>
      </c>
      <c r="S18" s="3">
        <v>10</v>
      </c>
    </row>
    <row r="19" spans="1:19" x14ac:dyDescent="0.3">
      <c r="A19" s="20">
        <v>246</v>
      </c>
      <c r="B19" s="20" t="s">
        <v>60</v>
      </c>
      <c r="C19" s="3">
        <v>0</v>
      </c>
      <c r="D19" s="3">
        <v>89</v>
      </c>
      <c r="E19" s="3">
        <v>18.389999389648438</v>
      </c>
      <c r="F19" s="3">
        <v>40</v>
      </c>
      <c r="G19" s="3">
        <v>3</v>
      </c>
      <c r="H19" s="3">
        <v>3.940000057220459</v>
      </c>
      <c r="I19" s="3">
        <v>0</v>
      </c>
      <c r="J19" s="3">
        <v>5</v>
      </c>
      <c r="K19" s="3">
        <v>6.5</v>
      </c>
      <c r="L19" s="3">
        <v>19.040000915527344</v>
      </c>
      <c r="M19" s="3">
        <v>38</v>
      </c>
      <c r="N19" s="3">
        <v>5.9499998092651367</v>
      </c>
      <c r="O19" s="3">
        <v>74.699996948242188</v>
      </c>
      <c r="P19" s="3">
        <v>1.7799999713897705</v>
      </c>
      <c r="Q19" s="3">
        <v>1.1499999761581421</v>
      </c>
      <c r="R19" s="3">
        <v>14</v>
      </c>
      <c r="S19" s="3">
        <v>15</v>
      </c>
    </row>
    <row r="20" spans="1:19" x14ac:dyDescent="0.3">
      <c r="A20" s="2">
        <v>263</v>
      </c>
      <c r="B20" s="23" t="s">
        <v>117</v>
      </c>
      <c r="C20" s="3">
        <v>100</v>
      </c>
      <c r="D20" s="3">
        <v>25</v>
      </c>
      <c r="E20" s="3">
        <v>8</v>
      </c>
      <c r="F20" s="3">
        <v>50</v>
      </c>
      <c r="G20" s="3">
        <v>4.9000000953674316</v>
      </c>
      <c r="H20" s="3">
        <v>0.44999998807907104</v>
      </c>
      <c r="I20" s="3">
        <v>0</v>
      </c>
      <c r="J20" s="3">
        <v>3.1800000667572021</v>
      </c>
      <c r="K20" s="3">
        <v>4</v>
      </c>
      <c r="L20" s="3">
        <v>34.740001678466797</v>
      </c>
      <c r="M20" s="3">
        <v>41</v>
      </c>
      <c r="N20" s="3">
        <v>10</v>
      </c>
      <c r="O20" s="3">
        <v>70.900001525878906</v>
      </c>
      <c r="P20" s="3">
        <v>1.6599999666213989</v>
      </c>
      <c r="Q20" s="3">
        <v>1.0499999523162842</v>
      </c>
      <c r="R20" s="3">
        <v>21</v>
      </c>
      <c r="S20" s="3">
        <v>77</v>
      </c>
    </row>
    <row r="21" spans="1:19" x14ac:dyDescent="0.3">
      <c r="A21" s="2">
        <v>845</v>
      </c>
      <c r="B21" s="24" t="s">
        <v>118</v>
      </c>
      <c r="C21" s="3">
        <v>0</v>
      </c>
      <c r="D21" s="3">
        <v>99</v>
      </c>
      <c r="E21" s="3">
        <v>281</v>
      </c>
      <c r="F21" s="3">
        <v>100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6.00000049644223E-8</v>
      </c>
      <c r="S21" s="3">
        <v>0</v>
      </c>
    </row>
    <row r="22" spans="1:19" x14ac:dyDescent="0.3">
      <c r="A22" s="24">
        <v>101</v>
      </c>
      <c r="B22" s="41" t="s">
        <v>120</v>
      </c>
      <c r="C22" s="3">
        <v>100</v>
      </c>
      <c r="D22" s="38">
        <v>70.83</v>
      </c>
      <c r="E22" s="38">
        <v>10.63</v>
      </c>
      <c r="F22" s="23">
        <v>39</v>
      </c>
      <c r="G22" s="23">
        <v>14.3</v>
      </c>
      <c r="H22" s="23">
        <v>0</v>
      </c>
      <c r="I22" s="23">
        <v>0</v>
      </c>
      <c r="J22" s="23">
        <v>2.8</v>
      </c>
      <c r="K22" s="38">
        <v>8.48</v>
      </c>
      <c r="L22" s="23">
        <v>9.89</v>
      </c>
      <c r="M22" s="38">
        <v>46</v>
      </c>
      <c r="N22" s="38">
        <v>2.57</v>
      </c>
      <c r="O22" s="3">
        <v>49.599998474121094</v>
      </c>
      <c r="P22" s="3">
        <v>0.94999998807907104</v>
      </c>
      <c r="Q22" s="3">
        <v>0.40000000596046448</v>
      </c>
      <c r="R22" s="23">
        <v>29</v>
      </c>
      <c r="S22" s="23">
        <v>95</v>
      </c>
    </row>
    <row r="23" spans="1:19" x14ac:dyDescent="0.3">
      <c r="A23" s="24">
        <v>102</v>
      </c>
      <c r="B23" s="41" t="s">
        <v>121</v>
      </c>
      <c r="C23" s="3">
        <v>100</v>
      </c>
      <c r="D23" s="3">
        <v>33.76</v>
      </c>
      <c r="E23" s="3">
        <v>13.23</v>
      </c>
      <c r="F23" s="3">
        <v>70</v>
      </c>
      <c r="G23" s="3">
        <v>5</v>
      </c>
      <c r="H23" s="3">
        <v>1.62</v>
      </c>
      <c r="I23" s="3">
        <v>0</v>
      </c>
      <c r="J23" s="3">
        <v>2.44</v>
      </c>
      <c r="K23" s="3">
        <v>4.1999998092651367</v>
      </c>
      <c r="L23" s="3">
        <v>32.549999237060547</v>
      </c>
      <c r="M23" s="3">
        <v>53.38</v>
      </c>
      <c r="N23" s="3">
        <v>7</v>
      </c>
      <c r="O23" s="3">
        <v>72.900001525878906</v>
      </c>
      <c r="P23" s="3">
        <v>1.7200000286102295</v>
      </c>
      <c r="Q23" s="3">
        <v>1.1000000238418579</v>
      </c>
      <c r="R23" s="3">
        <v>17</v>
      </c>
      <c r="S23" s="3">
        <v>85</v>
      </c>
    </row>
  </sheetData>
  <conditionalFormatting sqref="A2:S20 A21:B21 S21">
    <cfRule type="expression" dxfId="5" priority="7" stopIfTrue="1">
      <formula>ROW(A2)=$C$1</formula>
    </cfRule>
    <cfRule type="expression" dxfId="4" priority="8" stopIfTrue="1">
      <formula>COLUMN(A2)=$D$1</formula>
    </cfRule>
  </conditionalFormatting>
  <conditionalFormatting sqref="C21:M21">
    <cfRule type="expression" dxfId="3" priority="3" stopIfTrue="1">
      <formula>ROW(C21)=$E$1</formula>
    </cfRule>
    <cfRule type="expression" dxfId="2" priority="4" stopIfTrue="1">
      <formula>COLUMN(C21)=$F$1</formula>
    </cfRule>
  </conditionalFormatting>
  <conditionalFormatting sqref="N21:R21">
    <cfRule type="expression" dxfId="1" priority="1" stopIfTrue="1">
      <formula>ROW(N21)=$E$1</formula>
    </cfRule>
    <cfRule type="expression" dxfId="0" priority="2" stopIfTrue="1">
      <formula>COLUMN(N21)=$F$1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8"/>
  <sheetViews>
    <sheetView workbookViewId="0">
      <selection activeCell="E13" sqref="E13"/>
    </sheetView>
  </sheetViews>
  <sheetFormatPr defaultRowHeight="14.4" x14ac:dyDescent="0.3"/>
  <cols>
    <col min="1" max="1" width="15.5546875" bestFit="1" customWidth="1"/>
  </cols>
  <sheetData>
    <row r="1" spans="1:1" x14ac:dyDescent="0.3">
      <c r="A1" s="5" t="s">
        <v>56</v>
      </c>
    </row>
    <row r="2" spans="1:1" x14ac:dyDescent="0.3">
      <c r="A2" s="6" t="s">
        <v>57</v>
      </c>
    </row>
    <row r="3" spans="1:1" x14ac:dyDescent="0.3">
      <c r="A3" s="7" t="s">
        <v>0</v>
      </c>
    </row>
    <row r="4" spans="1:1" x14ac:dyDescent="0.3">
      <c r="A4" s="8" t="s">
        <v>1</v>
      </c>
    </row>
    <row r="5" spans="1:1" x14ac:dyDescent="0.3">
      <c r="A5" s="11" t="s">
        <v>2</v>
      </c>
    </row>
    <row r="6" spans="1:1" x14ac:dyDescent="0.3">
      <c r="A6" s="8" t="s">
        <v>3</v>
      </c>
    </row>
    <row r="7" spans="1:1" x14ac:dyDescent="0.3">
      <c r="A7" s="11" t="s">
        <v>4</v>
      </c>
    </row>
    <row r="8" spans="1:1" x14ac:dyDescent="0.3">
      <c r="A8" s="7" t="s">
        <v>5</v>
      </c>
    </row>
    <row r="9" spans="1:1" x14ac:dyDescent="0.3">
      <c r="A9" s="7" t="s">
        <v>6</v>
      </c>
    </row>
    <row r="10" spans="1:1" x14ac:dyDescent="0.3">
      <c r="A10" s="8" t="s">
        <v>7</v>
      </c>
    </row>
    <row r="11" spans="1:1" x14ac:dyDescent="0.3">
      <c r="A11" s="8" t="s">
        <v>8</v>
      </c>
    </row>
    <row r="12" spans="1:1" x14ac:dyDescent="0.3">
      <c r="A12" s="12" t="s">
        <v>9</v>
      </c>
    </row>
    <row r="13" spans="1:1" x14ac:dyDescent="0.3">
      <c r="A13" s="8" t="s">
        <v>10</v>
      </c>
    </row>
    <row r="14" spans="1:1" x14ac:dyDescent="0.3">
      <c r="A14" s="8" t="s">
        <v>11</v>
      </c>
    </row>
    <row r="15" spans="1:1" x14ac:dyDescent="0.3">
      <c r="A15" s="8" t="s">
        <v>12</v>
      </c>
    </row>
    <row r="16" spans="1:1" x14ac:dyDescent="0.3">
      <c r="A16" s="8" t="s">
        <v>13</v>
      </c>
    </row>
    <row r="17" spans="1:1" x14ac:dyDescent="0.3">
      <c r="A17" s="11" t="s">
        <v>14</v>
      </c>
    </row>
    <row r="18" spans="1:1" x14ac:dyDescent="0.3">
      <c r="A18" s="8" t="s">
        <v>15</v>
      </c>
    </row>
    <row r="19" spans="1:1" x14ac:dyDescent="0.3">
      <c r="A19" s="8" t="s">
        <v>16</v>
      </c>
    </row>
    <row r="20" spans="1:1" x14ac:dyDescent="0.3">
      <c r="A20" s="8" t="s">
        <v>17</v>
      </c>
    </row>
    <row r="21" spans="1:1" x14ac:dyDescent="0.3">
      <c r="A21" s="11" t="s">
        <v>18</v>
      </c>
    </row>
    <row r="22" spans="1:1" x14ac:dyDescent="0.3">
      <c r="A22" s="9" t="s">
        <v>19</v>
      </c>
    </row>
    <row r="23" spans="1:1" x14ac:dyDescent="0.3">
      <c r="A23" s="9" t="s">
        <v>20</v>
      </c>
    </row>
    <row r="24" spans="1:1" x14ac:dyDescent="0.3">
      <c r="A24" s="9" t="s">
        <v>21</v>
      </c>
    </row>
    <row r="25" spans="1:1" x14ac:dyDescent="0.3">
      <c r="A25" s="9" t="s">
        <v>22</v>
      </c>
    </row>
    <row r="26" spans="1:1" x14ac:dyDescent="0.3">
      <c r="A26" s="9" t="s">
        <v>23</v>
      </c>
    </row>
    <row r="27" spans="1:1" x14ac:dyDescent="0.3">
      <c r="A27" s="9" t="s">
        <v>24</v>
      </c>
    </row>
    <row r="28" spans="1:1" x14ac:dyDescent="0.3">
      <c r="A28" s="9" t="s">
        <v>25</v>
      </c>
    </row>
    <row r="29" spans="1:1" x14ac:dyDescent="0.3">
      <c r="A29" s="9" t="s">
        <v>26</v>
      </c>
    </row>
    <row r="30" spans="1:1" x14ac:dyDescent="0.3">
      <c r="A30" s="8" t="s">
        <v>27</v>
      </c>
    </row>
    <row r="31" spans="1:1" x14ac:dyDescent="0.3">
      <c r="A31" s="8" t="s">
        <v>28</v>
      </c>
    </row>
    <row r="32" spans="1:1" x14ac:dyDescent="0.3">
      <c r="A32" s="8" t="s">
        <v>29</v>
      </c>
    </row>
    <row r="33" spans="1:1" x14ac:dyDescent="0.3">
      <c r="A33" s="8" t="s">
        <v>30</v>
      </c>
    </row>
    <row r="34" spans="1:1" x14ac:dyDescent="0.3">
      <c r="A34" s="8" t="s">
        <v>31</v>
      </c>
    </row>
    <row r="35" spans="1:1" x14ac:dyDescent="0.3">
      <c r="A35" s="8" t="s">
        <v>32</v>
      </c>
    </row>
    <row r="36" spans="1:1" x14ac:dyDescent="0.3">
      <c r="A36" s="8" t="s">
        <v>33</v>
      </c>
    </row>
    <row r="37" spans="1:1" x14ac:dyDescent="0.3">
      <c r="A37" s="8" t="s">
        <v>34</v>
      </c>
    </row>
    <row r="38" spans="1:1" x14ac:dyDescent="0.3">
      <c r="A38" s="8" t="s">
        <v>35</v>
      </c>
    </row>
    <row r="39" spans="1:1" x14ac:dyDescent="0.3">
      <c r="A39" s="8" t="s">
        <v>36</v>
      </c>
    </row>
    <row r="40" spans="1:1" x14ac:dyDescent="0.3">
      <c r="A40" s="8" t="s">
        <v>37</v>
      </c>
    </row>
    <row r="41" spans="1:1" x14ac:dyDescent="0.3">
      <c r="A41" s="8" t="s">
        <v>38</v>
      </c>
    </row>
    <row r="42" spans="1:1" x14ac:dyDescent="0.3">
      <c r="A42" s="8" t="s">
        <v>39</v>
      </c>
    </row>
    <row r="43" spans="1:1" x14ac:dyDescent="0.3">
      <c r="A43" s="8" t="s">
        <v>40</v>
      </c>
    </row>
    <row r="44" spans="1:1" x14ac:dyDescent="0.3">
      <c r="A44" s="8" t="s">
        <v>41</v>
      </c>
    </row>
    <row r="45" spans="1:1" x14ac:dyDescent="0.3">
      <c r="A45" s="8" t="s">
        <v>42</v>
      </c>
    </row>
    <row r="46" spans="1:1" x14ac:dyDescent="0.3">
      <c r="A46" s="8" t="s">
        <v>43</v>
      </c>
    </row>
    <row r="47" spans="1:1" x14ac:dyDescent="0.3">
      <c r="A47" s="8" t="s">
        <v>44</v>
      </c>
    </row>
    <row r="48" spans="1:1" x14ac:dyDescent="0.3">
      <c r="A48" s="8" t="s">
        <v>45</v>
      </c>
    </row>
    <row r="49" spans="1:1" x14ac:dyDescent="0.3">
      <c r="A49" s="8" t="s">
        <v>46</v>
      </c>
    </row>
    <row r="50" spans="1:1" x14ac:dyDescent="0.3">
      <c r="A50" s="8" t="s">
        <v>47</v>
      </c>
    </row>
    <row r="51" spans="1:1" x14ac:dyDescent="0.3">
      <c r="A51" s="8" t="s">
        <v>48</v>
      </c>
    </row>
    <row r="52" spans="1:1" x14ac:dyDescent="0.3">
      <c r="A52" s="8" t="s">
        <v>49</v>
      </c>
    </row>
    <row r="53" spans="1:1" x14ac:dyDescent="0.3">
      <c r="A53" s="8" t="s">
        <v>50</v>
      </c>
    </row>
    <row r="54" spans="1:1" x14ac:dyDescent="0.3">
      <c r="A54" s="8" t="s">
        <v>51</v>
      </c>
    </row>
    <row r="55" spans="1:1" x14ac:dyDescent="0.3">
      <c r="A55" s="8" t="s">
        <v>52</v>
      </c>
    </row>
    <row r="56" spans="1:1" x14ac:dyDescent="0.3">
      <c r="A56" s="8" t="s">
        <v>53</v>
      </c>
    </row>
    <row r="57" spans="1:1" x14ac:dyDescent="0.3">
      <c r="A57" s="8" t="s">
        <v>54</v>
      </c>
    </row>
    <row r="58" spans="1:1" x14ac:dyDescent="0.3">
      <c r="A58" s="10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2" ma:contentTypeDescription="Create a new document." ma:contentTypeScope="" ma:versionID="293b87d96ae3165967deaddc9dd3a283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23a07973a4b986d214a26a52ed7178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72DDCE-6A5B-4F5B-846C-532884D79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4B578-CE8A-4753-8E47-B2C52E32EEC4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000447b7-86fa-4362-939e-855579e16124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871f9270-bc3b-4105-9923-e7982e1cb31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</vt:lpstr>
      <vt:lpstr>Feeds</vt:lpstr>
      <vt:lpstr>LCA</vt:lpstr>
      <vt:lpstr>LCA Library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2020-08-03T21:14:42Z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