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EMB_MaxProfitDiet\"/>
    </mc:Choice>
  </mc:AlternateContent>
  <bookViews>
    <workbookView xWindow="-120" yWindow="480" windowWidth="14490" windowHeight="11160" tabRatio="500" firstSheet="2" activeTab="5"/>
  </bookViews>
  <sheets>
    <sheet name="Feeds" sheetId="2" r:id="rId1"/>
    <sheet name="Scenario" sheetId="3" r:id="rId2"/>
    <sheet name="Batch" sheetId="4" r:id="rId3"/>
    <sheet name="Feed Library" sheetId="5" r:id="rId4"/>
    <sheet name="LCA" sheetId="7" r:id="rId5"/>
    <sheet name="LCA Library" sheetId="8" r:id="rId6"/>
    <sheet name="Parameters List" sheetId="6" state="hidden" r:id="rId7"/>
  </sheets>
  <calcPr calcId="162913"/>
</workbook>
</file>

<file path=xl/calcChain.xml><?xml version="1.0" encoding="utf-8"?>
<calcChain xmlns="http://schemas.openxmlformats.org/spreadsheetml/2006/main">
  <c r="E24" i="2" l="1"/>
  <c r="E25" i="2"/>
  <c r="E27" i="2"/>
  <c r="E18" i="2"/>
  <c r="E19" i="2"/>
  <c r="E20" i="2"/>
  <c r="E21" i="2"/>
  <c r="E23" i="2"/>
  <c r="E22" i="2"/>
  <c r="E16" i="2"/>
  <c r="E26" i="2"/>
  <c r="E28" i="2"/>
  <c r="E29" i="2"/>
  <c r="E17" i="2"/>
  <c r="F29" i="2"/>
  <c r="F28" i="2"/>
  <c r="F26" i="2"/>
  <c r="F16" i="2"/>
  <c r="F22" i="2"/>
  <c r="F23" i="2"/>
  <c r="F21" i="2"/>
  <c r="F20" i="2"/>
  <c r="F19" i="2"/>
  <c r="F18" i="2"/>
  <c r="F27" i="2"/>
  <c r="F25" i="2"/>
  <c r="F24" i="2"/>
  <c r="F17" i="2"/>
  <c r="F14" i="2"/>
  <c r="F15" i="2"/>
  <c r="G4" i="7" l="1"/>
  <c r="F4" i="7"/>
  <c r="E4" i="7"/>
  <c r="D4" i="7"/>
  <c r="C4" i="7"/>
  <c r="B4" i="7"/>
  <c r="G3" i="7"/>
  <c r="F3" i="7"/>
  <c r="E3" i="7"/>
  <c r="D3" i="7"/>
  <c r="C3" i="7"/>
  <c r="B3" i="7"/>
  <c r="F2" i="2" l="1"/>
  <c r="F11" i="2"/>
  <c r="F3" i="2" l="1"/>
  <c r="F7" i="2"/>
  <c r="F9" i="2"/>
  <c r="F4" i="2" l="1"/>
  <c r="F13" i="2"/>
  <c r="F8" i="2"/>
  <c r="F12" i="2"/>
  <c r="F6" i="2"/>
  <c r="F10" i="2"/>
  <c r="F5" i="2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<sst xmlns="http://schemas.openxmlformats.org/spreadsheetml/2006/main" count="215" uniqueCount="148">
  <si>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</si>
  <si>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</si>
  <si>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</si>
  <si>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</si>
  <si>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</si>
  <si>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</si>
  <si>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</si>
  <si>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</si>
  <si>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</si>
  <si>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</si>
  <si>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</si>
  <si>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</si>
  <si>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</si>
  <si>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</si>
  <si>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</si>
  <si>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</si>
  <si>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</si>
  <si>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</si>
  <si>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</si>
  <si>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</si>
  <si>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</si>
  <si>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</si>
  <si>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</si>
  <si>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</si>
  <si>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</si>
  <si>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</si>
  <si>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</si>
  <si>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</si>
  <si>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</si>
  <si>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</si>
  <si>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</si>
  <si>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</si>
  <si>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</si>
  <si>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</si>
  <si>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</si>
  <si>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</si>
  <si>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</si>
  <si>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</si>
  <si>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</si>
  <si>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</si>
  <si>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</si>
  <si>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</si>
  <si>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</si>
  <si>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</si>
  <si>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</si>
  <si>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</si>
  <si>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</si>
  <si>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</si>
  <si>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</si>
  <si>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</si>
  <si>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</si>
  <si>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</si>
  <si>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</si>
  <si>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</si>
  <si>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</si>
  <si>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</si>
  <si>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</si>
  <si>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</si>
  <si>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</si>
  <si>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</si>
  <si>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</si>
  <si>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</si>
  <si>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</si>
  <si>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</si>
  <si>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</si>
  <si>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</si>
  <si>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</si>
  <si>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</si>
  <si>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</si>
  <si>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</si>
  <si>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</si>
  <si>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</si>
  <si>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</si>
  <si>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</si>
  <si>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</si>
  <si>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</si>
  <si>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</si>
  <si>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</si>
  <si>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</si>
  <si>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</si>
  <si>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</si>
  <si>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</si>
  <si>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</si>
  <si>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</si>
  <si>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</si>
  <si>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</si>
  <si>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</si>
  <si>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</si>
  <si>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</si>
  <si>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</si>
  <si>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</si>
  <si>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Ingredient Level</t>
  </si>
  <si>
    <t>Test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</si>
  <si>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</si>
  <si>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</si>
  <si>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</si>
  <si>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</si>
  <si>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</si>
  <si>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</si>
  <si>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</si>
  <si>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</si>
  <si>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</si>
  <si>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</si>
  <si>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</si>
  <si>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</si>
  <si>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</si>
  <si>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</si>
  <si>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</si>
  <si>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</si>
  <si>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</si>
  <si>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</si>
  <si>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GSS-MAX_BIS_N</t>
  </si>
  <si>
    <t>GSS-MAX_BIS_F_N</t>
  </si>
  <si>
    <t>GSS-MAX_BIS_F</t>
  </si>
  <si>
    <t>GSS-MAX_BIS</t>
  </si>
  <si>
    <t>NPN, %DM</t>
  </si>
  <si>
    <t>Batch_AC.csv</t>
  </si>
  <si>
    <t>id</t>
  </si>
  <si>
    <t>Soybean_Hulls</t>
  </si>
  <si>
    <t>Cottonseed_Whole</t>
  </si>
  <si>
    <t>Cottonseed_Meal</t>
  </si>
  <si>
    <t>Peanut_Meal</t>
  </si>
  <si>
    <t>Rice_Bran</t>
  </si>
  <si>
    <t>Wheat_Meal</t>
  </si>
  <si>
    <t>Urea</t>
  </si>
  <si>
    <t>Soybean_Meal</t>
  </si>
  <si>
    <t>Citrus_Pulp</t>
  </si>
  <si>
    <t>F_Corn_Silage</t>
  </si>
  <si>
    <t>F_Sugarcane_Silage</t>
  </si>
  <si>
    <t>Nellore</t>
  </si>
  <si>
    <t>animal_price</t>
  </si>
  <si>
    <t>Citrus pulp, dry</t>
  </si>
  <si>
    <t>Corn grain - BR</t>
  </si>
  <si>
    <t>Cottonseed Meal 38% - BR</t>
  </si>
  <si>
    <t>Cottonseed Whole - BR</t>
  </si>
  <si>
    <t>Soybean Hulls - BR</t>
  </si>
  <si>
    <t>Soybean Meal 49% - BR</t>
  </si>
  <si>
    <t>Wheat Meal - BR</t>
  </si>
  <si>
    <t>Urea - BR</t>
  </si>
  <si>
    <t>Corn Silage - BR</t>
  </si>
  <si>
    <t>Sugarcane bagase - BR</t>
  </si>
  <si>
    <t>Peanut meal</t>
  </si>
  <si>
    <t>Rice bran</t>
  </si>
  <si>
    <t>Corn_Grain</t>
  </si>
  <si>
    <t>Sugarcane (S. officinarum) Bagasse Brazil Medium Chop</t>
  </si>
  <si>
    <t>Corn Dist Ethanol</t>
  </si>
  <si>
    <t>BF</t>
  </si>
  <si>
    <t>Sugarcane Silage - 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</si>
</sst>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;0.0;0"/>
  </numFmts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scheme val="minor"/>
    </font>
    <font>
      <sz val="11"/>
      <color rgb="FF08080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000000"/>
      <name val="Lucida Console"/>
      <family val="3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  <font>
      <sz val="11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/>
      </top>
      <bottom/>
      <diagonal/>
    </border>
  </borders>
  <cellStyleXfs count="4">
    <xf numFmtId="0" fontId="0" fillId="0" borderId="0"/>
    <xf numFmtId="0" fontId="2" fillId="0" borderId="0"/>
    <xf numFmtId="0" fontId="14" fillId="0" borderId="0"/>
    <xf numFmtId="0" fontId="4" fillId="0" borderId="0"/>
  </cellStyleXfs>
  <cellXfs count="54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/>
    <xf numFmtId="0" fontId="3" fillId="4" borderId="2" xfId="0" applyFont="1" applyFill="1" applyBorder="1" applyAlignment="1"/>
    <xf numFmtId="0" fontId="3" fillId="2" borderId="2" xfId="0" applyFont="1" applyFill="1" applyBorder="1"/>
    <xf numFmtId="0" fontId="3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4" fillId="0" borderId="0" xfId="0" applyFont="1"/>
    <xf numFmtId="0" fontId="0" fillId="0" borderId="0" xfId="0" applyFill="1"/>
    <xf numFmtId="0" fontId="9" fillId="7" borderId="4" xfId="0" applyFont="1" applyFill="1" applyBorder="1"/>
    <xf numFmtId="0" fontId="9" fillId="7" borderId="5" xfId="0" applyFont="1" applyFill="1" applyBorder="1"/>
    <xf numFmtId="0" fontId="9" fillId="7" borderId="6" xfId="0" applyFont="1" applyFill="1" applyBorder="1"/>
    <xf numFmtId="0" fontId="9" fillId="7" borderId="7" xfId="0" applyFont="1" applyFill="1" applyBorder="1"/>
    <xf numFmtId="0" fontId="7" fillId="7" borderId="7" xfId="0" applyFont="1" applyFill="1" applyBorder="1" applyAlignment="1">
      <alignment vertical="center"/>
    </xf>
    <xf numFmtId="0" fontId="9" fillId="0" borderId="6" xfId="0" applyFont="1" applyBorder="1"/>
    <xf numFmtId="0" fontId="9" fillId="0" borderId="7" xfId="0" applyFont="1" applyBorder="1"/>
    <xf numFmtId="0" fontId="10" fillId="6" borderId="0" xfId="0" applyFont="1" applyFill="1" applyBorder="1"/>
    <xf numFmtId="0" fontId="2" fillId="0" borderId="0" xfId="1"/>
    <xf numFmtId="0" fontId="2" fillId="0" borderId="0" xfId="1" applyAlignment="1">
      <alignment wrapText="1"/>
    </xf>
    <xf numFmtId="0" fontId="10" fillId="6" borderId="8" xfId="0" applyFont="1" applyFill="1" applyBorder="1"/>
    <xf numFmtId="0" fontId="8" fillId="6" borderId="8" xfId="0" applyFont="1" applyFill="1" applyBorder="1"/>
    <xf numFmtId="0" fontId="6" fillId="0" borderId="0" xfId="0" applyFont="1"/>
    <xf numFmtId="0" fontId="13" fillId="0" borderId="0" xfId="0" applyFont="1" applyAlignment="1">
      <alignment vertical="center"/>
    </xf>
    <xf numFmtId="0" fontId="1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14" fillId="0" borderId="0" xfId="2" applyFont="1" applyAlignment="1"/>
    <xf numFmtId="0" fontId="15" fillId="0" borderId="0" xfId="2" applyFont="1" applyAlignment="1"/>
    <xf numFmtId="164" fontId="14" fillId="0" borderId="0" xfId="2" applyNumberFormat="1" applyFont="1" applyAlignment="1"/>
    <xf numFmtId="0" fontId="14" fillId="0" borderId="0" xfId="2" applyFont="1" applyAlignment="1"/>
    <xf numFmtId="0" fontId="15" fillId="0" borderId="0" xfId="2" applyFont="1" applyAlignment="1"/>
    <xf numFmtId="0" fontId="6" fillId="0" borderId="0" xfId="0" applyFont="1" applyFill="1"/>
    <xf numFmtId="0" fontId="17" fillId="0" borderId="0" xfId="0" applyFont="1" applyAlignment="1">
      <alignment vertical="center"/>
    </xf>
    <xf numFmtId="2" fontId="19" fillId="0" borderId="0" xfId="2" applyNumberFormat="1" applyFont="1" applyFill="1" applyAlignment="1"/>
    <xf numFmtId="0" fontId="18" fillId="0" borderId="0" xfId="0" applyFont="1"/>
    <xf numFmtId="0" fontId="19" fillId="0" borderId="0" xfId="0" applyFont="1"/>
    <xf numFmtId="0" fontId="16" fillId="0" borderId="0" xfId="2" applyFont="1" applyFill="1" applyAlignment="1"/>
    <xf numFmtId="0" fontId="19" fillId="0" borderId="0" xfId="0" applyFont="1" applyFill="1"/>
    <xf numFmtId="0" fontId="16" fillId="0" borderId="0" xfId="0" applyFont="1" applyFill="1"/>
    <xf numFmtId="0" fontId="19" fillId="0" borderId="0" xfId="2" applyFont="1" applyAlignment="1"/>
    <xf numFmtId="0" fontId="14" fillId="0" borderId="9" xfId="2" applyFont="1" applyBorder="1" applyAlignment="1"/>
    <xf numFmtId="0" fontId="15" fillId="0" borderId="0" xfId="2" applyNumberFormat="1" applyFont="1" applyBorder="1" applyAlignment="1"/>
    <xf numFmtId="2" fontId="18" fillId="7" borderId="5" xfId="2" applyNumberFormat="1" applyFont="1" applyFill="1" applyBorder="1" applyAlignment="1"/>
    <xf numFmtId="2" fontId="18" fillId="0" borderId="5" xfId="2" applyNumberFormat="1" applyFont="1" applyBorder="1" applyAlignment="1"/>
    <xf numFmtId="2" fontId="18" fillId="0" borderId="0" xfId="0" applyNumberFormat="1" applyFont="1" applyFill="1"/>
    <xf numFmtId="2" fontId="18" fillId="0" borderId="0" xfId="3" applyNumberFormat="1" applyFont="1" applyAlignment="1"/>
  </cellXfs>
  <cellStyles count="4">
    <cellStyle name="Normal" xfId="0" builtinId="0"/>
    <cellStyle name="Normal 2" xfId="1"/>
    <cellStyle name="Normal 3" xfId="2"/>
    <cellStyle name="Normal 4" xfId="3"/>
  </cellStyles>
  <dxfs count="68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.0;0.0;0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80808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2" defaultPivotStyle="PivotStyleLight16">
    <tableStyle name="Feeds-style" pivot="0" count="3">
      <tableStyleElement type="headerRow" dxfId="67"/>
      <tableStyleElement type="firstRowStripe" dxfId="66"/>
      <tableStyleElement type="secondRowStripe" dxfId="65"/>
    </tableStyle>
    <tableStyle name="Scenario-style" pivot="0" count="3">
      <tableStyleElement type="headerRow" dxfId="64"/>
      <tableStyleElement type="firstRowStripe" dxfId="63"/>
      <tableStyleElement type="secondRowStripe" dxfId="62"/>
    </tableStyle>
    <tableStyle name="Batch-style" pivot="0" count="3">
      <tableStyleElement type="headerRow" dxfId="61"/>
      <tableStyleElement type="firstRowStripe" dxfId="60"/>
      <tableStyleElement type="secondRowStripe" dxfId="59"/>
    </tableStyle>
    <tableStyle name="Feed Library-style" pivot="0" count="3">
      <tableStyleElement type="headerRow" dxfId="58"/>
      <tableStyleElement type="firstRowStripe" dxfId="57"/>
      <tableStyleElement type="secondRowStripe" dxfId="56"/>
    </tableStyle>
    <tableStyle name="LCA-style" pivot="0" count="3">
      <tableStyleElement type="headerRow" dxfId="55"/>
      <tableStyleElement type="firstRowStripe" dxfId="54"/>
      <tableStyleElement type="secondRowStripe" dxfId="53"/>
    </tableStyle>
    <tableStyle name="LCA Library-style" pivot="0" count="3">
      <tableStyleElement type="headerRow" dxfId="52"/>
      <tableStyleElement type="firstRowStripe" dxfId="51"/>
      <tableStyleElement type="secondRowStripe" dxfId="5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29" totalsRowShown="0">
  <autoFilter ref="A1:F29"/>
  <sortState ref="A2:F29">
    <sortCondition ref="A1:A29"/>
  </sortState>
  <tableColumns count="6">
    <tableColumn id="1" name="Feed Scenario"/>
    <tableColumn id="2" name="ID" dataDxfId="49" dataCellStyle="Normal 3"/>
    <tableColumn id="3" name="Min %DM" dataDxfId="48"/>
    <tableColumn id="4" name="Max %DM" dataDxfId="47"/>
    <tableColumn id="5" name="Cost [US$/kg AF]" dataDxfId="46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X7" totalsRowShown="0" headerRowDxfId="45" dataDxfId="44" tableBorderDxfId="43">
  <autoFilter ref="A1:X7"/>
  <tableColumns count="24">
    <tableColumn id="1" name="ID" dataDxfId="42"/>
    <tableColumn id="2" name="Feed Scenario" dataDxfId="41"/>
    <tableColumn id="3" name="Batch" dataDxfId="40"/>
    <tableColumn id="4" name="Breed" dataDxfId="39"/>
    <tableColumn id="5" name="SBW" dataDxfId="38"/>
    <tableColumn id="6" name="Feeding Time" dataDxfId="37"/>
    <tableColumn id="7" name="Target Weight" dataDxfId="36"/>
    <tableColumn id="8" name="BCS" dataDxfId="35"/>
    <tableColumn id="9" name="BE" dataDxfId="34"/>
    <tableColumn id="10" name="L" dataDxfId="33"/>
    <tableColumn id="11" name="SEX" dataDxfId="32"/>
    <tableColumn id="12" name="a2" dataDxfId="31"/>
    <tableColumn id="13" name="PH" dataDxfId="30"/>
    <tableColumn id="14" name="Selling Price [US$]" dataDxfId="29"/>
    <tableColumn id="15" name="Algorithm" dataDxfId="28"/>
    <tableColumn id="16" name="Identifier" dataDxfId="27"/>
    <tableColumn id="17" name="LB" dataDxfId="26"/>
    <tableColumn id="18" name="UB" dataDxfId="25"/>
    <tableColumn id="19" name="Tol" dataDxfId="24"/>
    <tableColumn id="20" name="DMI Equation" dataDxfId="23"/>
    <tableColumn id="21" name="Obj" dataDxfId="22"/>
    <tableColumn id="22" name="Find Reduced Cost" dataDxfId="21"/>
    <tableColumn id="23" name="Ingredient Level" dataDxfId="20"/>
    <tableColumn id="24" name="LCA ID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2" totalsRowShown="0">
  <autoFilter ref="A1:F2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15" totalsRowShown="0">
  <autoFilter ref="A1:T15"/>
  <sortState ref="A2:T15">
    <sortCondition ref="A1:A15"/>
  </sortState>
  <tableColumns count="20">
    <tableColumn id="1" name="ID"/>
    <tableColumn id="2" name="Feed"/>
    <tableColumn id="5" name="Forage, %DM"/>
    <tableColumn id="6" name="DM, %AF"/>
    <tableColumn id="7" name="CP, %DM"/>
    <tableColumn id="8" name="SP, %CP"/>
    <tableColumn id="9" name="ADICP, %CP"/>
    <tableColumn id="10" name="Sugars, %DM"/>
    <tableColumn id="11" name="OA, %DM"/>
    <tableColumn id="12" name="Fat, %DM"/>
    <tableColumn id="13" name="Ash, %DM"/>
    <tableColumn id="14" name="Starch, %DM"/>
    <tableColumn id="15" name="NDF, %DM"/>
    <tableColumn id="16" name="Lignin, %DM"/>
    <tableColumn id="17" name="TDN, %DM"/>
    <tableColumn id="19" name="NEma, Mcal/kg"/>
    <tableColumn id="20" name="NEga, Mcal/kg"/>
    <tableColumn id="21" name="RUP, %CP"/>
    <tableColumn id="29" name="pef, %NDF"/>
    <tableColumn id="3" name="NPN, %DM" dataDxfId="1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lca" displayName="lca" ref="A1:J6" totalsRowShown="0">
  <autoFilter ref="A1:J6"/>
  <tableColumns count="10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26" displayName="Tabela26" ref="A1:H15" totalsRowShown="0" headerRowDxfId="17" dataDxfId="16">
  <autoFilter ref="A1:H15"/>
  <sortState ref="A2:H22">
    <sortCondition ref="A1:A22"/>
  </sortState>
  <tableColumns count="8">
    <tableColumn id="1" name="ID" dataDxfId="15" dataCellStyle="Normal 3"/>
    <tableColumn id="5" name="Name" dataDxfId="14" dataCellStyle="Normal 3"/>
    <tableColumn id="2" name="LCA_Phosphorous consumption (kg P)" dataDxfId="13"/>
    <tableColumn id="3" name="LCA_CED 1.8 non renewable fossil+nuclear (MJ)" dataDxfId="12"/>
    <tableColumn id="4" name="LCA_Climate change ILCD (kg CO2 eq)" dataDxfId="11"/>
    <tableColumn id="7" name="LCA_Acidification ILCD (molc H+ eq)" dataDxfId="10"/>
    <tableColumn id="8" name="LCA_Eutrophication CML baseline (kg PO4- eq)" dataDxfId="9"/>
    <tableColumn id="9" name="LCA_Land competition CML non baseline (m2a)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9"/>
  <sheetViews>
    <sheetView zoomScaleNormal="100" workbookViewId="0">
      <selection activeCell="F35" sqref="F35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21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6">
        <v>1</v>
      </c>
      <c r="B2" s="38">
        <v>3</v>
      </c>
      <c r="C2" s="17">
        <v>0</v>
      </c>
      <c r="D2" s="37">
        <v>1.5</v>
      </c>
      <c r="E2" s="50" t="s">
        <v>124</v>
      </c>
      <c r="F2" s="16" t="str">
        <f>VLOOKUP(feeds[[#This Row],[ID]],FeedLib[],2,0)</f>
        <v>Urea - BR</v>
      </c>
    </row>
    <row r="3" spans="1:6" x14ac:dyDescent="0.25">
      <c r="A3" s="16">
        <v>1</v>
      </c>
      <c r="B3" s="37">
        <v>24</v>
      </c>
      <c r="C3" s="17">
        <v>0</v>
      </c>
      <c r="D3" s="38">
        <v>50</v>
      </c>
      <c r="E3" s="51" t="s">
        <v>126</v>
      </c>
      <c r="F3" s="16" t="str">
        <f>VLOOKUP(feeds[[#This Row],[ID]],FeedLib[],2,0)</f>
        <v>Citrus pulp, dry</v>
      </c>
    </row>
    <row r="4" spans="1:6" s="16" customFormat="1" x14ac:dyDescent="0.25">
      <c r="A4" s="16">
        <v>1</v>
      </c>
      <c r="B4" s="38">
        <v>25</v>
      </c>
      <c r="C4" s="17">
        <v>0</v>
      </c>
      <c r="D4" s="38">
        <v>60</v>
      </c>
      <c r="E4" s="50" t="s">
        <v>127</v>
      </c>
      <c r="F4" s="16" t="str">
        <f>VLOOKUP(feeds[[#This Row],[ID]],FeedLib[],2,0)</f>
        <v>Corn Silage - BR</v>
      </c>
    </row>
    <row r="5" spans="1:6" s="16" customFormat="1" x14ac:dyDescent="0.25">
      <c r="A5" s="2">
        <v>1</v>
      </c>
      <c r="B5" s="38">
        <v>26</v>
      </c>
      <c r="C5" s="17">
        <v>0</v>
      </c>
      <c r="D5" s="38">
        <v>80</v>
      </c>
      <c r="E5" s="51" t="s">
        <v>143</v>
      </c>
      <c r="F5" s="2" t="str">
        <f>VLOOKUP(feeds[[#This Row],[ID]],FeedLib[],2,0)</f>
        <v>Corn grain - BR</v>
      </c>
    </row>
    <row r="6" spans="1:6" s="16" customFormat="1" x14ac:dyDescent="0.25">
      <c r="A6" s="16">
        <v>1</v>
      </c>
      <c r="B6" s="37">
        <v>27</v>
      </c>
      <c r="C6" s="17">
        <v>0</v>
      </c>
      <c r="D6" s="37">
        <v>30</v>
      </c>
      <c r="E6" s="50" t="s">
        <v>120</v>
      </c>
      <c r="F6" s="16" t="str">
        <f>VLOOKUP(feeds[[#This Row],[ID]],FeedLib[],2,0)</f>
        <v>Cottonseed Meal 38% - BR</v>
      </c>
    </row>
    <row r="7" spans="1:6" s="16" customFormat="1" x14ac:dyDescent="0.25">
      <c r="A7" s="16">
        <v>1</v>
      </c>
      <c r="B7" s="37">
        <v>28</v>
      </c>
      <c r="C7" s="17">
        <v>0</v>
      </c>
      <c r="D7" s="38">
        <v>18</v>
      </c>
      <c r="E7" s="51" t="s">
        <v>119</v>
      </c>
      <c r="F7" s="16" t="str">
        <f>VLOOKUP(feeds[[#This Row],[ID]],FeedLib[],2,0)</f>
        <v>Cottonseed Whole - BR</v>
      </c>
    </row>
    <row r="8" spans="1:6" s="16" customFormat="1" x14ac:dyDescent="0.25">
      <c r="A8" s="16">
        <v>1</v>
      </c>
      <c r="B8" s="37">
        <v>29</v>
      </c>
      <c r="C8" s="17">
        <v>0</v>
      </c>
      <c r="D8" s="38">
        <v>30</v>
      </c>
      <c r="E8" s="51" t="s">
        <v>118</v>
      </c>
      <c r="F8" s="16" t="str">
        <f>VLOOKUP(feeds[[#This Row],[ID]],FeedLib[],2,0)</f>
        <v>Soybean Hulls - BR</v>
      </c>
    </row>
    <row r="9" spans="1:6" s="16" customFormat="1" x14ac:dyDescent="0.25">
      <c r="A9" s="16">
        <v>1</v>
      </c>
      <c r="B9" s="37">
        <v>30</v>
      </c>
      <c r="C9" s="17">
        <v>0</v>
      </c>
      <c r="D9" s="37">
        <v>30</v>
      </c>
      <c r="E9" s="42" t="s">
        <v>125</v>
      </c>
      <c r="F9" s="16" t="str">
        <f>VLOOKUP(feeds[[#This Row],[ID]],FeedLib[],2,0)</f>
        <v>Soybean Meal 49% - BR</v>
      </c>
    </row>
    <row r="10" spans="1:6" s="16" customFormat="1" x14ac:dyDescent="0.25">
      <c r="A10" s="2">
        <v>1</v>
      </c>
      <c r="B10" s="38">
        <v>31</v>
      </c>
      <c r="C10" s="17">
        <v>0</v>
      </c>
      <c r="D10" s="37">
        <v>100</v>
      </c>
      <c r="E10" s="50" t="s">
        <v>121</v>
      </c>
      <c r="F10" s="2" t="str">
        <f>VLOOKUP(feeds[[#This Row],[ID]],FeedLib[],2,0)</f>
        <v>Peanut meal</v>
      </c>
    </row>
    <row r="11" spans="1:6" s="16" customFormat="1" x14ac:dyDescent="0.25">
      <c r="A11" s="16">
        <v>1</v>
      </c>
      <c r="B11" s="38">
        <v>32</v>
      </c>
      <c r="C11" s="17">
        <v>0</v>
      </c>
      <c r="D11" s="37">
        <v>50</v>
      </c>
      <c r="E11" s="51" t="s">
        <v>122</v>
      </c>
      <c r="F11" s="16" t="str">
        <f>VLOOKUP(feeds[[#This Row],[ID]],FeedLib[],2,0)</f>
        <v>Rice bran</v>
      </c>
    </row>
    <row r="12" spans="1:6" s="16" customFormat="1" x14ac:dyDescent="0.25">
      <c r="A12" s="16">
        <v>1</v>
      </c>
      <c r="B12" s="37">
        <v>33</v>
      </c>
      <c r="C12" s="17">
        <v>0</v>
      </c>
      <c r="D12" s="37">
        <v>50</v>
      </c>
      <c r="E12" s="50" t="s">
        <v>123</v>
      </c>
      <c r="F12" s="16" t="str">
        <f>VLOOKUP(feeds[[#This Row],[ID]],FeedLib[],2,0)</f>
        <v>Wheat Meal - BR</v>
      </c>
    </row>
    <row r="13" spans="1:6" s="16" customFormat="1" x14ac:dyDescent="0.25">
      <c r="A13" s="16">
        <v>1</v>
      </c>
      <c r="B13" s="2">
        <v>35</v>
      </c>
      <c r="C13" s="17">
        <v>0</v>
      </c>
      <c r="D13" s="38">
        <v>100</v>
      </c>
      <c r="E13" s="52">
        <v>10</v>
      </c>
      <c r="F13" s="16" t="str">
        <f>VLOOKUP(feeds[[#This Row],[ID]],FeedLib[],2,0)</f>
        <v>Sugarcane (S. officinarum) Bagasse Brazil Medium Chop</v>
      </c>
    </row>
    <row r="14" spans="1:6" x14ac:dyDescent="0.25">
      <c r="A14" s="2">
        <v>1</v>
      </c>
      <c r="B14" s="2">
        <v>36</v>
      </c>
      <c r="C14" s="17">
        <v>0</v>
      </c>
      <c r="D14" s="39">
        <v>0</v>
      </c>
      <c r="E14" s="52">
        <v>10</v>
      </c>
      <c r="F14" s="16" t="str">
        <f>VLOOKUP(feeds[[#This Row],[ID]],FeedLib[],2,0)</f>
        <v>Corn Dist Ethanol</v>
      </c>
    </row>
    <row r="15" spans="1:6" x14ac:dyDescent="0.25">
      <c r="A15" s="2">
        <v>1</v>
      </c>
      <c r="B15" s="38">
        <v>37</v>
      </c>
      <c r="C15" s="17">
        <v>0</v>
      </c>
      <c r="D15" s="39">
        <v>100</v>
      </c>
      <c r="E15" s="53" t="s">
        <v>128</v>
      </c>
      <c r="F15" s="16" t="str">
        <f>VLOOKUP(feeds[[#This Row],[ID]],FeedLib[],2,0)</f>
        <v>Sugarcane Silage - BR</v>
      </c>
    </row>
    <row r="16" spans="1:6" x14ac:dyDescent="0.25">
      <c r="A16" s="43">
        <v>2</v>
      </c>
      <c r="B16" s="47">
        <v>3</v>
      </c>
      <c r="C16" s="45">
        <v>0</v>
      </c>
      <c r="D16" s="44">
        <v>50</v>
      </c>
      <c r="E16" s="41">
        <f t="shared" ref="E16:E29" ca="1" si="0">RAND()*2</f>
        <v>1.3932568803424463</v>
      </c>
      <c r="F16" s="43" t="str">
        <f>VLOOKUP(feeds[[#This Row],[ID]],FeedLib[],2,0)</f>
        <v>Urea - BR</v>
      </c>
    </row>
    <row r="17" spans="1:6" x14ac:dyDescent="0.25">
      <c r="A17" s="43">
        <v>2</v>
      </c>
      <c r="B17" s="47">
        <v>24</v>
      </c>
      <c r="C17" s="45">
        <v>0</v>
      </c>
      <c r="D17" s="44">
        <v>50</v>
      </c>
      <c r="E17" s="41">
        <f t="shared" ca="1" si="0"/>
        <v>0.43171249278968515</v>
      </c>
      <c r="F17" s="43" t="str">
        <f>VLOOKUP(feeds[[#This Row],[ID]],FeedLib[],2,0)</f>
        <v>Citrus pulp, dry</v>
      </c>
    </row>
    <row r="18" spans="1:6" x14ac:dyDescent="0.25">
      <c r="A18" s="43">
        <v>2</v>
      </c>
      <c r="B18" s="47">
        <v>25</v>
      </c>
      <c r="C18" s="45">
        <v>0</v>
      </c>
      <c r="D18" s="44">
        <v>60</v>
      </c>
      <c r="E18" s="41">
        <f t="shared" ca="1" si="0"/>
        <v>1.8114269651053374</v>
      </c>
      <c r="F18" s="43" t="str">
        <f>VLOOKUP(feeds[[#This Row],[ID]],FeedLib[],2,0)</f>
        <v>Corn Silage - BR</v>
      </c>
    </row>
    <row r="19" spans="1:6" x14ac:dyDescent="0.25">
      <c r="A19" s="43">
        <v>2</v>
      </c>
      <c r="B19" s="47">
        <v>26</v>
      </c>
      <c r="C19" s="45">
        <v>0</v>
      </c>
      <c r="D19" s="44">
        <v>80</v>
      </c>
      <c r="E19" s="41">
        <f t="shared" ca="1" si="0"/>
        <v>0.96547796936655095</v>
      </c>
      <c r="F19" s="43" t="str">
        <f>VLOOKUP(feeds[[#This Row],[ID]],FeedLib[],2,0)</f>
        <v>Corn grain - BR</v>
      </c>
    </row>
    <row r="20" spans="1:6" x14ac:dyDescent="0.25">
      <c r="A20" s="43">
        <v>2</v>
      </c>
      <c r="B20" s="47">
        <v>27</v>
      </c>
      <c r="C20" s="45">
        <v>0</v>
      </c>
      <c r="D20" s="44">
        <v>30</v>
      </c>
      <c r="E20" s="41">
        <f t="shared" ca="1" si="0"/>
        <v>1.7912489733929426</v>
      </c>
      <c r="F20" s="43" t="str">
        <f>VLOOKUP(feeds[[#This Row],[ID]],FeedLib[],2,0)</f>
        <v>Cottonseed Meal 38% - BR</v>
      </c>
    </row>
    <row r="21" spans="1:6" x14ac:dyDescent="0.25">
      <c r="A21" s="43">
        <v>2</v>
      </c>
      <c r="B21" s="47">
        <v>28</v>
      </c>
      <c r="C21" s="45">
        <v>0</v>
      </c>
      <c r="D21" s="44">
        <v>18</v>
      </c>
      <c r="E21" s="41">
        <f t="shared" ca="1" si="0"/>
        <v>7.4416800872228794E-2</v>
      </c>
      <c r="F21" s="43" t="str">
        <f>VLOOKUP(feeds[[#This Row],[ID]],FeedLib[],2,0)</f>
        <v>Cottonseed Whole - BR</v>
      </c>
    </row>
    <row r="22" spans="1:6" x14ac:dyDescent="0.25">
      <c r="A22" s="43">
        <v>2</v>
      </c>
      <c r="B22" s="47">
        <v>29</v>
      </c>
      <c r="C22" s="45">
        <v>0</v>
      </c>
      <c r="D22" s="44">
        <v>30</v>
      </c>
      <c r="E22" s="41">
        <f t="shared" ca="1" si="0"/>
        <v>1.7661177192288293</v>
      </c>
      <c r="F22" s="43" t="str">
        <f>VLOOKUP(feeds[[#This Row],[ID]],FeedLib[],2,0)</f>
        <v>Soybean Hulls - BR</v>
      </c>
    </row>
    <row r="23" spans="1:6" x14ac:dyDescent="0.25">
      <c r="A23" s="43">
        <v>2</v>
      </c>
      <c r="B23" s="47">
        <v>30</v>
      </c>
      <c r="C23" s="45">
        <v>0</v>
      </c>
      <c r="D23" s="44">
        <v>30</v>
      </c>
      <c r="E23" s="41">
        <f t="shared" ca="1" si="0"/>
        <v>1.0160761883155986</v>
      </c>
      <c r="F23" s="43" t="str">
        <f>VLOOKUP(feeds[[#This Row],[ID]],FeedLib[],2,0)</f>
        <v>Soybean Meal 49% - BR</v>
      </c>
    </row>
    <row r="24" spans="1:6" x14ac:dyDescent="0.25">
      <c r="A24" s="43">
        <v>2</v>
      </c>
      <c r="B24" s="47">
        <v>31</v>
      </c>
      <c r="C24" s="45">
        <v>0</v>
      </c>
      <c r="D24" s="44">
        <v>100</v>
      </c>
      <c r="E24" s="41">
        <f t="shared" ca="1" si="0"/>
        <v>0.21318347742222632</v>
      </c>
      <c r="F24" s="43" t="str">
        <f>VLOOKUP(feeds[[#This Row],[ID]],FeedLib[],2,0)</f>
        <v>Peanut meal</v>
      </c>
    </row>
    <row r="25" spans="1:6" x14ac:dyDescent="0.25">
      <c r="A25" s="43">
        <v>2</v>
      </c>
      <c r="B25" s="47">
        <v>32</v>
      </c>
      <c r="C25" s="45">
        <v>0</v>
      </c>
      <c r="D25" s="44">
        <v>50</v>
      </c>
      <c r="E25" s="41">
        <f t="shared" ca="1" si="0"/>
        <v>1.0739854703010134</v>
      </c>
      <c r="F25" s="43" t="str">
        <f>VLOOKUP(feeds[[#This Row],[ID]],FeedLib[],2,0)</f>
        <v>Rice bran</v>
      </c>
    </row>
    <row r="26" spans="1:6" x14ac:dyDescent="0.25">
      <c r="A26" s="43">
        <v>2</v>
      </c>
      <c r="B26" s="47">
        <v>33</v>
      </c>
      <c r="C26" s="45">
        <v>0</v>
      </c>
      <c r="D26" s="44">
        <v>1.5</v>
      </c>
      <c r="E26" s="41">
        <f t="shared" ca="1" si="0"/>
        <v>0.18356115705444509</v>
      </c>
      <c r="F26" s="43" t="str">
        <f>VLOOKUP(feeds[[#This Row],[ID]],FeedLib[],2,0)</f>
        <v>Wheat Meal - BR</v>
      </c>
    </row>
    <row r="27" spans="1:6" x14ac:dyDescent="0.25">
      <c r="A27" s="43">
        <v>2</v>
      </c>
      <c r="B27" s="43">
        <v>35</v>
      </c>
      <c r="C27" s="45">
        <v>0</v>
      </c>
      <c r="D27" s="44">
        <v>100</v>
      </c>
      <c r="E27" s="41">
        <f t="shared" ca="1" si="0"/>
        <v>0.15353718989514431</v>
      </c>
      <c r="F27" s="43" t="str">
        <f>VLOOKUP(feeds[[#This Row],[ID]],FeedLib[],2,0)</f>
        <v>Sugarcane (S. officinarum) Bagasse Brazil Medium Chop</v>
      </c>
    </row>
    <row r="28" spans="1:6" x14ac:dyDescent="0.25">
      <c r="A28" s="43">
        <v>2</v>
      </c>
      <c r="B28" s="43">
        <v>36</v>
      </c>
      <c r="C28" s="45">
        <v>0</v>
      </c>
      <c r="D28" s="46">
        <v>100</v>
      </c>
      <c r="E28" s="41">
        <f t="shared" ca="1" si="0"/>
        <v>0.55007910005474425</v>
      </c>
      <c r="F28" s="43" t="str">
        <f>VLOOKUP(feeds[[#This Row],[ID]],FeedLib[],2,0)</f>
        <v>Corn Dist Ethanol</v>
      </c>
    </row>
    <row r="29" spans="1:6" x14ac:dyDescent="0.25">
      <c r="A29" s="43">
        <v>2</v>
      </c>
      <c r="B29" s="47">
        <v>37</v>
      </c>
      <c r="C29" s="45">
        <v>0</v>
      </c>
      <c r="D29" s="46">
        <v>100</v>
      </c>
      <c r="E29" s="41">
        <f t="shared" ca="1" si="0"/>
        <v>1.8308515258198526</v>
      </c>
      <c r="F29" s="43" t="str">
        <f>VLOOKUP(feeds[[#This Row],[ID]],FeedLib[],2,0)</f>
        <v>Sugarcane Silage - BR</v>
      </c>
    </row>
  </sheetData>
  <conditionalFormatting sqref="B2:B15">
    <cfRule type="expression" dxfId="7" priority="3" stopIfTrue="1">
      <formula>ROW(B2)=$C$1</formula>
    </cfRule>
    <cfRule type="expression" dxfId="6" priority="4" stopIfTrue="1">
      <formula>COLUMN(B2)=$D$1</formula>
    </cfRule>
  </conditionalFormatting>
  <conditionalFormatting sqref="B16:B29">
    <cfRule type="expression" dxfId="5" priority="1" stopIfTrue="1">
      <formula>ROW(B16)=$C$1</formula>
    </cfRule>
    <cfRule type="expression" dxfId="4" priority="2" stopIfTrue="1">
      <formula>COLUMN(B16)=$D$1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X40"/>
  <sheetViews>
    <sheetView zoomScaleNormal="100" workbookViewId="0">
      <selection activeCell="G10" sqref="G10"/>
    </sheetView>
  </sheetViews>
  <sheetFormatPr defaultRowHeight="15" x14ac:dyDescent="0.25"/>
  <cols>
    <col min="1" max="1" width="5.140625" bestFit="1" customWidth="1"/>
    <col min="2" max="2" width="15.85546875" bestFit="1" customWidth="1"/>
    <col min="3" max="3" width="8.140625" bestFit="1" customWidth="1"/>
    <col min="4" max="4" width="20.28515625" bestFit="1" customWidth="1"/>
    <col min="5" max="5" width="7.42578125" bestFit="1" customWidth="1"/>
    <col min="6" max="6" width="15.42578125" style="2" bestFit="1" customWidth="1"/>
    <col min="7" max="7" width="16" style="2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9.7109375" bestFit="1" customWidth="1"/>
    <col min="15" max="15" width="12.140625" bestFit="1" customWidth="1"/>
    <col min="16" max="16" width="42.28515625" customWidth="1"/>
    <col min="17" max="17" width="5.28515625" bestFit="1" customWidth="1"/>
    <col min="18" max="18" width="5.85546875" bestFit="1" customWidth="1"/>
    <col min="19" max="19" width="6" bestFit="1" customWidth="1"/>
    <col min="20" max="20" width="15.42578125" style="2" bestFit="1" customWidth="1"/>
    <col min="21" max="21" width="9.7109375" bestFit="1" customWidth="1"/>
    <col min="22" max="22" width="19.85546875" bestFit="1" customWidth="1"/>
    <col min="23" max="23" width="18.5703125" bestFit="1" customWidth="1"/>
    <col min="24" max="1025" width="8.7109375" customWidth="1"/>
  </cols>
  <sheetData>
    <row r="1" spans="1:24" x14ac:dyDescent="0.25">
      <c r="A1" s="25" t="s">
        <v>1</v>
      </c>
      <c r="B1" s="25" t="s">
        <v>0</v>
      </c>
      <c r="C1" s="25" t="s">
        <v>6</v>
      </c>
      <c r="D1" s="25" t="s">
        <v>7</v>
      </c>
      <c r="E1" s="25" t="s">
        <v>8</v>
      </c>
      <c r="F1" s="25" t="s">
        <v>86</v>
      </c>
      <c r="G1" s="28" t="s">
        <v>87</v>
      </c>
      <c r="H1" s="25" t="s">
        <v>9</v>
      </c>
      <c r="I1" s="25" t="s">
        <v>10</v>
      </c>
      <c r="J1" s="25" t="s">
        <v>11</v>
      </c>
      <c r="K1" s="25" t="s">
        <v>12</v>
      </c>
      <c r="L1" s="25" t="s">
        <v>13</v>
      </c>
      <c r="M1" s="25" t="s">
        <v>14</v>
      </c>
      <c r="N1" s="25" t="s">
        <v>15</v>
      </c>
      <c r="O1" s="25" t="s">
        <v>16</v>
      </c>
      <c r="P1" s="25" t="s">
        <v>17</v>
      </c>
      <c r="Q1" s="25" t="s">
        <v>18</v>
      </c>
      <c r="R1" s="25" t="s">
        <v>19</v>
      </c>
      <c r="S1" s="25" t="s">
        <v>20</v>
      </c>
      <c r="T1" s="25" t="s">
        <v>89</v>
      </c>
      <c r="U1" s="25" t="s">
        <v>21</v>
      </c>
      <c r="V1" s="25" t="s">
        <v>84</v>
      </c>
      <c r="W1" s="25" t="s">
        <v>91</v>
      </c>
      <c r="X1" s="29" t="s">
        <v>93</v>
      </c>
    </row>
    <row r="2" spans="1:24" x14ac:dyDescent="0.25">
      <c r="A2" s="21">
        <v>-1</v>
      </c>
      <c r="B2" s="21">
        <v>1</v>
      </c>
      <c r="C2" s="21">
        <v>1</v>
      </c>
      <c r="D2" s="21" t="s">
        <v>129</v>
      </c>
      <c r="E2" s="21">
        <v>350</v>
      </c>
      <c r="F2" s="21">
        <v>0</v>
      </c>
      <c r="G2" s="20">
        <v>506</v>
      </c>
      <c r="H2" s="21">
        <v>4</v>
      </c>
      <c r="I2" s="21">
        <v>1</v>
      </c>
      <c r="J2" s="21">
        <v>1</v>
      </c>
      <c r="K2" s="21">
        <v>1.2</v>
      </c>
      <c r="L2" s="21">
        <v>0</v>
      </c>
      <c r="M2" s="21">
        <v>8.1999999999999993</v>
      </c>
      <c r="N2" s="22" t="s">
        <v>130</v>
      </c>
      <c r="O2" s="21" t="s">
        <v>94</v>
      </c>
      <c r="P2" s="21" t="s">
        <v>92</v>
      </c>
      <c r="Q2" s="21">
        <v>0.8</v>
      </c>
      <c r="R2" s="21">
        <v>3</v>
      </c>
      <c r="S2" s="21">
        <v>0.01</v>
      </c>
      <c r="T2" s="21" t="s">
        <v>90</v>
      </c>
      <c r="U2" s="21" t="s">
        <v>88</v>
      </c>
      <c r="V2" s="21">
        <v>0</v>
      </c>
      <c r="W2" s="21">
        <v>0.1</v>
      </c>
      <c r="X2" s="20">
        <v>-1</v>
      </c>
    </row>
    <row r="3" spans="1:24" x14ac:dyDescent="0.25">
      <c r="A3" s="21">
        <v>1</v>
      </c>
      <c r="B3" s="24">
        <v>2</v>
      </c>
      <c r="C3" s="21">
        <v>-1</v>
      </c>
      <c r="D3" s="21" t="s">
        <v>129</v>
      </c>
      <c r="E3" s="21">
        <v>350</v>
      </c>
      <c r="F3" s="21">
        <v>0</v>
      </c>
      <c r="G3" s="20">
        <v>506</v>
      </c>
      <c r="H3" s="21">
        <v>4</v>
      </c>
      <c r="I3" s="24">
        <v>1</v>
      </c>
      <c r="J3" s="24">
        <v>1</v>
      </c>
      <c r="K3" s="21">
        <v>1.2</v>
      </c>
      <c r="L3" s="24">
        <v>0</v>
      </c>
      <c r="M3" s="21">
        <v>8.1999999999999993</v>
      </c>
      <c r="N3" s="22">
        <v>2.02</v>
      </c>
      <c r="O3" s="24" t="s">
        <v>146</v>
      </c>
      <c r="P3" s="24" t="s">
        <v>92</v>
      </c>
      <c r="Q3" s="21">
        <v>0.8</v>
      </c>
      <c r="R3" s="24">
        <v>3</v>
      </c>
      <c r="S3" s="24">
        <v>0.01</v>
      </c>
      <c r="T3" s="24" t="s">
        <v>90</v>
      </c>
      <c r="U3" s="24" t="s">
        <v>88</v>
      </c>
      <c r="V3" s="24">
        <v>0</v>
      </c>
      <c r="W3" s="24">
        <v>0.1</v>
      </c>
      <c r="X3" s="23">
        <v>-1</v>
      </c>
    </row>
    <row r="4" spans="1:24" x14ac:dyDescent="0.25">
      <c r="A4" s="21">
        <v>-1</v>
      </c>
      <c r="B4" s="24">
        <v>1</v>
      </c>
      <c r="C4" s="21">
        <v>0</v>
      </c>
      <c r="D4" s="21" t="s">
        <v>129</v>
      </c>
      <c r="E4" s="21">
        <v>350</v>
      </c>
      <c r="F4" s="21">
        <v>0</v>
      </c>
      <c r="G4" s="20">
        <v>506</v>
      </c>
      <c r="H4" s="21">
        <v>4</v>
      </c>
      <c r="I4" s="24">
        <v>1</v>
      </c>
      <c r="J4" s="24">
        <v>1</v>
      </c>
      <c r="K4" s="21">
        <v>1.2</v>
      </c>
      <c r="L4" s="24">
        <v>0</v>
      </c>
      <c r="M4" s="21">
        <v>8.1999999999999993</v>
      </c>
      <c r="N4" s="22">
        <v>2.02</v>
      </c>
      <c r="O4" s="24" t="s">
        <v>94</v>
      </c>
      <c r="P4" s="24" t="s">
        <v>111</v>
      </c>
      <c r="Q4" s="21">
        <v>1.6</v>
      </c>
      <c r="R4" s="24">
        <v>1.9990000000000001</v>
      </c>
      <c r="S4" s="24">
        <v>0.01</v>
      </c>
      <c r="T4" s="24" t="s">
        <v>90</v>
      </c>
      <c r="U4" s="24" t="s">
        <v>88</v>
      </c>
      <c r="V4" s="24">
        <v>0</v>
      </c>
      <c r="W4" s="24">
        <v>0.1</v>
      </c>
      <c r="X4" s="23">
        <v>2</v>
      </c>
    </row>
    <row r="5" spans="1:24" x14ac:dyDescent="0.25">
      <c r="A5" s="21">
        <v>-1</v>
      </c>
      <c r="B5" s="21">
        <v>1</v>
      </c>
      <c r="C5" s="21">
        <v>0</v>
      </c>
      <c r="D5" s="21" t="s">
        <v>129</v>
      </c>
      <c r="E5" s="21">
        <v>350</v>
      </c>
      <c r="F5" s="21">
        <v>0</v>
      </c>
      <c r="G5" s="20">
        <v>506</v>
      </c>
      <c r="H5" s="21">
        <v>4</v>
      </c>
      <c r="I5" s="21">
        <v>1</v>
      </c>
      <c r="J5" s="21">
        <v>1</v>
      </c>
      <c r="K5" s="21">
        <v>1.2</v>
      </c>
      <c r="L5" s="21">
        <v>0</v>
      </c>
      <c r="M5" s="21">
        <v>8.1999999999999993</v>
      </c>
      <c r="N5" s="22">
        <v>2.02</v>
      </c>
      <c r="O5" s="21" t="s">
        <v>94</v>
      </c>
      <c r="P5" s="21" t="s">
        <v>114</v>
      </c>
      <c r="Q5" s="21">
        <v>1.6</v>
      </c>
      <c r="R5" s="24">
        <v>1.9990000000000001</v>
      </c>
      <c r="S5" s="24">
        <v>0.01</v>
      </c>
      <c r="T5" s="21" t="s">
        <v>90</v>
      </c>
      <c r="U5" s="21" t="s">
        <v>88</v>
      </c>
      <c r="V5" s="21">
        <v>0</v>
      </c>
      <c r="W5" s="21">
        <v>0.1</v>
      </c>
      <c r="X5" s="20">
        <v>3</v>
      </c>
    </row>
    <row r="6" spans="1:24" x14ac:dyDescent="0.25">
      <c r="A6" s="21">
        <v>-1</v>
      </c>
      <c r="B6" s="24">
        <v>1</v>
      </c>
      <c r="C6" s="21">
        <v>0</v>
      </c>
      <c r="D6" s="21" t="s">
        <v>129</v>
      </c>
      <c r="E6" s="21">
        <v>350</v>
      </c>
      <c r="F6" s="21">
        <v>0</v>
      </c>
      <c r="G6" s="20">
        <v>506</v>
      </c>
      <c r="H6" s="21">
        <v>4</v>
      </c>
      <c r="I6" s="24">
        <v>1</v>
      </c>
      <c r="J6" s="24">
        <v>1</v>
      </c>
      <c r="K6" s="21">
        <v>1.2</v>
      </c>
      <c r="L6" s="24">
        <v>0</v>
      </c>
      <c r="M6" s="21">
        <v>8.1999999999999993</v>
      </c>
      <c r="N6" s="22">
        <v>2.02</v>
      </c>
      <c r="O6" s="24" t="s">
        <v>94</v>
      </c>
      <c r="P6" s="24" t="s">
        <v>112</v>
      </c>
      <c r="Q6" s="21">
        <v>1.6</v>
      </c>
      <c r="R6" s="24">
        <v>1.9990000000000001</v>
      </c>
      <c r="S6" s="24">
        <v>0.01</v>
      </c>
      <c r="T6" s="24" t="s">
        <v>90</v>
      </c>
      <c r="U6" s="24" t="s">
        <v>88</v>
      </c>
      <c r="V6" s="24">
        <v>0</v>
      </c>
      <c r="W6" s="24">
        <v>0.1</v>
      </c>
      <c r="X6" s="23">
        <v>4</v>
      </c>
    </row>
    <row r="7" spans="1:24" x14ac:dyDescent="0.25">
      <c r="A7" s="21">
        <v>-1</v>
      </c>
      <c r="B7" s="19">
        <v>1</v>
      </c>
      <c r="C7" s="21">
        <v>0</v>
      </c>
      <c r="D7" s="21" t="s">
        <v>129</v>
      </c>
      <c r="E7" s="21">
        <v>350</v>
      </c>
      <c r="F7" s="21">
        <v>0</v>
      </c>
      <c r="G7" s="20">
        <v>506</v>
      </c>
      <c r="H7" s="21">
        <v>4</v>
      </c>
      <c r="I7" s="19">
        <v>1</v>
      </c>
      <c r="J7" s="19">
        <v>1</v>
      </c>
      <c r="K7" s="21">
        <v>1.2</v>
      </c>
      <c r="L7" s="19">
        <v>0</v>
      </c>
      <c r="M7" s="21">
        <v>8.1999999999999993</v>
      </c>
      <c r="N7" s="22">
        <v>2.02</v>
      </c>
      <c r="O7" s="19" t="s">
        <v>94</v>
      </c>
      <c r="P7" s="19" t="s">
        <v>113</v>
      </c>
      <c r="Q7" s="21">
        <v>1.6</v>
      </c>
      <c r="R7" s="24">
        <v>1.9990000000000001</v>
      </c>
      <c r="S7" s="24">
        <v>0.01</v>
      </c>
      <c r="T7" s="19" t="s">
        <v>90</v>
      </c>
      <c r="U7" s="19" t="s">
        <v>88</v>
      </c>
      <c r="V7" s="19">
        <v>0</v>
      </c>
      <c r="W7" s="19">
        <v>0.1</v>
      </c>
      <c r="X7" s="18">
        <v>5</v>
      </c>
    </row>
    <row r="21" spans="5:8" x14ac:dyDescent="0.25">
      <c r="F21"/>
      <c r="H21" s="2"/>
    </row>
    <row r="22" spans="5:8" x14ac:dyDescent="0.25">
      <c r="F22"/>
      <c r="H22" s="2"/>
    </row>
    <row r="23" spans="5:8" x14ac:dyDescent="0.25">
      <c r="F23"/>
      <c r="H23" s="2"/>
    </row>
    <row r="24" spans="5:8" x14ac:dyDescent="0.25">
      <c r="F24"/>
      <c r="H24" s="2"/>
    </row>
    <row r="25" spans="5:8" x14ac:dyDescent="0.25">
      <c r="F25"/>
      <c r="H25" s="2"/>
    </row>
    <row r="26" spans="5:8" x14ac:dyDescent="0.25">
      <c r="E26" s="2"/>
      <c r="G26"/>
      <c r="H26" s="2"/>
    </row>
    <row r="27" spans="5:8" x14ac:dyDescent="0.25">
      <c r="E27" s="2"/>
      <c r="G27"/>
      <c r="H27" s="2"/>
    </row>
    <row r="28" spans="5:8" x14ac:dyDescent="0.25">
      <c r="E28" s="2"/>
      <c r="G28"/>
      <c r="H28" s="2"/>
    </row>
    <row r="29" spans="5:8" x14ac:dyDescent="0.25">
      <c r="E29" s="2"/>
      <c r="G29"/>
      <c r="H29" s="2"/>
    </row>
    <row r="30" spans="5:8" x14ac:dyDescent="0.25">
      <c r="E30" s="2"/>
      <c r="G30"/>
      <c r="H30" s="2"/>
    </row>
    <row r="31" spans="5:8" x14ac:dyDescent="0.25">
      <c r="E31" s="2"/>
      <c r="G31"/>
      <c r="H31" s="2"/>
    </row>
    <row r="32" spans="5:8" x14ac:dyDescent="0.25">
      <c r="E32" s="2"/>
      <c r="G32"/>
      <c r="H32" s="2"/>
    </row>
    <row r="33" spans="4:8" x14ac:dyDescent="0.25">
      <c r="E33" s="2"/>
      <c r="G33"/>
      <c r="H33" s="2"/>
    </row>
    <row r="34" spans="4:8" x14ac:dyDescent="0.25">
      <c r="E34" s="2"/>
      <c r="G34"/>
      <c r="H34" s="2"/>
    </row>
    <row r="35" spans="4:8" x14ac:dyDescent="0.25">
      <c r="E35" s="2"/>
      <c r="G35"/>
      <c r="H35" s="2"/>
    </row>
    <row r="39" spans="4:8" x14ac:dyDescent="0.25">
      <c r="D39" s="2"/>
      <c r="E39" s="2"/>
      <c r="F39"/>
    </row>
    <row r="40" spans="4:8" x14ac:dyDescent="0.25">
      <c r="D40" s="2"/>
      <c r="E40" s="2"/>
      <c r="F40"/>
    </row>
  </sheetData>
  <phoneticPr fontId="5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2"/>
  <sheetViews>
    <sheetView zoomScaleNormal="100" workbookViewId="0">
      <selection activeCell="E23" sqref="E22:E23"/>
    </sheetView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t="s">
        <v>85</v>
      </c>
    </row>
    <row r="2" spans="1:6" x14ac:dyDescent="0.25">
      <c r="A2" s="1">
        <v>1</v>
      </c>
      <c r="B2" s="2" t="s">
        <v>116</v>
      </c>
      <c r="C2" s="2" t="s">
        <v>117</v>
      </c>
      <c r="D2" s="2">
        <v>70</v>
      </c>
      <c r="E2" s="2">
        <v>73</v>
      </c>
      <c r="F2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T21"/>
  <sheetViews>
    <sheetView zoomScaleNormal="100" workbookViewId="0">
      <pane xSplit="2" ySplit="1" topLeftCell="P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5" customWidth="1"/>
    <col min="2" max="2" width="63.42578125" bestFit="1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986" width="8.7109375" customWidth="1"/>
  </cols>
  <sheetData>
    <row r="1" spans="1:20" x14ac:dyDescent="0.25">
      <c r="A1" s="3" t="s">
        <v>1</v>
      </c>
      <c r="B1" s="3" t="s">
        <v>27</v>
      </c>
      <c r="C1" s="12" t="s">
        <v>30</v>
      </c>
      <c r="D1" s="12" t="s">
        <v>31</v>
      </c>
      <c r="E1" s="12" t="s">
        <v>32</v>
      </c>
      <c r="F1" s="14" t="s">
        <v>33</v>
      </c>
      <c r="G1" s="4" t="s">
        <v>34</v>
      </c>
      <c r="H1" s="15" t="s">
        <v>35</v>
      </c>
      <c r="I1" s="15" t="s">
        <v>36</v>
      </c>
      <c r="J1" s="12" t="s">
        <v>37</v>
      </c>
      <c r="K1" s="3" t="s">
        <v>38</v>
      </c>
      <c r="L1" s="15" t="s">
        <v>39</v>
      </c>
      <c r="M1" s="12" t="s">
        <v>40</v>
      </c>
      <c r="N1" s="15" t="s">
        <v>41</v>
      </c>
      <c r="O1" s="12" t="s">
        <v>42</v>
      </c>
      <c r="P1" s="12" t="s">
        <v>44</v>
      </c>
      <c r="Q1" s="12" t="s">
        <v>45</v>
      </c>
      <c r="R1" s="12" t="s">
        <v>46</v>
      </c>
      <c r="S1" s="13" t="s">
        <v>54</v>
      </c>
      <c r="T1" t="s">
        <v>115</v>
      </c>
    </row>
    <row r="2" spans="1:20" x14ac:dyDescent="0.25">
      <c r="A2" s="38">
        <v>3</v>
      </c>
      <c r="B2" s="38" t="s">
        <v>138</v>
      </c>
      <c r="C2" s="36">
        <v>0</v>
      </c>
      <c r="D2" s="36">
        <v>99</v>
      </c>
      <c r="E2" s="36">
        <v>280</v>
      </c>
      <c r="F2" s="36">
        <v>100</v>
      </c>
      <c r="G2" s="36">
        <v>0</v>
      </c>
      <c r="H2" s="36">
        <v>0</v>
      </c>
      <c r="I2" s="36">
        <v>0</v>
      </c>
      <c r="J2" s="36">
        <v>0</v>
      </c>
      <c r="K2" s="36">
        <v>0</v>
      </c>
      <c r="L2" s="36">
        <v>0</v>
      </c>
      <c r="M2" s="36">
        <v>0</v>
      </c>
      <c r="N2" s="36">
        <v>0</v>
      </c>
      <c r="O2" s="36">
        <v>0</v>
      </c>
      <c r="P2" s="36">
        <v>0</v>
      </c>
      <c r="Q2" s="36">
        <v>0</v>
      </c>
      <c r="R2" s="36">
        <v>0</v>
      </c>
      <c r="S2" s="36">
        <v>0</v>
      </c>
      <c r="T2" s="2">
        <v>281</v>
      </c>
    </row>
    <row r="3" spans="1:20" x14ac:dyDescent="0.25">
      <c r="A3" s="37">
        <v>24</v>
      </c>
      <c r="B3" s="35" t="s">
        <v>131</v>
      </c>
      <c r="C3" s="36">
        <v>0</v>
      </c>
      <c r="D3" s="36">
        <v>87.687365400000004</v>
      </c>
      <c r="E3" s="36">
        <v>6.9054801509999999</v>
      </c>
      <c r="F3" s="36">
        <v>41.055999999999997</v>
      </c>
      <c r="G3" s="36">
        <v>5.63</v>
      </c>
      <c r="H3" s="36">
        <v>0</v>
      </c>
      <c r="I3" s="36">
        <v>0</v>
      </c>
      <c r="J3" s="36">
        <v>2.4395544550000001</v>
      </c>
      <c r="K3" s="36">
        <v>7.420880682</v>
      </c>
      <c r="L3" s="36">
        <v>1.004126063</v>
      </c>
      <c r="M3" s="36">
        <v>24.017840379999999</v>
      </c>
      <c r="N3" s="36">
        <v>2.4489999999999998</v>
      </c>
      <c r="O3" s="36">
        <v>69.974000000000004</v>
      </c>
      <c r="P3" s="36">
        <v>1.6326637450000001</v>
      </c>
      <c r="Q3" s="36">
        <v>1.026278931</v>
      </c>
      <c r="R3" s="36">
        <v>40.314</v>
      </c>
      <c r="S3" s="36">
        <v>33</v>
      </c>
      <c r="T3" s="40">
        <v>0.67000499999999996</v>
      </c>
    </row>
    <row r="4" spans="1:20" x14ac:dyDescent="0.25">
      <c r="A4" s="38">
        <v>25</v>
      </c>
      <c r="B4" s="38" t="s">
        <v>139</v>
      </c>
      <c r="C4" s="36">
        <v>65</v>
      </c>
      <c r="D4" s="36">
        <v>31.58</v>
      </c>
      <c r="E4" s="36">
        <v>7.59</v>
      </c>
      <c r="F4" s="36">
        <v>65.650000000000006</v>
      </c>
      <c r="G4" s="36">
        <v>0.68</v>
      </c>
      <c r="H4" s="36">
        <v>0</v>
      </c>
      <c r="I4" s="36">
        <v>0</v>
      </c>
      <c r="J4" s="36">
        <v>2.9</v>
      </c>
      <c r="K4" s="36">
        <v>5.0199999999999996</v>
      </c>
      <c r="L4" s="36">
        <v>30.91</v>
      </c>
      <c r="M4" s="36">
        <v>53.59</v>
      </c>
      <c r="N4" s="36">
        <v>4.66</v>
      </c>
      <c r="O4" s="36">
        <v>63.11</v>
      </c>
      <c r="P4" s="36">
        <v>1.42</v>
      </c>
      <c r="Q4" s="36">
        <v>0.83</v>
      </c>
      <c r="R4" s="36">
        <v>34.35</v>
      </c>
      <c r="S4" s="36">
        <v>86.14</v>
      </c>
      <c r="T4" s="2">
        <v>1.9074580000000001</v>
      </c>
    </row>
    <row r="5" spans="1:20" x14ac:dyDescent="0.25">
      <c r="A5" s="38">
        <v>26</v>
      </c>
      <c r="B5" s="38" t="s">
        <v>132</v>
      </c>
      <c r="C5" s="36">
        <v>0</v>
      </c>
      <c r="D5" s="36">
        <v>88.65</v>
      </c>
      <c r="E5" s="36">
        <v>9.08</v>
      </c>
      <c r="F5" s="36">
        <v>43.93</v>
      </c>
      <c r="G5" s="36">
        <v>0.54</v>
      </c>
      <c r="H5" s="36">
        <v>0</v>
      </c>
      <c r="I5" s="36">
        <v>0</v>
      </c>
      <c r="J5" s="36">
        <v>4.0599999999999996</v>
      </c>
      <c r="K5" s="36">
        <v>1.43</v>
      </c>
      <c r="L5" s="36">
        <v>73.25</v>
      </c>
      <c r="M5" s="36">
        <v>12.18</v>
      </c>
      <c r="N5" s="36">
        <v>1.1499999999999999</v>
      </c>
      <c r="O5" s="36">
        <v>87.24</v>
      </c>
      <c r="P5" s="36">
        <v>2.15</v>
      </c>
      <c r="Q5" s="36">
        <v>1.48</v>
      </c>
      <c r="R5" s="36">
        <v>56.07</v>
      </c>
      <c r="S5" s="36">
        <v>15.88</v>
      </c>
      <c r="T5" s="2">
        <v>0.36575000000000002</v>
      </c>
    </row>
    <row r="6" spans="1:20" x14ac:dyDescent="0.25">
      <c r="A6" s="37">
        <v>27</v>
      </c>
      <c r="B6" s="37" t="s">
        <v>133</v>
      </c>
      <c r="C6" s="36">
        <v>0</v>
      </c>
      <c r="D6" s="36">
        <v>90.11</v>
      </c>
      <c r="E6" s="36">
        <v>42.27</v>
      </c>
      <c r="F6" s="36">
        <v>56.67</v>
      </c>
      <c r="G6" s="36">
        <v>2.09</v>
      </c>
      <c r="H6" s="36">
        <v>0</v>
      </c>
      <c r="I6" s="36">
        <v>0</v>
      </c>
      <c r="J6" s="36">
        <v>2.1</v>
      </c>
      <c r="K6" s="36">
        <v>6.6</v>
      </c>
      <c r="L6" s="36">
        <v>15.76</v>
      </c>
      <c r="M6" s="36">
        <v>33.28</v>
      </c>
      <c r="N6" s="36">
        <v>6.63</v>
      </c>
      <c r="O6" s="36">
        <v>70.92</v>
      </c>
      <c r="P6" s="36">
        <v>1.66</v>
      </c>
      <c r="Q6" s="36">
        <v>1.04</v>
      </c>
      <c r="R6" s="36">
        <v>43.33</v>
      </c>
      <c r="S6" s="36">
        <v>20</v>
      </c>
      <c r="T6" s="2">
        <v>3.0312000000000001</v>
      </c>
    </row>
    <row r="7" spans="1:20" x14ac:dyDescent="0.25">
      <c r="A7" s="37">
        <v>28</v>
      </c>
      <c r="B7" s="37" t="s">
        <v>134</v>
      </c>
      <c r="C7" s="36">
        <v>0</v>
      </c>
      <c r="D7" s="36">
        <v>91.19</v>
      </c>
      <c r="E7" s="36">
        <v>22.15</v>
      </c>
      <c r="F7" s="36">
        <v>73.040000000000006</v>
      </c>
      <c r="G7" s="36">
        <v>1.3</v>
      </c>
      <c r="H7" s="36">
        <v>0</v>
      </c>
      <c r="I7" s="36">
        <v>0</v>
      </c>
      <c r="J7" s="36">
        <v>19.07</v>
      </c>
      <c r="K7" s="36">
        <v>4.2300000000000004</v>
      </c>
      <c r="L7" s="36">
        <v>9.0299999999999994</v>
      </c>
      <c r="M7" s="36">
        <v>45.52</v>
      </c>
      <c r="N7" s="36">
        <v>8.2899999999999991</v>
      </c>
      <c r="O7" s="36">
        <v>88.49</v>
      </c>
      <c r="P7" s="36">
        <v>2.19</v>
      </c>
      <c r="Q7" s="36">
        <v>1.51</v>
      </c>
      <c r="R7" s="36">
        <v>26.96</v>
      </c>
      <c r="S7" s="36">
        <v>60</v>
      </c>
      <c r="T7" s="2">
        <v>1.603945</v>
      </c>
    </row>
    <row r="8" spans="1:20" x14ac:dyDescent="0.25">
      <c r="A8" s="34">
        <v>29</v>
      </c>
      <c r="B8" s="48" t="s">
        <v>135</v>
      </c>
      <c r="C8" s="36">
        <v>0</v>
      </c>
      <c r="D8" s="36">
        <v>89.79</v>
      </c>
      <c r="E8" s="36">
        <v>49.81</v>
      </c>
      <c r="F8" s="36">
        <v>71.25</v>
      </c>
      <c r="G8" s="36">
        <v>1.05</v>
      </c>
      <c r="H8" s="36">
        <v>0</v>
      </c>
      <c r="I8" s="36">
        <v>0</v>
      </c>
      <c r="J8" s="36">
        <v>1.87</v>
      </c>
      <c r="K8" s="36">
        <v>6.68</v>
      </c>
      <c r="L8" s="36">
        <v>28.88</v>
      </c>
      <c r="M8" s="36">
        <v>12.75</v>
      </c>
      <c r="N8" s="36">
        <v>1.1100000000000001</v>
      </c>
      <c r="O8" s="36">
        <v>77.52</v>
      </c>
      <c r="P8" s="36">
        <v>1.86</v>
      </c>
      <c r="Q8" s="36">
        <v>1.22</v>
      </c>
      <c r="R8" s="36">
        <v>28.76</v>
      </c>
      <c r="S8" s="36">
        <v>20</v>
      </c>
      <c r="T8" s="2">
        <v>0.84419999999999995</v>
      </c>
    </row>
    <row r="9" spans="1:20" x14ac:dyDescent="0.25">
      <c r="A9" s="37">
        <v>30</v>
      </c>
      <c r="B9" s="49" t="s">
        <v>136</v>
      </c>
      <c r="C9" s="36">
        <v>0</v>
      </c>
      <c r="D9" s="36">
        <v>89.97</v>
      </c>
      <c r="E9" s="36">
        <v>13.35</v>
      </c>
      <c r="F9" s="36">
        <v>50.82</v>
      </c>
      <c r="G9" s="36">
        <v>2.34</v>
      </c>
      <c r="H9" s="36">
        <v>0</v>
      </c>
      <c r="I9" s="36">
        <v>0</v>
      </c>
      <c r="J9" s="36">
        <v>2.31</v>
      </c>
      <c r="K9" s="36">
        <v>5.12</v>
      </c>
      <c r="L9" s="36">
        <v>14.58</v>
      </c>
      <c r="M9" s="36">
        <v>64.64</v>
      </c>
      <c r="N9" s="36">
        <v>3.16</v>
      </c>
      <c r="O9" s="36">
        <v>69.819999999999993</v>
      </c>
      <c r="P9" s="36">
        <v>1.62</v>
      </c>
      <c r="Q9" s="36">
        <v>1.01</v>
      </c>
      <c r="R9" s="36">
        <v>49.18</v>
      </c>
      <c r="S9" s="36">
        <v>30</v>
      </c>
      <c r="T9" s="2">
        <v>1.8706940000000001</v>
      </c>
    </row>
    <row r="10" spans="1:20" x14ac:dyDescent="0.25">
      <c r="A10" s="38">
        <v>31</v>
      </c>
      <c r="B10" s="38" t="s">
        <v>141</v>
      </c>
      <c r="C10" s="36">
        <v>0</v>
      </c>
      <c r="D10" s="36">
        <v>94.1</v>
      </c>
      <c r="E10" s="36">
        <v>45</v>
      </c>
      <c r="F10" s="36">
        <v>29.8</v>
      </c>
      <c r="G10" s="36">
        <v>12.5</v>
      </c>
      <c r="H10" s="36">
        <v>0</v>
      </c>
      <c r="I10" s="36">
        <v>0</v>
      </c>
      <c r="J10" s="36">
        <v>7.7</v>
      </c>
      <c r="K10" s="36">
        <v>5.6</v>
      </c>
      <c r="L10" s="36">
        <v>6.9</v>
      </c>
      <c r="M10" s="36">
        <v>19.899999999999999</v>
      </c>
      <c r="N10" s="36">
        <v>3.3</v>
      </c>
      <c r="O10" s="36">
        <v>80.8</v>
      </c>
      <c r="P10" s="36">
        <v>2</v>
      </c>
      <c r="Q10" s="36">
        <v>1.3</v>
      </c>
      <c r="R10" s="36">
        <v>28.2</v>
      </c>
      <c r="S10" s="36">
        <v>36</v>
      </c>
      <c r="T10" s="2">
        <v>1.8</v>
      </c>
    </row>
    <row r="11" spans="1:20" x14ac:dyDescent="0.25">
      <c r="A11" s="38">
        <v>32</v>
      </c>
      <c r="B11" s="38" t="s">
        <v>142</v>
      </c>
      <c r="C11" s="36">
        <v>0</v>
      </c>
      <c r="D11" s="36">
        <v>91.8</v>
      </c>
      <c r="E11" s="36">
        <v>14.7</v>
      </c>
      <c r="F11" s="36">
        <v>25.8</v>
      </c>
      <c r="G11" s="36">
        <v>5</v>
      </c>
      <c r="H11" s="36">
        <v>0</v>
      </c>
      <c r="I11" s="36">
        <v>0</v>
      </c>
      <c r="J11" s="36">
        <v>17.600000000000001</v>
      </c>
      <c r="K11" s="36">
        <v>12.2</v>
      </c>
      <c r="L11" s="36">
        <v>20.2</v>
      </c>
      <c r="M11" s="36">
        <v>26.6</v>
      </c>
      <c r="N11" s="36">
        <v>5.3</v>
      </c>
      <c r="O11" s="36">
        <v>83.4</v>
      </c>
      <c r="P11" s="36">
        <v>2</v>
      </c>
      <c r="Q11" s="36">
        <v>1.4</v>
      </c>
      <c r="R11" s="36">
        <v>44.7</v>
      </c>
      <c r="S11" s="36">
        <v>0</v>
      </c>
      <c r="T11" s="2">
        <v>1.66208</v>
      </c>
    </row>
    <row r="12" spans="1:20" x14ac:dyDescent="0.25">
      <c r="A12" s="37">
        <v>33</v>
      </c>
      <c r="B12" s="37" t="s">
        <v>137</v>
      </c>
      <c r="C12" s="36">
        <v>0</v>
      </c>
      <c r="D12" s="36">
        <v>89.05</v>
      </c>
      <c r="E12" s="36">
        <v>17.48</v>
      </c>
      <c r="F12" s="36">
        <v>65.34</v>
      </c>
      <c r="G12" s="36">
        <v>0.48</v>
      </c>
      <c r="H12" s="36">
        <v>0</v>
      </c>
      <c r="I12" s="36">
        <v>0</v>
      </c>
      <c r="J12" s="36">
        <v>3.87</v>
      </c>
      <c r="K12" s="36">
        <v>5.39</v>
      </c>
      <c r="L12" s="36">
        <v>30.81</v>
      </c>
      <c r="M12" s="36">
        <v>42.46</v>
      </c>
      <c r="N12" s="36">
        <v>3.59</v>
      </c>
      <c r="O12" s="36">
        <v>71.28</v>
      </c>
      <c r="P12" s="36">
        <v>1.67</v>
      </c>
      <c r="Q12" s="36">
        <v>1.05</v>
      </c>
      <c r="R12" s="36">
        <v>34.659999999999997</v>
      </c>
      <c r="S12" s="36">
        <v>22.5</v>
      </c>
      <c r="T12" s="2">
        <v>2.625</v>
      </c>
    </row>
    <row r="13" spans="1:20" x14ac:dyDescent="0.25">
      <c r="A13" s="2">
        <v>35</v>
      </c>
      <c r="B13" s="40" t="s">
        <v>144</v>
      </c>
      <c r="C13" s="2">
        <v>100</v>
      </c>
      <c r="D13" s="2">
        <v>15.6</v>
      </c>
      <c r="E13" s="2">
        <v>2.6</v>
      </c>
      <c r="F13" s="2">
        <v>20</v>
      </c>
      <c r="G13" s="2">
        <v>65</v>
      </c>
      <c r="H13" s="2">
        <v>0</v>
      </c>
      <c r="I13" s="2">
        <v>0</v>
      </c>
      <c r="J13" s="2">
        <v>1.8</v>
      </c>
      <c r="K13" s="2">
        <v>1.9</v>
      </c>
      <c r="L13" s="2">
        <v>20.05</v>
      </c>
      <c r="M13" s="2">
        <v>75.59</v>
      </c>
      <c r="N13" s="2">
        <v>11.3</v>
      </c>
      <c r="O13" s="2">
        <v>54.2</v>
      </c>
      <c r="P13" s="2">
        <v>1.1100000000000001</v>
      </c>
      <c r="Q13" s="2">
        <v>0.55000000000000004</v>
      </c>
      <c r="R13" s="2">
        <v>75</v>
      </c>
      <c r="S13" s="2">
        <v>95</v>
      </c>
      <c r="T13" s="2">
        <v>0.33800000000000002</v>
      </c>
    </row>
    <row r="14" spans="1:20" x14ac:dyDescent="0.25">
      <c r="A14">
        <v>36</v>
      </c>
      <c r="B14" s="40" t="s">
        <v>145</v>
      </c>
      <c r="C14">
        <v>0</v>
      </c>
      <c r="D14">
        <v>88.7</v>
      </c>
      <c r="E14">
        <v>30.34</v>
      </c>
      <c r="F14">
        <v>13.19</v>
      </c>
      <c r="G14">
        <v>17</v>
      </c>
      <c r="H14">
        <v>3.36</v>
      </c>
      <c r="I14">
        <v>0</v>
      </c>
      <c r="J14">
        <v>14.53</v>
      </c>
      <c r="K14">
        <v>5.89</v>
      </c>
      <c r="L14">
        <v>12.16</v>
      </c>
      <c r="M14">
        <v>32.15</v>
      </c>
      <c r="N14">
        <v>14.42</v>
      </c>
      <c r="O14">
        <v>87.7</v>
      </c>
      <c r="P14">
        <v>2.17</v>
      </c>
      <c r="Q14">
        <v>1.49</v>
      </c>
      <c r="R14">
        <v>44</v>
      </c>
      <c r="S14">
        <v>20</v>
      </c>
      <c r="T14" s="2">
        <v>1.4006460000000001</v>
      </c>
    </row>
    <row r="15" spans="1:20" x14ac:dyDescent="0.25">
      <c r="A15" s="38">
        <v>37</v>
      </c>
      <c r="B15" s="38" t="s">
        <v>147</v>
      </c>
      <c r="C15" s="36">
        <v>100</v>
      </c>
      <c r="D15" s="36">
        <v>51.06</v>
      </c>
      <c r="E15" s="36">
        <v>2.04</v>
      </c>
      <c r="F15" s="36">
        <v>40.51</v>
      </c>
      <c r="G15" s="36">
        <v>1.03</v>
      </c>
      <c r="H15" s="36">
        <v>0</v>
      </c>
      <c r="I15" s="36">
        <v>0</v>
      </c>
      <c r="J15" s="36">
        <v>1.0900000000000001</v>
      </c>
      <c r="K15" s="36">
        <v>4.63</v>
      </c>
      <c r="L15" s="36">
        <v>12.47</v>
      </c>
      <c r="M15" s="36">
        <v>79.78</v>
      </c>
      <c r="N15" s="36">
        <v>12.75</v>
      </c>
      <c r="O15" s="36">
        <v>41.47</v>
      </c>
      <c r="P15" s="36">
        <v>0.76</v>
      </c>
      <c r="Q15" s="36">
        <v>0.26</v>
      </c>
      <c r="R15" s="36">
        <v>59.49</v>
      </c>
      <c r="S15" s="36">
        <v>97.5</v>
      </c>
      <c r="T15" s="2">
        <v>3.78E-2</v>
      </c>
    </row>
    <row r="18" spans="11:11" x14ac:dyDescent="0.25">
      <c r="K18" s="31"/>
    </row>
    <row r="20" spans="11:11" x14ac:dyDescent="0.25">
      <c r="K20" s="31"/>
    </row>
    <row r="21" spans="11:11" x14ac:dyDescent="0.25">
      <c r="K21" s="31"/>
    </row>
  </sheetData>
  <conditionalFormatting sqref="A2:A15 C2:T15">
    <cfRule type="expression" dxfId="3" priority="3" stopIfTrue="1">
      <formula>ROW(A2)=$C$1</formula>
    </cfRule>
    <cfRule type="expression" dxfId="2" priority="4" stopIfTrue="1">
      <formula>COLUMN(A2)=$D$1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J6"/>
  <sheetViews>
    <sheetView workbookViewId="0">
      <selection activeCell="E24" sqref="E24"/>
    </sheetView>
  </sheetViews>
  <sheetFormatPr defaultColWidth="9.140625" defaultRowHeight="15" x14ac:dyDescent="0.25"/>
  <cols>
    <col min="1" max="1" width="5" style="26" bestFit="1" customWidth="1"/>
    <col min="2" max="7" width="25.42578125" style="26" customWidth="1"/>
    <col min="8" max="8" width="19.7109375" style="26" bestFit="1" customWidth="1"/>
    <col min="9" max="9" width="19.7109375" style="26" customWidth="1"/>
    <col min="10" max="10" width="8.85546875" style="26" customWidth="1"/>
    <col min="11" max="16384" width="9.140625" style="26"/>
  </cols>
  <sheetData>
    <row r="1" spans="1:10" x14ac:dyDescent="0.25">
      <c r="A1" t="s">
        <v>1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</row>
    <row r="2" spans="1:10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104</v>
      </c>
      <c r="I2" t="s">
        <v>104</v>
      </c>
      <c r="J2" t="b">
        <v>0</v>
      </c>
    </row>
    <row r="3" spans="1:10" x14ac:dyDescent="0.25">
      <c r="A3">
        <v>2</v>
      </c>
      <c r="B3">
        <f>1/7</f>
        <v>0.14285714285714285</v>
      </c>
      <c r="C3">
        <f>1/7</f>
        <v>0.14285714285714285</v>
      </c>
      <c r="D3">
        <f>2/7</f>
        <v>0.2857142857142857</v>
      </c>
      <c r="E3">
        <f t="shared" ref="E3:G4" si="0">1/7</f>
        <v>0.14285714285714285</v>
      </c>
      <c r="F3">
        <f t="shared" si="0"/>
        <v>0.14285714285714285</v>
      </c>
      <c r="G3">
        <f t="shared" si="0"/>
        <v>0.14285714285714285</v>
      </c>
      <c r="H3" t="s">
        <v>104</v>
      </c>
      <c r="I3" t="s">
        <v>104</v>
      </c>
      <c r="J3" t="b">
        <v>1</v>
      </c>
    </row>
    <row r="4" spans="1:10" x14ac:dyDescent="0.25">
      <c r="A4">
        <v>3</v>
      </c>
      <c r="B4">
        <f>1/7</f>
        <v>0.14285714285714285</v>
      </c>
      <c r="C4">
        <f>1/7</f>
        <v>0.14285714285714285</v>
      </c>
      <c r="D4">
        <f>2/7</f>
        <v>0.2857142857142857</v>
      </c>
      <c r="E4">
        <f t="shared" si="0"/>
        <v>0.14285714285714285</v>
      </c>
      <c r="F4">
        <f t="shared" si="0"/>
        <v>0.14285714285714285</v>
      </c>
      <c r="G4">
        <f t="shared" si="0"/>
        <v>0.14285714285714285</v>
      </c>
      <c r="H4" t="s">
        <v>104</v>
      </c>
      <c r="I4" t="s">
        <v>104</v>
      </c>
      <c r="J4" t="b">
        <v>0</v>
      </c>
    </row>
    <row r="5" spans="1:10" x14ac:dyDescent="0.25">
      <c r="A5">
        <v>4</v>
      </c>
      <c r="B5">
        <v>0.2</v>
      </c>
      <c r="C5">
        <v>0.2</v>
      </c>
      <c r="D5">
        <v>0.4</v>
      </c>
      <c r="E5">
        <v>0</v>
      </c>
      <c r="F5">
        <v>0</v>
      </c>
      <c r="G5">
        <v>0.2</v>
      </c>
      <c r="H5" t="s">
        <v>104</v>
      </c>
      <c r="I5" t="s">
        <v>104</v>
      </c>
      <c r="J5" t="b">
        <v>1</v>
      </c>
    </row>
    <row r="6" spans="1:10" x14ac:dyDescent="0.25">
      <c r="A6">
        <v>5</v>
      </c>
      <c r="B6">
        <v>0.2</v>
      </c>
      <c r="C6">
        <v>0.2</v>
      </c>
      <c r="D6">
        <v>0.4</v>
      </c>
      <c r="E6">
        <v>0</v>
      </c>
      <c r="F6">
        <v>0</v>
      </c>
      <c r="G6">
        <v>0.2</v>
      </c>
      <c r="H6" t="s">
        <v>104</v>
      </c>
      <c r="I6" t="s">
        <v>104</v>
      </c>
      <c r="J6" t="b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tabSelected="1" topLeftCell="E1" workbookViewId="0">
      <selection activeCell="H3" sqref="H3"/>
    </sheetView>
  </sheetViews>
  <sheetFormatPr defaultColWidth="21.7109375" defaultRowHeight="14.45" customHeight="1" x14ac:dyDescent="0.25"/>
  <cols>
    <col min="1" max="1" width="5" style="27" bestFit="1" customWidth="1"/>
    <col min="2" max="2" width="39.140625" style="27" bestFit="1" customWidth="1"/>
    <col min="3" max="8" width="21.7109375" style="27"/>
    <col min="9" max="10" width="21.7109375" style="27" customWidth="1"/>
    <col min="11" max="16384" width="21.7109375" style="27"/>
  </cols>
  <sheetData>
    <row r="1" spans="1:8" s="32" customFormat="1" ht="45" customHeight="1" x14ac:dyDescent="0.25">
      <c r="A1" s="33" t="s">
        <v>1</v>
      </c>
      <c r="B1" s="33" t="s">
        <v>5</v>
      </c>
      <c r="C1" s="33" t="s">
        <v>105</v>
      </c>
      <c r="D1" s="33" t="s">
        <v>106</v>
      </c>
      <c r="E1" s="33" t="s">
        <v>107</v>
      </c>
      <c r="F1" s="33" t="s">
        <v>108</v>
      </c>
      <c r="G1" s="33" t="s">
        <v>109</v>
      </c>
      <c r="H1" s="33" t="s">
        <v>110</v>
      </c>
    </row>
    <row r="2" spans="1:8" ht="14.45" customHeight="1" x14ac:dyDescent="0.25">
      <c r="A2" s="38">
        <v>3</v>
      </c>
      <c r="B2" s="38" t="s">
        <v>131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</row>
    <row r="3" spans="1:8" ht="14.45" customHeight="1" x14ac:dyDescent="0.25">
      <c r="A3" s="37">
        <v>24</v>
      </c>
      <c r="B3" s="38" t="s">
        <v>141</v>
      </c>
      <c r="C3" s="30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</row>
    <row r="4" spans="1:8" ht="14.45" customHeight="1" x14ac:dyDescent="0.25">
      <c r="A4" s="38">
        <v>25</v>
      </c>
      <c r="B4" s="38" t="s">
        <v>142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</row>
    <row r="5" spans="1:8" ht="14.45" customHeight="1" x14ac:dyDescent="0.25">
      <c r="A5" s="38">
        <v>26</v>
      </c>
      <c r="B5" s="38" t="s">
        <v>140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</row>
    <row r="6" spans="1:8" ht="14.45" customHeight="1" x14ac:dyDescent="0.25">
      <c r="A6" s="37">
        <v>27</v>
      </c>
      <c r="B6" s="38" t="s">
        <v>139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</row>
    <row r="7" spans="1:8" ht="14.45" customHeight="1" x14ac:dyDescent="0.25">
      <c r="A7" s="37">
        <v>28</v>
      </c>
      <c r="B7" s="38" t="s">
        <v>132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</row>
    <row r="8" spans="1:8" ht="14.45" customHeight="1" x14ac:dyDescent="0.25">
      <c r="A8" s="37">
        <v>29</v>
      </c>
      <c r="B8" s="37" t="s">
        <v>133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</row>
    <row r="9" spans="1:8" ht="14.45" customHeight="1" x14ac:dyDescent="0.25">
      <c r="A9" s="37">
        <v>30</v>
      </c>
      <c r="B9" s="37" t="s">
        <v>134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</row>
    <row r="10" spans="1:8" ht="14.45" customHeight="1" x14ac:dyDescent="0.25">
      <c r="A10" s="38">
        <v>31</v>
      </c>
      <c r="B10" s="37" t="s">
        <v>135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</row>
    <row r="11" spans="1:8" ht="14.45" customHeight="1" x14ac:dyDescent="0.25">
      <c r="A11" s="38">
        <v>32</v>
      </c>
      <c r="B11" s="37" t="s">
        <v>136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</row>
    <row r="12" spans="1:8" ht="14.45" customHeight="1" x14ac:dyDescent="0.25">
      <c r="A12" s="37">
        <v>33</v>
      </c>
      <c r="B12" s="37" t="s">
        <v>137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</row>
    <row r="13" spans="1:8" ht="14.45" customHeight="1" x14ac:dyDescent="0.25">
      <c r="A13" s="2">
        <v>35</v>
      </c>
      <c r="B13" s="38" t="s">
        <v>138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</row>
    <row r="14" spans="1:8" ht="14.45" customHeight="1" x14ac:dyDescent="0.25">
      <c r="A14" s="2">
        <v>36</v>
      </c>
      <c r="B14" s="40" t="s">
        <v>144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</row>
    <row r="15" spans="1:8" ht="14.45" customHeight="1" x14ac:dyDescent="0.25">
      <c r="A15" s="38">
        <v>37</v>
      </c>
      <c r="B15" s="40" t="s">
        <v>145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</row>
    <row r="16" spans="1:8" ht="14.45" customHeight="1" x14ac:dyDescent="0.25">
      <c r="C16" s="26"/>
      <c r="D16" s="26"/>
      <c r="E16" s="26"/>
      <c r="F16" s="26"/>
      <c r="G16" s="26"/>
      <c r="H16" s="26"/>
    </row>
    <row r="17" spans="3:8" ht="14.45" customHeight="1" x14ac:dyDescent="0.25">
      <c r="C17" s="26"/>
      <c r="D17" s="26"/>
      <c r="E17" s="26"/>
      <c r="F17" s="26"/>
      <c r="G17" s="26"/>
      <c r="H17" s="26"/>
    </row>
    <row r="18" spans="3:8" ht="14.45" customHeight="1" x14ac:dyDescent="0.25">
      <c r="C18" s="26"/>
      <c r="D18" s="26"/>
      <c r="E18" s="26"/>
      <c r="F18" s="26"/>
      <c r="G18" s="26"/>
      <c r="H18" s="26"/>
    </row>
    <row r="19" spans="3:8" ht="14.45" customHeight="1" x14ac:dyDescent="0.25">
      <c r="C19" s="26"/>
      <c r="D19" s="26"/>
      <c r="E19" s="26"/>
      <c r="F19" s="26"/>
      <c r="G19" s="26"/>
      <c r="H19" s="26"/>
    </row>
    <row r="20" spans="3:8" ht="14.45" customHeight="1" x14ac:dyDescent="0.25">
      <c r="D20" s="26"/>
      <c r="E20" s="26"/>
      <c r="F20" s="26"/>
      <c r="G20" s="26"/>
      <c r="H20" s="26"/>
    </row>
    <row r="21" spans="3:8" ht="14.45" customHeight="1" x14ac:dyDescent="0.25">
      <c r="D21" s="26"/>
      <c r="E21" s="26"/>
      <c r="F21" s="26"/>
      <c r="G21" s="26"/>
      <c r="H21" s="26"/>
    </row>
    <row r="22" spans="3:8" ht="14.45" customHeight="1" x14ac:dyDescent="0.25">
      <c r="C22" s="26"/>
      <c r="D22" s="26"/>
      <c r="E22" s="26"/>
      <c r="F22" s="26"/>
      <c r="G22" s="26"/>
      <c r="H22" s="26"/>
    </row>
  </sheetData>
  <conditionalFormatting sqref="A2:A15">
    <cfRule type="expression" dxfId="1" priority="1" stopIfTrue="1">
      <formula>ROW(A2)=$C$1</formula>
    </cfRule>
    <cfRule type="expression" dxfId="0" priority="2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5" t="s">
        <v>1</v>
      </c>
    </row>
    <row r="2" spans="1:1" x14ac:dyDescent="0.25">
      <c r="A2" s="6" t="s">
        <v>27</v>
      </c>
    </row>
    <row r="3" spans="1:1" x14ac:dyDescent="0.25">
      <c r="A3" s="7" t="s">
        <v>28</v>
      </c>
    </row>
    <row r="4" spans="1:1" x14ac:dyDescent="0.25">
      <c r="A4" s="6" t="s">
        <v>29</v>
      </c>
    </row>
    <row r="5" spans="1:1" x14ac:dyDescent="0.25">
      <c r="A5" s="8" t="s">
        <v>30</v>
      </c>
    </row>
    <row r="6" spans="1:1" x14ac:dyDescent="0.25">
      <c r="A6" s="6" t="s">
        <v>31</v>
      </c>
    </row>
    <row r="7" spans="1:1" x14ac:dyDescent="0.25">
      <c r="A7" s="8" t="s">
        <v>32</v>
      </c>
    </row>
    <row r="8" spans="1:1" x14ac:dyDescent="0.25">
      <c r="A8" s="7" t="s">
        <v>33</v>
      </c>
    </row>
    <row r="9" spans="1:1" x14ac:dyDescent="0.25">
      <c r="A9" s="7" t="s">
        <v>34</v>
      </c>
    </row>
    <row r="10" spans="1:1" x14ac:dyDescent="0.25">
      <c r="A10" s="6" t="s">
        <v>35</v>
      </c>
    </row>
    <row r="11" spans="1:1" x14ac:dyDescent="0.25">
      <c r="A11" s="6" t="s">
        <v>36</v>
      </c>
    </row>
    <row r="12" spans="1:1" x14ac:dyDescent="0.25">
      <c r="A12" s="9" t="s">
        <v>37</v>
      </c>
    </row>
    <row r="13" spans="1:1" x14ac:dyDescent="0.25">
      <c r="A13" s="6" t="s">
        <v>38</v>
      </c>
    </row>
    <row r="14" spans="1:1" x14ac:dyDescent="0.25">
      <c r="A14" s="6" t="s">
        <v>39</v>
      </c>
    </row>
    <row r="15" spans="1:1" x14ac:dyDescent="0.25">
      <c r="A15" s="6" t="s">
        <v>40</v>
      </c>
    </row>
    <row r="16" spans="1:1" x14ac:dyDescent="0.25">
      <c r="A16" s="6" t="s">
        <v>41</v>
      </c>
    </row>
    <row r="17" spans="1:1" x14ac:dyDescent="0.25">
      <c r="A17" s="8" t="s">
        <v>42</v>
      </c>
    </row>
    <row r="18" spans="1:1" x14ac:dyDescent="0.25">
      <c r="A18" s="6" t="s">
        <v>43</v>
      </c>
    </row>
    <row r="19" spans="1:1" x14ac:dyDescent="0.25">
      <c r="A19" s="6" t="s">
        <v>44</v>
      </c>
    </row>
    <row r="20" spans="1:1" x14ac:dyDescent="0.25">
      <c r="A20" s="6" t="s">
        <v>45</v>
      </c>
    </row>
    <row r="21" spans="1:1" x14ac:dyDescent="0.25">
      <c r="A21" s="8" t="s">
        <v>46</v>
      </c>
    </row>
    <row r="22" spans="1:1" x14ac:dyDescent="0.25">
      <c r="A22" s="10" t="s">
        <v>47</v>
      </c>
    </row>
    <row r="23" spans="1:1" x14ac:dyDescent="0.25">
      <c r="A23" s="10" t="s">
        <v>48</v>
      </c>
    </row>
    <row r="24" spans="1:1" x14ac:dyDescent="0.25">
      <c r="A24" s="10" t="s">
        <v>49</v>
      </c>
    </row>
    <row r="25" spans="1:1" x14ac:dyDescent="0.25">
      <c r="A25" s="10" t="s">
        <v>50</v>
      </c>
    </row>
    <row r="26" spans="1:1" x14ac:dyDescent="0.25">
      <c r="A26" s="10" t="s">
        <v>51</v>
      </c>
    </row>
    <row r="27" spans="1:1" x14ac:dyDescent="0.25">
      <c r="A27" s="10" t="s">
        <v>52</v>
      </c>
    </row>
    <row r="28" spans="1:1" x14ac:dyDescent="0.25">
      <c r="A28" s="10" t="s">
        <v>53</v>
      </c>
    </row>
    <row r="29" spans="1:1" x14ac:dyDescent="0.25">
      <c r="A29" s="10" t="s">
        <v>54</v>
      </c>
    </row>
    <row r="30" spans="1:1" x14ac:dyDescent="0.25">
      <c r="A30" s="6" t="s">
        <v>55</v>
      </c>
    </row>
    <row r="31" spans="1:1" x14ac:dyDescent="0.25">
      <c r="A31" s="6" t="s">
        <v>56</v>
      </c>
    </row>
    <row r="32" spans="1:1" x14ac:dyDescent="0.25">
      <c r="A32" s="6" t="s">
        <v>57</v>
      </c>
    </row>
    <row r="33" spans="1:1" x14ac:dyDescent="0.25">
      <c r="A33" s="6" t="s">
        <v>58</v>
      </c>
    </row>
    <row r="34" spans="1:1" x14ac:dyDescent="0.25">
      <c r="A34" s="6" t="s">
        <v>59</v>
      </c>
    </row>
    <row r="35" spans="1:1" x14ac:dyDescent="0.25">
      <c r="A35" s="6" t="s">
        <v>60</v>
      </c>
    </row>
    <row r="36" spans="1:1" x14ac:dyDescent="0.25">
      <c r="A36" s="6" t="s">
        <v>61</v>
      </c>
    </row>
    <row r="37" spans="1:1" x14ac:dyDescent="0.25">
      <c r="A37" s="6" t="s">
        <v>62</v>
      </c>
    </row>
    <row r="38" spans="1:1" x14ac:dyDescent="0.25">
      <c r="A38" s="6" t="s">
        <v>63</v>
      </c>
    </row>
    <row r="39" spans="1:1" x14ac:dyDescent="0.25">
      <c r="A39" s="6" t="s">
        <v>64</v>
      </c>
    </row>
    <row r="40" spans="1:1" x14ac:dyDescent="0.25">
      <c r="A40" s="6" t="s">
        <v>65</v>
      </c>
    </row>
    <row r="41" spans="1:1" x14ac:dyDescent="0.25">
      <c r="A41" s="6" t="s">
        <v>66</v>
      </c>
    </row>
    <row r="42" spans="1:1" x14ac:dyDescent="0.25">
      <c r="A42" s="6" t="s">
        <v>67</v>
      </c>
    </row>
    <row r="43" spans="1:1" x14ac:dyDescent="0.25">
      <c r="A43" s="6" t="s">
        <v>68</v>
      </c>
    </row>
    <row r="44" spans="1:1" x14ac:dyDescent="0.25">
      <c r="A44" s="6" t="s">
        <v>69</v>
      </c>
    </row>
    <row r="45" spans="1:1" x14ac:dyDescent="0.25">
      <c r="A45" s="6" t="s">
        <v>70</v>
      </c>
    </row>
    <row r="46" spans="1:1" x14ac:dyDescent="0.25">
      <c r="A46" s="6" t="s">
        <v>71</v>
      </c>
    </row>
    <row r="47" spans="1:1" x14ac:dyDescent="0.25">
      <c r="A47" s="6" t="s">
        <v>72</v>
      </c>
    </row>
    <row r="48" spans="1:1" x14ac:dyDescent="0.25">
      <c r="A48" s="6" t="s">
        <v>73</v>
      </c>
    </row>
    <row r="49" spans="1:1" x14ac:dyDescent="0.25">
      <c r="A49" s="6" t="s">
        <v>74</v>
      </c>
    </row>
    <row r="50" spans="1:1" x14ac:dyDescent="0.25">
      <c r="A50" s="6" t="s">
        <v>75</v>
      </c>
    </row>
    <row r="51" spans="1:1" x14ac:dyDescent="0.25">
      <c r="A51" s="6" t="s">
        <v>76</v>
      </c>
    </row>
    <row r="52" spans="1:1" x14ac:dyDescent="0.25">
      <c r="A52" s="6" t="s">
        <v>77</v>
      </c>
    </row>
    <row r="53" spans="1:1" x14ac:dyDescent="0.25">
      <c r="A53" s="6" t="s">
        <v>78</v>
      </c>
    </row>
    <row r="54" spans="1:1" x14ac:dyDescent="0.25">
      <c r="A54" s="6" t="s">
        <v>79</v>
      </c>
    </row>
    <row r="55" spans="1:1" x14ac:dyDescent="0.25">
      <c r="A55" s="6" t="s">
        <v>80</v>
      </c>
    </row>
    <row r="56" spans="1:1" x14ac:dyDescent="0.25">
      <c r="A56" s="6" t="s">
        <v>81</v>
      </c>
    </row>
    <row r="57" spans="1:1" x14ac:dyDescent="0.25">
      <c r="A57" s="6" t="s">
        <v>82</v>
      </c>
    </row>
    <row r="58" spans="1:1" x14ac:dyDescent="0.25">
      <c r="A58" s="11" t="s">
        <v>83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Feeds</vt:lpstr>
      <vt:lpstr>Scenario</vt:lpstr>
      <vt:lpstr>Batch</vt:lpstr>
      <vt:lpstr>Feed Library</vt:lpstr>
      <vt:lpstr>LCA</vt:lpstr>
      <vt:lpstr>LCA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2021-02-24T18:07:39Z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