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or\Desktop\Файлы X\PDF\Лабы\Tabels\"/>
    </mc:Choice>
  </mc:AlternateContent>
  <xr:revisionPtr revIDLastSave="0" documentId="13_ncr:1_{972B9AB3-7684-4A1D-8793-BAB761EDE0DE}" xr6:coauthVersionLast="47" xr6:coauthVersionMax="47" xr10:uidLastSave="{00000000-0000-0000-0000-000000000000}"/>
  <bookViews>
    <workbookView xWindow="9660" yWindow="2364" windowWidth="7500" windowHeight="9504" xr2:uid="{4916F7BC-D36F-4D6E-A3A7-E7148E327A0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" i="1" l="1"/>
  <c r="H3" i="1"/>
  <c r="I3" i="1" s="1"/>
  <c r="H4" i="1"/>
  <c r="H5" i="1"/>
  <c r="I5" i="1" s="1"/>
  <c r="H6" i="1"/>
  <c r="H7" i="1"/>
  <c r="I7" i="1" s="1"/>
  <c r="H8" i="1"/>
  <c r="H1" i="1"/>
  <c r="I1" i="1" s="1"/>
  <c r="G11" i="1" a="1"/>
  <c r="G11" i="1" s="1"/>
  <c r="I2" i="1"/>
  <c r="I4" i="1"/>
  <c r="I6" i="1"/>
  <c r="I8" i="1"/>
  <c r="G10" i="1"/>
  <c r="G9" i="1" a="1"/>
  <c r="G9" i="1" s="1"/>
  <c r="F2" i="1"/>
  <c r="F3" i="1"/>
  <c r="F4" i="1"/>
  <c r="F5" i="1"/>
  <c r="F6" i="1"/>
  <c r="F7" i="1"/>
  <c r="F8" i="1"/>
  <c r="E2" i="1"/>
  <c r="E3" i="1"/>
  <c r="E4" i="1"/>
  <c r="E5" i="1"/>
  <c r="E6" i="1"/>
  <c r="E7" i="1"/>
  <c r="E8" i="1"/>
  <c r="F1" i="1"/>
  <c r="E1" i="1"/>
  <c r="C2" i="1"/>
  <c r="D2" i="1"/>
  <c r="C3" i="1"/>
  <c r="D3" i="1"/>
  <c r="C4" i="1"/>
  <c r="D4" i="1"/>
  <c r="C5" i="1"/>
  <c r="D5" i="1"/>
  <c r="C6" i="1"/>
  <c r="D6" i="1"/>
  <c r="C7" i="1"/>
  <c r="D7" i="1"/>
  <c r="C8" i="1"/>
  <c r="D8" i="1"/>
  <c r="D1" i="1"/>
  <c r="C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<sst xmlns="http://schemas.openxmlformats.org/spreadsheetml/2006/main" count="9" uniqueCount="9">
  <si>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h</t>
  </si>
  <si>
    <t>p</t>
  </si>
  <si>
    <t>dp</t>
  </si>
  <si>
    <t>sig</t>
  </si>
  <si>
    <t>k</t>
  </si>
  <si>
    <t>b</t>
  </si>
  <si>
    <t>F</t>
  </si>
  <si>
    <t>q</t>
  </si>
  <si>
    <t>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</si>
</sst>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5AFDA-A6D5-44EA-B20F-D9BFEC96AAA1}">
  <dimension ref="B1:I11"/>
  <sheetViews>
    <sheetView tabSelected="1" topLeftCell="C1" workbookViewId="0">
      <selection activeCell="H1" sqref="H1:H8"/>
    </sheetView>
  </sheetViews>
  <sheetFormatPr defaultRowHeight="14.4" x14ac:dyDescent="0.3"/>
  <sheetData>
    <row r="1" spans="2:9" x14ac:dyDescent="0.3">
      <c r="B1">
        <v>201</v>
      </c>
      <c r="C1" s="1">
        <f>9.81*0.2*B1</f>
        <v>394.36200000000002</v>
      </c>
      <c r="D1" s="1">
        <f>C1-131.5</f>
        <v>262.86200000000002</v>
      </c>
      <c r="E1">
        <f>D1*0.00115/4</f>
        <v>7.557282500000001E-2</v>
      </c>
      <c r="F1" s="2">
        <f>E1*1000</f>
        <v>75.572825000000009</v>
      </c>
      <c r="G1">
        <v>296</v>
      </c>
      <c r="H1">
        <f>-G1*$G$9</f>
        <v>64.003710000002755</v>
      </c>
      <c r="I1" s="2">
        <f>H1+F1</f>
        <v>139.57653500000276</v>
      </c>
    </row>
    <row r="2" spans="2:9" x14ac:dyDescent="0.3">
      <c r="B2">
        <v>200</v>
      </c>
      <c r="C2" s="1">
        <f t="shared" ref="C2:C8" si="0">9.81*0.2*B2</f>
        <v>392.40000000000003</v>
      </c>
      <c r="D2" s="1">
        <f t="shared" ref="D2:D8" si="1">C2-131.5</f>
        <v>260.90000000000003</v>
      </c>
      <c r="E2">
        <f t="shared" ref="E2:E8" si="2">D2*0.00115/4</f>
        <v>7.5008750000000013E-2</v>
      </c>
      <c r="F2" s="2">
        <f t="shared" ref="F2:F8" si="3">E2*1000</f>
        <v>75.008750000000006</v>
      </c>
      <c r="G2">
        <v>301</v>
      </c>
      <c r="H2">
        <f t="shared" ref="H2:H8" si="4">-G2*$G$9</f>
        <v>65.084853750002807</v>
      </c>
      <c r="I2" s="2">
        <f t="shared" ref="I2:I8" si="5">H2+F2</f>
        <v>140.09360375000281</v>
      </c>
    </row>
    <row r="3" spans="2:9" x14ac:dyDescent="0.3">
      <c r="B3">
        <v>198</v>
      </c>
      <c r="C3" s="1">
        <f t="shared" si="0"/>
        <v>388.47600000000006</v>
      </c>
      <c r="D3" s="1">
        <f t="shared" si="1"/>
        <v>256.97600000000006</v>
      </c>
      <c r="E3">
        <f t="shared" si="2"/>
        <v>7.3880600000000018E-2</v>
      </c>
      <c r="F3" s="2">
        <f t="shared" si="3"/>
        <v>73.880600000000015</v>
      </c>
      <c r="G3">
        <v>306</v>
      </c>
      <c r="H3">
        <f t="shared" si="4"/>
        <v>66.16599750000286</v>
      </c>
      <c r="I3" s="2">
        <f t="shared" si="5"/>
        <v>140.04659750000286</v>
      </c>
    </row>
    <row r="4" spans="2:9" x14ac:dyDescent="0.3">
      <c r="B4">
        <v>196</v>
      </c>
      <c r="C4" s="1">
        <f t="shared" si="0"/>
        <v>384.55200000000002</v>
      </c>
      <c r="D4" s="1">
        <f t="shared" si="1"/>
        <v>253.05200000000002</v>
      </c>
      <c r="E4">
        <f t="shared" si="2"/>
        <v>7.275245000000001E-2</v>
      </c>
      <c r="F4" s="2">
        <f t="shared" si="3"/>
        <v>72.75245000000001</v>
      </c>
      <c r="G4">
        <v>311</v>
      </c>
      <c r="H4">
        <f t="shared" si="4"/>
        <v>67.247141250002898</v>
      </c>
      <c r="I4" s="2">
        <f t="shared" si="5"/>
        <v>139.99959125000291</v>
      </c>
    </row>
    <row r="5" spans="2:9" x14ac:dyDescent="0.3">
      <c r="B5">
        <v>194</v>
      </c>
      <c r="C5" s="1">
        <f t="shared" si="0"/>
        <v>380.62800000000004</v>
      </c>
      <c r="D5" s="1">
        <f t="shared" si="1"/>
        <v>249.12800000000004</v>
      </c>
      <c r="E5">
        <f t="shared" si="2"/>
        <v>7.1624300000000016E-2</v>
      </c>
      <c r="F5" s="2">
        <f t="shared" si="3"/>
        <v>71.624300000000019</v>
      </c>
      <c r="G5">
        <v>316</v>
      </c>
      <c r="H5">
        <f t="shared" si="4"/>
        <v>68.32828500000295</v>
      </c>
      <c r="I5" s="2">
        <f t="shared" si="5"/>
        <v>139.95258500000295</v>
      </c>
    </row>
    <row r="6" spans="2:9" x14ac:dyDescent="0.3">
      <c r="B6">
        <v>192</v>
      </c>
      <c r="C6" s="1">
        <f t="shared" si="0"/>
        <v>376.70400000000006</v>
      </c>
      <c r="D6" s="1">
        <f t="shared" si="1"/>
        <v>245.20400000000006</v>
      </c>
      <c r="E6">
        <f t="shared" si="2"/>
        <v>7.0496150000000021E-2</v>
      </c>
      <c r="F6" s="2">
        <f t="shared" si="3"/>
        <v>70.496150000000014</v>
      </c>
      <c r="G6">
        <v>321</v>
      </c>
      <c r="H6">
        <f t="shared" si="4"/>
        <v>69.409428750002988</v>
      </c>
      <c r="I6" s="2">
        <f t="shared" si="5"/>
        <v>139.905578750003</v>
      </c>
    </row>
    <row r="7" spans="2:9" x14ac:dyDescent="0.3">
      <c r="B7">
        <v>190</v>
      </c>
      <c r="C7" s="1">
        <f t="shared" si="0"/>
        <v>372.78000000000003</v>
      </c>
      <c r="D7" s="1">
        <f t="shared" si="1"/>
        <v>241.28000000000003</v>
      </c>
      <c r="E7">
        <f t="shared" si="2"/>
        <v>6.9368000000000013E-2</v>
      </c>
      <c r="F7" s="2">
        <f t="shared" si="3"/>
        <v>69.368000000000009</v>
      </c>
      <c r="G7">
        <v>326</v>
      </c>
      <c r="H7">
        <f t="shared" si="4"/>
        <v>70.49057250000304</v>
      </c>
      <c r="I7" s="2">
        <f t="shared" si="5"/>
        <v>139.85857250000305</v>
      </c>
    </row>
    <row r="8" spans="2:9" x14ac:dyDescent="0.3">
      <c r="B8">
        <v>188</v>
      </c>
      <c r="C8" s="1">
        <f t="shared" si="0"/>
        <v>368.85600000000005</v>
      </c>
      <c r="D8" s="1">
        <f t="shared" si="1"/>
        <v>237.35600000000005</v>
      </c>
      <c r="E8">
        <f t="shared" si="2"/>
        <v>6.8239850000000019E-2</v>
      </c>
      <c r="F8" s="2">
        <f t="shared" si="3"/>
        <v>68.239850000000018</v>
      </c>
      <c r="G8">
        <v>331</v>
      </c>
      <c r="H8">
        <f t="shared" si="4"/>
        <v>71.571716250003092</v>
      </c>
      <c r="I8" s="2">
        <f t="shared" si="5"/>
        <v>139.81156625000312</v>
      </c>
    </row>
    <row r="9" spans="2:9" x14ac:dyDescent="0.3">
      <c r="B9" t="s">
        <v>0</v>
      </c>
      <c r="C9" t="s">
        <v>1</v>
      </c>
      <c r="D9" t="s">
        <v>2</v>
      </c>
      <c r="E9" t="s">
        <v>3</v>
      </c>
      <c r="F9" t="s">
        <v>4</v>
      </c>
      <c r="G9" cm="1">
        <f t="array" ref="G9">(AVERAGE(F1:F8*G1:G8)-AVERAGE(F1:F8)*AVERAGE(G1:G8))/(AVERAGE(G1:G8*G1:G8)-AVERAGE(G1:G8)^2)</f>
        <v>-0.21622875000000932</v>
      </c>
      <c r="H9" t="s">
        <v>7</v>
      </c>
      <c r="I9" t="s">
        <v>6</v>
      </c>
    </row>
    <row r="10" spans="2:9" x14ac:dyDescent="0.3">
      <c r="F10" t="s">
        <v>5</v>
      </c>
      <c r="G10">
        <f>AVERAGE(F1:F8)-G9*AVERAGE(G1:G8)</f>
        <v>139.90557875000292</v>
      </c>
    </row>
    <row r="11" spans="2:9" x14ac:dyDescent="0.3">
      <c r="F11" t="s">
        <v>8</v>
      </c>
      <c r="G11" cm="1">
        <f t="array" ref="G11">SQRT(1/8*((AVERAGE(F1:F8^2)-AVERAGE(F1:F8)^2)/(AVERAGE(G1:G8^2)-AVERAGE(G1:G8)^2)-G9^2))</f>
        <v>4.7006249999937471E-3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Федор Соболь</dc:creator>
  <cp:lastModifiedBy>Федор Соболь</cp:lastModifiedBy>
  <dcterms:created xsi:type="dcterms:W3CDTF">2022-03-19T13:55:51Z</dcterms:created>
  <dcterms:modified xsi:type="dcterms:W3CDTF">2022-03-22T15:14:46Z</dcterms:modified>
</cp:coreProperties>
</file>