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tudy\Labs\1.1.4\"/>
    </mc:Choice>
  </mc:AlternateContent>
  <xr:revisionPtr revIDLastSave="0" documentId="13_ncr:1_{740F4CFD-54CF-4AE1-996C-AB8E0BE5ED6F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1" sheetId="2" r:id="rId1"/>
    <sheet name="1 (2)" sheetId="3" r:id="rId2"/>
    <sheet name="1 (3)" sheetId="4" r:id="rId3"/>
    <sheet name="Лист1" sheetId="1" r:id="rId4"/>
  </sheets>
  <definedNames>
    <definedName name="_xlchart.v1.0" hidden="1">Лист1!$F$33:$F$57</definedName>
    <definedName name="_xlchart.v1.1" hidden="1">Лист1!$G$33:$G$57</definedName>
    <definedName name="_xlchart.v1.2" hidden="1">Лист1!$K$33:$K$57</definedName>
    <definedName name="_xlchart.v1.3" hidden="1">Лист1!$M$2:$M$26</definedName>
    <definedName name="_xlchart.v1.4" hidden="1">Лист1!$N$2:$N$26</definedName>
    <definedName name="ExternalData_1" localSheetId="0" hidden="1">'1'!$A$1:$AX$2</definedName>
    <definedName name="ExternalData_1" localSheetId="1" hidden="1">'1 (2)'!$A$1:$CV$2</definedName>
    <definedName name="ExternalData_1" localSheetId="2" hidden="1">'1 (3)'!$A$1:$J$11</definedName>
  </definedNames>
  <calcPr calcId="191029"/>
</workbook>
</file>

<file path=xl/calcChain.xml><?xml version="1.0" encoding="utf-8"?>
<calcChain xmlns="http://schemas.openxmlformats.org/spreadsheetml/2006/main">
  <c r="B42" i="1" l="1"/>
  <c r="B41" i="1"/>
  <c r="K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3" i="1"/>
  <c r="I33" i="1"/>
  <c r="A38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A35" i="1"/>
  <c r="F33" i="1"/>
  <c r="B38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J34" i="1"/>
  <c r="C33" i="1"/>
  <c r="B33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B3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J42" i="1" l="1"/>
  <c r="I52" i="1"/>
  <c r="I40" i="1"/>
  <c r="J45" i="1"/>
  <c r="I39" i="1"/>
  <c r="J56" i="1"/>
  <c r="J43" i="1"/>
  <c r="I37" i="1"/>
  <c r="I60" i="1"/>
  <c r="I36" i="1"/>
  <c r="I47" i="1"/>
  <c r="I58" i="1"/>
  <c r="I57" i="1"/>
  <c r="J33" i="1"/>
  <c r="I56" i="1"/>
  <c r="J37" i="1"/>
  <c r="I55" i="1"/>
  <c r="I43" i="1"/>
  <c r="J60" i="1"/>
  <c r="J48" i="1"/>
  <c r="J36" i="1"/>
  <c r="I50" i="1"/>
  <c r="J55" i="1"/>
  <c r="I49" i="1"/>
  <c r="J41" i="1"/>
  <c r="I59" i="1"/>
  <c r="J52" i="1"/>
  <c r="I34" i="1"/>
  <c r="J51" i="1"/>
  <c r="J50" i="1"/>
  <c r="J49" i="1"/>
  <c r="I54" i="1"/>
  <c r="I42" i="1"/>
  <c r="J59" i="1"/>
  <c r="J47" i="1"/>
  <c r="J35" i="1"/>
  <c r="J57" i="1"/>
  <c r="I51" i="1"/>
  <c r="J44" i="1"/>
  <c r="I38" i="1"/>
  <c r="J54" i="1"/>
  <c r="I48" i="1"/>
  <c r="J53" i="1"/>
  <c r="I35" i="1"/>
  <c r="J40" i="1"/>
  <c r="I46" i="1"/>
  <c r="J39" i="1"/>
  <c r="I45" i="1"/>
  <c r="J38" i="1"/>
  <c r="I44" i="1"/>
  <c r="I53" i="1"/>
  <c r="I41" i="1"/>
  <c r="J58" i="1"/>
  <c r="J46" i="1"/>
  <c r="N2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5D90F-DA09-42BE-B141-9ED47E3C0108}" keepAlive="1" name="Запрос — 1" description="Соединение с запросом &quot;1&quot; в книге." type="5" refreshedVersion="8" background="1" saveData="1">
    <dbPr connection="Provider=Microsoft.Mashup.OleDb.1;Data Source=$Workbook$;Location=1;Extended Properties=&quot;&quot;" command="SELECT * FROM [1]"/>
  </connection>
  <connection id="2" xr16:uid="{9C01A7A5-A68E-4860-BEA9-22653E7BFF2F}" keepAlive="1" name="Запрос — 1 (2)" description="Соединение с запросом &quot;1 (2)&quot; в книге." type="5" refreshedVersion="8" background="1" saveData="1">
    <dbPr connection="Provider=Microsoft.Mashup.OleDb.1;Data Source=$Workbook$;Location=&quot;1 (2)&quot;;Extended Properties=&quot;&quot;" command="SELECT * FROM [1 (2)]"/>
  </connection>
  <connection id="3" xr16:uid="{5A71A2B9-E20D-4865-A821-D81C581D47DC}" keepAlive="1" name="Запрос — 1 (3)" description="Соединение с запросом &quot;1 (3)&quot; в книге." type="5" refreshedVersion="8" background="1" saveData="1">
    <dbPr connection="Provider=Microsoft.Mashup.OleDb.1;Data Source=$Workbook$;Location=&quot;1 (3)&quot;;Extended Properties=&quot;&quot;" command="SELECT * FROM [1 (3)]"/>
  </connection>
</connections>
</file>

<file path=xl/sharedStrings.xml><?xml version="1.0" encoding="utf-8"?>
<sst xmlns="http://schemas.openxmlformats.org/spreadsheetml/2006/main" count="170" uniqueCount="107">
  <si>
    <t>t = 20s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</si>
  <si>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</si>
  <si>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</si>
  <si>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</si>
  <si>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</si>
  <si>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</si>
  <si>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</si>
  <si>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</si>
  <si>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</si>
  <si>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</si>
  <si>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</si>
  <si>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</si>
  <si>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</si>
  <si>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</si>
  <si>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</si>
  <si>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</si>
  <si>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</si>
  <si>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</si>
  <si>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</si>
  <si>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</si>
  <si>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</si>
  <si>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</si>
  <si>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</si>
  <si>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</si>
  <si>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</si>
  <si>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</si>
  <si>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</si>
  <si>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</si>
  <si>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</si>
  <si>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</si>
  <si>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</si>
  <si>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</si>
  <si>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</si>
  <si>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</si>
  <si>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</si>
  <si>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</si>
  <si>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</si>
  <si>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</si>
  <si>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</si>
  <si>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</si>
  <si>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</si>
  <si>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</si>
  <si>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</si>
  <si>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</si>
  <si>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</si>
  <si>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</si>
  <si>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</si>
  <si>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</si>
  <si>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</si>
  <si>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</si>
  <si>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</si>
  <si>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Срзнач t=20</t>
  </si>
  <si>
    <t>Срзнач t=40</t>
  </si>
  <si>
    <t>ср квадр отклонение t = 20</t>
  </si>
  <si>
    <t>пуассон</t>
  </si>
  <si>
    <t>гаусс</t>
  </si>
  <si>
    <t>ср квадр отклонение t = 40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</si>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</sst>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1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при </a:t>
            </a:r>
            <a:r>
              <a:rPr lang="en-US"/>
              <a:t>t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Данные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Лист1!$P$2:$P$23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Лист1!$R$2:$R$23</c:f>
              <c:numCache>
                <c:formatCode>General</c:formatCode>
                <c:ptCount val="22"/>
                <c:pt idx="0">
                  <c:v>2.5000000000000001E-3</c:v>
                </c:pt>
                <c:pt idx="1">
                  <c:v>2.5000000000000001E-3</c:v>
                </c:pt>
                <c:pt idx="2">
                  <c:v>1.7500000000000002E-2</c:v>
                </c:pt>
                <c:pt idx="3">
                  <c:v>2.2499999999999999E-2</c:v>
                </c:pt>
                <c:pt idx="4">
                  <c:v>4.4999999999999998E-2</c:v>
                </c:pt>
                <c:pt idx="5">
                  <c:v>4.7500000000000001E-2</c:v>
                </c:pt>
                <c:pt idx="6">
                  <c:v>7.2499999999999995E-2</c:v>
                </c:pt>
                <c:pt idx="7">
                  <c:v>9.5000000000000001E-2</c:v>
                </c:pt>
                <c:pt idx="8">
                  <c:v>0.105</c:v>
                </c:pt>
                <c:pt idx="9">
                  <c:v>0.16</c:v>
                </c:pt>
                <c:pt idx="10">
                  <c:v>0.1125</c:v>
                </c:pt>
                <c:pt idx="11">
                  <c:v>9.7500000000000003E-2</c:v>
                </c:pt>
                <c:pt idx="12">
                  <c:v>6.25E-2</c:v>
                </c:pt>
                <c:pt idx="13">
                  <c:v>0.04</c:v>
                </c:pt>
                <c:pt idx="14">
                  <c:v>3.7499999999999999E-2</c:v>
                </c:pt>
                <c:pt idx="15">
                  <c:v>3.2500000000000001E-2</c:v>
                </c:pt>
                <c:pt idx="16">
                  <c:v>0.01</c:v>
                </c:pt>
                <c:pt idx="17">
                  <c:v>0.02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B-45B3-8FB5-BB86EB76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878543"/>
        <c:axId val="1514657215"/>
      </c:barChart>
      <c:catAx>
        <c:axId val="159987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число случаев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657215"/>
        <c:crosses val="autoZero"/>
        <c:auto val="1"/>
        <c:lblAlgn val="ctr"/>
        <c:lblOffset val="100"/>
        <c:noMultiLvlLbl val="0"/>
      </c:catAx>
      <c:valAx>
        <c:axId val="15146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W, </a:t>
                </a:r>
                <a:r>
                  <a:rPr lang="ru-RU"/>
                  <a:t>доля случаев (вероятность)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8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при </a:t>
            </a:r>
            <a:r>
              <a:rPr lang="en-US"/>
              <a:t>t = 20</a:t>
            </a:r>
          </a:p>
        </c:rich>
      </c:tx>
      <c:layout>
        <c:manualLayout>
          <c:xMode val="edge"/>
          <c:yMode val="edge"/>
          <c:x val="0.32191808596918087"/>
          <c:y val="2.3391812865497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Данные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Лист1!$M$2:$M$26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Лист1!$N$2:$N$26</c:f>
              <c:numCache>
                <c:formatCode>General</c:formatCode>
                <c:ptCount val="25"/>
                <c:pt idx="0">
                  <c:v>1.4999999999999999E-2</c:v>
                </c:pt>
                <c:pt idx="1">
                  <c:v>0.01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0.105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5.5E-2</c:v>
                </c:pt>
                <c:pt idx="16">
                  <c:v>0.04</c:v>
                </c:pt>
                <c:pt idx="17">
                  <c:v>3.5000000000000003E-2</c:v>
                </c:pt>
                <c:pt idx="18">
                  <c:v>1.4999999999999999E-2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78-A9EB-A32F4845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00664608"/>
        <c:axId val="1222579456"/>
      </c:barChart>
      <c:lineChart>
        <c:grouping val="standard"/>
        <c:varyColors val="0"/>
        <c:ser>
          <c:idx val="1"/>
          <c:order val="1"/>
          <c:tx>
            <c:v>Распределение Пуассона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Лист1!$F$33:$F$57</c:f>
              <c:numCache>
                <c:formatCode>General</c:formatCode>
                <c:ptCount val="25"/>
                <c:pt idx="0">
                  <c:v>8.8297868056366868E-3</c:v>
                </c:pt>
                <c:pt idx="1">
                  <c:v>1.3753691447838792E-2</c:v>
                </c:pt>
                <c:pt idx="2">
                  <c:v>2.0233208307709513E-2</c:v>
                </c:pt>
                <c:pt idx="3">
                  <c:v>2.8198702946744633E-2</c:v>
                </c:pt>
                <c:pt idx="4">
                  <c:v>3.7335082701489893E-2</c:v>
                </c:pt>
                <c:pt idx="5">
                  <c:v>4.707776142549773E-2</c:v>
                </c:pt>
                <c:pt idx="6">
                  <c:v>5.6664505570326366E-2</c:v>
                </c:pt>
                <c:pt idx="7">
                  <c:v>6.5238091630532277E-2</c:v>
                </c:pt>
                <c:pt idx="8">
                  <c:v>7.1979361099020617E-2</c:v>
                </c:pt>
                <c:pt idx="9">
                  <c:v>7.6240539276082653E-2</c:v>
                </c:pt>
                <c:pt idx="10">
                  <c:v>7.7648056924256456E-2</c:v>
                </c:pt>
                <c:pt idx="11">
                  <c:v>7.6152612864974503E-2</c:v>
                </c:pt>
                <c:pt idx="12">
                  <c:v>7.2018613880875895E-2</c:v>
                </c:pt>
                <c:pt idx="13">
                  <c:v>6.5760444674675636E-2</c:v>
                </c:pt>
                <c:pt idx="14">
                  <c:v>5.8044552499513694E-2</c:v>
                </c:pt>
                <c:pt idx="15">
                  <c:v>4.9581282264100732E-2</c:v>
                </c:pt>
                <c:pt idx="16">
                  <c:v>4.1028511073543356E-2</c:v>
                </c:pt>
                <c:pt idx="17">
                  <c:v>3.2922271915982661E-2</c:v>
                </c:pt>
                <c:pt idx="18">
                  <c:v>2.5640640009859453E-2</c:v>
                </c:pt>
                <c:pt idx="19">
                  <c:v>1.939897564174509E-2</c:v>
                </c:pt>
                <c:pt idx="20">
                  <c:v>1.4269024305372496E-2</c:v>
                </c:pt>
                <c:pt idx="21">
                  <c:v>1.0211993610980104E-2</c:v>
                </c:pt>
                <c:pt idx="22">
                  <c:v>7.1161471268092955E-3</c:v>
                </c:pt>
                <c:pt idx="23">
                  <c:v>4.8316814337925652E-3</c:v>
                </c:pt>
                <c:pt idx="24">
                  <c:v>3.1985731091706787E-3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9-4078-A9EB-A32F4845B706}"/>
            </c:ext>
          </c:extLst>
        </c:ser>
        <c:ser>
          <c:idx val="2"/>
          <c:order val="2"/>
          <c:tx>
            <c:v>Распределение Гаусса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Лист1!$G$33:$G$57</c:f>
              <c:numCache>
                <c:formatCode>General</c:formatCode>
                <c:ptCount val="25"/>
                <c:pt idx="0">
                  <c:v>7.4270127780928993E-3</c:v>
                </c:pt>
                <c:pt idx="1">
                  <c:v>1.1537401183096136E-2</c:v>
                </c:pt>
                <c:pt idx="2">
                  <c:v>1.7148814391597347E-2</c:v>
                </c:pt>
                <c:pt idx="3">
                  <c:v>2.4388915418373947E-2</c:v>
                </c:pt>
                <c:pt idx="4">
                  <c:v>3.3188158651536931E-2</c:v>
                </c:pt>
                <c:pt idx="5">
                  <c:v>4.3212173357240855E-2</c:v>
                </c:pt>
                <c:pt idx="6">
                  <c:v>5.3834581856382839E-2</c:v>
                </c:pt>
                <c:pt idx="7">
                  <c:v>6.4172485547021679E-2</c:v>
                </c:pt>
                <c:pt idx="8">
                  <c:v>7.3192850271641755E-2</c:v>
                </c:pt>
                <c:pt idx="9">
                  <c:v>7.9876815255842282E-2</c:v>
                </c:pt>
                <c:pt idx="10">
                  <c:v>8.3407500035358961E-2</c:v>
                </c:pt>
                <c:pt idx="11">
                  <c:v>8.333390821741439E-2</c:v>
                </c:pt>
                <c:pt idx="12">
                  <c:v>7.9665571840127819E-2</c:v>
                </c:pt>
                <c:pt idx="13">
                  <c:v>7.2870523245792809E-2</c:v>
                </c:pt>
                <c:pt idx="14">
                  <c:v>6.3777189982128377E-2</c:v>
                </c:pt>
                <c:pt idx="15">
                  <c:v>5.3408595204104389E-2</c:v>
                </c:pt>
                <c:pt idx="16">
                  <c:v>4.279462368974412E-2</c:v>
                </c:pt>
                <c:pt idx="17">
                  <c:v>3.2809495382786026E-2</c:v>
                </c:pt>
                <c:pt idx="18">
                  <c:v>2.4068120225636484E-2</c:v>
                </c:pt>
                <c:pt idx="19">
                  <c:v>1.6893400405932242E-2</c:v>
                </c:pt>
                <c:pt idx="20">
                  <c:v>1.1345516234963387E-2</c:v>
                </c:pt>
                <c:pt idx="21">
                  <c:v>7.2906076953908033E-3</c:v>
                </c:pt>
                <c:pt idx="22">
                  <c:v>4.482656698339583E-3</c:v>
                </c:pt>
                <c:pt idx="23">
                  <c:v>2.6371784152768316E-3</c:v>
                </c:pt>
                <c:pt idx="24">
                  <c:v>1.4844850466105473E-3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9-4078-A9EB-A32F4845B706}"/>
            </c:ext>
          </c:extLst>
        </c:ser>
        <c:ser>
          <c:idx val="3"/>
          <c:order val="3"/>
          <c:tx>
            <c:v>Распределение Пуассона по свойству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Лист1!$K$33:$K$57</c:f>
              <c:numCache>
                <c:formatCode>General</c:formatCode>
                <c:ptCount val="25"/>
                <c:pt idx="0">
                  <c:v>3.3322090542031779E-2</c:v>
                </c:pt>
                <c:pt idx="1">
                  <c:v>4.4411682274419953E-2</c:v>
                </c:pt>
                <c:pt idx="2">
                  <c:v>5.5903451794494304E-2</c:v>
                </c:pt>
                <c:pt idx="3">
                  <c:v>6.6665160493628112E-2</c:v>
                </c:pt>
                <c:pt idx="4">
                  <c:v>7.5523627020021411E-2</c:v>
                </c:pt>
                <c:pt idx="5">
                  <c:v>8.14849586461351E-2</c:v>
                </c:pt>
                <c:pt idx="6">
                  <c:v>8.3920618137303199E-2</c:v>
                </c:pt>
                <c:pt idx="7">
                  <c:v>8.2671295543815693E-2</c:v>
                </c:pt>
                <c:pt idx="8">
                  <c:v>7.8047214413064947E-2</c:v>
                </c:pt>
                <c:pt idx="9">
                  <c:v>7.0734502611418421E-2</c:v>
                </c:pt>
                <c:pt idx="10">
                  <c:v>6.1641310244941273E-2</c:v>
                </c:pt>
                <c:pt idx="11">
                  <c:v>5.1727561148362286E-2</c:v>
                </c:pt>
                <c:pt idx="12">
                  <c:v>4.1857942481254774E-2</c:v>
                </c:pt>
                <c:pt idx="13">
                  <c:v>3.2703466122871658E-2</c:v>
                </c:pt>
                <c:pt idx="14">
                  <c:v>2.4699401800852554E-2</c:v>
                </c:pt>
                <c:pt idx="15">
                  <c:v>1.8052553749774092E-2</c:v>
                </c:pt>
                <c:pt idx="16">
                  <c:v>1.2782110682527548E-2</c:v>
                </c:pt>
                <c:pt idx="17">
                  <c:v>8.7761197272859404E-3</c:v>
                </c:pt>
                <c:pt idx="18">
                  <c:v>5.8484061862633541E-3</c:v>
                </c:pt>
                <c:pt idx="19">
                  <c:v>3.7860242287394439E-3</c:v>
                </c:pt>
                <c:pt idx="20">
                  <c:v>2.3828395156968558E-3</c:v>
                </c:pt>
                <c:pt idx="21">
                  <c:v>1.4591736381311645E-3</c:v>
                </c:pt>
                <c:pt idx="22">
                  <c:v>8.7003612166633372E-4</c:v>
                </c:pt>
                <c:pt idx="23">
                  <c:v>5.0545975462223372E-4</c:v>
                </c:pt>
                <c:pt idx="24">
                  <c:v>2.86312623408218E-4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4AF-9BC5-78910934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64608"/>
        <c:axId val="1222579456"/>
      </c:lineChart>
      <c:catAx>
        <c:axId val="14006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число случаев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579456"/>
        <c:crosses val="autoZero"/>
        <c:auto val="1"/>
        <c:lblAlgn val="ctr"/>
        <c:lblOffset val="100"/>
        <c:noMultiLvlLbl val="0"/>
      </c:catAx>
      <c:valAx>
        <c:axId val="1222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w, </a:t>
                </a:r>
                <a:r>
                  <a:rPr lang="ru-RU"/>
                  <a:t>доля случаев (вероятность)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6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при </a:t>
            </a:r>
            <a:r>
              <a:rPr lang="en-US"/>
              <a:t>t = </a:t>
            </a:r>
            <a:r>
              <a:rPr lang="ru-RU"/>
              <a:t>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Данные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Лист1!$T$2:$T$29</c:f>
              <c:numCache>
                <c:formatCode>General</c:formatCode>
                <c:ptCount val="2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</c:numCache>
            </c:numRef>
          </c:cat>
          <c:val>
            <c:numRef>
              <c:f>Лист1!$U$2:$U$29</c:f>
              <c:numCache>
                <c:formatCode>General</c:formatCode>
                <c:ptCount val="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0.01</c:v>
                </c:pt>
                <c:pt idx="5">
                  <c:v>0.08</c:v>
                </c:pt>
                <c:pt idx="6">
                  <c:v>0.03</c:v>
                </c:pt>
                <c:pt idx="7">
                  <c:v>0.03</c:v>
                </c:pt>
                <c:pt idx="8">
                  <c:v>0.08</c:v>
                </c:pt>
                <c:pt idx="9">
                  <c:v>0.05</c:v>
                </c:pt>
                <c:pt idx="10">
                  <c:v>0.08</c:v>
                </c:pt>
                <c:pt idx="11">
                  <c:v>0.02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0.02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A00-B1F8-39AD5BFF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0790848"/>
        <c:axId val="1007981312"/>
      </c:barChart>
      <c:lineChart>
        <c:grouping val="standard"/>
        <c:varyColors val="0"/>
        <c:ser>
          <c:idx val="1"/>
          <c:order val="1"/>
          <c:tx>
            <c:v>Распределение Пуассона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Лист1!$I$33:$I$60</c:f>
              <c:numCache>
                <c:formatCode>General</c:formatCode>
                <c:ptCount val="28"/>
                <c:pt idx="0">
                  <c:v>1.4361584148726262E-2</c:v>
                </c:pt>
                <c:pt idx="1">
                  <c:v>1.8109273726584347E-2</c:v>
                </c:pt>
                <c:pt idx="2">
                  <c:v>2.2303886896742019E-2</c:v>
                </c:pt>
                <c:pt idx="3">
                  <c:v>2.6845769319351301E-2</c:v>
                </c:pt>
                <c:pt idx="4">
                  <c:v>3.1594487625618783E-2</c:v>
                </c:pt>
                <c:pt idx="5">
                  <c:v>3.6374870970712417E-2</c:v>
                </c:pt>
                <c:pt idx="6">
                  <c:v>4.0987514183168698E-2</c:v>
                </c:pt>
                <c:pt idx="7">
                  <c:v>4.522289064876283E-2</c:v>
                </c:pt>
                <c:pt idx="8">
                  <c:v>4.8877638546091381E-2</c:v>
                </c:pt>
                <c:pt idx="9">
                  <c:v>5.177119474802002E-2</c:v>
                </c:pt>
                <c:pt idx="10">
                  <c:v>5.3760832820689046E-2</c:v>
                </c:pt>
                <c:pt idx="11">
                  <c:v>5.4753340503532505E-2</c:v>
                </c:pt>
                <c:pt idx="12">
                  <c:v>5.4712017227680813E-2</c:v>
                </c:pt>
                <c:pt idx="13">
                  <c:v>5.3658304303295858E-2</c:v>
                </c:pt>
                <c:pt idx="14">
                  <c:v>5.1668069016410002E-2</c:v>
                </c:pt>
                <c:pt idx="15">
                  <c:v>4.8863230984090573E-2</c:v>
                </c:pt>
                <c:pt idx="16">
                  <c:v>4.5399942331884838E-2</c:v>
                </c:pt>
                <c:pt idx="17">
                  <c:v>4.145484389476934E-2</c:v>
                </c:pt>
                <c:pt idx="18">
                  <c:v>3.7210992079101432E-2</c:v>
                </c:pt>
                <c:pt idx="19">
                  <c:v>3.2844902341820192E-2</c:v>
                </c:pt>
                <c:pt idx="20">
                  <c:v>2.8515836524963901E-2</c:v>
                </c:pt>
                <c:pt idx="21">
                  <c:v>2.4358043586485287E-2</c:v>
                </c:pt>
                <c:pt idx="22">
                  <c:v>2.0476222037147003E-2</c:v>
                </c:pt>
                <c:pt idx="23">
                  <c:v>1.6944073735739147E-2</c:v>
                </c:pt>
                <c:pt idx="24">
                  <c:v>1.3805509923765304E-2</c:v>
                </c:pt>
                <c:pt idx="25">
                  <c:v>1.1077875841857735E-2</c:v>
                </c:pt>
                <c:pt idx="26">
                  <c:v>8.7564821579818736E-3</c:v>
                </c:pt>
                <c:pt idx="27">
                  <c:v>6.819754339510594E-3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6-4A00-B1F8-39AD5BFFD02E}"/>
            </c:ext>
          </c:extLst>
        </c:ser>
        <c:ser>
          <c:idx val="2"/>
          <c:order val="2"/>
          <c:tx>
            <c:v>Распределение Гаусса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Лист1!$J$33:$J$60</c:f>
              <c:numCache>
                <c:formatCode>General</c:formatCode>
                <c:ptCount val="28"/>
                <c:pt idx="0">
                  <c:v>9.3916145263886266E-3</c:v>
                </c:pt>
                <c:pt idx="1">
                  <c:v>1.2831179771662879E-2</c:v>
                </c:pt>
                <c:pt idx="2">
                  <c:v>1.7059523174963211E-2</c:v>
                </c:pt>
                <c:pt idx="3">
                  <c:v>2.2071972902233377E-2</c:v>
                </c:pt>
                <c:pt idx="4">
                  <c:v>2.7790053831274787E-2</c:v>
                </c:pt>
                <c:pt idx="5">
                  <c:v>3.4049566683286736E-2</c:v>
                </c:pt>
                <c:pt idx="6">
                  <c:v>4.0598291587502944E-2</c:v>
                </c:pt>
                <c:pt idx="7">
                  <c:v>4.7106180855009748E-2</c:v>
                </c:pt>
                <c:pt idx="8">
                  <c:v>5.3189021331397066E-2</c:v>
                </c:pt>
                <c:pt idx="9">
                  <c:v>5.8444018749804101E-2</c:v>
                </c:pt>
                <c:pt idx="10">
                  <c:v>6.2493106104826904E-2</c:v>
                </c:pt>
                <c:pt idx="11">
                  <c:v>6.5027658789646003E-2</c:v>
                </c:pt>
                <c:pt idx="12">
                  <c:v>6.5847318386770493E-2</c:v>
                </c:pt>
                <c:pt idx="13">
                  <c:v>6.488615440356528E-2</c:v>
                </c:pt>
                <c:pt idx="14">
                  <c:v>6.2221423954322022E-2</c:v>
                </c:pt>
                <c:pt idx="15">
                  <c:v>5.8063314509729666E-2</c:v>
                </c:pt>
                <c:pt idx="16">
                  <c:v>5.2727559337505815E-2</c:v>
                </c:pt>
                <c:pt idx="17">
                  <c:v>4.6595876142990725E-2</c:v>
                </c:pt>
                <c:pt idx="18">
                  <c:v>4.0071099854717164E-2</c:v>
                </c:pt>
                <c:pt idx="19">
                  <c:v>3.3534281936507079E-2</c:v>
                </c:pt>
                <c:pt idx="20">
                  <c:v>2.730993882615227E-2</c:v>
                </c:pt>
                <c:pt idx="21">
                  <c:v>2.164344610351147E-2</c:v>
                </c:pt>
                <c:pt idx="22">
                  <c:v>1.6691911072024678E-2</c:v>
                </c:pt>
                <c:pt idx="23">
                  <c:v>1.252736355588684E-2</c:v>
                </c:pt>
                <c:pt idx="24">
                  <c:v>9.1492873544827668E-3</c:v>
                </c:pt>
                <c:pt idx="25">
                  <c:v>6.5026266869328796E-3</c:v>
                </c:pt>
                <c:pt idx="26">
                  <c:v>4.4974292897456691E-3</c:v>
                </c:pt>
                <c:pt idx="27">
                  <c:v>3.0270098449638586E-3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6-4A00-B1F8-39AD5BFFD02E}"/>
            </c:ext>
          </c:extLst>
        </c:ser>
        <c:ser>
          <c:idx val="3"/>
          <c:order val="3"/>
          <c:tx>
            <c:v>Распределение Пуассона по свойству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Лист1!$O$33:$O$59</c:f>
              <c:numCache>
                <c:formatCode>General</c:formatCode>
                <c:ptCount val="27"/>
                <c:pt idx="0">
                  <c:v>4.8918082048855421E-2</c:v>
                </c:pt>
                <c:pt idx="1">
                  <c:v>4.2772573284032049E-2</c:v>
                </c:pt>
                <c:pt idx="2">
                  <c:v>3.6529369122173944E-2</c:v>
                </c:pt>
                <c:pt idx="3">
                  <c:v>3.0488407724887871E-2</c:v>
                </c:pt>
                <c:pt idx="4">
                  <c:v>2.4880979776126497E-2</c:v>
                </c:pt>
                <c:pt idx="5">
                  <c:v>1.9863459758838242E-2</c:v>
                </c:pt>
                <c:pt idx="6">
                  <c:v>1.5520377676588763E-2</c:v>
                </c:pt>
                <c:pt idx="7">
                  <c:v>1.1874252950916151E-2</c:v>
                </c:pt>
                <c:pt idx="8">
                  <c:v>8.8992921564951828E-3</c:v>
                </c:pt>
                <c:pt idx="9">
                  <c:v>6.536280908765334E-3</c:v>
                </c:pt>
                <c:pt idx="10">
                  <c:v>4.7065836388457778E-3</c:v>
                </c:pt>
                <c:pt idx="11">
                  <c:v>3.323897979221474E-3</c:v>
                </c:pt>
                <c:pt idx="12">
                  <c:v>2.3031226382969395E-3</c:v>
                </c:pt>
                <c:pt idx="13">
                  <c:v>1.5662769355511384E-3</c:v>
                </c:pt>
                <c:pt idx="14">
                  <c:v>1.0458059576437422E-3</c:v>
                </c:pt>
                <c:pt idx="15">
                  <c:v>6.8581713689510183E-4</c:v>
                </c:pt>
                <c:pt idx="16">
                  <c:v>4.4185393348212187E-4</c:v>
                </c:pt>
                <c:pt idx="17">
                  <c:v>2.7976667433834567E-4</c:v>
                </c:pt>
                <c:pt idx="18">
                  <c:v>1.7413626172426566E-4</c:v>
                </c:pt>
                <c:pt idx="19">
                  <c:v>1.0658184035095399E-4</c:v>
                </c:pt>
                <c:pt idx="20">
                  <c:v>6.416506348052942E-5</c:v>
                </c:pt>
                <c:pt idx="21">
                  <c:v>3.8006002019896283E-5</c:v>
                </c:pt>
                <c:pt idx="22">
                  <c:v>2.2154241520283541E-5</c:v>
                </c:pt>
                <c:pt idx="23">
                  <c:v>1.2712242248348198E-5</c:v>
                </c:pt>
                <c:pt idx="24">
                  <c:v>7.182143068175995E-6</c:v>
                </c:pt>
                <c:pt idx="25">
                  <c:v>3.9962749875525443E-6</c:v>
                </c:pt>
                <c:pt idx="26">
                  <c:v>2.1904120019833515E-6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9-48AE-B2F1-7BC9AE87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90848"/>
        <c:axId val="1007981312"/>
      </c:lineChart>
      <c:catAx>
        <c:axId val="12207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число случаев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981312"/>
        <c:crosses val="autoZero"/>
        <c:auto val="1"/>
        <c:lblAlgn val="ctr"/>
        <c:lblOffset val="100"/>
        <c:noMultiLvlLbl val="0"/>
      </c:catAx>
      <c:valAx>
        <c:axId val="1007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w, </a:t>
                </a:r>
                <a:r>
                  <a:rPr lang="ru-RU"/>
                  <a:t>доля случаев (вероятность)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7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160020</xdr:colOff>
      <xdr:row>0</xdr:row>
      <xdr:rowOff>152400</xdr:rowOff>
    </xdr:from>
    <xdr:to>
      <xdr:col>29</xdr:col>
      <xdr:colOff>304800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4D7D7F-34AD-4FC5-147F-0D35A32B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0</xdr:row>
      <xdr:rowOff>179070</xdr:rowOff>
    </xdr:from>
    <xdr:to>
      <xdr:col>36</xdr:col>
      <xdr:colOff>563880</xdr:colOff>
      <xdr:row>28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F8B1DB-A235-8490-9FB1-FFCDB9B3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807720</xdr:colOff>
      <xdr:row>1</xdr:row>
      <xdr:rowOff>3810</xdr:rowOff>
    </xdr:from>
    <xdr:to>
      <xdr:col>44</xdr:col>
      <xdr:colOff>335280</xdr:colOff>
      <xdr:row>28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0752E4-71EF-9A9B-5267-E66A51EF1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C31F9D-FFA7-4E3D-9098-7FC546D3C0EF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477412-CCD4-4CB9-B1E7-8379216CE18C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9AA7FF5-CC7C-4237-8AD2-BADE864EEB08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E90DB-484C-4761-95C3-19827436D094}" name="_1" displayName="_1" ref="A1:AX2" tableType="queryTable" totalsRowShown="0">
  <autoFilter ref="A1:AX2" xr:uid="{2CFE90DB-484C-4761-95C3-19827436D094}"/>
  <tableColumns count="50">
    <tableColumn id="1" xr3:uid="{6A341EC0-8227-434A-8F34-22C2725C1EF7}" uniqueName="1" name="Column1" queryTableFieldId="1"/>
    <tableColumn id="2" xr3:uid="{0D7D1B8A-81B6-44EE-9DBD-C41E20A70B8B}" uniqueName="2" name="Column2" queryTableFieldId="2"/>
    <tableColumn id="3" xr3:uid="{BEED45F6-FF23-4DEF-8537-A3C13BDF61D0}" uniqueName="3" name="Column3" queryTableFieldId="3"/>
    <tableColumn id="4" xr3:uid="{3878D7DB-1983-4CF5-AC2C-EA00778A1640}" uniqueName="4" name="Column4" queryTableFieldId="4"/>
    <tableColumn id="5" xr3:uid="{CDC9821F-1F6E-4C2D-A994-60A5D3A30E61}" uniqueName="5" name="Column5" queryTableFieldId="5"/>
    <tableColumn id="6" xr3:uid="{8867B9E1-1E7F-4E42-BA7D-8D5A2BD3824C}" uniqueName="6" name="Column6" queryTableFieldId="6"/>
    <tableColumn id="7" xr3:uid="{8C0D001D-2A0F-4E7C-A78A-D1A29F341F2C}" uniqueName="7" name="Column7" queryTableFieldId="7"/>
    <tableColumn id="8" xr3:uid="{AFC6B4C1-3C8A-4B6C-9AB1-1EF9E36CE5DC}" uniqueName="8" name="Column8" queryTableFieldId="8"/>
    <tableColumn id="9" xr3:uid="{3232EE38-15E1-445A-B24A-1FB11340DE8F}" uniqueName="9" name="Column9" queryTableFieldId="9"/>
    <tableColumn id="10" xr3:uid="{481BCC08-B9E2-4EDA-B66D-D700D7ED1BAD}" uniqueName="10" name="Column10" queryTableFieldId="10"/>
    <tableColumn id="11" xr3:uid="{1DE01232-8CDA-476D-AD1E-9D0EAF1CFAEF}" uniqueName="11" name="Column11" queryTableFieldId="11"/>
    <tableColumn id="12" xr3:uid="{6E1CEC19-F295-4B5E-801B-69F800A5676D}" uniqueName="12" name="Column12" queryTableFieldId="12"/>
    <tableColumn id="13" xr3:uid="{D37AA411-D8A9-4337-B254-B6E068B0BC60}" uniqueName="13" name="Column13" queryTableFieldId="13"/>
    <tableColumn id="14" xr3:uid="{35737094-F512-4955-AFCB-EDAD70B1ECD0}" uniqueName="14" name="Column14" queryTableFieldId="14"/>
    <tableColumn id="15" xr3:uid="{5801FDF7-64E6-4FC2-9941-7D1AAB2C6D47}" uniqueName="15" name="Column15" queryTableFieldId="15"/>
    <tableColumn id="16" xr3:uid="{4430588D-F570-402C-836F-AF5C86FCE24F}" uniqueName="16" name="Column16" queryTableFieldId="16"/>
    <tableColumn id="17" xr3:uid="{FBD6785E-21FD-4F41-AAB3-585A0E8F0F13}" uniqueName="17" name="Column17" queryTableFieldId="17"/>
    <tableColumn id="18" xr3:uid="{EE97ABA7-778F-42B9-BBF4-775674A7E378}" uniqueName="18" name="Column18" queryTableFieldId="18"/>
    <tableColumn id="19" xr3:uid="{325B53CC-421C-4E22-B955-6765714431D2}" uniqueName="19" name="Column19" queryTableFieldId="19"/>
    <tableColumn id="20" xr3:uid="{FA9BCFFA-BC8D-481C-A854-0F554BF5F3D2}" uniqueName="20" name="Column20" queryTableFieldId="20"/>
    <tableColumn id="21" xr3:uid="{61BC34A2-DAC1-4D80-A19C-E13518FF138F}" uniqueName="21" name="Column21" queryTableFieldId="21"/>
    <tableColumn id="22" xr3:uid="{72909B9F-EA37-4C66-ABE9-F60A077CEAB2}" uniqueName="22" name="Column22" queryTableFieldId="22"/>
    <tableColumn id="23" xr3:uid="{A40BAD55-9791-4E7D-B527-6D08E4B7CED6}" uniqueName="23" name="Column23" queryTableFieldId="23"/>
    <tableColumn id="24" xr3:uid="{0AE81BF0-406C-49B2-8651-A6757DB7D856}" uniqueName="24" name="Column24" queryTableFieldId="24"/>
    <tableColumn id="25" xr3:uid="{BD4B03EE-4CB5-41C2-B402-1B88F560299E}" uniqueName="25" name="Column25" queryTableFieldId="25"/>
    <tableColumn id="26" xr3:uid="{A72C6946-03A7-4B2A-8A83-09A311FB1A54}" uniqueName="26" name="Column26" queryTableFieldId="26"/>
    <tableColumn id="27" xr3:uid="{9FE6443C-3C91-40EF-94EC-5B9B78CA85A4}" uniqueName="27" name="Column27" queryTableFieldId="27"/>
    <tableColumn id="28" xr3:uid="{58D1C192-2F71-4889-8E1E-03C61121D516}" uniqueName="28" name="Column28" queryTableFieldId="28"/>
    <tableColumn id="29" xr3:uid="{C977293B-390C-4DF4-9795-A66555C87FAA}" uniqueName="29" name="Column29" queryTableFieldId="29"/>
    <tableColumn id="30" xr3:uid="{58AEE08E-2D3E-4D15-97FD-99B7EAE38FA0}" uniqueName="30" name="Column30" queryTableFieldId="30"/>
    <tableColumn id="31" xr3:uid="{C76DDE47-7DA1-4B94-BCF5-556FBC897435}" uniqueName="31" name="Column31" queryTableFieldId="31"/>
    <tableColumn id="32" xr3:uid="{5D094AE8-9573-4103-9B18-DA5F5129BCFC}" uniqueName="32" name="Column32" queryTableFieldId="32"/>
    <tableColumn id="33" xr3:uid="{838CC114-92B8-4DAF-AC35-9C3842517688}" uniqueName="33" name="Column33" queryTableFieldId="33"/>
    <tableColumn id="34" xr3:uid="{54408A5D-0027-44D5-8DB6-518248A0813A}" uniqueName="34" name="Column34" queryTableFieldId="34"/>
    <tableColumn id="35" xr3:uid="{96BB9102-862F-460D-8FF0-D346F0146B17}" uniqueName="35" name="Column35" queryTableFieldId="35"/>
    <tableColumn id="36" xr3:uid="{F393EE15-880F-434A-AC5F-C923A9B1B409}" uniqueName="36" name="Column36" queryTableFieldId="36"/>
    <tableColumn id="37" xr3:uid="{1699277C-71EF-443B-A77C-9257AFE7F684}" uniqueName="37" name="Column37" queryTableFieldId="37"/>
    <tableColumn id="38" xr3:uid="{3D7B9239-033C-4DAB-B92F-58495D78755F}" uniqueName="38" name="Column38" queryTableFieldId="38"/>
    <tableColumn id="39" xr3:uid="{63CDAF48-AA3A-44B9-A034-097ACD40602C}" uniqueName="39" name="Column39" queryTableFieldId="39"/>
    <tableColumn id="40" xr3:uid="{76B191BE-E2D2-4B96-A7CD-9E88352E296B}" uniqueName="40" name="Column40" queryTableFieldId="40"/>
    <tableColumn id="41" xr3:uid="{97B41B68-ADAD-47A8-8C61-565C97441B10}" uniqueName="41" name="Column41" queryTableFieldId="41"/>
    <tableColumn id="42" xr3:uid="{44E942E6-D249-43A0-8ADA-22E99F449571}" uniqueName="42" name="Column42" queryTableFieldId="42"/>
    <tableColumn id="43" xr3:uid="{FAC360B9-CB9A-4F80-A542-3FFC5F65266F}" uniqueName="43" name="Column43" queryTableFieldId="43"/>
    <tableColumn id="44" xr3:uid="{2A8CFEC3-9303-461E-9A9E-8191912B6256}" uniqueName="44" name="Column44" queryTableFieldId="44"/>
    <tableColumn id="45" xr3:uid="{10B283F9-291F-4612-95AE-62AFE7288800}" uniqueName="45" name="Column45" queryTableFieldId="45"/>
    <tableColumn id="46" xr3:uid="{BEB83A10-F15A-48F2-9FA1-CF11F8832CE1}" uniqueName="46" name="Column46" queryTableFieldId="46"/>
    <tableColumn id="47" xr3:uid="{E09DD358-1E1F-484A-A648-E65AA26DA044}" uniqueName="47" name="Column47" queryTableFieldId="47"/>
    <tableColumn id="48" xr3:uid="{153A7B26-BFBD-442C-8F28-DE62E8A04CAD}" uniqueName="48" name="Column48" queryTableFieldId="48"/>
    <tableColumn id="49" xr3:uid="{20402DC1-45F0-45F0-AE53-C6961BA21D38}" uniqueName="49" name="Column49" queryTableFieldId="49"/>
    <tableColumn id="50" xr3:uid="{BC328707-C9DF-4C46-9BE1-6596F0753A29}" uniqueName="50" name="Column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7A70E-B54B-4198-B2BE-BA5B24DC4C20}" name="_1__2" displayName="_1__2" ref="A1:CV2" tableType="queryTable" totalsRowShown="0">
  <autoFilter ref="A1:CV2" xr:uid="{0E67A70E-B54B-4198-B2BE-BA5B24DC4C20}"/>
  <tableColumns count="100">
    <tableColumn id="1" xr3:uid="{F6B176FD-AB78-4C0B-B6F5-A828036B7890}" uniqueName="1" name="Column1" queryTableFieldId="1"/>
    <tableColumn id="2" xr3:uid="{D11BA6EE-3576-418D-8594-3F08BD0331BF}" uniqueName="2" name="Column2" queryTableFieldId="2"/>
    <tableColumn id="3" xr3:uid="{94D69A4C-F5EE-4FC9-8853-B40DB87208C6}" uniqueName="3" name="Column3" queryTableFieldId="3"/>
    <tableColumn id="4" xr3:uid="{2917B70F-00EC-4FB7-BAE3-0576EF57AFC1}" uniqueName="4" name="Column4" queryTableFieldId="4"/>
    <tableColumn id="5" xr3:uid="{3EEFA014-95D0-475D-B029-E353CB0833BB}" uniqueName="5" name="Column5" queryTableFieldId="5"/>
    <tableColumn id="6" xr3:uid="{3B796C4E-C3B2-42B9-903D-599547D57178}" uniqueName="6" name="Column6" queryTableFieldId="6"/>
    <tableColumn id="7" xr3:uid="{E6C1E676-1A89-4E87-A702-124509567998}" uniqueName="7" name="Column7" queryTableFieldId="7"/>
    <tableColumn id="8" xr3:uid="{8471D53D-6767-4B16-A2AD-BB839B973ECB}" uniqueName="8" name="Column8" queryTableFieldId="8"/>
    <tableColumn id="9" xr3:uid="{31DE579D-9D00-4E3F-8C1B-4E8B7AAE4B22}" uniqueName="9" name="Column9" queryTableFieldId="9"/>
    <tableColumn id="10" xr3:uid="{AB600788-474C-41D7-A6F2-4F655DA343E0}" uniqueName="10" name="Column10" queryTableFieldId="10"/>
    <tableColumn id="11" xr3:uid="{0455FB3C-C180-43DA-B330-5449B406F395}" uniqueName="11" name="Column11" queryTableFieldId="11"/>
    <tableColumn id="12" xr3:uid="{E20BCF3D-18B8-450E-8543-1C07276C7278}" uniqueName="12" name="Column12" queryTableFieldId="12"/>
    <tableColumn id="13" xr3:uid="{B8FCF060-D30E-4ED0-8E7A-BCB8AC5D8511}" uniqueName="13" name="Column13" queryTableFieldId="13"/>
    <tableColumn id="14" xr3:uid="{55185EBC-DE9B-41E5-89C2-50201DA08A88}" uniqueName="14" name="Column14" queryTableFieldId="14"/>
    <tableColumn id="15" xr3:uid="{CA1B463D-AFCF-476B-9106-309FBF296A58}" uniqueName="15" name="Column15" queryTableFieldId="15"/>
    <tableColumn id="16" xr3:uid="{94109736-1867-4484-9F61-BCDC5636A59D}" uniqueName="16" name="Column16" queryTableFieldId="16"/>
    <tableColumn id="17" xr3:uid="{29764943-ED30-4717-A581-1B6C511406F4}" uniqueName="17" name="Column17" queryTableFieldId="17"/>
    <tableColumn id="18" xr3:uid="{3CE0A85E-27E8-41F4-95D4-2C2421791236}" uniqueName="18" name="Column18" queryTableFieldId="18"/>
    <tableColumn id="19" xr3:uid="{3016AAFB-7812-42E9-864D-0A3A522A0820}" uniqueName="19" name="Column19" queryTableFieldId="19"/>
    <tableColumn id="20" xr3:uid="{F1E0DDB7-862A-4B55-9165-457DFC280FD4}" uniqueName="20" name="Column20" queryTableFieldId="20"/>
    <tableColumn id="21" xr3:uid="{9FF74A9E-C95E-46F7-9F25-3441B21FDF20}" uniqueName="21" name="Column21" queryTableFieldId="21"/>
    <tableColumn id="22" xr3:uid="{1C1CC5D7-7AF0-41CD-98BB-89AC3092302C}" uniqueName="22" name="Column22" queryTableFieldId="22"/>
    <tableColumn id="23" xr3:uid="{B3C8CDE9-6864-4A26-82AE-10EAE2EEAB84}" uniqueName="23" name="Column23" queryTableFieldId="23"/>
    <tableColumn id="24" xr3:uid="{D2C1CAB5-7907-4E1C-80FE-104430F54B05}" uniqueName="24" name="Column24" queryTableFieldId="24"/>
    <tableColumn id="25" xr3:uid="{C1766385-4778-475B-ACDD-E11A3467A384}" uniqueName="25" name="Column25" queryTableFieldId="25"/>
    <tableColumn id="26" xr3:uid="{8D739AE5-076C-4E1A-AEA5-20A96A466E4C}" uniqueName="26" name="Column26" queryTableFieldId="26"/>
    <tableColumn id="27" xr3:uid="{8CCCB358-4447-4EDC-B07F-C2A6158AD280}" uniqueName="27" name="Column27" queryTableFieldId="27"/>
    <tableColumn id="28" xr3:uid="{DCAB8884-7A80-4F81-9D4D-5F7A973DF3D7}" uniqueName="28" name="Column28" queryTableFieldId="28"/>
    <tableColumn id="29" xr3:uid="{02C56C28-6709-418B-A989-127EFFC45E6D}" uniqueName="29" name="Column29" queryTableFieldId="29"/>
    <tableColumn id="30" xr3:uid="{1FAB223C-3317-4357-A721-F116F6036A83}" uniqueName="30" name="Column30" queryTableFieldId="30"/>
    <tableColumn id="31" xr3:uid="{44115977-EF59-41F0-B02E-01AB7F93EF70}" uniqueName="31" name="Column31" queryTableFieldId="31"/>
    <tableColumn id="32" xr3:uid="{2A318775-80DB-419E-985D-B9BB78E036EE}" uniqueName="32" name="Column32" queryTableFieldId="32"/>
    <tableColumn id="33" xr3:uid="{9DADC580-C9C2-43CF-8B4F-C563850B2B3D}" uniqueName="33" name="Column33" queryTableFieldId="33"/>
    <tableColumn id="34" xr3:uid="{FBC54EE8-3698-4A4C-8EC4-4F0F68CE4890}" uniqueName="34" name="Column34" queryTableFieldId="34"/>
    <tableColumn id="35" xr3:uid="{354A354E-F606-400C-993C-391AD667063F}" uniqueName="35" name="Column35" queryTableFieldId="35"/>
    <tableColumn id="36" xr3:uid="{20A23D2C-423A-4D6D-BAF7-8DF183F37C18}" uniqueName="36" name="Column36" queryTableFieldId="36"/>
    <tableColumn id="37" xr3:uid="{AA080AEA-4C04-488F-ADF1-270FB373FD4D}" uniqueName="37" name="Column37" queryTableFieldId="37"/>
    <tableColumn id="38" xr3:uid="{BB2F6209-5A23-4604-9516-217886D2FBA6}" uniqueName="38" name="Column38" queryTableFieldId="38"/>
    <tableColumn id="39" xr3:uid="{C409EB6A-01BD-4459-9C2B-056CF118A603}" uniqueName="39" name="Column39" queryTableFieldId="39"/>
    <tableColumn id="40" xr3:uid="{D72E626B-4834-42DE-ABA4-6085C08612F1}" uniqueName="40" name="Column40" queryTableFieldId="40"/>
    <tableColumn id="41" xr3:uid="{70FEBFAD-92D7-4F60-BCA8-D7F457284F64}" uniqueName="41" name="Column41" queryTableFieldId="41"/>
    <tableColumn id="42" xr3:uid="{41503359-6818-4D68-9DD2-49CCD6E890C2}" uniqueName="42" name="Column42" queryTableFieldId="42"/>
    <tableColumn id="43" xr3:uid="{60EDDEF6-E1E4-407F-8021-149016DD916D}" uniqueName="43" name="Column43" queryTableFieldId="43"/>
    <tableColumn id="44" xr3:uid="{C6B2950B-EC47-4C78-88AD-15492A93B54F}" uniqueName="44" name="Column44" queryTableFieldId="44"/>
    <tableColumn id="45" xr3:uid="{6F4E0D09-F6F3-4F6C-BF5E-9D32D234A1AD}" uniqueName="45" name="Column45" queryTableFieldId="45"/>
    <tableColumn id="46" xr3:uid="{330778A8-3396-4302-8EBE-4955ED1F54B1}" uniqueName="46" name="Column46" queryTableFieldId="46"/>
    <tableColumn id="47" xr3:uid="{38626EE6-2E19-45CC-980F-1530E3652C35}" uniqueName="47" name="Column47" queryTableFieldId="47"/>
    <tableColumn id="48" xr3:uid="{53E0F51C-B07F-4789-B2BD-78A8C7BD9AB7}" uniqueName="48" name="Column48" queryTableFieldId="48"/>
    <tableColumn id="49" xr3:uid="{CC95474D-835C-4822-AE11-58564A33F0C6}" uniqueName="49" name="Column49" queryTableFieldId="49"/>
    <tableColumn id="50" xr3:uid="{902AD630-66CA-4236-B1D0-43E07CD075F0}" uniqueName="50" name="Column50" queryTableFieldId="50"/>
    <tableColumn id="51" xr3:uid="{4A58892A-0066-4073-B5CA-C79F4925174C}" uniqueName="51" name="Column51" queryTableFieldId="51"/>
    <tableColumn id="52" xr3:uid="{A7DB297F-4150-49E3-94D6-824B46E9BF16}" uniqueName="52" name="Column52" queryTableFieldId="52"/>
    <tableColumn id="53" xr3:uid="{A8858665-79AC-45BC-B6AB-184044EFC518}" uniqueName="53" name="Column53" queryTableFieldId="53"/>
    <tableColumn id="54" xr3:uid="{9631DA14-3AB3-4635-B921-E94996D0675B}" uniqueName="54" name="Column54" queryTableFieldId="54"/>
    <tableColumn id="55" xr3:uid="{31F7FA20-3034-4364-9FEF-F4A62CE68558}" uniqueName="55" name="Column55" queryTableFieldId="55"/>
    <tableColumn id="56" xr3:uid="{4E754C5A-171D-4A27-9F93-193ECC1D3CCD}" uniqueName="56" name="Column56" queryTableFieldId="56"/>
    <tableColumn id="57" xr3:uid="{2B1BCFCE-9F44-4810-BD23-C326B2F37B12}" uniqueName="57" name="Column57" queryTableFieldId="57"/>
    <tableColumn id="58" xr3:uid="{4C3B52FC-5A7A-4EE8-9073-A9489761D4AE}" uniqueName="58" name="Column58" queryTableFieldId="58"/>
    <tableColumn id="59" xr3:uid="{EE4FE659-770E-4EDD-BB36-7DE5C1483E47}" uniqueName="59" name="Column59" queryTableFieldId="59"/>
    <tableColumn id="60" xr3:uid="{7542A0FA-EB59-4ADC-A2AD-8F42B78AD6A0}" uniqueName="60" name="Column60" queryTableFieldId="60"/>
    <tableColumn id="61" xr3:uid="{B75A91AB-F075-43D0-AEFB-A7E6E08DCF82}" uniqueName="61" name="Column61" queryTableFieldId="61"/>
    <tableColumn id="62" xr3:uid="{F48D6E44-2C27-4D51-A5EC-BFE6B50010DB}" uniqueName="62" name="Column62" queryTableFieldId="62"/>
    <tableColumn id="63" xr3:uid="{FFB0DFAC-FA71-4286-A99C-9CB9A6EFAFBB}" uniqueName="63" name="Column63" queryTableFieldId="63"/>
    <tableColumn id="64" xr3:uid="{62414DFB-598C-4E4E-A2CB-87EA49EC1FA1}" uniqueName="64" name="Column64" queryTableFieldId="64"/>
    <tableColumn id="65" xr3:uid="{F6A460FF-B417-4B30-AC91-D6C34149AB88}" uniqueName="65" name="Column65" queryTableFieldId="65"/>
    <tableColumn id="66" xr3:uid="{5F4EF40D-2D95-426D-BF1D-516F7E81436B}" uniqueName="66" name="Column66" queryTableFieldId="66"/>
    <tableColumn id="67" xr3:uid="{809ACEDF-8DCD-4AB3-9B05-3B5818F4945B}" uniqueName="67" name="Column67" queryTableFieldId="67"/>
    <tableColumn id="68" xr3:uid="{1FF30AEC-4C6F-4CC2-B0EB-AE0269F4B0D5}" uniqueName="68" name="Column68" queryTableFieldId="68"/>
    <tableColumn id="69" xr3:uid="{08F298DD-5D45-41D0-B12C-36BADD0A75E7}" uniqueName="69" name="Column69" queryTableFieldId="69"/>
    <tableColumn id="70" xr3:uid="{1C44D196-1B65-4EA9-B1A8-4D0108DE80EE}" uniqueName="70" name="Column70" queryTableFieldId="70"/>
    <tableColumn id="71" xr3:uid="{669D2FE6-5F3F-4DDA-8763-CB4281E3B17A}" uniqueName="71" name="Column71" queryTableFieldId="71"/>
    <tableColumn id="72" xr3:uid="{816CD4BD-0400-41AF-B680-0F814B8A5668}" uniqueName="72" name="Column72" queryTableFieldId="72"/>
    <tableColumn id="73" xr3:uid="{BE8F3DFB-A814-4CAF-A1A5-5595B7B496CB}" uniqueName="73" name="Column73" queryTableFieldId="73"/>
    <tableColumn id="74" xr3:uid="{E32AAF9D-FEE7-46BD-A806-9BABA0B85916}" uniqueName="74" name="Column74" queryTableFieldId="74"/>
    <tableColumn id="75" xr3:uid="{1E96E355-6DC2-47A2-8013-5EEDEFD170AE}" uniqueName="75" name="Column75" queryTableFieldId="75"/>
    <tableColumn id="76" xr3:uid="{1F8E6542-74EE-4FD3-84F7-D5911C057E31}" uniqueName="76" name="Column76" queryTableFieldId="76"/>
    <tableColumn id="77" xr3:uid="{4D743642-88C1-4CD8-B578-7B5B58FAC438}" uniqueName="77" name="Column77" queryTableFieldId="77"/>
    <tableColumn id="78" xr3:uid="{5DB31B69-8CA7-47C6-B099-C61E5C3D3384}" uniqueName="78" name="Column78" queryTableFieldId="78"/>
    <tableColumn id="79" xr3:uid="{28B0EF0B-EE15-4517-87D4-70A0D08683DB}" uniqueName="79" name="Column79" queryTableFieldId="79"/>
    <tableColumn id="80" xr3:uid="{3881B3F7-85E0-4D54-A40F-18002A7A7B3C}" uniqueName="80" name="Column80" queryTableFieldId="80"/>
    <tableColumn id="81" xr3:uid="{1E77D9A2-148B-4D0A-88C7-20F6EA7935CB}" uniqueName="81" name="Column81" queryTableFieldId="81"/>
    <tableColumn id="82" xr3:uid="{F9AE13B4-A979-40F1-9659-27BA42973735}" uniqueName="82" name="Column82" queryTableFieldId="82"/>
    <tableColumn id="83" xr3:uid="{95FFDA32-19EF-41F5-8333-675009E38993}" uniqueName="83" name="Column83" queryTableFieldId="83"/>
    <tableColumn id="84" xr3:uid="{9542F718-9A16-4FB8-8A88-83F55250ED79}" uniqueName="84" name="Column84" queryTableFieldId="84"/>
    <tableColumn id="85" xr3:uid="{0C625301-BF49-4A63-A111-2B871365D98D}" uniqueName="85" name="Column85" queryTableFieldId="85"/>
    <tableColumn id="86" xr3:uid="{AA561F5A-DB73-486F-9705-2744932B6025}" uniqueName="86" name="Column86" queryTableFieldId="86"/>
    <tableColumn id="87" xr3:uid="{CA8C8844-6E49-43F2-8B04-4046B4C2A5A2}" uniqueName="87" name="Column87" queryTableFieldId="87"/>
    <tableColumn id="88" xr3:uid="{A8389232-86CC-45A1-B1A1-E502CC0207E3}" uniqueName="88" name="Column88" queryTableFieldId="88"/>
    <tableColumn id="89" xr3:uid="{F29A700B-E202-464B-9AAB-3E3CA4BC7B55}" uniqueName="89" name="Column89" queryTableFieldId="89"/>
    <tableColumn id="90" xr3:uid="{6A1AEA5A-E68B-40B7-A788-F767676F91A5}" uniqueName="90" name="Column90" queryTableFieldId="90"/>
    <tableColumn id="91" xr3:uid="{DB3A0752-F526-4CB0-A5D7-E9B406CFFA69}" uniqueName="91" name="Column91" queryTableFieldId="91"/>
    <tableColumn id="92" xr3:uid="{EE071F1B-75A5-4D91-AF32-8EDD2BE66D90}" uniqueName="92" name="Column92" queryTableFieldId="92"/>
    <tableColumn id="93" xr3:uid="{07D17C39-3901-41AC-8AEF-E61C9BE59013}" uniqueName="93" name="Column93" queryTableFieldId="93"/>
    <tableColumn id="94" xr3:uid="{4CD30AA5-9822-46E5-AE48-5E2113FAF598}" uniqueName="94" name="Column94" queryTableFieldId="94"/>
    <tableColumn id="95" xr3:uid="{0DAFF7DA-C67D-481C-BCC6-73F966534807}" uniqueName="95" name="Column95" queryTableFieldId="95"/>
    <tableColumn id="96" xr3:uid="{F177E00D-72B7-46A6-B214-0BC62437D882}" uniqueName="96" name="Column96" queryTableFieldId="96"/>
    <tableColumn id="97" xr3:uid="{072DBE5F-2CEC-463A-B30A-D1A5B6AB0CF5}" uniqueName="97" name="Column97" queryTableFieldId="97"/>
    <tableColumn id="98" xr3:uid="{C444AF85-288B-48C0-ACD6-9ADBDB1FEA6C}" uniqueName="98" name="Column98" queryTableFieldId="98"/>
    <tableColumn id="99" xr3:uid="{C44EE99E-95A0-4A94-9499-3B2CF57CD0B8}" uniqueName="99" name="Column99" queryTableFieldId="99"/>
    <tableColumn id="100" xr3:uid="{759F8902-8017-4FF2-A871-10E2AA1E0225}" uniqueName="100" name="Column100" queryTableField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82211-2524-4CF1-AB92-50B16664C1BC}" name="_1__3" displayName="_1__3" ref="A1:J11" tableType="queryTable" totalsRowShown="0">
  <autoFilter ref="A1:J11" xr:uid="{F6782211-2524-4CF1-AB92-50B16664C1BC}"/>
  <tableColumns count="10">
    <tableColumn id="1" xr3:uid="{5952038C-11AC-4B50-9033-09B25DC286DB}" uniqueName="1" name="Column1" queryTableFieldId="1"/>
    <tableColumn id="2" xr3:uid="{93817EFD-2364-4227-BEDE-482629A29B27}" uniqueName="2" name="Column2" queryTableFieldId="2"/>
    <tableColumn id="3" xr3:uid="{908F4EED-0851-49B4-AD00-0AEB995FBB8B}" uniqueName="3" name="Column3" queryTableFieldId="3"/>
    <tableColumn id="4" xr3:uid="{99BA7072-C6BC-40EB-8318-21DEF6C4430B}" uniqueName="4" name="Column4" queryTableFieldId="4"/>
    <tableColumn id="5" xr3:uid="{3FF11567-538C-489E-B04C-A67E5B5A105F}" uniqueName="5" name="Column5" queryTableFieldId="5"/>
    <tableColumn id="6" xr3:uid="{3BF2A354-5B23-4C46-9977-774C66420DED}" uniqueName="6" name="Column6" queryTableFieldId="6"/>
    <tableColumn id="7" xr3:uid="{DA14C595-942A-468C-9508-50CBD5558F24}" uniqueName="7" name="Column7" queryTableFieldId="7"/>
    <tableColumn id="8" xr3:uid="{6067F953-ED68-4532-B565-399BFAEC62B8}" uniqueName="8" name="Column8" queryTableFieldId="8"/>
    <tableColumn id="9" xr3:uid="{6CC0E0AA-15AE-4EB2-A5D4-56CC3FB93593}" uniqueName="9" name="Column9" queryTableFieldId="9"/>
    <tableColumn id="10" xr3:uid="{C60C8C16-21CE-4461-B4CA-6CADD3F0149A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AB3F-2279-4328-87EA-99A1FFDBC752}">
  <dimension ref="A1:AX2"/>
  <sheetViews>
    <sheetView workbookViewId="0">
      <selection activeCell="A2" sqref="A2:AX2"/>
    </sheetView>
  </sheetViews>
  <sheetFormatPr defaultRowHeight="13.2" x14ac:dyDescent="0.25"/>
  <cols>
    <col min="1" max="9" width="10.88671875" bestFit="1" customWidth="1"/>
    <col min="10" max="50" width="11.88671875" bestFit="1" customWidth="1"/>
  </cols>
  <sheetData>
    <row r="1" spans="1:5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</row>
    <row r="2" spans="1:50" x14ac:dyDescent="0.25">
      <c r="A2">
        <v>51</v>
      </c>
      <c r="B2">
        <v>61</v>
      </c>
      <c r="C2">
        <v>54</v>
      </c>
      <c r="D2">
        <v>51</v>
      </c>
      <c r="E2">
        <v>44</v>
      </c>
      <c r="F2">
        <v>48</v>
      </c>
      <c r="G2">
        <v>57</v>
      </c>
      <c r="H2">
        <v>41</v>
      </c>
      <c r="I2">
        <v>55</v>
      </c>
      <c r="J2">
        <v>61</v>
      </c>
      <c r="K2">
        <v>67</v>
      </c>
      <c r="L2">
        <v>47</v>
      </c>
      <c r="M2">
        <v>46</v>
      </c>
      <c r="N2">
        <v>49</v>
      </c>
      <c r="O2">
        <v>54</v>
      </c>
      <c r="P2">
        <v>44</v>
      </c>
      <c r="Q2">
        <v>46</v>
      </c>
      <c r="R2">
        <v>57</v>
      </c>
      <c r="S2">
        <v>59</v>
      </c>
      <c r="T2">
        <v>45</v>
      </c>
      <c r="U2">
        <v>59</v>
      </c>
      <c r="V2">
        <v>49</v>
      </c>
      <c r="W2">
        <v>52</v>
      </c>
      <c r="X2">
        <v>60</v>
      </c>
      <c r="Y2">
        <v>62</v>
      </c>
      <c r="Z2">
        <v>56</v>
      </c>
      <c r="AA2">
        <v>48</v>
      </c>
      <c r="AB2">
        <v>49</v>
      </c>
      <c r="AC2">
        <v>46</v>
      </c>
      <c r="AD2">
        <v>46</v>
      </c>
      <c r="AE2">
        <v>51</v>
      </c>
      <c r="AF2">
        <v>60</v>
      </c>
      <c r="AG2">
        <v>57</v>
      </c>
      <c r="AH2">
        <v>62</v>
      </c>
      <c r="AI2">
        <v>42</v>
      </c>
      <c r="AJ2">
        <v>54</v>
      </c>
      <c r="AK2">
        <v>53</v>
      </c>
      <c r="AL2">
        <v>46</v>
      </c>
      <c r="AM2">
        <v>57</v>
      </c>
      <c r="AN2">
        <v>59</v>
      </c>
      <c r="AO2">
        <v>53</v>
      </c>
      <c r="AP2">
        <v>50</v>
      </c>
      <c r="AQ2">
        <v>46</v>
      </c>
      <c r="AR2">
        <v>53</v>
      </c>
      <c r="AS2">
        <v>60</v>
      </c>
      <c r="AT2">
        <v>55</v>
      </c>
      <c r="AU2">
        <v>50</v>
      </c>
      <c r="AV2">
        <v>54</v>
      </c>
      <c r="AW2">
        <v>58</v>
      </c>
      <c r="AX2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0C12-D641-4C16-A2D4-018CC71F88CD}">
  <dimension ref="A1:CV2"/>
  <sheetViews>
    <sheetView workbookViewId="0">
      <selection activeCell="A2" sqref="A2:XFD2"/>
    </sheetView>
  </sheetViews>
  <sheetFormatPr defaultRowHeight="13.2" x14ac:dyDescent="0.25"/>
  <cols>
    <col min="1" max="9" width="10.88671875" bestFit="1" customWidth="1"/>
    <col min="10" max="99" width="11.88671875" bestFit="1" customWidth="1"/>
    <col min="100" max="100" width="12.88671875" bestFit="1" customWidth="1"/>
  </cols>
  <sheetData>
    <row r="1" spans="1:10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</row>
    <row r="2" spans="1:100" x14ac:dyDescent="0.25">
      <c r="A2">
        <v>51</v>
      </c>
      <c r="B2">
        <v>61</v>
      </c>
      <c r="C2">
        <v>54</v>
      </c>
      <c r="D2">
        <v>51</v>
      </c>
      <c r="E2">
        <v>44</v>
      </c>
      <c r="F2">
        <v>48</v>
      </c>
      <c r="G2">
        <v>57</v>
      </c>
      <c r="H2">
        <v>41</v>
      </c>
      <c r="I2">
        <v>55</v>
      </c>
      <c r="J2">
        <v>61</v>
      </c>
      <c r="K2">
        <v>67</v>
      </c>
      <c r="L2">
        <v>47</v>
      </c>
      <c r="M2">
        <v>46</v>
      </c>
      <c r="N2">
        <v>49</v>
      </c>
      <c r="O2">
        <v>54</v>
      </c>
      <c r="P2">
        <v>44</v>
      </c>
      <c r="Q2">
        <v>46</v>
      </c>
      <c r="R2">
        <v>57</v>
      </c>
      <c r="S2">
        <v>59</v>
      </c>
      <c r="T2">
        <v>45</v>
      </c>
      <c r="U2">
        <v>59</v>
      </c>
      <c r="V2">
        <v>49</v>
      </c>
      <c r="W2">
        <v>52</v>
      </c>
      <c r="X2">
        <v>60</v>
      </c>
      <c r="Y2">
        <v>62</v>
      </c>
      <c r="Z2">
        <v>56</v>
      </c>
      <c r="AA2">
        <v>48</v>
      </c>
      <c r="AB2">
        <v>49</v>
      </c>
      <c r="AC2">
        <v>46</v>
      </c>
      <c r="AD2">
        <v>46</v>
      </c>
      <c r="AE2">
        <v>51</v>
      </c>
      <c r="AF2">
        <v>60</v>
      </c>
      <c r="AG2">
        <v>57</v>
      </c>
      <c r="AH2">
        <v>62</v>
      </c>
      <c r="AI2">
        <v>42</v>
      </c>
      <c r="AJ2">
        <v>54</v>
      </c>
      <c r="AK2">
        <v>53</v>
      </c>
      <c r="AL2">
        <v>46</v>
      </c>
      <c r="AM2">
        <v>57</v>
      </c>
      <c r="AN2">
        <v>59</v>
      </c>
      <c r="AO2">
        <v>53</v>
      </c>
      <c r="AP2">
        <v>50</v>
      </c>
      <c r="AQ2">
        <v>46</v>
      </c>
      <c r="AR2">
        <v>53</v>
      </c>
      <c r="AS2">
        <v>60</v>
      </c>
      <c r="AT2">
        <v>55</v>
      </c>
      <c r="AU2">
        <v>50</v>
      </c>
      <c r="AV2">
        <v>54</v>
      </c>
      <c r="AW2">
        <v>58</v>
      </c>
      <c r="AX2">
        <v>68</v>
      </c>
      <c r="AY2">
        <v>50</v>
      </c>
      <c r="AZ2">
        <v>56</v>
      </c>
      <c r="BA2">
        <v>53</v>
      </c>
      <c r="BB2">
        <v>56</v>
      </c>
      <c r="BC2">
        <v>44</v>
      </c>
      <c r="BD2">
        <v>51</v>
      </c>
      <c r="BE2">
        <v>52</v>
      </c>
      <c r="BF2">
        <v>60</v>
      </c>
      <c r="BG2">
        <v>44</v>
      </c>
      <c r="BH2">
        <v>48</v>
      </c>
      <c r="BI2">
        <v>59</v>
      </c>
      <c r="BJ2">
        <v>64</v>
      </c>
      <c r="BK2">
        <v>58</v>
      </c>
      <c r="BL2">
        <v>61</v>
      </c>
      <c r="BM2">
        <v>53</v>
      </c>
      <c r="BN2">
        <v>59</v>
      </c>
      <c r="BO2">
        <v>50</v>
      </c>
      <c r="BP2">
        <v>51</v>
      </c>
      <c r="BQ2">
        <v>46</v>
      </c>
      <c r="BR2">
        <v>63</v>
      </c>
      <c r="BS2">
        <v>47</v>
      </c>
      <c r="BT2">
        <v>51</v>
      </c>
      <c r="BU2">
        <v>49</v>
      </c>
      <c r="BV2">
        <v>49</v>
      </c>
      <c r="BW2">
        <v>46</v>
      </c>
      <c r="BX2">
        <v>49</v>
      </c>
      <c r="BY2">
        <v>55</v>
      </c>
      <c r="BZ2">
        <v>51</v>
      </c>
      <c r="CA2">
        <v>59</v>
      </c>
      <c r="CB2">
        <v>54</v>
      </c>
      <c r="CC2">
        <v>49</v>
      </c>
      <c r="CD2">
        <v>56</v>
      </c>
      <c r="CE2">
        <v>50</v>
      </c>
      <c r="CF2">
        <v>53</v>
      </c>
      <c r="CG2">
        <v>63</v>
      </c>
      <c r="CH2">
        <v>57</v>
      </c>
      <c r="CI2">
        <v>47</v>
      </c>
      <c r="CJ2">
        <v>51</v>
      </c>
      <c r="CK2">
        <v>56</v>
      </c>
      <c r="CL2">
        <v>49</v>
      </c>
      <c r="CM2">
        <v>57</v>
      </c>
      <c r="CN2">
        <v>54</v>
      </c>
      <c r="CO2">
        <v>44</v>
      </c>
      <c r="CP2">
        <v>62</v>
      </c>
      <c r="CQ2">
        <v>39</v>
      </c>
      <c r="CR2">
        <v>56</v>
      </c>
      <c r="CS2">
        <v>54</v>
      </c>
      <c r="CT2">
        <v>43</v>
      </c>
      <c r="CU2">
        <v>59</v>
      </c>
      <c r="CV2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9E4D-AA4A-421A-B7D0-BFB8136064A3}">
  <dimension ref="A1:J11"/>
  <sheetViews>
    <sheetView workbookViewId="0">
      <selection activeCell="A2" sqref="A2:J11"/>
    </sheetView>
  </sheetViews>
  <sheetFormatPr defaultRowHeight="13.2" x14ac:dyDescent="0.25"/>
  <cols>
    <col min="1" max="9" width="10.88671875" bestFit="1" customWidth="1"/>
    <col min="10" max="10" width="11.88671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>
        <v>51</v>
      </c>
      <c r="B2">
        <v>61</v>
      </c>
      <c r="C2">
        <v>54</v>
      </c>
      <c r="D2">
        <v>51</v>
      </c>
      <c r="E2">
        <v>44</v>
      </c>
      <c r="F2">
        <v>48</v>
      </c>
      <c r="G2">
        <v>57</v>
      </c>
      <c r="H2">
        <v>41</v>
      </c>
      <c r="I2">
        <v>55</v>
      </c>
      <c r="J2">
        <v>61</v>
      </c>
    </row>
    <row r="3" spans="1:10" x14ac:dyDescent="0.25">
      <c r="A3">
        <v>67</v>
      </c>
      <c r="B3">
        <v>47</v>
      </c>
      <c r="C3">
        <v>46</v>
      </c>
      <c r="D3">
        <v>49</v>
      </c>
      <c r="E3">
        <v>54</v>
      </c>
      <c r="F3">
        <v>44</v>
      </c>
      <c r="G3">
        <v>46</v>
      </c>
      <c r="H3">
        <v>57</v>
      </c>
      <c r="I3">
        <v>59</v>
      </c>
      <c r="J3">
        <v>45</v>
      </c>
    </row>
    <row r="4" spans="1:10" x14ac:dyDescent="0.25">
      <c r="A4">
        <v>59</v>
      </c>
      <c r="B4">
        <v>49</v>
      </c>
      <c r="C4">
        <v>52</v>
      </c>
      <c r="D4">
        <v>60</v>
      </c>
      <c r="E4">
        <v>62</v>
      </c>
      <c r="F4">
        <v>56</v>
      </c>
      <c r="G4">
        <v>48</v>
      </c>
      <c r="H4">
        <v>49</v>
      </c>
      <c r="I4">
        <v>46</v>
      </c>
      <c r="J4">
        <v>46</v>
      </c>
    </row>
    <row r="5" spans="1:10" x14ac:dyDescent="0.25">
      <c r="A5">
        <v>51</v>
      </c>
      <c r="B5">
        <v>60</v>
      </c>
      <c r="C5">
        <v>57</v>
      </c>
      <c r="D5">
        <v>62</v>
      </c>
      <c r="E5">
        <v>42</v>
      </c>
      <c r="F5">
        <v>54</v>
      </c>
      <c r="G5">
        <v>53</v>
      </c>
      <c r="H5">
        <v>46</v>
      </c>
      <c r="I5">
        <v>57</v>
      </c>
      <c r="J5">
        <v>59</v>
      </c>
    </row>
    <row r="6" spans="1:10" x14ac:dyDescent="0.25">
      <c r="A6">
        <v>53</v>
      </c>
      <c r="B6">
        <v>50</v>
      </c>
      <c r="C6">
        <v>46</v>
      </c>
      <c r="D6">
        <v>53</v>
      </c>
      <c r="E6">
        <v>60</v>
      </c>
      <c r="F6">
        <v>55</v>
      </c>
      <c r="G6">
        <v>50</v>
      </c>
      <c r="H6">
        <v>54</v>
      </c>
      <c r="I6">
        <v>58</v>
      </c>
      <c r="J6">
        <v>68</v>
      </c>
    </row>
    <row r="7" spans="1:10" x14ac:dyDescent="0.25">
      <c r="A7">
        <v>50</v>
      </c>
      <c r="B7">
        <v>56</v>
      </c>
      <c r="C7">
        <v>53</v>
      </c>
      <c r="D7">
        <v>56</v>
      </c>
      <c r="E7">
        <v>44</v>
      </c>
      <c r="F7">
        <v>51</v>
      </c>
      <c r="G7">
        <v>52</v>
      </c>
      <c r="H7">
        <v>60</v>
      </c>
      <c r="I7">
        <v>44</v>
      </c>
      <c r="J7">
        <v>48</v>
      </c>
    </row>
    <row r="8" spans="1:10" x14ac:dyDescent="0.25">
      <c r="A8">
        <v>59</v>
      </c>
      <c r="B8">
        <v>64</v>
      </c>
      <c r="C8">
        <v>58</v>
      </c>
      <c r="D8">
        <v>61</v>
      </c>
      <c r="E8">
        <v>53</v>
      </c>
      <c r="F8">
        <v>59</v>
      </c>
      <c r="G8">
        <v>50</v>
      </c>
      <c r="H8">
        <v>51</v>
      </c>
      <c r="I8">
        <v>46</v>
      </c>
      <c r="J8">
        <v>63</v>
      </c>
    </row>
    <row r="9" spans="1:10" x14ac:dyDescent="0.25">
      <c r="A9">
        <v>47</v>
      </c>
      <c r="B9">
        <v>51</v>
      </c>
      <c r="C9">
        <v>49</v>
      </c>
      <c r="D9">
        <v>49</v>
      </c>
      <c r="E9">
        <v>46</v>
      </c>
      <c r="F9">
        <v>49</v>
      </c>
      <c r="G9">
        <v>55</v>
      </c>
      <c r="H9">
        <v>51</v>
      </c>
      <c r="I9">
        <v>59</v>
      </c>
      <c r="J9">
        <v>54</v>
      </c>
    </row>
    <row r="10" spans="1:10" x14ac:dyDescent="0.25">
      <c r="A10">
        <v>49</v>
      </c>
      <c r="B10">
        <v>56</v>
      </c>
      <c r="C10">
        <v>50</v>
      </c>
      <c r="D10">
        <v>53</v>
      </c>
      <c r="E10">
        <v>63</v>
      </c>
      <c r="F10">
        <v>57</v>
      </c>
      <c r="G10">
        <v>47</v>
      </c>
      <c r="H10">
        <v>51</v>
      </c>
      <c r="I10">
        <v>56</v>
      </c>
      <c r="J10">
        <v>49</v>
      </c>
    </row>
    <row r="11" spans="1:10" x14ac:dyDescent="0.25">
      <c r="A11">
        <v>57</v>
      </c>
      <c r="B11">
        <v>54</v>
      </c>
      <c r="C11">
        <v>44</v>
      </c>
      <c r="D11">
        <v>62</v>
      </c>
      <c r="E11">
        <v>39</v>
      </c>
      <c r="F11">
        <v>56</v>
      </c>
      <c r="G11">
        <v>54</v>
      </c>
      <c r="H11">
        <v>43</v>
      </c>
      <c r="I11">
        <v>59</v>
      </c>
      <c r="J11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V1001"/>
  <sheetViews>
    <sheetView tabSelected="1" topLeftCell="Z1" zoomScale="90" zoomScaleNormal="90" workbookViewId="0">
      <selection activeCell="AM33" sqref="AM33"/>
    </sheetView>
  </sheetViews>
  <sheetFormatPr defaultColWidth="12.6640625" defaultRowHeight="15" customHeight="1" x14ac:dyDescent="0.25"/>
  <cols>
    <col min="2" max="7" width="12.6640625" customWidth="1"/>
  </cols>
  <sheetData>
    <row r="1" spans="1:21" ht="15" customHeight="1" x14ac:dyDescent="0.25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M1" t="s">
        <v>0</v>
      </c>
    </row>
    <row r="2" spans="1:21" ht="15.75" customHeight="1" x14ac:dyDescent="0.25">
      <c r="A2">
        <v>0</v>
      </c>
      <c r="B2" s="7">
        <v>33</v>
      </c>
      <c r="C2" s="7">
        <v>18</v>
      </c>
      <c r="D2" s="7">
        <v>36</v>
      </c>
      <c r="E2" s="7">
        <v>25</v>
      </c>
      <c r="F2" s="7">
        <v>31</v>
      </c>
      <c r="G2" s="7">
        <v>23</v>
      </c>
      <c r="H2" s="7">
        <v>25</v>
      </c>
      <c r="I2" s="7">
        <v>26</v>
      </c>
      <c r="J2" s="7">
        <v>24</v>
      </c>
      <c r="K2" s="7">
        <v>20</v>
      </c>
      <c r="M2" s="2">
        <v>16</v>
      </c>
      <c r="N2" s="3">
        <f>COUNTIF($B$2:$K$21, M2)/200</f>
        <v>1.4999999999999999E-2</v>
      </c>
      <c r="O2" s="4">
        <v>1</v>
      </c>
      <c r="P2" s="4">
        <v>4</v>
      </c>
      <c r="Q2" s="4">
        <v>1</v>
      </c>
      <c r="R2" s="4">
        <f t="shared" ref="R2:R23" si="0" xml:space="preserve"> Q2/400</f>
        <v>2.5000000000000001E-3</v>
      </c>
      <c r="T2" s="5">
        <v>41</v>
      </c>
      <c r="U2" s="5">
        <f>COUNTIF($A$30:$CV$30, T2)/100</f>
        <v>0.01</v>
      </c>
    </row>
    <row r="3" spans="1:21" ht="15.75" customHeight="1" x14ac:dyDescent="0.25">
      <c r="A3">
        <v>10</v>
      </c>
      <c r="B3" s="7">
        <v>19</v>
      </c>
      <c r="C3" s="7">
        <v>29</v>
      </c>
      <c r="D3" s="7">
        <v>36</v>
      </c>
      <c r="E3" s="7">
        <v>21</v>
      </c>
      <c r="F3" s="7">
        <v>23</v>
      </c>
      <c r="G3" s="7">
        <v>18</v>
      </c>
      <c r="H3" s="7">
        <v>27</v>
      </c>
      <c r="I3" s="7">
        <v>28</v>
      </c>
      <c r="J3" s="7">
        <v>37</v>
      </c>
      <c r="K3" s="7">
        <v>24</v>
      </c>
      <c r="M3" s="2">
        <v>17</v>
      </c>
      <c r="N3" s="3">
        <f t="shared" ref="N3:N26" si="1">COUNTIF($B$2:$K$21, M3)/200</f>
        <v>0.01</v>
      </c>
      <c r="O3" s="4">
        <v>1</v>
      </c>
      <c r="P3" s="4">
        <v>5</v>
      </c>
      <c r="Q3" s="4">
        <v>1</v>
      </c>
      <c r="R3" s="4">
        <f t="shared" si="0"/>
        <v>2.5000000000000001E-3</v>
      </c>
      <c r="T3" s="5">
        <v>42</v>
      </c>
      <c r="U3" s="5">
        <f t="shared" ref="U3:U29" si="2">COUNTIF($A$30:$CV$30, T3)/100</f>
        <v>0.01</v>
      </c>
    </row>
    <row r="4" spans="1:21" ht="15.75" customHeight="1" x14ac:dyDescent="0.25">
      <c r="A4">
        <v>20</v>
      </c>
      <c r="B4" s="7">
        <v>32</v>
      </c>
      <c r="C4" s="7">
        <v>35</v>
      </c>
      <c r="D4" s="7">
        <v>17</v>
      </c>
      <c r="E4" s="7">
        <v>30</v>
      </c>
      <c r="F4" s="7">
        <v>24</v>
      </c>
      <c r="G4" s="7">
        <v>22</v>
      </c>
      <c r="H4" s="7">
        <v>22</v>
      </c>
      <c r="I4" s="7">
        <v>27</v>
      </c>
      <c r="J4" s="7">
        <v>29</v>
      </c>
      <c r="K4" s="7">
        <v>25</v>
      </c>
      <c r="M4" s="2">
        <v>18</v>
      </c>
      <c r="N4" s="3">
        <f t="shared" si="1"/>
        <v>0.02</v>
      </c>
      <c r="O4" s="4">
        <v>7</v>
      </c>
      <c r="P4" s="4">
        <v>6</v>
      </c>
      <c r="Q4" s="4">
        <v>7</v>
      </c>
      <c r="R4" s="4">
        <f t="shared" si="0"/>
        <v>1.7500000000000002E-2</v>
      </c>
      <c r="T4" s="5">
        <v>43</v>
      </c>
      <c r="U4" s="5">
        <f t="shared" si="2"/>
        <v>0.01</v>
      </c>
    </row>
    <row r="5" spans="1:21" ht="15.75" customHeight="1" x14ac:dyDescent="0.25">
      <c r="A5">
        <v>30</v>
      </c>
      <c r="B5" s="7">
        <v>22</v>
      </c>
      <c r="C5" s="7">
        <v>22</v>
      </c>
      <c r="D5" s="7">
        <v>17</v>
      </c>
      <c r="E5" s="7">
        <v>29</v>
      </c>
      <c r="F5" s="7">
        <v>27</v>
      </c>
      <c r="G5" s="7">
        <v>30</v>
      </c>
      <c r="H5" s="7">
        <v>28</v>
      </c>
      <c r="I5" s="7">
        <v>31</v>
      </c>
      <c r="J5" s="7">
        <v>26</v>
      </c>
      <c r="K5" s="7">
        <v>19</v>
      </c>
      <c r="M5" s="2">
        <v>19</v>
      </c>
      <c r="N5" s="3">
        <f t="shared" si="1"/>
        <v>2.5000000000000001E-2</v>
      </c>
      <c r="O5" s="4">
        <v>9</v>
      </c>
      <c r="P5" s="4">
        <v>7</v>
      </c>
      <c r="Q5" s="4">
        <v>9</v>
      </c>
      <c r="R5" s="4">
        <f t="shared" si="0"/>
        <v>2.2499999999999999E-2</v>
      </c>
      <c r="T5" s="5">
        <v>44</v>
      </c>
      <c r="U5" s="5">
        <f t="shared" si="2"/>
        <v>0.05</v>
      </c>
    </row>
    <row r="6" spans="1:21" ht="15.75" customHeight="1" x14ac:dyDescent="0.25">
      <c r="A6">
        <v>40</v>
      </c>
      <c r="B6" s="7">
        <v>30</v>
      </c>
      <c r="C6" s="7">
        <v>29</v>
      </c>
      <c r="D6" s="7">
        <v>27</v>
      </c>
      <c r="E6" s="7">
        <v>22</v>
      </c>
      <c r="F6" s="7">
        <v>24</v>
      </c>
      <c r="G6" s="7">
        <v>28</v>
      </c>
      <c r="H6" s="7">
        <v>21</v>
      </c>
      <c r="I6" s="7">
        <v>39</v>
      </c>
      <c r="J6" s="7">
        <v>29</v>
      </c>
      <c r="K6" s="7">
        <v>33</v>
      </c>
      <c r="M6" s="2">
        <v>20</v>
      </c>
      <c r="N6" s="3">
        <f t="shared" si="1"/>
        <v>0.02</v>
      </c>
      <c r="O6" s="4">
        <v>18</v>
      </c>
      <c r="P6" s="4">
        <v>8</v>
      </c>
      <c r="Q6" s="4">
        <v>18</v>
      </c>
      <c r="R6" s="4">
        <f t="shared" si="0"/>
        <v>4.4999999999999998E-2</v>
      </c>
      <c r="T6" s="5">
        <v>45</v>
      </c>
      <c r="U6" s="5">
        <f t="shared" si="2"/>
        <v>0.01</v>
      </c>
    </row>
    <row r="7" spans="1:21" ht="15.75" customHeight="1" x14ac:dyDescent="0.25">
      <c r="A7">
        <v>50</v>
      </c>
      <c r="B7" s="7">
        <v>35</v>
      </c>
      <c r="C7" s="7">
        <v>21</v>
      </c>
      <c r="D7" s="7">
        <v>24</v>
      </c>
      <c r="E7" s="7">
        <v>24</v>
      </c>
      <c r="F7" s="7">
        <v>26</v>
      </c>
      <c r="G7" s="7">
        <v>23</v>
      </c>
      <c r="H7" s="7">
        <v>24</v>
      </c>
      <c r="I7" s="7">
        <v>22</v>
      </c>
      <c r="J7" s="7">
        <v>28</v>
      </c>
      <c r="K7" s="7">
        <v>18</v>
      </c>
      <c r="M7" s="2">
        <v>21</v>
      </c>
      <c r="N7" s="3">
        <f t="shared" si="1"/>
        <v>0.04</v>
      </c>
      <c r="O7" s="4">
        <v>19</v>
      </c>
      <c r="P7" s="4">
        <v>9</v>
      </c>
      <c r="Q7" s="4">
        <v>19</v>
      </c>
      <c r="R7" s="4">
        <f t="shared" si="0"/>
        <v>4.7500000000000001E-2</v>
      </c>
      <c r="T7" s="5">
        <v>46</v>
      </c>
      <c r="U7" s="5">
        <f t="shared" si="2"/>
        <v>0.08</v>
      </c>
    </row>
    <row r="8" spans="1:21" ht="15.75" customHeight="1" x14ac:dyDescent="0.25">
      <c r="A8">
        <v>60</v>
      </c>
      <c r="B8" s="7">
        <v>24</v>
      </c>
      <c r="C8" s="7">
        <v>27</v>
      </c>
      <c r="D8" s="7">
        <v>36</v>
      </c>
      <c r="E8" s="7">
        <v>24</v>
      </c>
      <c r="F8" s="7">
        <v>29</v>
      </c>
      <c r="G8" s="7">
        <v>28</v>
      </c>
      <c r="H8" s="7">
        <v>22</v>
      </c>
      <c r="I8" s="7">
        <v>40</v>
      </c>
      <c r="J8" s="7">
        <v>26</v>
      </c>
      <c r="K8" s="7">
        <v>16</v>
      </c>
      <c r="M8" s="2">
        <v>22</v>
      </c>
      <c r="N8" s="3">
        <f t="shared" si="1"/>
        <v>7.0000000000000007E-2</v>
      </c>
      <c r="O8" s="4">
        <v>29</v>
      </c>
      <c r="P8" s="4">
        <v>10</v>
      </c>
      <c r="Q8" s="4">
        <v>29</v>
      </c>
      <c r="R8" s="4">
        <f t="shared" si="0"/>
        <v>7.2499999999999995E-2</v>
      </c>
      <c r="T8" s="5">
        <v>47</v>
      </c>
      <c r="U8" s="5">
        <f t="shared" si="2"/>
        <v>0.03</v>
      </c>
    </row>
    <row r="9" spans="1:21" ht="15.75" customHeight="1" x14ac:dyDescent="0.25">
      <c r="A9">
        <v>70</v>
      </c>
      <c r="B9" s="7">
        <v>30</v>
      </c>
      <c r="C9" s="7">
        <v>24</v>
      </c>
      <c r="D9" s="7">
        <v>21</v>
      </c>
      <c r="E9" s="7">
        <v>32</v>
      </c>
      <c r="F9" s="7">
        <v>26</v>
      </c>
      <c r="G9" s="7">
        <v>20</v>
      </c>
      <c r="H9" s="7">
        <v>26</v>
      </c>
      <c r="I9" s="7">
        <v>31</v>
      </c>
      <c r="J9" s="7">
        <v>31</v>
      </c>
      <c r="K9" s="7">
        <v>28</v>
      </c>
      <c r="M9" s="2">
        <v>23</v>
      </c>
      <c r="N9" s="3">
        <f t="shared" si="1"/>
        <v>0.08</v>
      </c>
      <c r="O9" s="4">
        <v>38</v>
      </c>
      <c r="P9" s="4">
        <v>11</v>
      </c>
      <c r="Q9" s="4">
        <v>38</v>
      </c>
      <c r="R9" s="4">
        <f t="shared" si="0"/>
        <v>9.5000000000000001E-2</v>
      </c>
      <c r="T9" s="5">
        <v>48</v>
      </c>
      <c r="U9" s="5">
        <f t="shared" si="2"/>
        <v>0.03</v>
      </c>
    </row>
    <row r="10" spans="1:21" ht="15.75" customHeight="1" x14ac:dyDescent="0.25">
      <c r="A10">
        <v>80</v>
      </c>
      <c r="B10" s="7">
        <v>24</v>
      </c>
      <c r="C10" s="7">
        <v>29</v>
      </c>
      <c r="D10" s="7">
        <v>25</v>
      </c>
      <c r="E10" s="7">
        <v>25</v>
      </c>
      <c r="F10" s="7">
        <v>26</v>
      </c>
      <c r="G10" s="7">
        <v>20</v>
      </c>
      <c r="H10" s="7">
        <v>32</v>
      </c>
      <c r="I10" s="7">
        <v>21</v>
      </c>
      <c r="J10" s="7">
        <v>22</v>
      </c>
      <c r="K10" s="7">
        <v>38</v>
      </c>
      <c r="M10" s="2">
        <v>24</v>
      </c>
      <c r="N10" s="3">
        <f t="shared" si="1"/>
        <v>0.105</v>
      </c>
      <c r="O10" s="4">
        <v>42</v>
      </c>
      <c r="P10" s="4">
        <v>12</v>
      </c>
      <c r="Q10" s="4">
        <v>42</v>
      </c>
      <c r="R10" s="4">
        <f t="shared" si="0"/>
        <v>0.105</v>
      </c>
      <c r="T10" s="5">
        <v>49</v>
      </c>
      <c r="U10" s="5">
        <f t="shared" si="2"/>
        <v>0.08</v>
      </c>
    </row>
    <row r="11" spans="1:21" ht="15.75" customHeight="1" x14ac:dyDescent="0.25">
      <c r="A11">
        <v>90</v>
      </c>
      <c r="B11" s="7">
        <v>29</v>
      </c>
      <c r="C11" s="7">
        <v>26</v>
      </c>
      <c r="D11" s="7">
        <v>28</v>
      </c>
      <c r="E11" s="7">
        <v>22</v>
      </c>
      <c r="F11" s="7">
        <v>30</v>
      </c>
      <c r="G11" s="7">
        <v>24</v>
      </c>
      <c r="H11" s="7">
        <v>27</v>
      </c>
      <c r="I11" s="7">
        <v>31</v>
      </c>
      <c r="J11" s="7">
        <v>32</v>
      </c>
      <c r="K11" s="7">
        <v>36</v>
      </c>
      <c r="M11" s="2">
        <v>25</v>
      </c>
      <c r="N11" s="3">
        <f t="shared" si="1"/>
        <v>0.06</v>
      </c>
      <c r="O11" s="4">
        <v>64</v>
      </c>
      <c r="P11" s="4">
        <v>13</v>
      </c>
      <c r="Q11" s="4">
        <v>64</v>
      </c>
      <c r="R11" s="4">
        <f t="shared" si="0"/>
        <v>0.16</v>
      </c>
      <c r="T11" s="5">
        <v>50</v>
      </c>
      <c r="U11" s="5">
        <f t="shared" si="2"/>
        <v>0.05</v>
      </c>
    </row>
    <row r="12" spans="1:21" ht="15.75" customHeight="1" x14ac:dyDescent="0.25">
      <c r="A12">
        <v>100</v>
      </c>
      <c r="B12" s="7">
        <v>25</v>
      </c>
      <c r="C12" s="7">
        <v>25</v>
      </c>
      <c r="D12" s="7">
        <v>29</v>
      </c>
      <c r="E12" s="7">
        <v>27</v>
      </c>
      <c r="F12" s="7">
        <v>23</v>
      </c>
      <c r="G12" s="7">
        <v>30</v>
      </c>
      <c r="H12" s="7">
        <v>28</v>
      </c>
      <c r="I12" s="7">
        <v>28</v>
      </c>
      <c r="J12" s="7">
        <v>16</v>
      </c>
      <c r="K12" s="7">
        <v>28</v>
      </c>
      <c r="M12" s="2">
        <v>26</v>
      </c>
      <c r="N12" s="3">
        <f t="shared" si="1"/>
        <v>6.5000000000000002E-2</v>
      </c>
      <c r="O12" s="4">
        <v>45</v>
      </c>
      <c r="P12" s="4">
        <v>14</v>
      </c>
      <c r="Q12" s="4">
        <v>45</v>
      </c>
      <c r="R12" s="4">
        <f t="shared" si="0"/>
        <v>0.1125</v>
      </c>
      <c r="T12" s="5">
        <v>51</v>
      </c>
      <c r="U12" s="5">
        <f t="shared" si="2"/>
        <v>0.08</v>
      </c>
    </row>
    <row r="13" spans="1:21" ht="15.75" customHeight="1" x14ac:dyDescent="0.25">
      <c r="A13">
        <v>110</v>
      </c>
      <c r="B13" s="7">
        <v>27</v>
      </c>
      <c r="C13" s="7">
        <v>24</v>
      </c>
      <c r="D13" s="7">
        <v>26</v>
      </c>
      <c r="E13" s="7">
        <v>26</v>
      </c>
      <c r="F13" s="7">
        <v>27</v>
      </c>
      <c r="G13" s="7">
        <v>33</v>
      </c>
      <c r="H13" s="7">
        <v>23</v>
      </c>
      <c r="I13" s="7">
        <v>21</v>
      </c>
      <c r="J13" s="7">
        <v>23</v>
      </c>
      <c r="K13" s="7">
        <v>25</v>
      </c>
      <c r="M13" s="2">
        <v>27</v>
      </c>
      <c r="N13" s="3">
        <f t="shared" si="1"/>
        <v>0.08</v>
      </c>
      <c r="O13" s="4">
        <v>39</v>
      </c>
      <c r="P13" s="4">
        <v>15</v>
      </c>
      <c r="Q13" s="4">
        <v>39</v>
      </c>
      <c r="R13" s="4">
        <f t="shared" si="0"/>
        <v>9.7500000000000003E-2</v>
      </c>
      <c r="T13" s="5">
        <v>52</v>
      </c>
      <c r="U13" s="5">
        <f t="shared" si="2"/>
        <v>0.02</v>
      </c>
    </row>
    <row r="14" spans="1:21" ht="15.75" customHeight="1" x14ac:dyDescent="0.25">
      <c r="A14">
        <v>120</v>
      </c>
      <c r="B14" s="7">
        <v>28</v>
      </c>
      <c r="C14" s="7">
        <v>31</v>
      </c>
      <c r="D14" s="7">
        <v>37</v>
      </c>
      <c r="E14" s="7">
        <v>27</v>
      </c>
      <c r="F14" s="7">
        <v>34</v>
      </c>
      <c r="G14" s="7">
        <v>24</v>
      </c>
      <c r="H14" s="7">
        <v>28</v>
      </c>
      <c r="I14" s="7">
        <v>33</v>
      </c>
      <c r="J14" s="7">
        <v>30</v>
      </c>
      <c r="K14" s="7">
        <v>23</v>
      </c>
      <c r="M14" s="2">
        <v>28</v>
      </c>
      <c r="N14" s="3">
        <f t="shared" si="1"/>
        <v>0.08</v>
      </c>
      <c r="O14" s="4">
        <v>25</v>
      </c>
      <c r="P14" s="4">
        <v>16</v>
      </c>
      <c r="Q14" s="4">
        <v>25</v>
      </c>
      <c r="R14" s="4">
        <f t="shared" si="0"/>
        <v>6.25E-2</v>
      </c>
      <c r="T14" s="5">
        <v>53</v>
      </c>
      <c r="U14" s="5">
        <f t="shared" si="2"/>
        <v>0.06</v>
      </c>
    </row>
    <row r="15" spans="1:21" ht="15.75" customHeight="1" x14ac:dyDescent="0.25">
      <c r="A15">
        <v>130</v>
      </c>
      <c r="B15" s="7">
        <v>29</v>
      </c>
      <c r="C15" s="7">
        <v>30</v>
      </c>
      <c r="D15" s="7">
        <v>27</v>
      </c>
      <c r="E15" s="7">
        <v>23</v>
      </c>
      <c r="F15" s="7">
        <v>27</v>
      </c>
      <c r="G15" s="7">
        <v>24</v>
      </c>
      <c r="H15" s="7">
        <v>23</v>
      </c>
      <c r="I15" s="7">
        <v>23</v>
      </c>
      <c r="J15" s="7">
        <v>31</v>
      </c>
      <c r="K15" s="7">
        <v>32</v>
      </c>
      <c r="M15" s="2">
        <v>29</v>
      </c>
      <c r="N15" s="3">
        <f t="shared" si="1"/>
        <v>7.0000000000000007E-2</v>
      </c>
      <c r="O15" s="4">
        <v>16</v>
      </c>
      <c r="P15" s="4">
        <v>17</v>
      </c>
      <c r="Q15" s="4">
        <v>16</v>
      </c>
      <c r="R15" s="4">
        <f t="shared" si="0"/>
        <v>0.04</v>
      </c>
      <c r="T15" s="5">
        <v>54</v>
      </c>
      <c r="U15" s="5">
        <f t="shared" si="2"/>
        <v>7.0000000000000007E-2</v>
      </c>
    </row>
    <row r="16" spans="1:21" ht="15.75" customHeight="1" x14ac:dyDescent="0.25">
      <c r="A16">
        <v>140</v>
      </c>
      <c r="B16" s="7">
        <v>27</v>
      </c>
      <c r="C16" s="7">
        <v>20</v>
      </c>
      <c r="D16" s="7">
        <v>23</v>
      </c>
      <c r="E16" s="7">
        <v>28</v>
      </c>
      <c r="F16" s="7">
        <v>25</v>
      </c>
      <c r="G16" s="7">
        <v>24</v>
      </c>
      <c r="H16" s="7">
        <v>23</v>
      </c>
      <c r="I16" s="7">
        <v>26</v>
      </c>
      <c r="J16" s="7">
        <v>23</v>
      </c>
      <c r="K16" s="7">
        <v>23</v>
      </c>
      <c r="M16" s="2">
        <v>30</v>
      </c>
      <c r="N16" s="3">
        <f t="shared" si="1"/>
        <v>0.06</v>
      </c>
      <c r="O16" s="4">
        <v>15</v>
      </c>
      <c r="P16" s="4">
        <v>18</v>
      </c>
      <c r="Q16" s="4">
        <v>15</v>
      </c>
      <c r="R16" s="4">
        <f t="shared" si="0"/>
        <v>3.7499999999999999E-2</v>
      </c>
      <c r="T16" s="5">
        <v>55</v>
      </c>
      <c r="U16" s="5">
        <f t="shared" si="2"/>
        <v>0.03</v>
      </c>
    </row>
    <row r="17" spans="1:100" ht="15.75" customHeight="1" x14ac:dyDescent="0.25">
      <c r="A17">
        <v>150</v>
      </c>
      <c r="B17" s="7">
        <v>23</v>
      </c>
      <c r="C17" s="7">
        <v>26</v>
      </c>
      <c r="D17" s="7">
        <v>28</v>
      </c>
      <c r="E17" s="7">
        <v>27</v>
      </c>
      <c r="F17" s="7">
        <v>29</v>
      </c>
      <c r="G17" s="7">
        <v>22</v>
      </c>
      <c r="H17" s="7">
        <v>25</v>
      </c>
      <c r="I17" s="7">
        <v>34</v>
      </c>
      <c r="J17" s="7">
        <v>24</v>
      </c>
      <c r="K17" s="7">
        <v>30</v>
      </c>
      <c r="M17" s="2">
        <v>31</v>
      </c>
      <c r="N17" s="3">
        <f t="shared" si="1"/>
        <v>5.5E-2</v>
      </c>
      <c r="O17" s="4">
        <v>13</v>
      </c>
      <c r="P17" s="4">
        <v>19</v>
      </c>
      <c r="Q17" s="4">
        <v>13</v>
      </c>
      <c r="R17" s="4">
        <f t="shared" si="0"/>
        <v>3.2500000000000001E-2</v>
      </c>
      <c r="T17" s="5">
        <v>56</v>
      </c>
      <c r="U17" s="5">
        <f t="shared" si="2"/>
        <v>0.06</v>
      </c>
    </row>
    <row r="18" spans="1:100" ht="15.75" customHeight="1" x14ac:dyDescent="0.25">
      <c r="A18">
        <v>160</v>
      </c>
      <c r="B18" s="7">
        <v>28</v>
      </c>
      <c r="C18" s="7">
        <v>21</v>
      </c>
      <c r="D18" s="7">
        <v>33</v>
      </c>
      <c r="E18" s="7">
        <v>23</v>
      </c>
      <c r="F18" s="7">
        <v>22</v>
      </c>
      <c r="G18" s="7">
        <v>28</v>
      </c>
      <c r="H18" s="7">
        <v>31</v>
      </c>
      <c r="I18" s="7">
        <v>22</v>
      </c>
      <c r="J18" s="7">
        <v>34</v>
      </c>
      <c r="K18" s="7">
        <v>29</v>
      </c>
      <c r="M18" s="2">
        <v>32</v>
      </c>
      <c r="N18" s="3">
        <f t="shared" si="1"/>
        <v>0.04</v>
      </c>
      <c r="O18" s="4">
        <v>4</v>
      </c>
      <c r="P18" s="4">
        <v>20</v>
      </c>
      <c r="Q18" s="4">
        <v>4</v>
      </c>
      <c r="R18" s="4">
        <f t="shared" si="0"/>
        <v>0.01</v>
      </c>
      <c r="T18" s="5">
        <v>57</v>
      </c>
      <c r="U18" s="5">
        <f t="shared" si="2"/>
        <v>7.0000000000000007E-2</v>
      </c>
    </row>
    <row r="19" spans="1:100" ht="15.75" customHeight="1" x14ac:dyDescent="0.25">
      <c r="A19">
        <v>170</v>
      </c>
      <c r="B19" s="7">
        <v>25</v>
      </c>
      <c r="C19" s="7">
        <v>32</v>
      </c>
      <c r="D19" s="7">
        <v>16</v>
      </c>
      <c r="E19" s="7">
        <v>31</v>
      </c>
      <c r="F19" s="7">
        <v>19</v>
      </c>
      <c r="G19" s="7">
        <v>32</v>
      </c>
      <c r="H19" s="7">
        <v>32</v>
      </c>
      <c r="I19" s="7">
        <v>24</v>
      </c>
      <c r="J19" s="7">
        <v>30</v>
      </c>
      <c r="K19" s="7">
        <v>19</v>
      </c>
      <c r="M19" s="2">
        <v>33</v>
      </c>
      <c r="N19" s="3">
        <f t="shared" si="1"/>
        <v>3.5000000000000003E-2</v>
      </c>
      <c r="O19" s="4">
        <v>8</v>
      </c>
      <c r="P19" s="4">
        <v>21</v>
      </c>
      <c r="Q19" s="4">
        <v>8</v>
      </c>
      <c r="R19" s="4">
        <f t="shared" si="0"/>
        <v>0.02</v>
      </c>
      <c r="T19" s="5">
        <v>58</v>
      </c>
      <c r="U19" s="5">
        <f t="shared" si="2"/>
        <v>0.02</v>
      </c>
    </row>
    <row r="20" spans="1:100" ht="15.75" customHeight="1" x14ac:dyDescent="0.25">
      <c r="A20">
        <v>180</v>
      </c>
      <c r="B20" s="7">
        <v>33</v>
      </c>
      <c r="C20" s="7">
        <v>24</v>
      </c>
      <c r="D20" s="7">
        <v>27</v>
      </c>
      <c r="E20" s="7">
        <v>27</v>
      </c>
      <c r="F20" s="7">
        <v>22</v>
      </c>
      <c r="G20" s="7">
        <v>22</v>
      </c>
      <c r="H20" s="7">
        <v>33</v>
      </c>
      <c r="I20" s="7">
        <v>29</v>
      </c>
      <c r="J20" s="7">
        <v>18</v>
      </c>
      <c r="K20" s="7">
        <v>21</v>
      </c>
      <c r="M20" s="2">
        <v>34</v>
      </c>
      <c r="N20" s="3">
        <f t="shared" si="1"/>
        <v>1.4999999999999999E-2</v>
      </c>
      <c r="O20" s="4">
        <v>2</v>
      </c>
      <c r="P20" s="4">
        <v>22</v>
      </c>
      <c r="Q20" s="4">
        <v>2</v>
      </c>
      <c r="R20" s="4">
        <f t="shared" si="0"/>
        <v>5.0000000000000001E-3</v>
      </c>
      <c r="T20" s="5">
        <v>59</v>
      </c>
      <c r="U20" s="5">
        <f t="shared" si="2"/>
        <v>7.0000000000000007E-2</v>
      </c>
    </row>
    <row r="21" spans="1:100" ht="15.75" customHeight="1" x14ac:dyDescent="0.25">
      <c r="A21">
        <v>190</v>
      </c>
      <c r="B21" s="7">
        <v>25</v>
      </c>
      <c r="C21" s="7">
        <v>31</v>
      </c>
      <c r="D21" s="7">
        <v>30</v>
      </c>
      <c r="E21" s="7">
        <v>24</v>
      </c>
      <c r="F21" s="7">
        <v>19</v>
      </c>
      <c r="G21" s="7">
        <v>24</v>
      </c>
      <c r="H21" s="7">
        <v>29</v>
      </c>
      <c r="I21" s="7">
        <v>30</v>
      </c>
      <c r="J21" s="7">
        <v>31</v>
      </c>
      <c r="K21" s="7">
        <v>26</v>
      </c>
      <c r="M21" s="2">
        <v>35</v>
      </c>
      <c r="N21" s="3">
        <f t="shared" si="1"/>
        <v>0.01</v>
      </c>
      <c r="O21" s="4">
        <v>2</v>
      </c>
      <c r="P21" s="4">
        <v>23</v>
      </c>
      <c r="Q21" s="4">
        <v>2</v>
      </c>
      <c r="R21" s="4">
        <f t="shared" si="0"/>
        <v>5.0000000000000001E-3</v>
      </c>
      <c r="T21" s="5">
        <v>60</v>
      </c>
      <c r="U21" s="5">
        <f t="shared" si="2"/>
        <v>0.04</v>
      </c>
    </row>
    <row r="22" spans="1:100" ht="15.75" customHeight="1" x14ac:dyDescent="0.25">
      <c r="M22" s="2">
        <v>36</v>
      </c>
      <c r="N22" s="3">
        <f t="shared" si="1"/>
        <v>0.02</v>
      </c>
      <c r="O22" s="4">
        <v>2</v>
      </c>
      <c r="P22" s="4">
        <v>24</v>
      </c>
      <c r="Q22" s="4">
        <v>2</v>
      </c>
      <c r="R22" s="4">
        <f t="shared" si="0"/>
        <v>5.0000000000000001E-3</v>
      </c>
      <c r="T22" s="5">
        <v>61</v>
      </c>
      <c r="U22" s="5">
        <f t="shared" si="2"/>
        <v>0.03</v>
      </c>
    </row>
    <row r="23" spans="1:100" ht="15.75" customHeight="1" x14ac:dyDescent="0.25">
      <c r="M23" s="2">
        <v>37</v>
      </c>
      <c r="N23" s="3">
        <f t="shared" si="1"/>
        <v>0.01</v>
      </c>
      <c r="O23" s="4">
        <v>1</v>
      </c>
      <c r="P23" s="4">
        <v>25</v>
      </c>
      <c r="Q23" s="4">
        <v>1</v>
      </c>
      <c r="R23" s="4">
        <f t="shared" si="0"/>
        <v>2.5000000000000001E-3</v>
      </c>
      <c r="T23" s="5">
        <v>62</v>
      </c>
      <c r="U23" s="5">
        <f t="shared" si="2"/>
        <v>0.03</v>
      </c>
    </row>
    <row r="24" spans="1:100" ht="15.75" customHeight="1" x14ac:dyDescent="0.25">
      <c r="M24" s="2">
        <v>38</v>
      </c>
      <c r="N24" s="3">
        <f t="shared" si="1"/>
        <v>5.0000000000000001E-3</v>
      </c>
      <c r="T24" s="5">
        <v>63</v>
      </c>
      <c r="U24" s="5">
        <f t="shared" si="2"/>
        <v>0.02</v>
      </c>
    </row>
    <row r="25" spans="1:100" ht="15.75" customHeight="1" x14ac:dyDescent="0.25">
      <c r="M25" s="2">
        <v>39</v>
      </c>
      <c r="N25" s="3">
        <f t="shared" si="1"/>
        <v>5.0000000000000001E-3</v>
      </c>
      <c r="T25" s="5">
        <v>64</v>
      </c>
      <c r="U25" s="5">
        <f t="shared" si="2"/>
        <v>0.01</v>
      </c>
    </row>
    <row r="26" spans="1:100" ht="15.75" customHeight="1" x14ac:dyDescent="0.25">
      <c r="M26" s="2">
        <v>40</v>
      </c>
      <c r="N26" s="3">
        <f t="shared" si="1"/>
        <v>5.0000000000000001E-3</v>
      </c>
      <c r="T26" s="5">
        <v>65</v>
      </c>
      <c r="U26" s="5">
        <f t="shared" si="2"/>
        <v>0</v>
      </c>
    </row>
    <row r="27" spans="1:100" ht="15.75" customHeight="1" x14ac:dyDescent="0.25">
      <c r="T27" s="5">
        <v>66</v>
      </c>
      <c r="U27" s="5">
        <f t="shared" si="2"/>
        <v>0</v>
      </c>
    </row>
    <row r="28" spans="1:100" ht="15.75" customHeight="1" x14ac:dyDescent="0.25">
      <c r="T28" s="5">
        <v>67</v>
      </c>
      <c r="U28" s="5">
        <f t="shared" si="2"/>
        <v>0.01</v>
      </c>
    </row>
    <row r="29" spans="1:100" ht="15.75" customHeight="1" x14ac:dyDescent="0.25">
      <c r="T29" s="5">
        <v>68</v>
      </c>
      <c r="U29" s="5">
        <f t="shared" si="2"/>
        <v>0.01</v>
      </c>
    </row>
    <row r="30" spans="1:100" ht="13.2" x14ac:dyDescent="0.25">
      <c r="A30">
        <v>51</v>
      </c>
      <c r="B30">
        <v>61</v>
      </c>
      <c r="C30">
        <v>54</v>
      </c>
      <c r="D30">
        <v>51</v>
      </c>
      <c r="E30">
        <v>44</v>
      </c>
      <c r="F30">
        <v>48</v>
      </c>
      <c r="G30">
        <v>57</v>
      </c>
      <c r="H30">
        <v>41</v>
      </c>
      <c r="I30">
        <v>55</v>
      </c>
      <c r="J30">
        <v>61</v>
      </c>
      <c r="K30">
        <v>67</v>
      </c>
      <c r="L30">
        <v>47</v>
      </c>
      <c r="M30">
        <v>46</v>
      </c>
      <c r="N30">
        <v>49</v>
      </c>
      <c r="O30">
        <v>54</v>
      </c>
      <c r="P30">
        <v>44</v>
      </c>
      <c r="Q30">
        <v>46</v>
      </c>
      <c r="R30">
        <v>57</v>
      </c>
      <c r="S30">
        <v>59</v>
      </c>
      <c r="T30">
        <v>45</v>
      </c>
      <c r="U30">
        <v>59</v>
      </c>
      <c r="V30">
        <v>49</v>
      </c>
      <c r="W30">
        <v>52</v>
      </c>
      <c r="X30">
        <v>60</v>
      </c>
      <c r="Y30">
        <v>62</v>
      </c>
      <c r="Z30">
        <v>56</v>
      </c>
      <c r="AA30">
        <v>48</v>
      </c>
      <c r="AB30">
        <v>49</v>
      </c>
      <c r="AC30">
        <v>46</v>
      </c>
      <c r="AD30">
        <v>46</v>
      </c>
      <c r="AE30">
        <v>51</v>
      </c>
      <c r="AF30">
        <v>60</v>
      </c>
      <c r="AG30">
        <v>57</v>
      </c>
      <c r="AH30">
        <v>62</v>
      </c>
      <c r="AI30">
        <v>42</v>
      </c>
      <c r="AJ30">
        <v>54</v>
      </c>
      <c r="AK30">
        <v>53</v>
      </c>
      <c r="AL30">
        <v>46</v>
      </c>
      <c r="AM30">
        <v>57</v>
      </c>
      <c r="AN30">
        <v>59</v>
      </c>
      <c r="AO30">
        <v>53</v>
      </c>
      <c r="AP30">
        <v>50</v>
      </c>
      <c r="AQ30">
        <v>46</v>
      </c>
      <c r="AR30">
        <v>53</v>
      </c>
      <c r="AS30">
        <v>60</v>
      </c>
      <c r="AT30">
        <v>55</v>
      </c>
      <c r="AU30">
        <v>50</v>
      </c>
      <c r="AV30">
        <v>54</v>
      </c>
      <c r="AW30">
        <v>58</v>
      </c>
      <c r="AX30">
        <v>68</v>
      </c>
      <c r="AY30">
        <v>50</v>
      </c>
      <c r="AZ30">
        <v>56</v>
      </c>
      <c r="BA30">
        <v>53</v>
      </c>
      <c r="BB30">
        <v>56</v>
      </c>
      <c r="BC30">
        <v>44</v>
      </c>
      <c r="BD30">
        <v>51</v>
      </c>
      <c r="BE30">
        <v>52</v>
      </c>
      <c r="BF30">
        <v>60</v>
      </c>
      <c r="BG30">
        <v>44</v>
      </c>
      <c r="BH30">
        <v>48</v>
      </c>
      <c r="BI30">
        <v>59</v>
      </c>
      <c r="BJ30">
        <v>64</v>
      </c>
      <c r="BK30">
        <v>58</v>
      </c>
      <c r="BL30">
        <v>61</v>
      </c>
      <c r="BM30">
        <v>53</v>
      </c>
      <c r="BN30">
        <v>59</v>
      </c>
      <c r="BO30">
        <v>50</v>
      </c>
      <c r="BP30">
        <v>51</v>
      </c>
      <c r="BQ30">
        <v>46</v>
      </c>
      <c r="BR30">
        <v>63</v>
      </c>
      <c r="BS30">
        <v>47</v>
      </c>
      <c r="BT30">
        <v>51</v>
      </c>
      <c r="BU30">
        <v>49</v>
      </c>
      <c r="BV30">
        <v>49</v>
      </c>
      <c r="BW30">
        <v>46</v>
      </c>
      <c r="BX30">
        <v>49</v>
      </c>
      <c r="BY30">
        <v>55</v>
      </c>
      <c r="BZ30">
        <v>51</v>
      </c>
      <c r="CA30">
        <v>59</v>
      </c>
      <c r="CB30">
        <v>54</v>
      </c>
      <c r="CC30">
        <v>49</v>
      </c>
      <c r="CD30">
        <v>56</v>
      </c>
      <c r="CE30">
        <v>50</v>
      </c>
      <c r="CF30">
        <v>53</v>
      </c>
      <c r="CG30">
        <v>63</v>
      </c>
      <c r="CH30">
        <v>57</v>
      </c>
      <c r="CI30">
        <v>47</v>
      </c>
      <c r="CJ30">
        <v>51</v>
      </c>
      <c r="CK30">
        <v>56</v>
      </c>
      <c r="CL30">
        <v>49</v>
      </c>
      <c r="CM30">
        <v>57</v>
      </c>
      <c r="CN30">
        <v>54</v>
      </c>
      <c r="CO30">
        <v>44</v>
      </c>
      <c r="CP30">
        <v>62</v>
      </c>
      <c r="CQ30">
        <v>39</v>
      </c>
      <c r="CR30">
        <v>56</v>
      </c>
      <c r="CS30">
        <v>54</v>
      </c>
      <c r="CT30">
        <v>43</v>
      </c>
      <c r="CU30">
        <v>59</v>
      </c>
      <c r="CV30">
        <v>57</v>
      </c>
    </row>
    <row r="31" spans="1:100" ht="15.75" customHeight="1" x14ac:dyDescent="0.25"/>
    <row r="32" spans="1:100" ht="15.75" customHeight="1" x14ac:dyDescent="0.25">
      <c r="F32" t="s">
        <v>54</v>
      </c>
      <c r="G32" t="s">
        <v>55</v>
      </c>
      <c r="I32" t="s">
        <v>54</v>
      </c>
      <c r="J32" t="s">
        <v>55</v>
      </c>
    </row>
    <row r="33" spans="1:15" ht="15.75" customHeight="1" x14ac:dyDescent="0.25">
      <c r="B33">
        <f>MAX(A30:CV30)</f>
        <v>68</v>
      </c>
      <c r="C33">
        <f>MIN(A30:CV30)</f>
        <v>39</v>
      </c>
      <c r="E33">
        <v>16</v>
      </c>
      <c r="F33">
        <f>($B$35^E33)/(FACT(E33))*EXP(-1*$B$35)</f>
        <v>8.8297868056366868E-3</v>
      </c>
      <c r="G33">
        <f>(EXP(-1*((E33 - $B$35)^2)/(2*$C$35^2)))/(SQRT(2*3.14)*$C$35)</f>
        <v>7.4270127780928993E-3</v>
      </c>
      <c r="H33" s="5">
        <v>41</v>
      </c>
      <c r="I33">
        <f>($B$38^H33)/(FACT(H33))*EXP(-1*$B$38)</f>
        <v>1.4361584148726262E-2</v>
      </c>
      <c r="J33">
        <f>(EXP(-1*((H33 - $B$38)^2)/(2*$C$38^2)))/(SQRT(2*3.14)*$C$38)</f>
        <v>9.3916145263886266E-3</v>
      </c>
      <c r="K33">
        <f>(($A$35)^E33)/(FACT(E33))*EXP(-1*$A$35)</f>
        <v>3.3322090542031779E-2</v>
      </c>
      <c r="L33" s="4">
        <v>1</v>
      </c>
      <c r="M33" s="4">
        <v>4</v>
      </c>
      <c r="N33" s="4">
        <f xml:space="preserve"> $L33/400</f>
        <v>2.5000000000000001E-3</v>
      </c>
      <c r="O33">
        <f>(($A$38)^H33)/(FACT(H33))*EXP(-1*$A$38)</f>
        <v>4.8918082048855421E-2</v>
      </c>
    </row>
    <row r="34" spans="1:15" ht="15.75" customHeight="1" x14ac:dyDescent="0.25">
      <c r="B34" t="s">
        <v>51</v>
      </c>
      <c r="C34" t="s">
        <v>53</v>
      </c>
      <c r="E34">
        <v>17</v>
      </c>
      <c r="F34">
        <f t="shared" ref="F34:F57" si="3">($B$35^E34)/(FACT(E34))*EXP(-1*$B$35)</f>
        <v>1.3753691447838792E-2</v>
      </c>
      <c r="G34">
        <f t="shared" ref="G34:G57" si="4">(EXP(-1*((E34 - $B$35)^2)/(2*$C$35^2)))/(SQRT(2*3.14)*$C$35)</f>
        <v>1.1537401183096136E-2</v>
      </c>
      <c r="H34" s="5">
        <v>42</v>
      </c>
      <c r="I34">
        <f t="shared" ref="I34:I60" si="5">($B$38^H34)/(FACT(H34))*EXP(-1*$B$38)</f>
        <v>1.8109273726584347E-2</v>
      </c>
      <c r="J34">
        <f t="shared" ref="J34:J60" si="6">(EXP(-1*((H34 - $B$38)^2)/(2*$C$38^2)))/(SQRT(2*3.14)*$C$38)</f>
        <v>1.2831179771662879E-2</v>
      </c>
      <c r="K34">
        <f t="shared" ref="K34:K57" si="7">(($A$35)^E34)/(FACT(E34))*EXP(-1*$A$35)</f>
        <v>4.4411682274419953E-2</v>
      </c>
      <c r="L34" s="4">
        <v>1</v>
      </c>
      <c r="M34" s="4">
        <v>5</v>
      </c>
      <c r="N34" s="4">
        <f t="shared" ref="N34:N54" si="8" xml:space="preserve"> $L34/400</f>
        <v>2.5000000000000001E-3</v>
      </c>
      <c r="O34">
        <f t="shared" ref="O34:O59" si="9">(($A$38)^H34)/(FACT(H34))*EXP(-1*$A$38)</f>
        <v>4.2772573284032049E-2</v>
      </c>
    </row>
    <row r="35" spans="1:15" ht="15.75" customHeight="1" x14ac:dyDescent="0.25">
      <c r="A35">
        <f>C35*C35</f>
        <v>22.657599999999999</v>
      </c>
      <c r="B35">
        <f>AVERAGE(B2:K21)</f>
        <v>26.48</v>
      </c>
      <c r="C35">
        <v>4.76</v>
      </c>
      <c r="E35">
        <v>18</v>
      </c>
      <c r="F35">
        <f t="shared" si="3"/>
        <v>2.0233208307709513E-2</v>
      </c>
      <c r="G35">
        <f t="shared" si="4"/>
        <v>1.7148814391597347E-2</v>
      </c>
      <c r="H35" s="5">
        <v>43</v>
      </c>
      <c r="I35">
        <f t="shared" si="5"/>
        <v>2.2303886896742019E-2</v>
      </c>
      <c r="J35">
        <f t="shared" si="6"/>
        <v>1.7059523174963211E-2</v>
      </c>
      <c r="K35">
        <f t="shared" si="7"/>
        <v>5.5903451794494304E-2</v>
      </c>
      <c r="L35" s="4">
        <v>7</v>
      </c>
      <c r="M35" s="4">
        <v>6</v>
      </c>
      <c r="N35" s="4">
        <f t="shared" si="8"/>
        <v>1.7500000000000002E-2</v>
      </c>
      <c r="O35">
        <f t="shared" si="9"/>
        <v>3.6529369122173944E-2</v>
      </c>
    </row>
    <row r="36" spans="1:15" ht="15.75" customHeight="1" x14ac:dyDescent="0.25">
      <c r="E36">
        <v>19</v>
      </c>
      <c r="F36">
        <f t="shared" si="3"/>
        <v>2.8198702946744633E-2</v>
      </c>
      <c r="G36">
        <f t="shared" si="4"/>
        <v>2.4388915418373947E-2</v>
      </c>
      <c r="H36" s="5">
        <v>44</v>
      </c>
      <c r="I36">
        <f t="shared" si="5"/>
        <v>2.6845769319351301E-2</v>
      </c>
      <c r="J36">
        <f t="shared" si="6"/>
        <v>2.2071972902233377E-2</v>
      </c>
      <c r="K36">
        <f t="shared" si="7"/>
        <v>6.6665160493628112E-2</v>
      </c>
      <c r="L36" s="4">
        <v>9</v>
      </c>
      <c r="M36" s="4">
        <v>7</v>
      </c>
      <c r="N36" s="4">
        <f t="shared" si="8"/>
        <v>2.2499999999999999E-2</v>
      </c>
      <c r="O36">
        <f t="shared" si="9"/>
        <v>3.0488407724887871E-2</v>
      </c>
    </row>
    <row r="37" spans="1:15" ht="15.75" customHeight="1" x14ac:dyDescent="0.25">
      <c r="B37" t="s">
        <v>52</v>
      </c>
      <c r="C37" t="s">
        <v>56</v>
      </c>
      <c r="E37">
        <v>20</v>
      </c>
      <c r="F37">
        <f t="shared" si="3"/>
        <v>3.7335082701489893E-2</v>
      </c>
      <c r="G37">
        <f t="shared" si="4"/>
        <v>3.3188158651536931E-2</v>
      </c>
      <c r="H37" s="5">
        <v>45</v>
      </c>
      <c r="I37">
        <f t="shared" si="5"/>
        <v>3.1594487625618783E-2</v>
      </c>
      <c r="J37">
        <f t="shared" si="6"/>
        <v>2.7790053831274787E-2</v>
      </c>
      <c r="K37">
        <f t="shared" si="7"/>
        <v>7.5523627020021411E-2</v>
      </c>
      <c r="L37" s="4">
        <v>18</v>
      </c>
      <c r="M37" s="4">
        <v>8</v>
      </c>
      <c r="N37" s="4">
        <f t="shared" si="8"/>
        <v>4.4999999999999998E-2</v>
      </c>
      <c r="O37">
        <f t="shared" si="9"/>
        <v>2.4880979776126497E-2</v>
      </c>
    </row>
    <row r="38" spans="1:15" ht="15.75" customHeight="1" x14ac:dyDescent="0.25">
      <c r="A38">
        <f>C38*C38</f>
        <v>36.723599999999998</v>
      </c>
      <c r="B38">
        <f>AVERAGE(30:30)</f>
        <v>52.96</v>
      </c>
      <c r="C38">
        <v>6.06</v>
      </c>
      <c r="E38">
        <v>21</v>
      </c>
      <c r="F38">
        <f t="shared" si="3"/>
        <v>4.707776142549773E-2</v>
      </c>
      <c r="G38">
        <f t="shared" si="4"/>
        <v>4.3212173357240855E-2</v>
      </c>
      <c r="H38" s="5">
        <v>46</v>
      </c>
      <c r="I38">
        <f t="shared" si="5"/>
        <v>3.6374870970712417E-2</v>
      </c>
      <c r="J38">
        <f t="shared" si="6"/>
        <v>3.4049566683286736E-2</v>
      </c>
      <c r="K38">
        <f t="shared" si="7"/>
        <v>8.14849586461351E-2</v>
      </c>
      <c r="L38" s="4">
        <v>19</v>
      </c>
      <c r="M38" s="4">
        <v>9</v>
      </c>
      <c r="N38" s="4">
        <f t="shared" si="8"/>
        <v>4.7500000000000001E-2</v>
      </c>
      <c r="O38">
        <f t="shared" si="9"/>
        <v>1.9863459758838242E-2</v>
      </c>
    </row>
    <row r="39" spans="1:15" ht="15.75" customHeight="1" x14ac:dyDescent="0.25">
      <c r="E39">
        <v>22</v>
      </c>
      <c r="F39">
        <f t="shared" si="3"/>
        <v>5.6664505570326366E-2</v>
      </c>
      <c r="G39">
        <f t="shared" si="4"/>
        <v>5.3834581856382839E-2</v>
      </c>
      <c r="H39" s="5">
        <v>47</v>
      </c>
      <c r="I39">
        <f t="shared" si="5"/>
        <v>4.0987514183168698E-2</v>
      </c>
      <c r="J39">
        <f t="shared" si="6"/>
        <v>4.0598291587502944E-2</v>
      </c>
      <c r="K39">
        <f t="shared" si="7"/>
        <v>8.3920618137303199E-2</v>
      </c>
      <c r="L39" s="4">
        <v>29</v>
      </c>
      <c r="M39" s="4">
        <v>10</v>
      </c>
      <c r="N39" s="4">
        <f t="shared" si="8"/>
        <v>7.2499999999999995E-2</v>
      </c>
      <c r="O39">
        <f t="shared" si="9"/>
        <v>1.5520377676588763E-2</v>
      </c>
    </row>
    <row r="40" spans="1:15" ht="15.75" customHeight="1" x14ac:dyDescent="0.25">
      <c r="E40">
        <v>23</v>
      </c>
      <c r="F40">
        <f t="shared" si="3"/>
        <v>6.5238091630532277E-2</v>
      </c>
      <c r="G40">
        <f t="shared" si="4"/>
        <v>6.4172485547021679E-2</v>
      </c>
      <c r="H40" s="5">
        <v>48</v>
      </c>
      <c r="I40">
        <f t="shared" si="5"/>
        <v>4.522289064876283E-2</v>
      </c>
      <c r="J40">
        <f t="shared" si="6"/>
        <v>4.7106180855009748E-2</v>
      </c>
      <c r="K40">
        <f t="shared" si="7"/>
        <v>8.2671295543815693E-2</v>
      </c>
      <c r="L40" s="4">
        <v>38</v>
      </c>
      <c r="M40" s="4">
        <v>11</v>
      </c>
      <c r="N40" s="4">
        <f t="shared" si="8"/>
        <v>9.5000000000000001E-2</v>
      </c>
      <c r="O40">
        <f t="shared" si="9"/>
        <v>1.1874252950916151E-2</v>
      </c>
    </row>
    <row r="41" spans="1:15" ht="15.75" customHeight="1" x14ac:dyDescent="0.25">
      <c r="B41">
        <f>SQRT(B35)</f>
        <v>5.145872132107443</v>
      </c>
      <c r="E41">
        <v>24</v>
      </c>
      <c r="F41">
        <f t="shared" si="3"/>
        <v>7.1979361099020617E-2</v>
      </c>
      <c r="G41">
        <f t="shared" si="4"/>
        <v>7.3192850271641755E-2</v>
      </c>
      <c r="H41" s="5">
        <v>49</v>
      </c>
      <c r="I41">
        <f t="shared" si="5"/>
        <v>4.8877638546091381E-2</v>
      </c>
      <c r="J41">
        <f t="shared" si="6"/>
        <v>5.3189021331397066E-2</v>
      </c>
      <c r="K41">
        <f t="shared" si="7"/>
        <v>7.8047214413064947E-2</v>
      </c>
      <c r="L41" s="4">
        <v>42</v>
      </c>
      <c r="M41" s="4">
        <v>12</v>
      </c>
      <c r="N41" s="4">
        <f t="shared" si="8"/>
        <v>0.105</v>
      </c>
      <c r="O41">
        <f t="shared" si="9"/>
        <v>8.8992921564951828E-3</v>
      </c>
    </row>
    <row r="42" spans="1:15" ht="15.75" customHeight="1" x14ac:dyDescent="0.25">
      <c r="B42">
        <f>SQRT(B38)</f>
        <v>7.2773621594641007</v>
      </c>
      <c r="E42">
        <v>25</v>
      </c>
      <c r="F42">
        <f t="shared" si="3"/>
        <v>7.6240539276082653E-2</v>
      </c>
      <c r="G42">
        <f t="shared" si="4"/>
        <v>7.9876815255842282E-2</v>
      </c>
      <c r="H42" s="5">
        <v>50</v>
      </c>
      <c r="I42">
        <f t="shared" si="5"/>
        <v>5.177119474802002E-2</v>
      </c>
      <c r="J42">
        <f t="shared" si="6"/>
        <v>5.8444018749804101E-2</v>
      </c>
      <c r="K42">
        <f t="shared" si="7"/>
        <v>7.0734502611418421E-2</v>
      </c>
      <c r="L42" s="4">
        <v>64</v>
      </c>
      <c r="M42" s="4">
        <v>13</v>
      </c>
      <c r="N42" s="4">
        <f t="shared" si="8"/>
        <v>0.16</v>
      </c>
      <c r="O42">
        <f t="shared" si="9"/>
        <v>6.536280908765334E-3</v>
      </c>
    </row>
    <row r="43" spans="1:15" ht="15.75" customHeight="1" x14ac:dyDescent="0.25">
      <c r="E43">
        <v>26</v>
      </c>
      <c r="F43">
        <f t="shared" si="3"/>
        <v>7.7648056924256456E-2</v>
      </c>
      <c r="G43">
        <f t="shared" si="4"/>
        <v>8.3407500035358961E-2</v>
      </c>
      <c r="H43" s="5">
        <v>51</v>
      </c>
      <c r="I43">
        <f t="shared" si="5"/>
        <v>5.3760832820689046E-2</v>
      </c>
      <c r="J43">
        <f t="shared" si="6"/>
        <v>6.2493106104826904E-2</v>
      </c>
      <c r="K43">
        <f t="shared" si="7"/>
        <v>6.1641310244941273E-2</v>
      </c>
      <c r="L43" s="4">
        <v>45</v>
      </c>
      <c r="M43" s="4">
        <v>14</v>
      </c>
      <c r="N43" s="4">
        <f t="shared" si="8"/>
        <v>0.1125</v>
      </c>
      <c r="O43">
        <f t="shared" si="9"/>
        <v>4.7065836388457778E-3</v>
      </c>
    </row>
    <row r="44" spans="1:15" ht="15.75" customHeight="1" x14ac:dyDescent="0.25">
      <c r="E44">
        <v>27</v>
      </c>
      <c r="F44">
        <f t="shared" si="3"/>
        <v>7.6152612864974503E-2</v>
      </c>
      <c r="G44">
        <f t="shared" si="4"/>
        <v>8.333390821741439E-2</v>
      </c>
      <c r="H44" s="5">
        <v>52</v>
      </c>
      <c r="I44">
        <f t="shared" si="5"/>
        <v>5.4753340503532505E-2</v>
      </c>
      <c r="J44">
        <f t="shared" si="6"/>
        <v>6.5027658789646003E-2</v>
      </c>
      <c r="K44">
        <f t="shared" si="7"/>
        <v>5.1727561148362286E-2</v>
      </c>
      <c r="L44" s="4">
        <v>39</v>
      </c>
      <c r="M44" s="4">
        <v>15</v>
      </c>
      <c r="N44" s="4">
        <f t="shared" si="8"/>
        <v>9.7500000000000003E-2</v>
      </c>
      <c r="O44">
        <f t="shared" si="9"/>
        <v>3.323897979221474E-3</v>
      </c>
    </row>
    <row r="45" spans="1:15" ht="15.75" customHeight="1" x14ac:dyDescent="0.25">
      <c r="E45">
        <v>28</v>
      </c>
      <c r="F45">
        <f t="shared" si="3"/>
        <v>7.2018613880875895E-2</v>
      </c>
      <c r="G45">
        <f t="shared" si="4"/>
        <v>7.9665571840127819E-2</v>
      </c>
      <c r="H45" s="5">
        <v>53</v>
      </c>
      <c r="I45">
        <f t="shared" si="5"/>
        <v>5.4712017227680813E-2</v>
      </c>
      <c r="J45">
        <f t="shared" si="6"/>
        <v>6.5847318386770493E-2</v>
      </c>
      <c r="K45">
        <f t="shared" si="7"/>
        <v>4.1857942481254774E-2</v>
      </c>
      <c r="L45" s="4">
        <v>25</v>
      </c>
      <c r="M45" s="4">
        <v>16</v>
      </c>
      <c r="N45" s="4">
        <f t="shared" si="8"/>
        <v>6.25E-2</v>
      </c>
      <c r="O45">
        <f t="shared" si="9"/>
        <v>2.3031226382969395E-3</v>
      </c>
    </row>
    <row r="46" spans="1:15" ht="15.75" customHeight="1" x14ac:dyDescent="0.25">
      <c r="E46">
        <v>29</v>
      </c>
      <c r="F46">
        <f t="shared" si="3"/>
        <v>6.5760444674675636E-2</v>
      </c>
      <c r="G46">
        <f t="shared" si="4"/>
        <v>7.2870523245792809E-2</v>
      </c>
      <c r="H46" s="5">
        <v>54</v>
      </c>
      <c r="I46">
        <f t="shared" si="5"/>
        <v>5.3658304303295858E-2</v>
      </c>
      <c r="J46">
        <f t="shared" si="6"/>
        <v>6.488615440356528E-2</v>
      </c>
      <c r="K46">
        <f t="shared" si="7"/>
        <v>3.2703466122871658E-2</v>
      </c>
      <c r="L46" s="4">
        <v>16</v>
      </c>
      <c r="M46" s="4">
        <v>17</v>
      </c>
      <c r="N46" s="4">
        <f t="shared" si="8"/>
        <v>0.04</v>
      </c>
      <c r="O46">
        <f t="shared" si="9"/>
        <v>1.5662769355511384E-3</v>
      </c>
    </row>
    <row r="47" spans="1:15" ht="15.75" customHeight="1" x14ac:dyDescent="0.25">
      <c r="E47">
        <v>30</v>
      </c>
      <c r="F47">
        <f t="shared" si="3"/>
        <v>5.8044552499513694E-2</v>
      </c>
      <c r="G47">
        <f t="shared" si="4"/>
        <v>6.3777189982128377E-2</v>
      </c>
      <c r="H47" s="5">
        <v>55</v>
      </c>
      <c r="I47">
        <f t="shared" si="5"/>
        <v>5.1668069016410002E-2</v>
      </c>
      <c r="J47">
        <f t="shared" si="6"/>
        <v>6.2221423954322022E-2</v>
      </c>
      <c r="K47">
        <f t="shared" si="7"/>
        <v>2.4699401800852554E-2</v>
      </c>
      <c r="L47" s="4">
        <v>15</v>
      </c>
      <c r="M47" s="4">
        <v>18</v>
      </c>
      <c r="N47" s="4">
        <f t="shared" si="8"/>
        <v>3.7499999999999999E-2</v>
      </c>
      <c r="O47">
        <f t="shared" si="9"/>
        <v>1.0458059576437422E-3</v>
      </c>
    </row>
    <row r="48" spans="1:15" ht="15.75" customHeight="1" x14ac:dyDescent="0.25">
      <c r="E48">
        <v>31</v>
      </c>
      <c r="F48">
        <f t="shared" si="3"/>
        <v>4.9581282264100732E-2</v>
      </c>
      <c r="G48">
        <f t="shared" si="4"/>
        <v>5.3408595204104389E-2</v>
      </c>
      <c r="H48" s="5">
        <v>56</v>
      </c>
      <c r="I48">
        <f t="shared" si="5"/>
        <v>4.8863230984090573E-2</v>
      </c>
      <c r="J48">
        <f t="shared" si="6"/>
        <v>5.8063314509729666E-2</v>
      </c>
      <c r="K48">
        <f t="shared" si="7"/>
        <v>1.8052553749774092E-2</v>
      </c>
      <c r="L48" s="4">
        <v>13</v>
      </c>
      <c r="M48" s="4">
        <v>19</v>
      </c>
      <c r="N48" s="4">
        <f t="shared" si="8"/>
        <v>3.2500000000000001E-2</v>
      </c>
      <c r="O48">
        <f t="shared" si="9"/>
        <v>6.8581713689510183E-4</v>
      </c>
    </row>
    <row r="49" spans="5:15" ht="15.75" customHeight="1" x14ac:dyDescent="0.25">
      <c r="E49">
        <v>32</v>
      </c>
      <c r="F49">
        <f t="shared" si="3"/>
        <v>4.1028511073543356E-2</v>
      </c>
      <c r="G49">
        <f t="shared" si="4"/>
        <v>4.279462368974412E-2</v>
      </c>
      <c r="H49" s="5">
        <v>57</v>
      </c>
      <c r="I49">
        <f t="shared" si="5"/>
        <v>4.5399942331884838E-2</v>
      </c>
      <c r="J49">
        <f t="shared" si="6"/>
        <v>5.2727559337505815E-2</v>
      </c>
      <c r="K49">
        <f t="shared" si="7"/>
        <v>1.2782110682527548E-2</v>
      </c>
      <c r="L49" s="4">
        <v>4</v>
      </c>
      <c r="M49" s="4">
        <v>20</v>
      </c>
      <c r="N49" s="4">
        <f t="shared" si="8"/>
        <v>0.01</v>
      </c>
      <c r="O49">
        <f t="shared" si="9"/>
        <v>4.4185393348212187E-4</v>
      </c>
    </row>
    <row r="50" spans="5:15" ht="15.75" customHeight="1" x14ac:dyDescent="0.25">
      <c r="E50">
        <v>33</v>
      </c>
      <c r="F50">
        <f t="shared" si="3"/>
        <v>3.2922271915982661E-2</v>
      </c>
      <c r="G50">
        <f t="shared" si="4"/>
        <v>3.2809495382786026E-2</v>
      </c>
      <c r="H50" s="5">
        <v>58</v>
      </c>
      <c r="I50">
        <f t="shared" si="5"/>
        <v>4.145484389476934E-2</v>
      </c>
      <c r="J50">
        <f t="shared" si="6"/>
        <v>4.6595876142990725E-2</v>
      </c>
      <c r="K50">
        <f t="shared" si="7"/>
        <v>8.7761197272859404E-3</v>
      </c>
      <c r="L50" s="4">
        <v>8</v>
      </c>
      <c r="M50" s="4">
        <v>21</v>
      </c>
      <c r="N50" s="4">
        <f t="shared" si="8"/>
        <v>0.02</v>
      </c>
      <c r="O50">
        <f t="shared" si="9"/>
        <v>2.7976667433834567E-4</v>
      </c>
    </row>
    <row r="51" spans="5:15" ht="15.75" customHeight="1" x14ac:dyDescent="0.25">
      <c r="E51">
        <v>34</v>
      </c>
      <c r="F51">
        <f t="shared" si="3"/>
        <v>2.5640640009859453E-2</v>
      </c>
      <c r="G51">
        <f t="shared" si="4"/>
        <v>2.4068120225636484E-2</v>
      </c>
      <c r="H51" s="5">
        <v>59</v>
      </c>
      <c r="I51">
        <f t="shared" si="5"/>
        <v>3.7210992079101432E-2</v>
      </c>
      <c r="J51">
        <f t="shared" si="6"/>
        <v>4.0071099854717164E-2</v>
      </c>
      <c r="K51">
        <f t="shared" si="7"/>
        <v>5.8484061862633541E-3</v>
      </c>
      <c r="L51" s="4">
        <v>2</v>
      </c>
      <c r="M51" s="4">
        <v>22</v>
      </c>
      <c r="N51" s="4">
        <f t="shared" si="8"/>
        <v>5.0000000000000001E-3</v>
      </c>
      <c r="O51">
        <f t="shared" si="9"/>
        <v>1.7413626172426566E-4</v>
      </c>
    </row>
    <row r="52" spans="5:15" ht="15.75" customHeight="1" x14ac:dyDescent="0.25">
      <c r="E52">
        <v>35</v>
      </c>
      <c r="F52">
        <f t="shared" si="3"/>
        <v>1.939897564174509E-2</v>
      </c>
      <c r="G52">
        <f t="shared" si="4"/>
        <v>1.6893400405932242E-2</v>
      </c>
      <c r="H52" s="5">
        <v>60</v>
      </c>
      <c r="I52">
        <f t="shared" si="5"/>
        <v>3.2844902341820192E-2</v>
      </c>
      <c r="J52">
        <f t="shared" si="6"/>
        <v>3.3534281936507079E-2</v>
      </c>
      <c r="K52">
        <f t="shared" si="7"/>
        <v>3.7860242287394439E-3</v>
      </c>
      <c r="L52" s="4">
        <v>2</v>
      </c>
      <c r="M52" s="4">
        <v>23</v>
      </c>
      <c r="N52" s="4">
        <f t="shared" si="8"/>
        <v>5.0000000000000001E-3</v>
      </c>
      <c r="O52">
        <f t="shared" si="9"/>
        <v>1.0658184035095399E-4</v>
      </c>
    </row>
    <row r="53" spans="5:15" ht="15.75" customHeight="1" x14ac:dyDescent="0.25">
      <c r="E53">
        <v>36</v>
      </c>
      <c r="F53">
        <f t="shared" si="3"/>
        <v>1.4269024305372496E-2</v>
      </c>
      <c r="G53">
        <f t="shared" si="4"/>
        <v>1.1345516234963387E-2</v>
      </c>
      <c r="H53" s="5">
        <v>61</v>
      </c>
      <c r="I53">
        <f t="shared" si="5"/>
        <v>2.8515836524963901E-2</v>
      </c>
      <c r="J53">
        <f t="shared" si="6"/>
        <v>2.730993882615227E-2</v>
      </c>
      <c r="K53">
        <f t="shared" si="7"/>
        <v>2.3828395156968558E-3</v>
      </c>
      <c r="L53" s="4">
        <v>2</v>
      </c>
      <c r="M53" s="4">
        <v>24</v>
      </c>
      <c r="N53" s="4">
        <f t="shared" si="8"/>
        <v>5.0000000000000001E-3</v>
      </c>
      <c r="O53">
        <f t="shared" si="9"/>
        <v>6.416506348052942E-5</v>
      </c>
    </row>
    <row r="54" spans="5:15" ht="15.75" customHeight="1" x14ac:dyDescent="0.25">
      <c r="E54">
        <v>37</v>
      </c>
      <c r="F54">
        <f t="shared" si="3"/>
        <v>1.0211993610980104E-2</v>
      </c>
      <c r="G54">
        <f t="shared" si="4"/>
        <v>7.2906076953908033E-3</v>
      </c>
      <c r="H54" s="5">
        <v>62</v>
      </c>
      <c r="I54">
        <f t="shared" si="5"/>
        <v>2.4358043586485287E-2</v>
      </c>
      <c r="J54">
        <f t="shared" si="6"/>
        <v>2.164344610351147E-2</v>
      </c>
      <c r="K54">
        <f t="shared" si="7"/>
        <v>1.4591736381311645E-3</v>
      </c>
      <c r="L54" s="4">
        <v>1</v>
      </c>
      <c r="M54" s="4">
        <v>25</v>
      </c>
      <c r="N54" s="4">
        <f t="shared" si="8"/>
        <v>2.5000000000000001E-3</v>
      </c>
      <c r="O54">
        <f t="shared" si="9"/>
        <v>3.8006002019896283E-5</v>
      </c>
    </row>
    <row r="55" spans="5:15" ht="15.75" customHeight="1" x14ac:dyDescent="0.25">
      <c r="E55">
        <v>38</v>
      </c>
      <c r="F55">
        <f t="shared" si="3"/>
        <v>7.1161471268092955E-3</v>
      </c>
      <c r="G55">
        <f t="shared" si="4"/>
        <v>4.482656698339583E-3</v>
      </c>
      <c r="H55" s="5">
        <v>63</v>
      </c>
      <c r="I55">
        <f t="shared" si="5"/>
        <v>2.0476222037147003E-2</v>
      </c>
      <c r="J55">
        <f t="shared" si="6"/>
        <v>1.6691911072024678E-2</v>
      </c>
      <c r="K55">
        <f t="shared" si="7"/>
        <v>8.7003612166633372E-4</v>
      </c>
      <c r="O55">
        <f t="shared" si="9"/>
        <v>2.2154241520283541E-5</v>
      </c>
    </row>
    <row r="56" spans="5:15" ht="15.75" customHeight="1" x14ac:dyDescent="0.25">
      <c r="E56">
        <v>39</v>
      </c>
      <c r="F56">
        <f t="shared" si="3"/>
        <v>4.8316814337925652E-3</v>
      </c>
      <c r="G56">
        <f t="shared" si="4"/>
        <v>2.6371784152768316E-3</v>
      </c>
      <c r="H56" s="5">
        <v>64</v>
      </c>
      <c r="I56">
        <f t="shared" si="5"/>
        <v>1.6944073735739147E-2</v>
      </c>
      <c r="J56">
        <f t="shared" si="6"/>
        <v>1.252736355588684E-2</v>
      </c>
      <c r="K56">
        <f t="shared" si="7"/>
        <v>5.0545975462223372E-4</v>
      </c>
      <c r="M56" s="6"/>
      <c r="O56">
        <f t="shared" si="9"/>
        <v>1.2712242248348198E-5</v>
      </c>
    </row>
    <row r="57" spans="5:15" ht="15.75" customHeight="1" x14ac:dyDescent="0.25">
      <c r="E57">
        <v>40</v>
      </c>
      <c r="F57">
        <f t="shared" si="3"/>
        <v>3.1985731091706787E-3</v>
      </c>
      <c r="G57">
        <f t="shared" si="4"/>
        <v>1.4844850466105473E-3</v>
      </c>
      <c r="H57" s="5">
        <v>65</v>
      </c>
      <c r="I57">
        <f t="shared" si="5"/>
        <v>1.3805509923765304E-2</v>
      </c>
      <c r="J57">
        <f t="shared" si="6"/>
        <v>9.1492873544827668E-3</v>
      </c>
      <c r="K57">
        <f t="shared" si="7"/>
        <v>2.86312623408218E-4</v>
      </c>
      <c r="M57" s="6"/>
      <c r="O57">
        <f t="shared" si="9"/>
        <v>7.182143068175995E-6</v>
      </c>
    </row>
    <row r="58" spans="5:15" ht="15.75" customHeight="1" x14ac:dyDescent="0.25">
      <c r="H58" s="5">
        <v>66</v>
      </c>
      <c r="I58">
        <f t="shared" si="5"/>
        <v>1.1077875841857735E-2</v>
      </c>
      <c r="J58">
        <f t="shared" si="6"/>
        <v>6.5026266869328796E-3</v>
      </c>
      <c r="M58" s="6"/>
      <c r="O58">
        <f t="shared" si="9"/>
        <v>3.9962749875525443E-6</v>
      </c>
    </row>
    <row r="59" spans="5:15" ht="15.75" customHeight="1" x14ac:dyDescent="0.25">
      <c r="H59" s="5">
        <v>67</v>
      </c>
      <c r="I59">
        <f t="shared" si="5"/>
        <v>8.7564821579818736E-3</v>
      </c>
      <c r="J59">
        <f t="shared" si="6"/>
        <v>4.4974292897456691E-3</v>
      </c>
      <c r="M59" s="6"/>
      <c r="O59">
        <f t="shared" si="9"/>
        <v>2.1904120019833515E-6</v>
      </c>
    </row>
    <row r="60" spans="5:15" ht="15.75" customHeight="1" x14ac:dyDescent="0.25">
      <c r="H60" s="5">
        <v>68</v>
      </c>
      <c r="I60">
        <f t="shared" si="5"/>
        <v>6.819754339510594E-3</v>
      </c>
      <c r="J60">
        <f t="shared" si="6"/>
        <v>3.0270098449638586E-3</v>
      </c>
      <c r="M60" s="6"/>
    </row>
    <row r="61" spans="5:15" ht="15.75" customHeight="1" x14ac:dyDescent="0.25">
      <c r="M61" s="6"/>
    </row>
    <row r="62" spans="5:15" ht="15.75" customHeight="1" x14ac:dyDescent="0.25">
      <c r="M62" s="6"/>
    </row>
    <row r="63" spans="5:15" ht="15.75" customHeight="1" x14ac:dyDescent="0.25">
      <c r="M63" s="6"/>
    </row>
    <row r="64" spans="5:15" ht="15.75" customHeight="1" x14ac:dyDescent="0.25">
      <c r="M64" s="6"/>
    </row>
    <row r="65" spans="13:13" ht="15.75" customHeight="1" x14ac:dyDescent="0.25">
      <c r="M65" s="6"/>
    </row>
    <row r="66" spans="13:13" ht="15.75" customHeight="1" x14ac:dyDescent="0.25">
      <c r="M66" s="6"/>
    </row>
    <row r="67" spans="13:13" ht="15.75" customHeight="1" x14ac:dyDescent="0.25">
      <c r="M67" s="6"/>
    </row>
    <row r="68" spans="13:13" ht="15.75" customHeight="1" x14ac:dyDescent="0.25">
      <c r="M68" s="6"/>
    </row>
    <row r="69" spans="13:13" ht="15.75" customHeight="1" x14ac:dyDescent="0.25">
      <c r="M69" s="6"/>
    </row>
    <row r="70" spans="13:13" ht="15.75" customHeight="1" x14ac:dyDescent="0.25">
      <c r="M70" s="6"/>
    </row>
    <row r="71" spans="13:13" ht="15.75" customHeight="1" x14ac:dyDescent="0.25"/>
    <row r="72" spans="13:13" ht="15.75" customHeight="1" x14ac:dyDescent="0.25"/>
    <row r="73" spans="13:13" ht="15.75" customHeight="1" x14ac:dyDescent="0.25"/>
    <row r="74" spans="13:13" ht="15.75" customHeight="1" x14ac:dyDescent="0.25"/>
    <row r="75" spans="13:13" ht="15.75" customHeight="1" x14ac:dyDescent="0.25"/>
    <row r="76" spans="13:13" ht="15.75" customHeight="1" x14ac:dyDescent="0.25"/>
    <row r="77" spans="13:13" ht="15.75" customHeight="1" x14ac:dyDescent="0.25"/>
    <row r="78" spans="13:13" ht="15.75" customHeight="1" x14ac:dyDescent="0.25"/>
    <row r="79" spans="13:13" ht="15.75" customHeight="1" x14ac:dyDescent="0.25"/>
    <row r="80" spans="1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w 3 Y 6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D D d j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Y 6 V 3 t Y Y 3 s 3 A g A A p h M A A B M A H A B G b 3 J t d W x h c y 9 T Z W N 0 a W 9 u M S 5 t I K I Y A C i g F A A A A A A A A A A A A A A A A A A A A A A A A A A A A O 3 W z 4 r T U B T H 8 X 2 h 7 3 D J b F o I o f f m 3 p t E 6 a p V E E S Q 6 c 6 6 6 L R X D b S J N L c y Z Z i F s 3 H j A 8 y L i I P 4 5 x X S N z K l i E P h q y 5 0 3 K S L / v s F e s 6 n 7 T 2 n c n O f l 4 U 4 P T z K + 9 1 O t 1 O 9 m q 3 d Q p w E M h B D s X S + 2 x H N r b 7 e v d 1 d 1 V 9 3 7 + o v 9 U 3 9 q c l G 1 Z t o X M 4 3 K 1 f 4 3 s N 8 6 a J R W f j m R d U L x v e m p 3 6 z 2 E 4 f z 8 6 q q Y x k p J t 7 f + 6 D f v h s 7 J b 5 K v d u P Q z C I B S j c r l Z F d X Q D E L x o J i X i 7 x 4 O Z T K y F A 8 3 Z T e n f r t 0 g 1 / P o 2 e l I V 7 3 g 8 P h Z 0 E 9 X X 9 s f 5 c f 9 g X t r v a v R d N n T f 1 t 3 3 5 k 9 l Z c / 1 k P S u q F + V 6 d f i k y f a 1 q 3 r H D Y U X F 8 E h l 0 1 N j w p v d b S / 8 j I U P w J F Q U y B p s B Q Y C l I K E g p y C i Q A 0 y w d 4 n N S + x e Y v s S + 5 c I I F F A I o F E A 4 U G i r 9 / N F B o o N B A o Y F C A 4 U G C g 0 U G s R o E K N B z H 8 C N I j R I E a D G A 1 i N I j R I E Y D j Q Y a D T Q a a D 4 J 0 E C j g U Y D j Q Y a D T Q a m C O D y 3 6 3 k x e / O 1 6 P p o X o q f 5 d T w w 5 a E d G O z L a k d G O j H Z k / N + R c S t B A 4 M G B g 0 M H 4 d o Y N D A o I F B A 4 M G F g 0 s G l g 0 s G h g 0 c D y T E A D i w Y W D S w a J G i Q o E G C B g k a J G i Q o E H C g x E N E j R I 0 C B F g x Q N U j R I 0 S B F g x Q N U j R I e T t A g x Q N M j T I 0 C B D g w w N M j T I 0 C B D g w w N M l 6 R f r E j / Z 0 9 O r 6 T P V r c 3 q P l 0 R r d r s r / b F X 2 z X v C u 3 P / p z + P 7 1 B L A Q I t A B Q A A g A I A M N 2 O l d 2 g r 1 / o w A A A P Y A A A A S A A A A A A A A A A A A A A A A A A A A A A B D b 2 5 m a W c v U G F j a 2 F n Z S 5 4 b W x Q S w E C L Q A U A A I A C A D D d j p X D 8 r p q 6 Q A A A D p A A A A E w A A A A A A A A A A A A A A A A D v A A A A W 0 N v b n R l b n R f V H l w Z X N d L n h t b F B L A Q I t A B Q A A g A I A M N 2 O l d 7 W G N 7 N w I A A K Y T A A A T A A A A A A A A A A A A A A A A A O A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x A A A A A A A A m n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1 O j Q w O j Q 4 L j Q z M T k y M D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Q m N C 3 0 L z Q t d C 9 0 L j R g t G M I N G C 0 L j Q v y 5 7 Q 2 9 s d W 1 u M S w w f S Z x d W 9 0 O y w m c X V v d D t T Z W N 0 a W 9 u M S 8 x L 9 C Y 0 L f Q v N C 1 0 L 3 Q u N G C 0 Y w g 0 Y L Q u N C / L n t D b 2 x 1 b W 4 y L D F 9 J n F 1 b 3 Q 7 L C Z x d W 9 0 O 1 N l Y 3 R p b 2 4 x L z E v 0 J j Q t 9 C 8 0 L X Q v d C 4 0 Y L R j C D R g t C 4 0 L 8 u e 0 N v b H V t b j M s M n 0 m c X V v d D s s J n F 1 b 3 Q 7 U 2 V j d G l v b j E v M S / Q m N C 3 0 L z Q t d C 9 0 L j R g t G M I N G C 0 L j Q v y 5 7 Q 2 9 s d W 1 u N C w z f S Z x d W 9 0 O y w m c X V v d D t T Z W N 0 a W 9 u M S 8 x L 9 C Y 0 L f Q v N C 1 0 L 3 Q u N G C 0 Y w g 0 Y L Q u N C / L n t D b 2 x 1 b W 4 1 L D R 9 J n F 1 b 3 Q 7 L C Z x d W 9 0 O 1 N l Y 3 R p b 2 4 x L z E v 0 J j Q t 9 C 8 0 L X Q v d C 4 0 Y L R j C D R g t C 4 0 L 8 u e 0 N v b H V t b j Y s N X 0 m c X V v d D s s J n F 1 b 3 Q 7 U 2 V j d G l v b j E v M S / Q m N C 3 0 L z Q t d C 9 0 L j R g t G M I N G C 0 L j Q v y 5 7 Q 2 9 s d W 1 u N y w 2 f S Z x d W 9 0 O y w m c X V v d D t T Z W N 0 a W 9 u M S 8 x L 9 C Y 0 L f Q v N C 1 0 L 3 Q u N G C 0 Y w g 0 Y L Q u N C / L n t D b 2 x 1 b W 4 4 L D d 9 J n F 1 b 3 Q 7 L C Z x d W 9 0 O 1 N l Y 3 R p b 2 4 x L z E v 0 J j Q t 9 C 8 0 L X Q v d C 4 0 Y L R j C D R g t C 4 0 L 8 u e 0 N v b H V t b j k s O H 0 m c X V v d D s s J n F 1 b 3 Q 7 U 2 V j d G l v b j E v M S / Q m N C 3 0 L z Q t d C 9 0 L j R g t G M I N G C 0 L j Q v y 5 7 Q 2 9 s d W 1 u M T A s O X 0 m c X V v d D s s J n F 1 b 3 Q 7 U 2 V j d G l v b j E v M S / Q m N C 3 0 L z Q t d C 9 0 L j R g t G M I N G C 0 L j Q v y 5 7 Q 2 9 s d W 1 u M T E s M T B 9 J n F 1 b 3 Q 7 L C Z x d W 9 0 O 1 N l Y 3 R p b 2 4 x L z E v 0 J j Q t 9 C 8 0 L X Q v d C 4 0 Y L R j C D R g t C 4 0 L 8 u e 0 N v b H V t b j E y L D E x f S Z x d W 9 0 O y w m c X V v d D t T Z W N 0 a W 9 u M S 8 x L 9 C Y 0 L f Q v N C 1 0 L 3 Q u N G C 0 Y w g 0 Y L Q u N C / L n t D b 2 x 1 b W 4 x M y w x M n 0 m c X V v d D s s J n F 1 b 3 Q 7 U 2 V j d G l v b j E v M S / Q m N C 3 0 L z Q t d C 9 0 L j R g t G M I N G C 0 L j Q v y 5 7 Q 2 9 s d W 1 u M T Q s M T N 9 J n F 1 b 3 Q 7 L C Z x d W 9 0 O 1 N l Y 3 R p b 2 4 x L z E v 0 J j Q t 9 C 8 0 L X Q v d C 4 0 Y L R j C D R g t C 4 0 L 8 u e 0 N v b H V t b j E 1 L D E 0 f S Z x d W 9 0 O y w m c X V v d D t T Z W N 0 a W 9 u M S 8 x L 9 C Y 0 L f Q v N C 1 0 L 3 Q u N G C 0 Y w g 0 Y L Q u N C / L n t D b 2 x 1 b W 4 x N i w x N X 0 m c X V v d D s s J n F 1 b 3 Q 7 U 2 V j d G l v b j E v M S / Q m N C 3 0 L z Q t d C 9 0 L j R g t G M I N G C 0 L j Q v y 5 7 Q 2 9 s d W 1 u M T c s M T Z 9 J n F 1 b 3 Q 7 L C Z x d W 9 0 O 1 N l Y 3 R p b 2 4 x L z E v 0 J j Q t 9 C 8 0 L X Q v d C 4 0 Y L R j C D R g t C 4 0 L 8 u e 0 N v b H V t b j E 4 L D E 3 f S Z x d W 9 0 O y w m c X V v d D t T Z W N 0 a W 9 u M S 8 x L 9 C Y 0 L f Q v N C 1 0 L 3 Q u N G C 0 Y w g 0 Y L Q u N C / L n t D b 2 x 1 b W 4 x O S w x O H 0 m c X V v d D s s J n F 1 b 3 Q 7 U 2 V j d G l v b j E v M S / Q m N C 3 0 L z Q t d C 9 0 L j R g t G M I N G C 0 L j Q v y 5 7 Q 2 9 s d W 1 u M j A s M T l 9 J n F 1 b 3 Q 7 L C Z x d W 9 0 O 1 N l Y 3 R p b 2 4 x L z E v 0 J j Q t 9 C 8 0 L X Q v d C 4 0 Y L R j C D R g t C 4 0 L 8 u e 0 N v b H V t b j I x L D I w f S Z x d W 9 0 O y w m c X V v d D t T Z W N 0 a W 9 u M S 8 x L 9 C Y 0 L f Q v N C 1 0 L 3 Q u N G C 0 Y w g 0 Y L Q u N C / L n t D b 2 x 1 b W 4 y M i w y M X 0 m c X V v d D s s J n F 1 b 3 Q 7 U 2 V j d G l v b j E v M S / Q m N C 3 0 L z Q t d C 9 0 L j R g t G M I N G C 0 L j Q v y 5 7 Q 2 9 s d W 1 u M j M s M j J 9 J n F 1 b 3 Q 7 L C Z x d W 9 0 O 1 N l Y 3 R p b 2 4 x L z E v 0 J j Q t 9 C 8 0 L X Q v d C 4 0 Y L R j C D R g t C 4 0 L 8 u e 0 N v b H V t b j I 0 L D I z f S Z x d W 9 0 O y w m c X V v d D t T Z W N 0 a W 9 u M S 8 x L 9 C Y 0 L f Q v N C 1 0 L 3 Q u N G C 0 Y w g 0 Y L Q u N C / L n t D b 2 x 1 b W 4 y N S w y N H 0 m c X V v d D s s J n F 1 b 3 Q 7 U 2 V j d G l v b j E v M S / Q m N C 3 0 L z Q t d C 9 0 L j R g t G M I N G C 0 L j Q v y 5 7 Q 2 9 s d W 1 u M j Y s M j V 9 J n F 1 b 3 Q 7 L C Z x d W 9 0 O 1 N l Y 3 R p b 2 4 x L z E v 0 J j Q t 9 C 8 0 L X Q v d C 4 0 Y L R j C D R g t C 4 0 L 8 u e 0 N v b H V t b j I 3 L D I 2 f S Z x d W 9 0 O y w m c X V v d D t T Z W N 0 a W 9 u M S 8 x L 9 C Y 0 L f Q v N C 1 0 L 3 Q u N G C 0 Y w g 0 Y L Q u N C / L n t D b 2 x 1 b W 4 y O C w y N 3 0 m c X V v d D s s J n F 1 b 3 Q 7 U 2 V j d G l v b j E v M S / Q m N C 3 0 L z Q t d C 9 0 L j R g t G M I N G C 0 L j Q v y 5 7 Q 2 9 s d W 1 u M j k s M j h 9 J n F 1 b 3 Q 7 L C Z x d W 9 0 O 1 N l Y 3 R p b 2 4 x L z E v 0 J j Q t 9 C 8 0 L X Q v d C 4 0 Y L R j C D R g t C 4 0 L 8 u e 0 N v b H V t b j M w L D I 5 f S Z x d W 9 0 O y w m c X V v d D t T Z W N 0 a W 9 u M S 8 x L 9 C Y 0 L f Q v N C 1 0 L 3 Q u N G C 0 Y w g 0 Y L Q u N C / L n t D b 2 x 1 b W 4 z M S w z M H 0 m c X V v d D s s J n F 1 b 3 Q 7 U 2 V j d G l v b j E v M S / Q m N C 3 0 L z Q t d C 9 0 L j R g t G M I N G C 0 L j Q v y 5 7 Q 2 9 s d W 1 u M z I s M z F 9 J n F 1 b 3 Q 7 L C Z x d W 9 0 O 1 N l Y 3 R p b 2 4 x L z E v 0 J j Q t 9 C 8 0 L X Q v d C 4 0 Y L R j C D R g t C 4 0 L 8 u e 0 N v b H V t b j M z L D M y f S Z x d W 9 0 O y w m c X V v d D t T Z W N 0 a W 9 u M S 8 x L 9 C Y 0 L f Q v N C 1 0 L 3 Q u N G C 0 Y w g 0 Y L Q u N C / L n t D b 2 x 1 b W 4 z N C w z M 3 0 m c X V v d D s s J n F 1 b 3 Q 7 U 2 V j d G l v b j E v M S / Q m N C 3 0 L z Q t d C 9 0 L j R g t G M I N G C 0 L j Q v y 5 7 Q 2 9 s d W 1 u M z U s M z R 9 J n F 1 b 3 Q 7 L C Z x d W 9 0 O 1 N l Y 3 R p b 2 4 x L z E v 0 J j Q t 9 C 8 0 L X Q v d C 4 0 Y L R j C D R g t C 4 0 L 8 u e 0 N v b H V t b j M 2 L D M 1 f S Z x d W 9 0 O y w m c X V v d D t T Z W N 0 a W 9 u M S 8 x L 9 C Y 0 L f Q v N C 1 0 L 3 Q u N G C 0 Y w g 0 Y L Q u N C / L n t D b 2 x 1 b W 4 z N y w z N n 0 m c X V v d D s s J n F 1 b 3 Q 7 U 2 V j d G l v b j E v M S / Q m N C 3 0 L z Q t d C 9 0 L j R g t G M I N G C 0 L j Q v y 5 7 Q 2 9 s d W 1 u M z g s M z d 9 J n F 1 b 3 Q 7 L C Z x d W 9 0 O 1 N l Y 3 R p b 2 4 x L z E v 0 J j Q t 9 C 8 0 L X Q v d C 4 0 Y L R j C D R g t C 4 0 L 8 u e 0 N v b H V t b j M 5 L D M 4 f S Z x d W 9 0 O y w m c X V v d D t T Z W N 0 a W 9 u M S 8 x L 9 C Y 0 L f Q v N C 1 0 L 3 Q u N G C 0 Y w g 0 Y L Q u N C / L n t D b 2 x 1 b W 4 0 M C w z O X 0 m c X V v d D s s J n F 1 b 3 Q 7 U 2 V j d G l v b j E v M S / Q m N C 3 0 L z Q t d C 9 0 L j R g t G M I N G C 0 L j Q v y 5 7 Q 2 9 s d W 1 u N D E s N D B 9 J n F 1 b 3 Q 7 L C Z x d W 9 0 O 1 N l Y 3 R p b 2 4 x L z E v 0 J j Q t 9 C 8 0 L X Q v d C 4 0 Y L R j C D R g t C 4 0 L 8 u e 0 N v b H V t b j Q y L D Q x f S Z x d W 9 0 O y w m c X V v d D t T Z W N 0 a W 9 u M S 8 x L 9 C Y 0 L f Q v N C 1 0 L 3 Q u N G C 0 Y w g 0 Y L Q u N C / L n t D b 2 x 1 b W 4 0 M y w 0 M n 0 m c X V v d D s s J n F 1 b 3 Q 7 U 2 V j d G l v b j E v M S / Q m N C 3 0 L z Q t d C 9 0 L j R g t G M I N G C 0 L j Q v y 5 7 Q 2 9 s d W 1 u N D Q s N D N 9 J n F 1 b 3 Q 7 L C Z x d W 9 0 O 1 N l Y 3 R p b 2 4 x L z E v 0 J j Q t 9 C 8 0 L X Q v d C 4 0 Y L R j C D R g t C 4 0 L 8 u e 0 N v b H V t b j Q 1 L D Q 0 f S Z x d W 9 0 O y w m c X V v d D t T Z W N 0 a W 9 u M S 8 x L 9 C Y 0 L f Q v N C 1 0 L 3 Q u N G C 0 Y w g 0 Y L Q u N C / L n t D b 2 x 1 b W 4 0 N i w 0 N X 0 m c X V v d D s s J n F 1 b 3 Q 7 U 2 V j d G l v b j E v M S / Q m N C 3 0 L z Q t d C 9 0 L j R g t G M I N G C 0 L j Q v y 5 7 Q 2 9 s d W 1 u N D c s N D Z 9 J n F 1 b 3 Q 7 L C Z x d W 9 0 O 1 N l Y 3 R p b 2 4 x L z E v 0 J j Q t 9 C 8 0 L X Q v d C 4 0 Y L R j C D R g t C 4 0 L 8 u e 0 N v b H V t b j Q 4 L D Q 3 f S Z x d W 9 0 O y w m c X V v d D t T Z W N 0 a W 9 u M S 8 x L 9 C Y 0 L f Q v N C 1 0 L 3 Q u N G C 0 Y w g 0 Y L Q u N C / L n t D b 2 x 1 b W 4 0 O S w 0 O H 0 m c X V v d D s s J n F 1 b 3 Q 7 U 2 V j d G l v b j E v M S / Q m N C 3 0 L z Q t d C 9 0 L j R g t G M I N G C 0 L j Q v y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L 9 C Y 0 L f Q v N C 1 0 L 3 Q u N G C 0 Y w g 0 Y L Q u N C / L n t D b 2 x 1 b W 4 x L D B 9 J n F 1 b 3 Q 7 L C Z x d W 9 0 O 1 N l Y 3 R p b 2 4 x L z E v 0 J j Q t 9 C 8 0 L X Q v d C 4 0 Y L R j C D R g t C 4 0 L 8 u e 0 N v b H V t b j I s M X 0 m c X V v d D s s J n F 1 b 3 Q 7 U 2 V j d G l v b j E v M S / Q m N C 3 0 L z Q t d C 9 0 L j R g t G M I N G C 0 L j Q v y 5 7 Q 2 9 s d W 1 u M y w y f S Z x d W 9 0 O y w m c X V v d D t T Z W N 0 a W 9 u M S 8 x L 9 C Y 0 L f Q v N C 1 0 L 3 Q u N G C 0 Y w g 0 Y L Q u N C / L n t D b 2 x 1 b W 4 0 L D N 9 J n F 1 b 3 Q 7 L C Z x d W 9 0 O 1 N l Y 3 R p b 2 4 x L z E v 0 J j Q t 9 C 8 0 L X Q v d C 4 0 Y L R j C D R g t C 4 0 L 8 u e 0 N v b H V t b j U s N H 0 m c X V v d D s s J n F 1 b 3 Q 7 U 2 V j d G l v b j E v M S / Q m N C 3 0 L z Q t d C 9 0 L j R g t G M I N G C 0 L j Q v y 5 7 Q 2 9 s d W 1 u N i w 1 f S Z x d W 9 0 O y w m c X V v d D t T Z W N 0 a W 9 u M S 8 x L 9 C Y 0 L f Q v N C 1 0 L 3 Q u N G C 0 Y w g 0 Y L Q u N C / L n t D b 2 x 1 b W 4 3 L D Z 9 J n F 1 b 3 Q 7 L C Z x d W 9 0 O 1 N l Y 3 R p b 2 4 x L z E v 0 J j Q t 9 C 8 0 L X Q v d C 4 0 Y L R j C D R g t C 4 0 L 8 u e 0 N v b H V t b j g s N 3 0 m c X V v d D s s J n F 1 b 3 Q 7 U 2 V j d G l v b j E v M S / Q m N C 3 0 L z Q t d C 9 0 L j R g t G M I N G C 0 L j Q v y 5 7 Q 2 9 s d W 1 u O S w 4 f S Z x d W 9 0 O y w m c X V v d D t T Z W N 0 a W 9 u M S 8 x L 9 C Y 0 L f Q v N C 1 0 L 3 Q u N G C 0 Y w g 0 Y L Q u N C / L n t D b 2 x 1 b W 4 x M C w 5 f S Z x d W 9 0 O y w m c X V v d D t T Z W N 0 a W 9 u M S 8 x L 9 C Y 0 L f Q v N C 1 0 L 3 Q u N G C 0 Y w g 0 Y L Q u N C / L n t D b 2 x 1 b W 4 x M S w x M H 0 m c X V v d D s s J n F 1 b 3 Q 7 U 2 V j d G l v b j E v M S / Q m N C 3 0 L z Q t d C 9 0 L j R g t G M I N G C 0 L j Q v y 5 7 Q 2 9 s d W 1 u M T I s M T F 9 J n F 1 b 3 Q 7 L C Z x d W 9 0 O 1 N l Y 3 R p b 2 4 x L z E v 0 J j Q t 9 C 8 0 L X Q v d C 4 0 Y L R j C D R g t C 4 0 L 8 u e 0 N v b H V t b j E z L D E y f S Z x d W 9 0 O y w m c X V v d D t T Z W N 0 a W 9 u M S 8 x L 9 C Y 0 L f Q v N C 1 0 L 3 Q u N G C 0 Y w g 0 Y L Q u N C / L n t D b 2 x 1 b W 4 x N C w x M 3 0 m c X V v d D s s J n F 1 b 3 Q 7 U 2 V j d G l v b j E v M S / Q m N C 3 0 L z Q t d C 9 0 L j R g t G M I N G C 0 L j Q v y 5 7 Q 2 9 s d W 1 u M T U s M T R 9 J n F 1 b 3 Q 7 L C Z x d W 9 0 O 1 N l Y 3 R p b 2 4 x L z E v 0 J j Q t 9 C 8 0 L X Q v d C 4 0 Y L R j C D R g t C 4 0 L 8 u e 0 N v b H V t b j E 2 L D E 1 f S Z x d W 9 0 O y w m c X V v d D t T Z W N 0 a W 9 u M S 8 x L 9 C Y 0 L f Q v N C 1 0 L 3 Q u N G C 0 Y w g 0 Y L Q u N C / L n t D b 2 x 1 b W 4 x N y w x N n 0 m c X V v d D s s J n F 1 b 3 Q 7 U 2 V j d G l v b j E v M S / Q m N C 3 0 L z Q t d C 9 0 L j R g t G M I N G C 0 L j Q v y 5 7 Q 2 9 s d W 1 u M T g s M T d 9 J n F 1 b 3 Q 7 L C Z x d W 9 0 O 1 N l Y 3 R p b 2 4 x L z E v 0 J j Q t 9 C 8 0 L X Q v d C 4 0 Y L R j C D R g t C 4 0 L 8 u e 0 N v b H V t b j E 5 L D E 4 f S Z x d W 9 0 O y w m c X V v d D t T Z W N 0 a W 9 u M S 8 x L 9 C Y 0 L f Q v N C 1 0 L 3 Q u N G C 0 Y w g 0 Y L Q u N C / L n t D b 2 x 1 b W 4 y M C w x O X 0 m c X V v d D s s J n F 1 b 3 Q 7 U 2 V j d G l v b j E v M S / Q m N C 3 0 L z Q t d C 9 0 L j R g t G M I N G C 0 L j Q v y 5 7 Q 2 9 s d W 1 u M j E s M j B 9 J n F 1 b 3 Q 7 L C Z x d W 9 0 O 1 N l Y 3 R p b 2 4 x L z E v 0 J j Q t 9 C 8 0 L X Q v d C 4 0 Y L R j C D R g t C 4 0 L 8 u e 0 N v b H V t b j I y L D I x f S Z x d W 9 0 O y w m c X V v d D t T Z W N 0 a W 9 u M S 8 x L 9 C Y 0 L f Q v N C 1 0 L 3 Q u N G C 0 Y w g 0 Y L Q u N C / L n t D b 2 x 1 b W 4 y M y w y M n 0 m c X V v d D s s J n F 1 b 3 Q 7 U 2 V j d G l v b j E v M S / Q m N C 3 0 L z Q t d C 9 0 L j R g t G M I N G C 0 L j Q v y 5 7 Q 2 9 s d W 1 u M j Q s M j N 9 J n F 1 b 3 Q 7 L C Z x d W 9 0 O 1 N l Y 3 R p b 2 4 x L z E v 0 J j Q t 9 C 8 0 L X Q v d C 4 0 Y L R j C D R g t C 4 0 L 8 u e 0 N v b H V t b j I 1 L D I 0 f S Z x d W 9 0 O y w m c X V v d D t T Z W N 0 a W 9 u M S 8 x L 9 C Y 0 L f Q v N C 1 0 L 3 Q u N G C 0 Y w g 0 Y L Q u N C / L n t D b 2 x 1 b W 4 y N i w y N X 0 m c X V v d D s s J n F 1 b 3 Q 7 U 2 V j d G l v b j E v M S / Q m N C 3 0 L z Q t d C 9 0 L j R g t G M I N G C 0 L j Q v y 5 7 Q 2 9 s d W 1 u M j c s M j Z 9 J n F 1 b 3 Q 7 L C Z x d W 9 0 O 1 N l Y 3 R p b 2 4 x L z E v 0 J j Q t 9 C 8 0 L X Q v d C 4 0 Y L R j C D R g t C 4 0 L 8 u e 0 N v b H V t b j I 4 L D I 3 f S Z x d W 9 0 O y w m c X V v d D t T Z W N 0 a W 9 u M S 8 x L 9 C Y 0 L f Q v N C 1 0 L 3 Q u N G C 0 Y w g 0 Y L Q u N C / L n t D b 2 x 1 b W 4 y O S w y O H 0 m c X V v d D s s J n F 1 b 3 Q 7 U 2 V j d G l v b j E v M S / Q m N C 3 0 L z Q t d C 9 0 L j R g t G M I N G C 0 L j Q v y 5 7 Q 2 9 s d W 1 u M z A s M j l 9 J n F 1 b 3 Q 7 L C Z x d W 9 0 O 1 N l Y 3 R p b 2 4 x L z E v 0 J j Q t 9 C 8 0 L X Q v d C 4 0 Y L R j C D R g t C 4 0 L 8 u e 0 N v b H V t b j M x L D M w f S Z x d W 9 0 O y w m c X V v d D t T Z W N 0 a W 9 u M S 8 x L 9 C Y 0 L f Q v N C 1 0 L 3 Q u N G C 0 Y w g 0 Y L Q u N C / L n t D b 2 x 1 b W 4 z M i w z M X 0 m c X V v d D s s J n F 1 b 3 Q 7 U 2 V j d G l v b j E v M S / Q m N C 3 0 L z Q t d C 9 0 L j R g t G M I N G C 0 L j Q v y 5 7 Q 2 9 s d W 1 u M z M s M z J 9 J n F 1 b 3 Q 7 L C Z x d W 9 0 O 1 N l Y 3 R p b 2 4 x L z E v 0 J j Q t 9 C 8 0 L X Q v d C 4 0 Y L R j C D R g t C 4 0 L 8 u e 0 N v b H V t b j M 0 L D M z f S Z x d W 9 0 O y w m c X V v d D t T Z W N 0 a W 9 u M S 8 x L 9 C Y 0 L f Q v N C 1 0 L 3 Q u N G C 0 Y w g 0 Y L Q u N C / L n t D b 2 x 1 b W 4 z N S w z N H 0 m c X V v d D s s J n F 1 b 3 Q 7 U 2 V j d G l v b j E v M S / Q m N C 3 0 L z Q t d C 9 0 L j R g t G M I N G C 0 L j Q v y 5 7 Q 2 9 s d W 1 u M z Y s M z V 9 J n F 1 b 3 Q 7 L C Z x d W 9 0 O 1 N l Y 3 R p b 2 4 x L z E v 0 J j Q t 9 C 8 0 L X Q v d C 4 0 Y L R j C D R g t C 4 0 L 8 u e 0 N v b H V t b j M 3 L D M 2 f S Z x d W 9 0 O y w m c X V v d D t T Z W N 0 a W 9 u M S 8 x L 9 C Y 0 L f Q v N C 1 0 L 3 Q u N G C 0 Y w g 0 Y L Q u N C / L n t D b 2 x 1 b W 4 z O C w z N 3 0 m c X V v d D s s J n F 1 b 3 Q 7 U 2 V j d G l v b j E v M S / Q m N C 3 0 L z Q t d C 9 0 L j R g t G M I N G C 0 L j Q v y 5 7 Q 2 9 s d W 1 u M z k s M z h 9 J n F 1 b 3 Q 7 L C Z x d W 9 0 O 1 N l Y 3 R p b 2 4 x L z E v 0 J j Q t 9 C 8 0 L X Q v d C 4 0 Y L R j C D R g t C 4 0 L 8 u e 0 N v b H V t b j Q w L D M 5 f S Z x d W 9 0 O y w m c X V v d D t T Z W N 0 a W 9 u M S 8 x L 9 C Y 0 L f Q v N C 1 0 L 3 Q u N G C 0 Y w g 0 Y L Q u N C / L n t D b 2 x 1 b W 4 0 M S w 0 M H 0 m c X V v d D s s J n F 1 b 3 Q 7 U 2 V j d G l v b j E v M S / Q m N C 3 0 L z Q t d C 9 0 L j R g t G M I N G C 0 L j Q v y 5 7 Q 2 9 s d W 1 u N D I s N D F 9 J n F 1 b 3 Q 7 L C Z x d W 9 0 O 1 N l Y 3 R p b 2 4 x L z E v 0 J j Q t 9 C 8 0 L X Q v d C 4 0 Y L R j C D R g t C 4 0 L 8 u e 0 N v b H V t b j Q z L D Q y f S Z x d W 9 0 O y w m c X V v d D t T Z W N 0 a W 9 u M S 8 x L 9 C Y 0 L f Q v N C 1 0 L 3 Q u N G C 0 Y w g 0 Y L Q u N C / L n t D b 2 x 1 b W 4 0 N C w 0 M 3 0 m c X V v d D s s J n F 1 b 3 Q 7 U 2 V j d G l v b j E v M S / Q m N C 3 0 L z Q t d C 9 0 L j R g t G M I N G C 0 L j Q v y 5 7 Q 2 9 s d W 1 u N D U s N D R 9 J n F 1 b 3 Q 7 L C Z x d W 9 0 O 1 N l Y 3 R p b 2 4 x L z E v 0 J j Q t 9 C 8 0 L X Q v d C 4 0 Y L R j C D R g t C 4 0 L 8 u e 0 N v b H V t b j Q 2 L D Q 1 f S Z x d W 9 0 O y w m c X V v d D t T Z W N 0 a W 9 u M S 8 x L 9 C Y 0 L f Q v N C 1 0 L 3 Q u N G C 0 Y w g 0 Y L Q u N C / L n t D b 2 x 1 b W 4 0 N y w 0 N n 0 m c X V v d D s s J n F 1 b 3 Q 7 U 2 V j d G l v b j E v M S / Q m N C 3 0 L z Q t d C 9 0 L j R g t G M I N G C 0 L j Q v y 5 7 Q 2 9 s d W 1 u N D g s N D d 9 J n F 1 b 3 Q 7 L C Z x d W 9 0 O 1 N l Y 3 R p b 2 4 x L z E v 0 J j Q t 9 C 8 0 L X Q v d C 4 0 Y L R j C D R g t C 4 0 L 8 u e 0 N v b H V t b j Q 5 L D Q 4 f S Z x d W 9 0 O y w m c X V v d D t T Z W N 0 a W 9 u M S 8 x L 9 C Y 0 L f Q v N C 1 0 L 3 Q u N G C 0 Y w g 0 Y L Q u N C /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y N D o z O C 4 x M T Q 4 M D g x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y K S / Q m N C 3 0 L z Q t d C 9 0 L j R g t G M I N G C 0 L j Q v y 5 7 Q 2 9 s d W 1 u M S w w f S Z x d W 9 0 O y w m c X V v d D t T Z W N 0 a W 9 u M S 8 x I C g y K S / Q m N C 3 0 L z Q t d C 9 0 L j R g t G M I N G C 0 L j Q v y 5 7 Q 2 9 s d W 1 u M i w x f S Z x d W 9 0 O y w m c X V v d D t T Z W N 0 a W 9 u M S 8 x I C g y K S / Q m N C 3 0 L z Q t d C 9 0 L j R g t G M I N G C 0 L j Q v y 5 7 Q 2 9 s d W 1 u M y w y f S Z x d W 9 0 O y w m c X V v d D t T Z W N 0 a W 9 u M S 8 x I C g y K S / Q m N C 3 0 L z Q t d C 9 0 L j R g t G M I N G C 0 L j Q v y 5 7 Q 2 9 s d W 1 u N C w z f S Z x d W 9 0 O y w m c X V v d D t T Z W N 0 a W 9 u M S 8 x I C g y K S / Q m N C 3 0 L z Q t d C 9 0 L j R g t G M I N G C 0 L j Q v y 5 7 Q 2 9 s d W 1 u N S w 0 f S Z x d W 9 0 O y w m c X V v d D t T Z W N 0 a W 9 u M S 8 x I C g y K S / Q m N C 3 0 L z Q t d C 9 0 L j R g t G M I N G C 0 L j Q v y 5 7 Q 2 9 s d W 1 u N i w 1 f S Z x d W 9 0 O y w m c X V v d D t T Z W N 0 a W 9 u M S 8 x I C g y K S / Q m N C 3 0 L z Q t d C 9 0 L j R g t G M I N G C 0 L j Q v y 5 7 Q 2 9 s d W 1 u N y w 2 f S Z x d W 9 0 O y w m c X V v d D t T Z W N 0 a W 9 u M S 8 x I C g y K S / Q m N C 3 0 L z Q t d C 9 0 L j R g t G M I N G C 0 L j Q v y 5 7 Q 2 9 s d W 1 u O C w 3 f S Z x d W 9 0 O y w m c X V v d D t T Z W N 0 a W 9 u M S 8 x I C g y K S / Q m N C 3 0 L z Q t d C 9 0 L j R g t G M I N G C 0 L j Q v y 5 7 Q 2 9 s d W 1 u O S w 4 f S Z x d W 9 0 O y w m c X V v d D t T Z W N 0 a W 9 u M S 8 x I C g y K S / Q m N C 3 0 L z Q t d C 9 0 L j R g t G M I N G C 0 L j Q v y 5 7 Q 2 9 s d W 1 u M T A s O X 0 m c X V v d D s s J n F 1 b 3 Q 7 U 2 V j d G l v b j E v M S A o M i k v 0 J j Q t 9 C 8 0 L X Q v d C 4 0 Y L R j C D R g t C 4 0 L 8 u e 0 N v b H V t b j E x L D E w f S Z x d W 9 0 O y w m c X V v d D t T Z W N 0 a W 9 u M S 8 x I C g y K S / Q m N C 3 0 L z Q t d C 9 0 L j R g t G M I N G C 0 L j Q v y 5 7 Q 2 9 s d W 1 u M T I s M T F 9 J n F 1 b 3 Q 7 L C Z x d W 9 0 O 1 N l Y 3 R p b 2 4 x L z E g K D I p L 9 C Y 0 L f Q v N C 1 0 L 3 Q u N G C 0 Y w g 0 Y L Q u N C / L n t D b 2 x 1 b W 4 x M y w x M n 0 m c X V v d D s s J n F 1 b 3 Q 7 U 2 V j d G l v b j E v M S A o M i k v 0 J j Q t 9 C 8 0 L X Q v d C 4 0 Y L R j C D R g t C 4 0 L 8 u e 0 N v b H V t b j E 0 L D E z f S Z x d W 9 0 O y w m c X V v d D t T Z W N 0 a W 9 u M S 8 x I C g y K S / Q m N C 3 0 L z Q t d C 9 0 L j R g t G M I N G C 0 L j Q v y 5 7 Q 2 9 s d W 1 u M T U s M T R 9 J n F 1 b 3 Q 7 L C Z x d W 9 0 O 1 N l Y 3 R p b 2 4 x L z E g K D I p L 9 C Y 0 L f Q v N C 1 0 L 3 Q u N G C 0 Y w g 0 Y L Q u N C / L n t D b 2 x 1 b W 4 x N i w x N X 0 m c X V v d D s s J n F 1 b 3 Q 7 U 2 V j d G l v b j E v M S A o M i k v 0 J j Q t 9 C 8 0 L X Q v d C 4 0 Y L R j C D R g t C 4 0 L 8 u e 0 N v b H V t b j E 3 L D E 2 f S Z x d W 9 0 O y w m c X V v d D t T Z W N 0 a W 9 u M S 8 x I C g y K S / Q m N C 3 0 L z Q t d C 9 0 L j R g t G M I N G C 0 L j Q v y 5 7 Q 2 9 s d W 1 u M T g s M T d 9 J n F 1 b 3 Q 7 L C Z x d W 9 0 O 1 N l Y 3 R p b 2 4 x L z E g K D I p L 9 C Y 0 L f Q v N C 1 0 L 3 Q u N G C 0 Y w g 0 Y L Q u N C / L n t D b 2 x 1 b W 4 x O S w x O H 0 m c X V v d D s s J n F 1 b 3 Q 7 U 2 V j d G l v b j E v M S A o M i k v 0 J j Q t 9 C 8 0 L X Q v d C 4 0 Y L R j C D R g t C 4 0 L 8 u e 0 N v b H V t b j I w L D E 5 f S Z x d W 9 0 O y w m c X V v d D t T Z W N 0 a W 9 u M S 8 x I C g y K S / Q m N C 3 0 L z Q t d C 9 0 L j R g t G M I N G C 0 L j Q v y 5 7 Q 2 9 s d W 1 u M j E s M j B 9 J n F 1 b 3 Q 7 L C Z x d W 9 0 O 1 N l Y 3 R p b 2 4 x L z E g K D I p L 9 C Y 0 L f Q v N C 1 0 L 3 Q u N G C 0 Y w g 0 Y L Q u N C / L n t D b 2 x 1 b W 4 y M i w y M X 0 m c X V v d D s s J n F 1 b 3 Q 7 U 2 V j d G l v b j E v M S A o M i k v 0 J j Q t 9 C 8 0 L X Q v d C 4 0 Y L R j C D R g t C 4 0 L 8 u e 0 N v b H V t b j I z L D I y f S Z x d W 9 0 O y w m c X V v d D t T Z W N 0 a W 9 u M S 8 x I C g y K S / Q m N C 3 0 L z Q t d C 9 0 L j R g t G M I N G C 0 L j Q v y 5 7 Q 2 9 s d W 1 u M j Q s M j N 9 J n F 1 b 3 Q 7 L C Z x d W 9 0 O 1 N l Y 3 R p b 2 4 x L z E g K D I p L 9 C Y 0 L f Q v N C 1 0 L 3 Q u N G C 0 Y w g 0 Y L Q u N C / L n t D b 2 x 1 b W 4 y N S w y N H 0 m c X V v d D s s J n F 1 b 3 Q 7 U 2 V j d G l v b j E v M S A o M i k v 0 J j Q t 9 C 8 0 L X Q v d C 4 0 Y L R j C D R g t C 4 0 L 8 u e 0 N v b H V t b j I 2 L D I 1 f S Z x d W 9 0 O y w m c X V v d D t T Z W N 0 a W 9 u M S 8 x I C g y K S / Q m N C 3 0 L z Q t d C 9 0 L j R g t G M I N G C 0 L j Q v y 5 7 Q 2 9 s d W 1 u M j c s M j Z 9 J n F 1 b 3 Q 7 L C Z x d W 9 0 O 1 N l Y 3 R p b 2 4 x L z E g K D I p L 9 C Y 0 L f Q v N C 1 0 L 3 Q u N G C 0 Y w g 0 Y L Q u N C / L n t D b 2 x 1 b W 4 y O C w y N 3 0 m c X V v d D s s J n F 1 b 3 Q 7 U 2 V j d G l v b j E v M S A o M i k v 0 J j Q t 9 C 8 0 L X Q v d C 4 0 Y L R j C D R g t C 4 0 L 8 u e 0 N v b H V t b j I 5 L D I 4 f S Z x d W 9 0 O y w m c X V v d D t T Z W N 0 a W 9 u M S 8 x I C g y K S / Q m N C 3 0 L z Q t d C 9 0 L j R g t G M I N G C 0 L j Q v y 5 7 Q 2 9 s d W 1 u M z A s M j l 9 J n F 1 b 3 Q 7 L C Z x d W 9 0 O 1 N l Y 3 R p b 2 4 x L z E g K D I p L 9 C Y 0 L f Q v N C 1 0 L 3 Q u N G C 0 Y w g 0 Y L Q u N C / L n t D b 2 x 1 b W 4 z M S w z M H 0 m c X V v d D s s J n F 1 b 3 Q 7 U 2 V j d G l v b j E v M S A o M i k v 0 J j Q t 9 C 8 0 L X Q v d C 4 0 Y L R j C D R g t C 4 0 L 8 u e 0 N v b H V t b j M y L D M x f S Z x d W 9 0 O y w m c X V v d D t T Z W N 0 a W 9 u M S 8 x I C g y K S / Q m N C 3 0 L z Q t d C 9 0 L j R g t G M I N G C 0 L j Q v y 5 7 Q 2 9 s d W 1 u M z M s M z J 9 J n F 1 b 3 Q 7 L C Z x d W 9 0 O 1 N l Y 3 R p b 2 4 x L z E g K D I p L 9 C Y 0 L f Q v N C 1 0 L 3 Q u N G C 0 Y w g 0 Y L Q u N C / L n t D b 2 x 1 b W 4 z N C w z M 3 0 m c X V v d D s s J n F 1 b 3 Q 7 U 2 V j d G l v b j E v M S A o M i k v 0 J j Q t 9 C 8 0 L X Q v d C 4 0 Y L R j C D R g t C 4 0 L 8 u e 0 N v b H V t b j M 1 L D M 0 f S Z x d W 9 0 O y w m c X V v d D t T Z W N 0 a W 9 u M S 8 x I C g y K S / Q m N C 3 0 L z Q t d C 9 0 L j R g t G M I N G C 0 L j Q v y 5 7 Q 2 9 s d W 1 u M z Y s M z V 9 J n F 1 b 3 Q 7 L C Z x d W 9 0 O 1 N l Y 3 R p b 2 4 x L z E g K D I p L 9 C Y 0 L f Q v N C 1 0 L 3 Q u N G C 0 Y w g 0 Y L Q u N C / L n t D b 2 x 1 b W 4 z N y w z N n 0 m c X V v d D s s J n F 1 b 3 Q 7 U 2 V j d G l v b j E v M S A o M i k v 0 J j Q t 9 C 8 0 L X Q v d C 4 0 Y L R j C D R g t C 4 0 L 8 u e 0 N v b H V t b j M 4 L D M 3 f S Z x d W 9 0 O y w m c X V v d D t T Z W N 0 a W 9 u M S 8 x I C g y K S / Q m N C 3 0 L z Q t d C 9 0 L j R g t G M I N G C 0 L j Q v y 5 7 Q 2 9 s d W 1 u M z k s M z h 9 J n F 1 b 3 Q 7 L C Z x d W 9 0 O 1 N l Y 3 R p b 2 4 x L z E g K D I p L 9 C Y 0 L f Q v N C 1 0 L 3 Q u N G C 0 Y w g 0 Y L Q u N C / L n t D b 2 x 1 b W 4 0 M C w z O X 0 m c X V v d D s s J n F 1 b 3 Q 7 U 2 V j d G l v b j E v M S A o M i k v 0 J j Q t 9 C 8 0 L X Q v d C 4 0 Y L R j C D R g t C 4 0 L 8 u e 0 N v b H V t b j Q x L D Q w f S Z x d W 9 0 O y w m c X V v d D t T Z W N 0 a W 9 u M S 8 x I C g y K S / Q m N C 3 0 L z Q t d C 9 0 L j R g t G M I N G C 0 L j Q v y 5 7 Q 2 9 s d W 1 u N D I s N D F 9 J n F 1 b 3 Q 7 L C Z x d W 9 0 O 1 N l Y 3 R p b 2 4 x L z E g K D I p L 9 C Y 0 L f Q v N C 1 0 L 3 Q u N G C 0 Y w g 0 Y L Q u N C / L n t D b 2 x 1 b W 4 0 M y w 0 M n 0 m c X V v d D s s J n F 1 b 3 Q 7 U 2 V j d G l v b j E v M S A o M i k v 0 J j Q t 9 C 8 0 L X Q v d C 4 0 Y L R j C D R g t C 4 0 L 8 u e 0 N v b H V t b j Q 0 L D Q z f S Z x d W 9 0 O y w m c X V v d D t T Z W N 0 a W 9 u M S 8 x I C g y K S / Q m N C 3 0 L z Q t d C 9 0 L j R g t G M I N G C 0 L j Q v y 5 7 Q 2 9 s d W 1 u N D U s N D R 9 J n F 1 b 3 Q 7 L C Z x d W 9 0 O 1 N l Y 3 R p b 2 4 x L z E g K D I p L 9 C Y 0 L f Q v N C 1 0 L 3 Q u N G C 0 Y w g 0 Y L Q u N C / L n t D b 2 x 1 b W 4 0 N i w 0 N X 0 m c X V v d D s s J n F 1 b 3 Q 7 U 2 V j d G l v b j E v M S A o M i k v 0 J j Q t 9 C 8 0 L X Q v d C 4 0 Y L R j C D R g t C 4 0 L 8 u e 0 N v b H V t b j Q 3 L D Q 2 f S Z x d W 9 0 O y w m c X V v d D t T Z W N 0 a W 9 u M S 8 x I C g y K S / Q m N C 3 0 L z Q t d C 9 0 L j R g t G M I N G C 0 L j Q v y 5 7 Q 2 9 s d W 1 u N D g s N D d 9 J n F 1 b 3 Q 7 L C Z x d W 9 0 O 1 N l Y 3 R p b 2 4 x L z E g K D I p L 9 C Y 0 L f Q v N C 1 0 L 3 Q u N G C 0 Y w g 0 Y L Q u N C / L n t D b 2 x 1 b W 4 0 O S w 0 O H 0 m c X V v d D s s J n F 1 b 3 Q 7 U 2 V j d G l v b j E v M S A o M i k v 0 J j Q t 9 C 8 0 L X Q v d C 4 0 Y L R j C D R g t C 4 0 L 8 u e 0 N v b H V t b j U w L D Q 5 f S Z x d W 9 0 O y w m c X V v d D t T Z W N 0 a W 9 u M S 8 x I C g y K S / Q m N C 3 0 L z Q t d C 9 0 L j R g t G M I N G C 0 L j Q v y 5 7 Q 2 9 s d W 1 u N T E s N T B 9 J n F 1 b 3 Q 7 L C Z x d W 9 0 O 1 N l Y 3 R p b 2 4 x L z E g K D I p L 9 C Y 0 L f Q v N C 1 0 L 3 Q u N G C 0 Y w g 0 Y L Q u N C / L n t D b 2 x 1 b W 4 1 M i w 1 M X 0 m c X V v d D s s J n F 1 b 3 Q 7 U 2 V j d G l v b j E v M S A o M i k v 0 J j Q t 9 C 8 0 L X Q v d C 4 0 Y L R j C D R g t C 4 0 L 8 u e 0 N v b H V t b j U z L D U y f S Z x d W 9 0 O y w m c X V v d D t T Z W N 0 a W 9 u M S 8 x I C g y K S / Q m N C 3 0 L z Q t d C 9 0 L j R g t G M I N G C 0 L j Q v y 5 7 Q 2 9 s d W 1 u N T Q s N T N 9 J n F 1 b 3 Q 7 L C Z x d W 9 0 O 1 N l Y 3 R p b 2 4 x L z E g K D I p L 9 C Y 0 L f Q v N C 1 0 L 3 Q u N G C 0 Y w g 0 Y L Q u N C / L n t D b 2 x 1 b W 4 1 N S w 1 N H 0 m c X V v d D s s J n F 1 b 3 Q 7 U 2 V j d G l v b j E v M S A o M i k v 0 J j Q t 9 C 8 0 L X Q v d C 4 0 Y L R j C D R g t C 4 0 L 8 u e 0 N v b H V t b j U 2 L D U 1 f S Z x d W 9 0 O y w m c X V v d D t T Z W N 0 a W 9 u M S 8 x I C g y K S / Q m N C 3 0 L z Q t d C 9 0 L j R g t G M I N G C 0 L j Q v y 5 7 Q 2 9 s d W 1 u N T c s N T Z 9 J n F 1 b 3 Q 7 L C Z x d W 9 0 O 1 N l Y 3 R p b 2 4 x L z E g K D I p L 9 C Y 0 L f Q v N C 1 0 L 3 Q u N G C 0 Y w g 0 Y L Q u N C / L n t D b 2 x 1 b W 4 1 O C w 1 N 3 0 m c X V v d D s s J n F 1 b 3 Q 7 U 2 V j d G l v b j E v M S A o M i k v 0 J j Q t 9 C 8 0 L X Q v d C 4 0 Y L R j C D R g t C 4 0 L 8 u e 0 N v b H V t b j U 5 L D U 4 f S Z x d W 9 0 O y w m c X V v d D t T Z W N 0 a W 9 u M S 8 x I C g y K S / Q m N C 3 0 L z Q t d C 9 0 L j R g t G M I N G C 0 L j Q v y 5 7 Q 2 9 s d W 1 u N j A s N T l 9 J n F 1 b 3 Q 7 L C Z x d W 9 0 O 1 N l Y 3 R p b 2 4 x L z E g K D I p L 9 C Y 0 L f Q v N C 1 0 L 3 Q u N G C 0 Y w g 0 Y L Q u N C / L n t D b 2 x 1 b W 4 2 M S w 2 M H 0 m c X V v d D s s J n F 1 b 3 Q 7 U 2 V j d G l v b j E v M S A o M i k v 0 J j Q t 9 C 8 0 L X Q v d C 4 0 Y L R j C D R g t C 4 0 L 8 u e 0 N v b H V t b j Y y L D Y x f S Z x d W 9 0 O y w m c X V v d D t T Z W N 0 a W 9 u M S 8 x I C g y K S / Q m N C 3 0 L z Q t d C 9 0 L j R g t G M I N G C 0 L j Q v y 5 7 Q 2 9 s d W 1 u N j M s N j J 9 J n F 1 b 3 Q 7 L C Z x d W 9 0 O 1 N l Y 3 R p b 2 4 x L z E g K D I p L 9 C Y 0 L f Q v N C 1 0 L 3 Q u N G C 0 Y w g 0 Y L Q u N C / L n t D b 2 x 1 b W 4 2 N C w 2 M 3 0 m c X V v d D s s J n F 1 b 3 Q 7 U 2 V j d G l v b j E v M S A o M i k v 0 J j Q t 9 C 8 0 L X Q v d C 4 0 Y L R j C D R g t C 4 0 L 8 u e 0 N v b H V t b j Y 1 L D Y 0 f S Z x d W 9 0 O y w m c X V v d D t T Z W N 0 a W 9 u M S 8 x I C g y K S / Q m N C 3 0 L z Q t d C 9 0 L j R g t G M I N G C 0 L j Q v y 5 7 Q 2 9 s d W 1 u N j Y s N j V 9 J n F 1 b 3 Q 7 L C Z x d W 9 0 O 1 N l Y 3 R p b 2 4 x L z E g K D I p L 9 C Y 0 L f Q v N C 1 0 L 3 Q u N G C 0 Y w g 0 Y L Q u N C / L n t D b 2 x 1 b W 4 2 N y w 2 N n 0 m c X V v d D s s J n F 1 b 3 Q 7 U 2 V j d G l v b j E v M S A o M i k v 0 J j Q t 9 C 8 0 L X Q v d C 4 0 Y L R j C D R g t C 4 0 L 8 u e 0 N v b H V t b j Y 4 L D Y 3 f S Z x d W 9 0 O y w m c X V v d D t T Z W N 0 a W 9 u M S 8 x I C g y K S / Q m N C 3 0 L z Q t d C 9 0 L j R g t G M I N G C 0 L j Q v y 5 7 Q 2 9 s d W 1 u N j k s N j h 9 J n F 1 b 3 Q 7 L C Z x d W 9 0 O 1 N l Y 3 R p b 2 4 x L z E g K D I p L 9 C Y 0 L f Q v N C 1 0 L 3 Q u N G C 0 Y w g 0 Y L Q u N C / L n t D b 2 x 1 b W 4 3 M C w 2 O X 0 m c X V v d D s s J n F 1 b 3 Q 7 U 2 V j d G l v b j E v M S A o M i k v 0 J j Q t 9 C 8 0 L X Q v d C 4 0 Y L R j C D R g t C 4 0 L 8 u e 0 N v b H V t b j c x L D c w f S Z x d W 9 0 O y w m c X V v d D t T Z W N 0 a W 9 u M S 8 x I C g y K S / Q m N C 3 0 L z Q t d C 9 0 L j R g t G M I N G C 0 L j Q v y 5 7 Q 2 9 s d W 1 u N z I s N z F 9 J n F 1 b 3 Q 7 L C Z x d W 9 0 O 1 N l Y 3 R p b 2 4 x L z E g K D I p L 9 C Y 0 L f Q v N C 1 0 L 3 Q u N G C 0 Y w g 0 Y L Q u N C / L n t D b 2 x 1 b W 4 3 M y w 3 M n 0 m c X V v d D s s J n F 1 b 3 Q 7 U 2 V j d G l v b j E v M S A o M i k v 0 J j Q t 9 C 8 0 L X Q v d C 4 0 Y L R j C D R g t C 4 0 L 8 u e 0 N v b H V t b j c 0 L D c z f S Z x d W 9 0 O y w m c X V v d D t T Z W N 0 a W 9 u M S 8 x I C g y K S / Q m N C 3 0 L z Q t d C 9 0 L j R g t G M I N G C 0 L j Q v y 5 7 Q 2 9 s d W 1 u N z U s N z R 9 J n F 1 b 3 Q 7 L C Z x d W 9 0 O 1 N l Y 3 R p b 2 4 x L z E g K D I p L 9 C Y 0 L f Q v N C 1 0 L 3 Q u N G C 0 Y w g 0 Y L Q u N C / L n t D b 2 x 1 b W 4 3 N i w 3 N X 0 m c X V v d D s s J n F 1 b 3 Q 7 U 2 V j d G l v b j E v M S A o M i k v 0 J j Q t 9 C 8 0 L X Q v d C 4 0 Y L R j C D R g t C 4 0 L 8 u e 0 N v b H V t b j c 3 L D c 2 f S Z x d W 9 0 O y w m c X V v d D t T Z W N 0 a W 9 u M S 8 x I C g y K S / Q m N C 3 0 L z Q t d C 9 0 L j R g t G M I N G C 0 L j Q v y 5 7 Q 2 9 s d W 1 u N z g s N z d 9 J n F 1 b 3 Q 7 L C Z x d W 9 0 O 1 N l Y 3 R p b 2 4 x L z E g K D I p L 9 C Y 0 L f Q v N C 1 0 L 3 Q u N G C 0 Y w g 0 Y L Q u N C / L n t D b 2 x 1 b W 4 3 O S w 3 O H 0 m c X V v d D s s J n F 1 b 3 Q 7 U 2 V j d G l v b j E v M S A o M i k v 0 J j Q t 9 C 8 0 L X Q v d C 4 0 Y L R j C D R g t C 4 0 L 8 u e 0 N v b H V t b j g w L D c 5 f S Z x d W 9 0 O y w m c X V v d D t T Z W N 0 a W 9 u M S 8 x I C g y K S / Q m N C 3 0 L z Q t d C 9 0 L j R g t G M I N G C 0 L j Q v y 5 7 Q 2 9 s d W 1 u O D E s O D B 9 J n F 1 b 3 Q 7 L C Z x d W 9 0 O 1 N l Y 3 R p b 2 4 x L z E g K D I p L 9 C Y 0 L f Q v N C 1 0 L 3 Q u N G C 0 Y w g 0 Y L Q u N C / L n t D b 2 x 1 b W 4 4 M i w 4 M X 0 m c X V v d D s s J n F 1 b 3 Q 7 U 2 V j d G l v b j E v M S A o M i k v 0 J j Q t 9 C 8 0 L X Q v d C 4 0 Y L R j C D R g t C 4 0 L 8 u e 0 N v b H V t b j g z L D g y f S Z x d W 9 0 O y w m c X V v d D t T Z W N 0 a W 9 u M S 8 x I C g y K S / Q m N C 3 0 L z Q t d C 9 0 L j R g t G M I N G C 0 L j Q v y 5 7 Q 2 9 s d W 1 u O D Q s O D N 9 J n F 1 b 3 Q 7 L C Z x d W 9 0 O 1 N l Y 3 R p b 2 4 x L z E g K D I p L 9 C Y 0 L f Q v N C 1 0 L 3 Q u N G C 0 Y w g 0 Y L Q u N C / L n t D b 2 x 1 b W 4 4 N S w 4 N H 0 m c X V v d D s s J n F 1 b 3 Q 7 U 2 V j d G l v b j E v M S A o M i k v 0 J j Q t 9 C 8 0 L X Q v d C 4 0 Y L R j C D R g t C 4 0 L 8 u e 0 N v b H V t b j g 2 L D g 1 f S Z x d W 9 0 O y w m c X V v d D t T Z W N 0 a W 9 u M S 8 x I C g y K S / Q m N C 3 0 L z Q t d C 9 0 L j R g t G M I N G C 0 L j Q v y 5 7 Q 2 9 s d W 1 u O D c s O D Z 9 J n F 1 b 3 Q 7 L C Z x d W 9 0 O 1 N l Y 3 R p b 2 4 x L z E g K D I p L 9 C Y 0 L f Q v N C 1 0 L 3 Q u N G C 0 Y w g 0 Y L Q u N C / L n t D b 2 x 1 b W 4 4 O C w 4 N 3 0 m c X V v d D s s J n F 1 b 3 Q 7 U 2 V j d G l v b j E v M S A o M i k v 0 J j Q t 9 C 8 0 L X Q v d C 4 0 Y L R j C D R g t C 4 0 L 8 u e 0 N v b H V t b j g 5 L D g 4 f S Z x d W 9 0 O y w m c X V v d D t T Z W N 0 a W 9 u M S 8 x I C g y K S / Q m N C 3 0 L z Q t d C 9 0 L j R g t G M I N G C 0 L j Q v y 5 7 Q 2 9 s d W 1 u O T A s O D l 9 J n F 1 b 3 Q 7 L C Z x d W 9 0 O 1 N l Y 3 R p b 2 4 x L z E g K D I p L 9 C Y 0 L f Q v N C 1 0 L 3 Q u N G C 0 Y w g 0 Y L Q u N C / L n t D b 2 x 1 b W 4 5 M S w 5 M H 0 m c X V v d D s s J n F 1 b 3 Q 7 U 2 V j d G l v b j E v M S A o M i k v 0 J j Q t 9 C 8 0 L X Q v d C 4 0 Y L R j C D R g t C 4 0 L 8 u e 0 N v b H V t b j k y L D k x f S Z x d W 9 0 O y w m c X V v d D t T Z W N 0 a W 9 u M S 8 x I C g y K S / Q m N C 3 0 L z Q t d C 9 0 L j R g t G M I N G C 0 L j Q v y 5 7 Q 2 9 s d W 1 u O T M s O T J 9 J n F 1 b 3 Q 7 L C Z x d W 9 0 O 1 N l Y 3 R p b 2 4 x L z E g K D I p L 9 C Y 0 L f Q v N C 1 0 L 3 Q u N G C 0 Y w g 0 Y L Q u N C / L n t D b 2 x 1 b W 4 5 N C w 5 M 3 0 m c X V v d D s s J n F 1 b 3 Q 7 U 2 V j d G l v b j E v M S A o M i k v 0 J j Q t 9 C 8 0 L X Q v d C 4 0 Y L R j C D R g t C 4 0 L 8 u e 0 N v b H V t b j k 1 L D k 0 f S Z x d W 9 0 O y w m c X V v d D t T Z W N 0 a W 9 u M S 8 x I C g y K S / Q m N C 3 0 L z Q t d C 9 0 L j R g t G M I N G C 0 L j Q v y 5 7 Q 2 9 s d W 1 u O T Y s O T V 9 J n F 1 b 3 Q 7 L C Z x d W 9 0 O 1 N l Y 3 R p b 2 4 x L z E g K D I p L 9 C Y 0 L f Q v N C 1 0 L 3 Q u N G C 0 Y w g 0 Y L Q u N C / L n t D b 2 x 1 b W 4 5 N y w 5 N n 0 m c X V v d D s s J n F 1 b 3 Q 7 U 2 V j d G l v b j E v M S A o M i k v 0 J j Q t 9 C 8 0 L X Q v d C 4 0 Y L R j C D R g t C 4 0 L 8 u e 0 N v b H V t b j k 4 L D k 3 f S Z x d W 9 0 O y w m c X V v d D t T Z W N 0 a W 9 u M S 8 x I C g y K S / Q m N C 3 0 L z Q t d C 9 0 L j R g t G M I N G C 0 L j Q v y 5 7 Q 2 9 s d W 1 u O T k s O T h 9 J n F 1 b 3 Q 7 L C Z x d W 9 0 O 1 N l Y 3 R p b 2 4 x L z E g K D I p L 9 C Y 0 L f Q v N C 1 0 L 3 Q u N G C 0 Y w g 0 Y L Q u N C /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M S A o M i k v 0 J j Q t 9 C 8 0 L X Q v d C 4 0 Y L R j C D R g t C 4 0 L 8 u e 0 N v b H V t b j E s M H 0 m c X V v d D s s J n F 1 b 3 Q 7 U 2 V j d G l v b j E v M S A o M i k v 0 J j Q t 9 C 8 0 L X Q v d C 4 0 Y L R j C D R g t C 4 0 L 8 u e 0 N v b H V t b j I s M X 0 m c X V v d D s s J n F 1 b 3 Q 7 U 2 V j d G l v b j E v M S A o M i k v 0 J j Q t 9 C 8 0 L X Q v d C 4 0 Y L R j C D R g t C 4 0 L 8 u e 0 N v b H V t b j M s M n 0 m c X V v d D s s J n F 1 b 3 Q 7 U 2 V j d G l v b j E v M S A o M i k v 0 J j Q t 9 C 8 0 L X Q v d C 4 0 Y L R j C D R g t C 4 0 L 8 u e 0 N v b H V t b j Q s M 3 0 m c X V v d D s s J n F 1 b 3 Q 7 U 2 V j d G l v b j E v M S A o M i k v 0 J j Q t 9 C 8 0 L X Q v d C 4 0 Y L R j C D R g t C 4 0 L 8 u e 0 N v b H V t b j U s N H 0 m c X V v d D s s J n F 1 b 3 Q 7 U 2 V j d G l v b j E v M S A o M i k v 0 J j Q t 9 C 8 0 L X Q v d C 4 0 Y L R j C D R g t C 4 0 L 8 u e 0 N v b H V t b j Y s N X 0 m c X V v d D s s J n F 1 b 3 Q 7 U 2 V j d G l v b j E v M S A o M i k v 0 J j Q t 9 C 8 0 L X Q v d C 4 0 Y L R j C D R g t C 4 0 L 8 u e 0 N v b H V t b j c s N n 0 m c X V v d D s s J n F 1 b 3 Q 7 U 2 V j d G l v b j E v M S A o M i k v 0 J j Q t 9 C 8 0 L X Q v d C 4 0 Y L R j C D R g t C 4 0 L 8 u e 0 N v b H V t b j g s N 3 0 m c X V v d D s s J n F 1 b 3 Q 7 U 2 V j d G l v b j E v M S A o M i k v 0 J j Q t 9 C 8 0 L X Q v d C 4 0 Y L R j C D R g t C 4 0 L 8 u e 0 N v b H V t b j k s O H 0 m c X V v d D s s J n F 1 b 3 Q 7 U 2 V j d G l v b j E v M S A o M i k v 0 J j Q t 9 C 8 0 L X Q v d C 4 0 Y L R j C D R g t C 4 0 L 8 u e 0 N v b H V t b j E w L D l 9 J n F 1 b 3 Q 7 L C Z x d W 9 0 O 1 N l Y 3 R p b 2 4 x L z E g K D I p L 9 C Y 0 L f Q v N C 1 0 L 3 Q u N G C 0 Y w g 0 Y L Q u N C / L n t D b 2 x 1 b W 4 x M S w x M H 0 m c X V v d D s s J n F 1 b 3 Q 7 U 2 V j d G l v b j E v M S A o M i k v 0 J j Q t 9 C 8 0 L X Q v d C 4 0 Y L R j C D R g t C 4 0 L 8 u e 0 N v b H V t b j E y L D E x f S Z x d W 9 0 O y w m c X V v d D t T Z W N 0 a W 9 u M S 8 x I C g y K S / Q m N C 3 0 L z Q t d C 9 0 L j R g t G M I N G C 0 L j Q v y 5 7 Q 2 9 s d W 1 u M T M s M T J 9 J n F 1 b 3 Q 7 L C Z x d W 9 0 O 1 N l Y 3 R p b 2 4 x L z E g K D I p L 9 C Y 0 L f Q v N C 1 0 L 3 Q u N G C 0 Y w g 0 Y L Q u N C / L n t D b 2 x 1 b W 4 x N C w x M 3 0 m c X V v d D s s J n F 1 b 3 Q 7 U 2 V j d G l v b j E v M S A o M i k v 0 J j Q t 9 C 8 0 L X Q v d C 4 0 Y L R j C D R g t C 4 0 L 8 u e 0 N v b H V t b j E 1 L D E 0 f S Z x d W 9 0 O y w m c X V v d D t T Z W N 0 a W 9 u M S 8 x I C g y K S / Q m N C 3 0 L z Q t d C 9 0 L j R g t G M I N G C 0 L j Q v y 5 7 Q 2 9 s d W 1 u M T Y s M T V 9 J n F 1 b 3 Q 7 L C Z x d W 9 0 O 1 N l Y 3 R p b 2 4 x L z E g K D I p L 9 C Y 0 L f Q v N C 1 0 L 3 Q u N G C 0 Y w g 0 Y L Q u N C / L n t D b 2 x 1 b W 4 x N y w x N n 0 m c X V v d D s s J n F 1 b 3 Q 7 U 2 V j d G l v b j E v M S A o M i k v 0 J j Q t 9 C 8 0 L X Q v d C 4 0 Y L R j C D R g t C 4 0 L 8 u e 0 N v b H V t b j E 4 L D E 3 f S Z x d W 9 0 O y w m c X V v d D t T Z W N 0 a W 9 u M S 8 x I C g y K S / Q m N C 3 0 L z Q t d C 9 0 L j R g t G M I N G C 0 L j Q v y 5 7 Q 2 9 s d W 1 u M T k s M T h 9 J n F 1 b 3 Q 7 L C Z x d W 9 0 O 1 N l Y 3 R p b 2 4 x L z E g K D I p L 9 C Y 0 L f Q v N C 1 0 L 3 Q u N G C 0 Y w g 0 Y L Q u N C / L n t D b 2 x 1 b W 4 y M C w x O X 0 m c X V v d D s s J n F 1 b 3 Q 7 U 2 V j d G l v b j E v M S A o M i k v 0 J j Q t 9 C 8 0 L X Q v d C 4 0 Y L R j C D R g t C 4 0 L 8 u e 0 N v b H V t b j I x L D I w f S Z x d W 9 0 O y w m c X V v d D t T Z W N 0 a W 9 u M S 8 x I C g y K S / Q m N C 3 0 L z Q t d C 9 0 L j R g t G M I N G C 0 L j Q v y 5 7 Q 2 9 s d W 1 u M j I s M j F 9 J n F 1 b 3 Q 7 L C Z x d W 9 0 O 1 N l Y 3 R p b 2 4 x L z E g K D I p L 9 C Y 0 L f Q v N C 1 0 L 3 Q u N G C 0 Y w g 0 Y L Q u N C / L n t D b 2 x 1 b W 4 y M y w y M n 0 m c X V v d D s s J n F 1 b 3 Q 7 U 2 V j d G l v b j E v M S A o M i k v 0 J j Q t 9 C 8 0 L X Q v d C 4 0 Y L R j C D R g t C 4 0 L 8 u e 0 N v b H V t b j I 0 L D I z f S Z x d W 9 0 O y w m c X V v d D t T Z W N 0 a W 9 u M S 8 x I C g y K S / Q m N C 3 0 L z Q t d C 9 0 L j R g t G M I N G C 0 L j Q v y 5 7 Q 2 9 s d W 1 u M j U s M j R 9 J n F 1 b 3 Q 7 L C Z x d W 9 0 O 1 N l Y 3 R p b 2 4 x L z E g K D I p L 9 C Y 0 L f Q v N C 1 0 L 3 Q u N G C 0 Y w g 0 Y L Q u N C / L n t D b 2 x 1 b W 4 y N i w y N X 0 m c X V v d D s s J n F 1 b 3 Q 7 U 2 V j d G l v b j E v M S A o M i k v 0 J j Q t 9 C 8 0 L X Q v d C 4 0 Y L R j C D R g t C 4 0 L 8 u e 0 N v b H V t b j I 3 L D I 2 f S Z x d W 9 0 O y w m c X V v d D t T Z W N 0 a W 9 u M S 8 x I C g y K S / Q m N C 3 0 L z Q t d C 9 0 L j R g t G M I N G C 0 L j Q v y 5 7 Q 2 9 s d W 1 u M j g s M j d 9 J n F 1 b 3 Q 7 L C Z x d W 9 0 O 1 N l Y 3 R p b 2 4 x L z E g K D I p L 9 C Y 0 L f Q v N C 1 0 L 3 Q u N G C 0 Y w g 0 Y L Q u N C / L n t D b 2 x 1 b W 4 y O S w y O H 0 m c X V v d D s s J n F 1 b 3 Q 7 U 2 V j d G l v b j E v M S A o M i k v 0 J j Q t 9 C 8 0 L X Q v d C 4 0 Y L R j C D R g t C 4 0 L 8 u e 0 N v b H V t b j M w L D I 5 f S Z x d W 9 0 O y w m c X V v d D t T Z W N 0 a W 9 u M S 8 x I C g y K S / Q m N C 3 0 L z Q t d C 9 0 L j R g t G M I N G C 0 L j Q v y 5 7 Q 2 9 s d W 1 u M z E s M z B 9 J n F 1 b 3 Q 7 L C Z x d W 9 0 O 1 N l Y 3 R p b 2 4 x L z E g K D I p L 9 C Y 0 L f Q v N C 1 0 L 3 Q u N G C 0 Y w g 0 Y L Q u N C / L n t D b 2 x 1 b W 4 z M i w z M X 0 m c X V v d D s s J n F 1 b 3 Q 7 U 2 V j d G l v b j E v M S A o M i k v 0 J j Q t 9 C 8 0 L X Q v d C 4 0 Y L R j C D R g t C 4 0 L 8 u e 0 N v b H V t b j M z L D M y f S Z x d W 9 0 O y w m c X V v d D t T Z W N 0 a W 9 u M S 8 x I C g y K S / Q m N C 3 0 L z Q t d C 9 0 L j R g t G M I N G C 0 L j Q v y 5 7 Q 2 9 s d W 1 u M z Q s M z N 9 J n F 1 b 3 Q 7 L C Z x d W 9 0 O 1 N l Y 3 R p b 2 4 x L z E g K D I p L 9 C Y 0 L f Q v N C 1 0 L 3 Q u N G C 0 Y w g 0 Y L Q u N C / L n t D b 2 x 1 b W 4 z N S w z N H 0 m c X V v d D s s J n F 1 b 3 Q 7 U 2 V j d G l v b j E v M S A o M i k v 0 J j Q t 9 C 8 0 L X Q v d C 4 0 Y L R j C D R g t C 4 0 L 8 u e 0 N v b H V t b j M 2 L D M 1 f S Z x d W 9 0 O y w m c X V v d D t T Z W N 0 a W 9 u M S 8 x I C g y K S / Q m N C 3 0 L z Q t d C 9 0 L j R g t G M I N G C 0 L j Q v y 5 7 Q 2 9 s d W 1 u M z c s M z Z 9 J n F 1 b 3 Q 7 L C Z x d W 9 0 O 1 N l Y 3 R p b 2 4 x L z E g K D I p L 9 C Y 0 L f Q v N C 1 0 L 3 Q u N G C 0 Y w g 0 Y L Q u N C / L n t D b 2 x 1 b W 4 z O C w z N 3 0 m c X V v d D s s J n F 1 b 3 Q 7 U 2 V j d G l v b j E v M S A o M i k v 0 J j Q t 9 C 8 0 L X Q v d C 4 0 Y L R j C D R g t C 4 0 L 8 u e 0 N v b H V t b j M 5 L D M 4 f S Z x d W 9 0 O y w m c X V v d D t T Z W N 0 a W 9 u M S 8 x I C g y K S / Q m N C 3 0 L z Q t d C 9 0 L j R g t G M I N G C 0 L j Q v y 5 7 Q 2 9 s d W 1 u N D A s M z l 9 J n F 1 b 3 Q 7 L C Z x d W 9 0 O 1 N l Y 3 R p b 2 4 x L z E g K D I p L 9 C Y 0 L f Q v N C 1 0 L 3 Q u N G C 0 Y w g 0 Y L Q u N C / L n t D b 2 x 1 b W 4 0 M S w 0 M H 0 m c X V v d D s s J n F 1 b 3 Q 7 U 2 V j d G l v b j E v M S A o M i k v 0 J j Q t 9 C 8 0 L X Q v d C 4 0 Y L R j C D R g t C 4 0 L 8 u e 0 N v b H V t b j Q y L D Q x f S Z x d W 9 0 O y w m c X V v d D t T Z W N 0 a W 9 u M S 8 x I C g y K S / Q m N C 3 0 L z Q t d C 9 0 L j R g t G M I N G C 0 L j Q v y 5 7 Q 2 9 s d W 1 u N D M s N D J 9 J n F 1 b 3 Q 7 L C Z x d W 9 0 O 1 N l Y 3 R p b 2 4 x L z E g K D I p L 9 C Y 0 L f Q v N C 1 0 L 3 Q u N G C 0 Y w g 0 Y L Q u N C / L n t D b 2 x 1 b W 4 0 N C w 0 M 3 0 m c X V v d D s s J n F 1 b 3 Q 7 U 2 V j d G l v b j E v M S A o M i k v 0 J j Q t 9 C 8 0 L X Q v d C 4 0 Y L R j C D R g t C 4 0 L 8 u e 0 N v b H V t b j Q 1 L D Q 0 f S Z x d W 9 0 O y w m c X V v d D t T Z W N 0 a W 9 u M S 8 x I C g y K S / Q m N C 3 0 L z Q t d C 9 0 L j R g t G M I N G C 0 L j Q v y 5 7 Q 2 9 s d W 1 u N D Y s N D V 9 J n F 1 b 3 Q 7 L C Z x d W 9 0 O 1 N l Y 3 R p b 2 4 x L z E g K D I p L 9 C Y 0 L f Q v N C 1 0 L 3 Q u N G C 0 Y w g 0 Y L Q u N C / L n t D b 2 x 1 b W 4 0 N y w 0 N n 0 m c X V v d D s s J n F 1 b 3 Q 7 U 2 V j d G l v b j E v M S A o M i k v 0 J j Q t 9 C 8 0 L X Q v d C 4 0 Y L R j C D R g t C 4 0 L 8 u e 0 N v b H V t b j Q 4 L D Q 3 f S Z x d W 9 0 O y w m c X V v d D t T Z W N 0 a W 9 u M S 8 x I C g y K S / Q m N C 3 0 L z Q t d C 9 0 L j R g t G M I N G C 0 L j Q v y 5 7 Q 2 9 s d W 1 u N D k s N D h 9 J n F 1 b 3 Q 7 L C Z x d W 9 0 O 1 N l Y 3 R p b 2 4 x L z E g K D I p L 9 C Y 0 L f Q v N C 1 0 L 3 Q u N G C 0 Y w g 0 Y L Q u N C / L n t D b 2 x 1 b W 4 1 M C w 0 O X 0 m c X V v d D s s J n F 1 b 3 Q 7 U 2 V j d G l v b j E v M S A o M i k v 0 J j Q t 9 C 8 0 L X Q v d C 4 0 Y L R j C D R g t C 4 0 L 8 u e 0 N v b H V t b j U x L D U w f S Z x d W 9 0 O y w m c X V v d D t T Z W N 0 a W 9 u M S 8 x I C g y K S / Q m N C 3 0 L z Q t d C 9 0 L j R g t G M I N G C 0 L j Q v y 5 7 Q 2 9 s d W 1 u N T I s N T F 9 J n F 1 b 3 Q 7 L C Z x d W 9 0 O 1 N l Y 3 R p b 2 4 x L z E g K D I p L 9 C Y 0 L f Q v N C 1 0 L 3 Q u N G C 0 Y w g 0 Y L Q u N C / L n t D b 2 x 1 b W 4 1 M y w 1 M n 0 m c X V v d D s s J n F 1 b 3 Q 7 U 2 V j d G l v b j E v M S A o M i k v 0 J j Q t 9 C 8 0 L X Q v d C 4 0 Y L R j C D R g t C 4 0 L 8 u e 0 N v b H V t b j U 0 L D U z f S Z x d W 9 0 O y w m c X V v d D t T Z W N 0 a W 9 u M S 8 x I C g y K S / Q m N C 3 0 L z Q t d C 9 0 L j R g t G M I N G C 0 L j Q v y 5 7 Q 2 9 s d W 1 u N T U s N T R 9 J n F 1 b 3 Q 7 L C Z x d W 9 0 O 1 N l Y 3 R p b 2 4 x L z E g K D I p L 9 C Y 0 L f Q v N C 1 0 L 3 Q u N G C 0 Y w g 0 Y L Q u N C / L n t D b 2 x 1 b W 4 1 N i w 1 N X 0 m c X V v d D s s J n F 1 b 3 Q 7 U 2 V j d G l v b j E v M S A o M i k v 0 J j Q t 9 C 8 0 L X Q v d C 4 0 Y L R j C D R g t C 4 0 L 8 u e 0 N v b H V t b j U 3 L D U 2 f S Z x d W 9 0 O y w m c X V v d D t T Z W N 0 a W 9 u M S 8 x I C g y K S / Q m N C 3 0 L z Q t d C 9 0 L j R g t G M I N G C 0 L j Q v y 5 7 Q 2 9 s d W 1 u N T g s N T d 9 J n F 1 b 3 Q 7 L C Z x d W 9 0 O 1 N l Y 3 R p b 2 4 x L z E g K D I p L 9 C Y 0 L f Q v N C 1 0 L 3 Q u N G C 0 Y w g 0 Y L Q u N C / L n t D b 2 x 1 b W 4 1 O S w 1 O H 0 m c X V v d D s s J n F 1 b 3 Q 7 U 2 V j d G l v b j E v M S A o M i k v 0 J j Q t 9 C 8 0 L X Q v d C 4 0 Y L R j C D R g t C 4 0 L 8 u e 0 N v b H V t b j Y w L D U 5 f S Z x d W 9 0 O y w m c X V v d D t T Z W N 0 a W 9 u M S 8 x I C g y K S / Q m N C 3 0 L z Q t d C 9 0 L j R g t G M I N G C 0 L j Q v y 5 7 Q 2 9 s d W 1 u N j E s N j B 9 J n F 1 b 3 Q 7 L C Z x d W 9 0 O 1 N l Y 3 R p b 2 4 x L z E g K D I p L 9 C Y 0 L f Q v N C 1 0 L 3 Q u N G C 0 Y w g 0 Y L Q u N C / L n t D b 2 x 1 b W 4 2 M i w 2 M X 0 m c X V v d D s s J n F 1 b 3 Q 7 U 2 V j d G l v b j E v M S A o M i k v 0 J j Q t 9 C 8 0 L X Q v d C 4 0 Y L R j C D R g t C 4 0 L 8 u e 0 N v b H V t b j Y z L D Y y f S Z x d W 9 0 O y w m c X V v d D t T Z W N 0 a W 9 u M S 8 x I C g y K S / Q m N C 3 0 L z Q t d C 9 0 L j R g t G M I N G C 0 L j Q v y 5 7 Q 2 9 s d W 1 u N j Q s N j N 9 J n F 1 b 3 Q 7 L C Z x d W 9 0 O 1 N l Y 3 R p b 2 4 x L z E g K D I p L 9 C Y 0 L f Q v N C 1 0 L 3 Q u N G C 0 Y w g 0 Y L Q u N C / L n t D b 2 x 1 b W 4 2 N S w 2 N H 0 m c X V v d D s s J n F 1 b 3 Q 7 U 2 V j d G l v b j E v M S A o M i k v 0 J j Q t 9 C 8 0 L X Q v d C 4 0 Y L R j C D R g t C 4 0 L 8 u e 0 N v b H V t b j Y 2 L D Y 1 f S Z x d W 9 0 O y w m c X V v d D t T Z W N 0 a W 9 u M S 8 x I C g y K S / Q m N C 3 0 L z Q t d C 9 0 L j R g t G M I N G C 0 L j Q v y 5 7 Q 2 9 s d W 1 u N j c s N j Z 9 J n F 1 b 3 Q 7 L C Z x d W 9 0 O 1 N l Y 3 R p b 2 4 x L z E g K D I p L 9 C Y 0 L f Q v N C 1 0 L 3 Q u N G C 0 Y w g 0 Y L Q u N C / L n t D b 2 x 1 b W 4 2 O C w 2 N 3 0 m c X V v d D s s J n F 1 b 3 Q 7 U 2 V j d G l v b j E v M S A o M i k v 0 J j Q t 9 C 8 0 L X Q v d C 4 0 Y L R j C D R g t C 4 0 L 8 u e 0 N v b H V t b j Y 5 L D Y 4 f S Z x d W 9 0 O y w m c X V v d D t T Z W N 0 a W 9 u M S 8 x I C g y K S / Q m N C 3 0 L z Q t d C 9 0 L j R g t G M I N G C 0 L j Q v y 5 7 Q 2 9 s d W 1 u N z A s N j l 9 J n F 1 b 3 Q 7 L C Z x d W 9 0 O 1 N l Y 3 R p b 2 4 x L z E g K D I p L 9 C Y 0 L f Q v N C 1 0 L 3 Q u N G C 0 Y w g 0 Y L Q u N C / L n t D b 2 x 1 b W 4 3 M S w 3 M H 0 m c X V v d D s s J n F 1 b 3 Q 7 U 2 V j d G l v b j E v M S A o M i k v 0 J j Q t 9 C 8 0 L X Q v d C 4 0 Y L R j C D R g t C 4 0 L 8 u e 0 N v b H V t b j c y L D c x f S Z x d W 9 0 O y w m c X V v d D t T Z W N 0 a W 9 u M S 8 x I C g y K S / Q m N C 3 0 L z Q t d C 9 0 L j R g t G M I N G C 0 L j Q v y 5 7 Q 2 9 s d W 1 u N z M s N z J 9 J n F 1 b 3 Q 7 L C Z x d W 9 0 O 1 N l Y 3 R p b 2 4 x L z E g K D I p L 9 C Y 0 L f Q v N C 1 0 L 3 Q u N G C 0 Y w g 0 Y L Q u N C / L n t D b 2 x 1 b W 4 3 N C w 3 M 3 0 m c X V v d D s s J n F 1 b 3 Q 7 U 2 V j d G l v b j E v M S A o M i k v 0 J j Q t 9 C 8 0 L X Q v d C 4 0 Y L R j C D R g t C 4 0 L 8 u e 0 N v b H V t b j c 1 L D c 0 f S Z x d W 9 0 O y w m c X V v d D t T Z W N 0 a W 9 u M S 8 x I C g y K S / Q m N C 3 0 L z Q t d C 9 0 L j R g t G M I N G C 0 L j Q v y 5 7 Q 2 9 s d W 1 u N z Y s N z V 9 J n F 1 b 3 Q 7 L C Z x d W 9 0 O 1 N l Y 3 R p b 2 4 x L z E g K D I p L 9 C Y 0 L f Q v N C 1 0 L 3 Q u N G C 0 Y w g 0 Y L Q u N C / L n t D b 2 x 1 b W 4 3 N y w 3 N n 0 m c X V v d D s s J n F 1 b 3 Q 7 U 2 V j d G l v b j E v M S A o M i k v 0 J j Q t 9 C 8 0 L X Q v d C 4 0 Y L R j C D R g t C 4 0 L 8 u e 0 N v b H V t b j c 4 L D c 3 f S Z x d W 9 0 O y w m c X V v d D t T Z W N 0 a W 9 u M S 8 x I C g y K S / Q m N C 3 0 L z Q t d C 9 0 L j R g t G M I N G C 0 L j Q v y 5 7 Q 2 9 s d W 1 u N z k s N z h 9 J n F 1 b 3 Q 7 L C Z x d W 9 0 O 1 N l Y 3 R p b 2 4 x L z E g K D I p L 9 C Y 0 L f Q v N C 1 0 L 3 Q u N G C 0 Y w g 0 Y L Q u N C / L n t D b 2 x 1 b W 4 4 M C w 3 O X 0 m c X V v d D s s J n F 1 b 3 Q 7 U 2 V j d G l v b j E v M S A o M i k v 0 J j Q t 9 C 8 0 L X Q v d C 4 0 Y L R j C D R g t C 4 0 L 8 u e 0 N v b H V t b j g x L D g w f S Z x d W 9 0 O y w m c X V v d D t T Z W N 0 a W 9 u M S 8 x I C g y K S / Q m N C 3 0 L z Q t d C 9 0 L j R g t G M I N G C 0 L j Q v y 5 7 Q 2 9 s d W 1 u O D I s O D F 9 J n F 1 b 3 Q 7 L C Z x d W 9 0 O 1 N l Y 3 R p b 2 4 x L z E g K D I p L 9 C Y 0 L f Q v N C 1 0 L 3 Q u N G C 0 Y w g 0 Y L Q u N C / L n t D b 2 x 1 b W 4 4 M y w 4 M n 0 m c X V v d D s s J n F 1 b 3 Q 7 U 2 V j d G l v b j E v M S A o M i k v 0 J j Q t 9 C 8 0 L X Q v d C 4 0 Y L R j C D R g t C 4 0 L 8 u e 0 N v b H V t b j g 0 L D g z f S Z x d W 9 0 O y w m c X V v d D t T Z W N 0 a W 9 u M S 8 x I C g y K S / Q m N C 3 0 L z Q t d C 9 0 L j R g t G M I N G C 0 L j Q v y 5 7 Q 2 9 s d W 1 u O D U s O D R 9 J n F 1 b 3 Q 7 L C Z x d W 9 0 O 1 N l Y 3 R p b 2 4 x L z E g K D I p L 9 C Y 0 L f Q v N C 1 0 L 3 Q u N G C 0 Y w g 0 Y L Q u N C / L n t D b 2 x 1 b W 4 4 N i w 4 N X 0 m c X V v d D s s J n F 1 b 3 Q 7 U 2 V j d G l v b j E v M S A o M i k v 0 J j Q t 9 C 8 0 L X Q v d C 4 0 Y L R j C D R g t C 4 0 L 8 u e 0 N v b H V t b j g 3 L D g 2 f S Z x d W 9 0 O y w m c X V v d D t T Z W N 0 a W 9 u M S 8 x I C g y K S / Q m N C 3 0 L z Q t d C 9 0 L j R g t G M I N G C 0 L j Q v y 5 7 Q 2 9 s d W 1 u O D g s O D d 9 J n F 1 b 3 Q 7 L C Z x d W 9 0 O 1 N l Y 3 R p b 2 4 x L z E g K D I p L 9 C Y 0 L f Q v N C 1 0 L 3 Q u N G C 0 Y w g 0 Y L Q u N C / L n t D b 2 x 1 b W 4 4 O S w 4 O H 0 m c X V v d D s s J n F 1 b 3 Q 7 U 2 V j d G l v b j E v M S A o M i k v 0 J j Q t 9 C 8 0 L X Q v d C 4 0 Y L R j C D R g t C 4 0 L 8 u e 0 N v b H V t b j k w L D g 5 f S Z x d W 9 0 O y w m c X V v d D t T Z W N 0 a W 9 u M S 8 x I C g y K S / Q m N C 3 0 L z Q t d C 9 0 L j R g t G M I N G C 0 L j Q v y 5 7 Q 2 9 s d W 1 u O T E s O T B 9 J n F 1 b 3 Q 7 L C Z x d W 9 0 O 1 N l Y 3 R p b 2 4 x L z E g K D I p L 9 C Y 0 L f Q v N C 1 0 L 3 Q u N G C 0 Y w g 0 Y L Q u N C / L n t D b 2 x 1 b W 4 5 M i w 5 M X 0 m c X V v d D s s J n F 1 b 3 Q 7 U 2 V j d G l v b j E v M S A o M i k v 0 J j Q t 9 C 8 0 L X Q v d C 4 0 Y L R j C D R g t C 4 0 L 8 u e 0 N v b H V t b j k z L D k y f S Z x d W 9 0 O y w m c X V v d D t T Z W N 0 a W 9 u M S 8 x I C g y K S / Q m N C 3 0 L z Q t d C 9 0 L j R g t G M I N G C 0 L j Q v y 5 7 Q 2 9 s d W 1 u O T Q s O T N 9 J n F 1 b 3 Q 7 L C Z x d W 9 0 O 1 N l Y 3 R p b 2 4 x L z E g K D I p L 9 C Y 0 L f Q v N C 1 0 L 3 Q u N G C 0 Y w g 0 Y L Q u N C / L n t D b 2 x 1 b W 4 5 N S w 5 N H 0 m c X V v d D s s J n F 1 b 3 Q 7 U 2 V j d G l v b j E v M S A o M i k v 0 J j Q t 9 C 8 0 L X Q v d C 4 0 Y L R j C D R g t C 4 0 L 8 u e 0 N v b H V t b j k 2 L D k 1 f S Z x d W 9 0 O y w m c X V v d D t T Z W N 0 a W 9 u M S 8 x I C g y K S / Q m N C 3 0 L z Q t d C 9 0 L j R g t G M I N G C 0 L j Q v y 5 7 Q 2 9 s d W 1 u O T c s O T Z 9 J n F 1 b 3 Q 7 L C Z x d W 9 0 O 1 N l Y 3 R p b 2 4 x L z E g K D I p L 9 C Y 0 L f Q v N C 1 0 L 3 Q u N G C 0 Y w g 0 Y L Q u N C / L n t D b 2 x 1 b W 4 5 O C w 5 N 3 0 m c X V v d D s s J n F 1 b 3 Q 7 U 2 V j d G l v b j E v M S A o M i k v 0 J j Q t 9 C 8 0 L X Q v d C 4 0 Y L R j C D R g t C 4 0 L 8 u e 0 N v b H V t b j k 5 L D k 4 f S Z x d W 9 0 O y w m c X V v d D t T Z W N 0 a W 9 u M S 8 x I C g y K S / Q m N C 3 0 L z Q t d C 9 0 L j R g t G M I N G C 0 L j Q v y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y V E M C U 5 O C V E M C V C N y V E M C V C Q y V E M C V C N S V E M C V C R C V E M C V C O C V E M S U 4 M i V E M S U 4 Q y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N y 4 3 M D A 5 N j c z W i I g L z 4 8 R W 5 0 c n k g V H l w Z T 0 i R m l s b E N v b H V t b l R 5 c G V z I i B W Y W x 1 Z T 0 i c 0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y k v 0 J j Q t 9 C 8 0 L X Q v d C 4 0 Y L R j C D R g t C 4 0 L 8 u e 0 N v b H V t b j E s M H 0 m c X V v d D s s J n F 1 b 3 Q 7 U 2 V j d G l v b j E v M S A o M y k v 0 J j Q t 9 C 8 0 L X Q v d C 4 0 Y L R j C D R g t C 4 0 L 8 u e 0 N v b H V t b j I s M X 0 m c X V v d D s s J n F 1 b 3 Q 7 U 2 V j d G l v b j E v M S A o M y k v 0 J j Q t 9 C 8 0 L X Q v d C 4 0 Y L R j C D R g t C 4 0 L 8 u e 0 N v b H V t b j M s M n 0 m c X V v d D s s J n F 1 b 3 Q 7 U 2 V j d G l v b j E v M S A o M y k v 0 J j Q t 9 C 8 0 L X Q v d C 4 0 Y L R j C D R g t C 4 0 L 8 u e 0 N v b H V t b j Q s M 3 0 m c X V v d D s s J n F 1 b 3 Q 7 U 2 V j d G l v b j E v M S A o M y k v 0 J j Q t 9 C 8 0 L X Q v d C 4 0 Y L R j C D R g t C 4 0 L 8 u e 0 N v b H V t b j U s N H 0 m c X V v d D s s J n F 1 b 3 Q 7 U 2 V j d G l v b j E v M S A o M y k v 0 J j Q t 9 C 8 0 L X Q v d C 4 0 Y L R j C D R g t C 4 0 L 8 u e 0 N v b H V t b j Y s N X 0 m c X V v d D s s J n F 1 b 3 Q 7 U 2 V j d G l v b j E v M S A o M y k v 0 J j Q t 9 C 8 0 L X Q v d C 4 0 Y L R j C D R g t C 4 0 L 8 u e 0 N v b H V t b j c s N n 0 m c X V v d D s s J n F 1 b 3 Q 7 U 2 V j d G l v b j E v M S A o M y k v 0 J j Q t 9 C 8 0 L X Q v d C 4 0 Y L R j C D R g t C 4 0 L 8 u e 0 N v b H V t b j g s N 3 0 m c X V v d D s s J n F 1 b 3 Q 7 U 2 V j d G l v b j E v M S A o M y k v 0 J j Q t 9 C 8 0 L X Q v d C 4 0 Y L R j C D R g t C 4 0 L 8 u e 0 N v b H V t b j k s O H 0 m c X V v d D s s J n F 1 b 3 Q 7 U 2 V j d G l v b j E v M S A o M y k v 0 J j Q t 9 C 8 0 L X Q v d C 4 0 Y L R j C D R g t C 4 0 L 8 u e 0 N v b H V t b j E w L D l 9 J n F 1 b 3 Q 7 L C Z x d W 9 0 O 1 N l Y 3 R p b 2 4 x L z E g K D M p L 9 C Y 0 L f Q v N C 1 0 L 3 Q u N G C 0 Y w g 0 Y L Q u N C /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g K D M p L 9 C Y 0 L f Q v N C 1 0 L 3 Q u N G C 0 Y w g 0 Y L Q u N C / L n t D b 2 x 1 b W 4 x L D B 9 J n F 1 b 3 Q 7 L C Z x d W 9 0 O 1 N l Y 3 R p b 2 4 x L z E g K D M p L 9 C Y 0 L f Q v N C 1 0 L 3 Q u N G C 0 Y w g 0 Y L Q u N C / L n t D b 2 x 1 b W 4 y L D F 9 J n F 1 b 3 Q 7 L C Z x d W 9 0 O 1 N l Y 3 R p b 2 4 x L z E g K D M p L 9 C Y 0 L f Q v N C 1 0 L 3 Q u N G C 0 Y w g 0 Y L Q u N C / L n t D b 2 x 1 b W 4 z L D J 9 J n F 1 b 3 Q 7 L C Z x d W 9 0 O 1 N l Y 3 R p b 2 4 x L z E g K D M p L 9 C Y 0 L f Q v N C 1 0 L 3 Q u N G C 0 Y w g 0 Y L Q u N C / L n t D b 2 x 1 b W 4 0 L D N 9 J n F 1 b 3 Q 7 L C Z x d W 9 0 O 1 N l Y 3 R p b 2 4 x L z E g K D M p L 9 C Y 0 L f Q v N C 1 0 L 3 Q u N G C 0 Y w g 0 Y L Q u N C / L n t D b 2 x 1 b W 4 1 L D R 9 J n F 1 b 3 Q 7 L C Z x d W 9 0 O 1 N l Y 3 R p b 2 4 x L z E g K D M p L 9 C Y 0 L f Q v N C 1 0 L 3 Q u N G C 0 Y w g 0 Y L Q u N C / L n t D b 2 x 1 b W 4 2 L D V 9 J n F 1 b 3 Q 7 L C Z x d W 9 0 O 1 N l Y 3 R p b 2 4 x L z E g K D M p L 9 C Y 0 L f Q v N C 1 0 L 3 Q u N G C 0 Y w g 0 Y L Q u N C / L n t D b 2 x 1 b W 4 3 L D Z 9 J n F 1 b 3 Q 7 L C Z x d W 9 0 O 1 N l Y 3 R p b 2 4 x L z E g K D M p L 9 C Y 0 L f Q v N C 1 0 L 3 Q u N G C 0 Y w g 0 Y L Q u N C / L n t D b 2 x 1 b W 4 4 L D d 9 J n F 1 b 3 Q 7 L C Z x d W 9 0 O 1 N l Y 3 R p b 2 4 x L z E g K D M p L 9 C Y 0 L f Q v N C 1 0 L 3 Q u N G C 0 Y w g 0 Y L Q u N C / L n t D b 2 x 1 b W 4 5 L D h 9 J n F 1 b 3 Q 7 L C Z x d W 9 0 O 1 N l Y 3 R p b 2 4 x L z E g K D M p L 9 C Y 0 L f Q v N C 1 0 L 3 Q u N G C 0 Y w g 0 Y L Q u N C / L n t D b 2 x 1 b W 4 x M C w 5 f S Z x d W 9 0 O y w m c X V v d D t T Z W N 0 a W 9 u M S 8 x I C g z K S / Q m N C 3 0 L z Q t d C 9 0 L j R g t G M I N G C 0 L j Q v y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v J U Q w J T k 4 J U Q w J U I 3 J U Q w J U J D J U Q w J U I 1 J U Q w J U J E J U Q w J U I 4 J U Q x J T g y J U Q x J T h D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V x o J 2 p A B O t j G K i S g A 1 q 0 A A A A A A g A A A A A A E G Y A A A A B A A A g A A A A Q k H w w 7 T M 1 z W h A D t M K u E t w 2 + A a K 6 1 X M e 6 l F m 8 2 / H V 3 p w A A A A A D o A A A A A C A A A g A A A A q b v h 4 h S 8 P C 8 j R G C C f u s w R v y / w m z z n U M f K 6 u J p i a n Z k J Q A A A A / 2 S 4 5 q p y I i S f s o 0 9 d s T O O b h 3 X D R x J 6 s J R P E a + P S x 8 C B v 3 S P C 6 0 N + c S i d T h 4 6 5 d C l h 0 N v T h R / V s A u Y + D C Y J s p A G L Y n O X v q s q o 4 7 C K Y C Y o W Q B A A A A A K B c a z z b 3 k o W E 7 V Q 3 7 G b o j 6 + W T m E t Q V I M Q 8 f H O o t V y t p U 7 2 p + d 4 F E b U C + Y 5 5 y e L 0 6 C L h M b r M j 6 u V s B v W v J 0 F r e A = = < / D a t a M a s h u p > 
</file>

<file path=customXml/itemProps1.xml><?xml version="1.0" encoding="utf-8"?>
<ds:datastoreItem xmlns:ds="http://schemas.openxmlformats.org/officeDocument/2006/customXml" ds:itemID="{0D37E757-23DC-4377-B9CF-27B8265046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1 (2)</vt:lpstr>
      <vt:lpstr>1 (3)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 Хмельницкий</cp:lastModifiedBy>
  <dcterms:modified xsi:type="dcterms:W3CDTF">2023-10-03T14:58:15Z</dcterms:modified>
</cp:coreProperties>
</file>