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d7f8581762968/2_COURSE_2024_2025/labs/3.7.1/"/>
    </mc:Choice>
  </mc:AlternateContent>
  <xr:revisionPtr revIDLastSave="6" documentId="8_{54A83CAD-FB22-4758-9788-73F62E7D7802}" xr6:coauthVersionLast="47" xr6:coauthVersionMax="47" xr10:uidLastSave="{A992F899-C186-46DA-84BF-949006B174DD}"/>
  <bookViews>
    <workbookView xWindow="-98" yWindow="-98" windowWidth="23236" windowHeight="13875" activeTab="4" xr2:uid="{BE828665-AA59-4263-9199-790FF9D3AC07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15" i="4"/>
  <c r="C13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C3" i="4"/>
  <c r="C4" i="4"/>
  <c r="C5" i="4"/>
  <c r="C6" i="4"/>
  <c r="C7" i="4"/>
  <c r="C8" i="4"/>
  <c r="C9" i="4"/>
  <c r="C10" i="4"/>
  <c r="C11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B23" i="4"/>
  <c r="B20" i="4"/>
  <c r="B21" i="4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F13" i="1"/>
  <c r="F4" i="1"/>
  <c r="G4" i="1" s="1"/>
  <c r="G11" i="1"/>
  <c r="G12" i="1"/>
  <c r="G13" i="1"/>
  <c r="E25" i="3"/>
  <c r="B6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B12" i="1"/>
  <c r="B13" i="1"/>
  <c r="C13" i="1" s="1"/>
  <c r="B4" i="1"/>
  <c r="C4" i="1" s="1"/>
  <c r="C11" i="1"/>
  <c r="C12" i="1"/>
</calcChain>
</file>

<file path=xl/sharedStrings.xml><?xml version="1.0" encoding="utf-8"?>
<sst xmlns="http://schemas.openxmlformats.org/spreadsheetml/2006/main" count="32" uniqueCount="21">
  <si>
    <t>2250 hz</t>
  </si>
  <si>
    <t>h=delta</t>
  </si>
  <si>
    <t>R</t>
  </si>
  <si>
    <t>Ohm</t>
  </si>
  <si>
    <t>Hz</t>
  </si>
  <si>
    <t>f</t>
  </si>
  <si>
    <t>U_R, V</t>
  </si>
  <si>
    <t>I, mA</t>
  </si>
  <si>
    <t>xi</t>
  </si>
  <si>
    <t>f, hZ</t>
  </si>
  <si>
    <t>f/f0</t>
  </si>
  <si>
    <t>deltaklet</t>
  </si>
  <si>
    <t>U_r, mV</t>
  </si>
  <si>
    <t>klet(Per/2)</t>
  </si>
  <si>
    <t>phi/2pi</t>
  </si>
  <si>
    <t>f, kHz</t>
  </si>
  <si>
    <t>?</t>
  </si>
  <si>
    <t>kHz</t>
  </si>
  <si>
    <t>mH</t>
  </si>
  <si>
    <t>kHz2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</si>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</sst>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Sheet3!$E$6:$E$24</c:f>
              <c:numCache>
                <c:formatCode>General</c:formatCode>
                <c:ptCount val="19"/>
                <c:pt idx="0">
                  <c:v>1.5707963267948966</c:v>
                </c:pt>
                <c:pt idx="1">
                  <c:v>1.6121330722368676</c:v>
                </c:pt>
                <c:pt idx="2">
                  <c:v>1.6964600329384882</c:v>
                </c:pt>
                <c:pt idx="3">
                  <c:v>1.7592918860102842</c:v>
                </c:pt>
                <c:pt idx="4">
                  <c:v>1.8221237390820799</c:v>
                </c:pt>
                <c:pt idx="5">
                  <c:v>1.8849555921538759</c:v>
                </c:pt>
                <c:pt idx="6">
                  <c:v>1.9792033717615696</c:v>
                </c:pt>
                <c:pt idx="7">
                  <c:v>2.0734511513692633</c:v>
                </c:pt>
                <c:pt idx="8">
                  <c:v>2.1676989309769574</c:v>
                </c:pt>
                <c:pt idx="9">
                  <c:v>2.2619467105846511</c:v>
                </c:pt>
                <c:pt idx="10">
                  <c:v>2.4190263432641408</c:v>
                </c:pt>
                <c:pt idx="11">
                  <c:v>2.6075219024795282</c:v>
                </c:pt>
                <c:pt idx="12">
                  <c:v>2.7960174616949161</c:v>
                </c:pt>
                <c:pt idx="13">
                  <c:v>2.9530970943744057</c:v>
                </c:pt>
                <c:pt idx="14">
                  <c:v>3.1415926535897931</c:v>
                </c:pt>
                <c:pt idx="15">
                  <c:v>3.3929200658769765</c:v>
                </c:pt>
                <c:pt idx="16">
                  <c:v>3.675663404700058</c:v>
                </c:pt>
                <c:pt idx="17">
                  <c:v>3.9269908169872414</c:v>
                </c:pt>
                <c:pt idx="18">
                  <c:v>4.2411500823462207</c:v>
                </c:pt>
              </c:numCache>
            </c:numRef>
          </c:xVal>
          <c:yVal>
            <c:numRef>
              <c:f>Sheet3!$B$6:$B$26</c:f>
              <c:numCache>
                <c:formatCode>0.000</c:formatCode>
                <c:ptCount val="21"/>
                <c:pt idx="0">
                  <c:v>1.125</c:v>
                </c:pt>
                <c:pt idx="1">
                  <c:v>1.34553726</c:v>
                </c:pt>
                <c:pt idx="2">
                  <c:v>1.609307145</c:v>
                </c:pt>
                <c:pt idx="3">
                  <c:v>1.9247846625</c:v>
                </c:pt>
                <c:pt idx="4">
                  <c:v>2.3021062200000002</c:v>
                </c:pt>
                <c:pt idx="5">
                  <c:v>2.753395335</c:v>
                </c:pt>
                <c:pt idx="6">
                  <c:v>3.2931520425</c:v>
                </c:pt>
                <c:pt idx="7">
                  <c:v>3.9387189375</c:v>
                </c:pt>
                <c:pt idx="8">
                  <c:v>4.7108383649999999</c:v>
                </c:pt>
                <c:pt idx="9">
                  <c:v>5.6343187575</c:v>
                </c:pt>
                <c:pt idx="10">
                  <c:v>6.7388319000000001</c:v>
                </c:pt>
                <c:pt idx="11">
                  <c:v>8.059866232500001</c:v>
                </c:pt>
                <c:pt idx="12">
                  <c:v>9.6398670600000003</c:v>
                </c:pt>
                <c:pt idx="13">
                  <c:v>11.529600389999999</c:v>
                </c:pt>
                <c:pt idx="14">
                  <c:v>13.789784070000001</c:v>
                </c:pt>
                <c:pt idx="15">
                  <c:v>16.493038627499999</c:v>
                </c:pt>
                <c:pt idx="16">
                  <c:v>19.726220655000002</c:v>
                </c:pt>
                <c:pt idx="17">
                  <c:v>23.5932134625</c:v>
                </c:pt>
                <c:pt idx="18">
                  <c:v>28.218264997500004</c:v>
                </c:pt>
                <c:pt idx="19">
                  <c:v>33.749979862500005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7-4B2F-A92C-BCFAF424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55167"/>
        <c:axId val="480555647"/>
      </c:scatterChart>
      <c:valAx>
        <c:axId val="4805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55647"/>
        <c:crosses val="autoZero"/>
        <c:crossBetween val="midCat"/>
      </c:valAx>
      <c:valAx>
        <c:axId val="4805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5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140493</xdr:colOff>
      <xdr:row>25</xdr:row>
      <xdr:rowOff>109538</xdr:rowOff>
    </xdr:from>
    <xdr:to>
      <xdr:col>14</xdr:col>
      <xdr:colOff>178593</xdr:colOff>
      <xdr:row>40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B3261-D961-14A0-67ED-A5B1ABCD1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153F-55B8-4448-9AC4-C0993A09B696}">
  <dimension ref="A1:G13"/>
  <sheetViews>
    <sheetView workbookViewId="0">
      <selection activeCell="D1" sqref="D1"/>
    </sheetView>
  </sheetViews>
  <sheetFormatPr defaultRowHeight="14.25" x14ac:dyDescent="0.45"/>
  <cols>
    <col min="6" max="6" width="10.59765625" bestFit="1" customWidth="1"/>
    <col min="7" max="7" width="10.73046875" bestFit="1" customWidth="1"/>
  </cols>
  <sheetData>
    <row r="1" spans="1:7" x14ac:dyDescent="0.45">
      <c r="A1" t="s">
        <v>0</v>
      </c>
      <c r="B1" s="3" t="s">
        <v>1</v>
      </c>
      <c r="C1" s="4"/>
      <c r="D1" s="7" t="s">
        <v>2</v>
      </c>
      <c r="E1" s="8"/>
    </row>
    <row r="2" spans="1:7" ht="14.65" thickBot="1" x14ac:dyDescent="0.5">
      <c r="B2" s="5">
        <v>2250</v>
      </c>
      <c r="C2" s="6" t="s">
        <v>4</v>
      </c>
      <c r="D2" s="9">
        <v>1.1200000000000001</v>
      </c>
      <c r="E2" s="10" t="s">
        <v>3</v>
      </c>
    </row>
    <row r="3" spans="1:7" x14ac:dyDescent="0.45">
      <c r="C3" t="s">
        <v>5</v>
      </c>
      <c r="D3" t="s">
        <v>6</v>
      </c>
      <c r="E3" t="s">
        <v>7</v>
      </c>
      <c r="F3" t="s">
        <v>8</v>
      </c>
    </row>
    <row r="4" spans="1:7" x14ac:dyDescent="0.45">
      <c r="A4">
        <v>3</v>
      </c>
      <c r="B4">
        <f t="shared" ref="B4:B13" si="0">0.004*A4</f>
        <v>1.2E-2</v>
      </c>
      <c r="C4" s="1">
        <f t="shared" ref="C4:C13" si="1">B$2 * B4</f>
        <v>27</v>
      </c>
      <c r="D4">
        <v>0.14099999999999999</v>
      </c>
      <c r="E4">
        <v>379</v>
      </c>
      <c r="F4">
        <f xml:space="preserve"> D4/E4/C4*1000</f>
        <v>1.3778950454412194E-2</v>
      </c>
      <c r="G4">
        <f>1/(F4*F4)</f>
        <v>5267.0534178361268</v>
      </c>
    </row>
    <row r="5" spans="1:7" x14ac:dyDescent="0.45">
      <c r="A5">
        <v>4</v>
      </c>
      <c r="B5">
        <f t="shared" si="0"/>
        <v>1.6E-2</v>
      </c>
      <c r="C5">
        <f t="shared" si="1"/>
        <v>36</v>
      </c>
      <c r="D5">
        <v>0.185</v>
      </c>
      <c r="E5">
        <v>376</v>
      </c>
      <c r="F5">
        <f t="shared" ref="F5:F13" si="2" xml:space="preserve"> D5/E5/C5*1000</f>
        <v>1.3667257683215131E-2</v>
      </c>
      <c r="G5">
        <f t="shared" ref="G5:G13" si="3">1/(F5*F5)</f>
        <v>5353.4929437545652</v>
      </c>
    </row>
    <row r="6" spans="1:7" x14ac:dyDescent="0.45">
      <c r="A6">
        <v>5</v>
      </c>
      <c r="B6">
        <f t="shared" si="0"/>
        <v>0.02</v>
      </c>
      <c r="C6">
        <f t="shared" si="1"/>
        <v>45</v>
      </c>
      <c r="D6">
        <v>0.22600000000000001</v>
      </c>
      <c r="E6">
        <v>373</v>
      </c>
      <c r="F6">
        <f t="shared" si="2"/>
        <v>1.346440274054215E-2</v>
      </c>
      <c r="G6">
        <f t="shared" si="3"/>
        <v>5516.0197548750884</v>
      </c>
    </row>
    <row r="7" spans="1:7" x14ac:dyDescent="0.45">
      <c r="A7">
        <v>6</v>
      </c>
      <c r="B7">
        <f t="shared" si="0"/>
        <v>2.4E-2</v>
      </c>
      <c r="C7">
        <f t="shared" si="1"/>
        <v>54</v>
      </c>
      <c r="D7">
        <v>0.26379999999999998</v>
      </c>
      <c r="E7">
        <v>369</v>
      </c>
      <c r="F7">
        <f t="shared" si="2"/>
        <v>1.3238984241694268E-2</v>
      </c>
      <c r="G7">
        <f t="shared" si="3"/>
        <v>5705.4600603186309</v>
      </c>
    </row>
    <row r="8" spans="1:7" x14ac:dyDescent="0.45">
      <c r="A8">
        <v>7</v>
      </c>
      <c r="B8">
        <f t="shared" si="0"/>
        <v>2.8000000000000001E-2</v>
      </c>
      <c r="C8">
        <f t="shared" si="1"/>
        <v>63</v>
      </c>
      <c r="D8">
        <v>0.29880000000000001</v>
      </c>
      <c r="E8">
        <v>364</v>
      </c>
      <c r="F8">
        <f t="shared" si="2"/>
        <v>1.3029827315541602E-2</v>
      </c>
      <c r="G8">
        <f t="shared" si="3"/>
        <v>5890.1001596748429</v>
      </c>
    </row>
    <row r="9" spans="1:7" x14ac:dyDescent="0.45">
      <c r="A9">
        <v>8</v>
      </c>
      <c r="B9">
        <f t="shared" si="0"/>
        <v>3.2000000000000001E-2</v>
      </c>
      <c r="C9">
        <f t="shared" si="1"/>
        <v>72</v>
      </c>
      <c r="D9">
        <v>0.33069999999999999</v>
      </c>
      <c r="E9">
        <v>359</v>
      </c>
      <c r="F9">
        <f t="shared" si="2"/>
        <v>1.2794026617146393E-2</v>
      </c>
      <c r="G9">
        <f t="shared" si="3"/>
        <v>6109.2162769885745</v>
      </c>
    </row>
    <row r="10" spans="1:7" x14ac:dyDescent="0.45">
      <c r="A10">
        <v>9</v>
      </c>
      <c r="B10">
        <f t="shared" si="0"/>
        <v>3.6000000000000004E-2</v>
      </c>
      <c r="C10">
        <f t="shared" si="1"/>
        <v>81.000000000000014</v>
      </c>
      <c r="D10">
        <v>0.3594</v>
      </c>
      <c r="E10">
        <v>354</v>
      </c>
      <c r="F10">
        <f t="shared" si="2"/>
        <v>1.2534002929483153E-2</v>
      </c>
      <c r="G10">
        <f t="shared" si="3"/>
        <v>6365.3225604165018</v>
      </c>
    </row>
    <row r="11" spans="1:7" x14ac:dyDescent="0.45">
      <c r="A11">
        <v>10</v>
      </c>
      <c r="B11">
        <f t="shared" si="0"/>
        <v>0.04</v>
      </c>
      <c r="C11">
        <f t="shared" si="1"/>
        <v>90</v>
      </c>
      <c r="D11">
        <v>0.3851</v>
      </c>
      <c r="E11">
        <v>349</v>
      </c>
      <c r="F11">
        <f t="shared" si="2"/>
        <v>1.2260426615727476E-2</v>
      </c>
      <c r="G11">
        <f t="shared" si="3"/>
        <v>6652.5605418294726</v>
      </c>
    </row>
    <row r="12" spans="1:7" x14ac:dyDescent="0.45">
      <c r="A12">
        <v>11</v>
      </c>
      <c r="B12">
        <f t="shared" si="0"/>
        <v>4.3999999999999997E-2</v>
      </c>
      <c r="C12">
        <f t="shared" si="1"/>
        <v>99</v>
      </c>
      <c r="D12">
        <v>0.40820000000000001</v>
      </c>
      <c r="E12">
        <v>344</v>
      </c>
      <c r="F12">
        <f t="shared" si="2"/>
        <v>1.1986140474512566E-2</v>
      </c>
      <c r="G12">
        <f t="shared" si="3"/>
        <v>6960.5133950487343</v>
      </c>
    </row>
    <row r="13" spans="1:7" x14ac:dyDescent="0.45">
      <c r="A13">
        <v>12</v>
      </c>
      <c r="B13">
        <f t="shared" si="0"/>
        <v>4.8000000000000001E-2</v>
      </c>
      <c r="C13">
        <f t="shared" si="1"/>
        <v>108</v>
      </c>
      <c r="D13">
        <v>0.42649999999999999</v>
      </c>
      <c r="E13">
        <v>338</v>
      </c>
      <c r="F13">
        <f t="shared" si="2"/>
        <v>1.1683651106728031E-2</v>
      </c>
      <c r="G13">
        <f t="shared" si="3"/>
        <v>7325.5939165128511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6004-B872-4A82-87BC-54D4D05A6E86}">
  <dimension ref="A1:H16"/>
  <sheetViews>
    <sheetView workbookViewId="0">
      <selection activeCell="K16" sqref="K16"/>
    </sheetView>
  </sheetViews>
  <sheetFormatPr defaultRowHeight="14.25" x14ac:dyDescent="0.45"/>
  <sheetData>
    <row r="1" spans="1:8" x14ac:dyDescent="0.45">
      <c r="B1">
        <v>2250</v>
      </c>
    </row>
    <row r="2" spans="1:8" x14ac:dyDescent="0.45">
      <c r="A2" t="s">
        <v>10</v>
      </c>
      <c r="B2" t="s">
        <v>9</v>
      </c>
      <c r="C2" t="s">
        <v>13</v>
      </c>
      <c r="D2" t="s">
        <v>11</v>
      </c>
      <c r="E2" t="s">
        <v>14</v>
      </c>
      <c r="G2" t="s">
        <v>12</v>
      </c>
      <c r="H2" t="s">
        <v>7</v>
      </c>
    </row>
    <row r="3" spans="1:8" x14ac:dyDescent="0.45">
      <c r="A3" s="2">
        <v>0.05</v>
      </c>
      <c r="B3" s="11">
        <f t="shared" ref="B3:B16" si="0">B$1 *A3</f>
        <v>112.5</v>
      </c>
      <c r="C3">
        <v>10</v>
      </c>
      <c r="D3">
        <v>2.2999999999999998</v>
      </c>
      <c r="E3">
        <f>D3/2/C3</f>
        <v>0.11499999999999999</v>
      </c>
      <c r="G3">
        <v>435.5</v>
      </c>
      <c r="H3">
        <v>333.9</v>
      </c>
    </row>
    <row r="4" spans="1:8" x14ac:dyDescent="0.45">
      <c r="A4" s="2">
        <v>0.06</v>
      </c>
      <c r="B4" s="11">
        <f t="shared" si="0"/>
        <v>135</v>
      </c>
      <c r="C4">
        <v>10</v>
      </c>
      <c r="D4">
        <v>2.2000000000000002</v>
      </c>
      <c r="E4">
        <f t="shared" ref="E4:E16" si="1">D4/2/C4</f>
        <v>0.11000000000000001</v>
      </c>
      <c r="G4">
        <v>475.1</v>
      </c>
      <c r="H4">
        <v>323.3</v>
      </c>
    </row>
    <row r="5" spans="1:8" x14ac:dyDescent="0.45">
      <c r="A5" s="2">
        <v>7.0000000000000007E-2</v>
      </c>
      <c r="B5" s="11">
        <f t="shared" si="0"/>
        <v>157.50000000000003</v>
      </c>
      <c r="C5">
        <v>10</v>
      </c>
      <c r="D5">
        <v>2</v>
      </c>
      <c r="E5">
        <f t="shared" si="1"/>
        <v>0.1</v>
      </c>
      <c r="G5">
        <v>504.9</v>
      </c>
      <c r="H5">
        <v>314.39999999999998</v>
      </c>
    </row>
    <row r="6" spans="1:8" x14ac:dyDescent="0.45">
      <c r="A6" s="2">
        <v>0.08</v>
      </c>
      <c r="B6" s="11">
        <f t="shared" si="0"/>
        <v>180</v>
      </c>
      <c r="C6">
        <v>10</v>
      </c>
      <c r="D6">
        <v>1.8</v>
      </c>
      <c r="E6">
        <f t="shared" si="1"/>
        <v>0.09</v>
      </c>
      <c r="G6">
        <v>527.20000000000005</v>
      </c>
      <c r="H6">
        <v>306.89999999999998</v>
      </c>
    </row>
    <row r="7" spans="1:8" x14ac:dyDescent="0.45">
      <c r="A7" s="2">
        <v>0.09</v>
      </c>
      <c r="B7" s="11">
        <f t="shared" si="0"/>
        <v>202.5</v>
      </c>
      <c r="C7">
        <v>10</v>
      </c>
      <c r="D7">
        <v>1.7</v>
      </c>
      <c r="E7">
        <f t="shared" si="1"/>
        <v>8.4999999999999992E-2</v>
      </c>
      <c r="G7">
        <v>544</v>
      </c>
      <c r="H7">
        <v>300.7</v>
      </c>
    </row>
    <row r="8" spans="1:8" x14ac:dyDescent="0.45">
      <c r="A8" s="2">
        <v>0.1</v>
      </c>
      <c r="B8" s="11">
        <f t="shared" si="0"/>
        <v>225</v>
      </c>
      <c r="C8">
        <v>10</v>
      </c>
      <c r="D8">
        <v>1.6</v>
      </c>
      <c r="E8">
        <f t="shared" si="1"/>
        <v>0.08</v>
      </c>
      <c r="G8">
        <v>556.79999999999995</v>
      </c>
      <c r="H8">
        <v>295.5</v>
      </c>
    </row>
    <row r="9" spans="1:8" x14ac:dyDescent="0.45">
      <c r="A9" s="2">
        <v>0.15</v>
      </c>
      <c r="B9" s="11">
        <f t="shared" si="0"/>
        <v>337.5</v>
      </c>
      <c r="C9">
        <v>10</v>
      </c>
      <c r="D9">
        <v>1.4</v>
      </c>
      <c r="E9">
        <f t="shared" si="1"/>
        <v>6.9999999999999993E-2</v>
      </c>
      <c r="G9">
        <v>586.5</v>
      </c>
      <c r="H9">
        <v>278.3</v>
      </c>
    </row>
    <row r="10" spans="1:8" x14ac:dyDescent="0.45">
      <c r="A10" s="2">
        <v>0.2</v>
      </c>
      <c r="B10" s="11">
        <f t="shared" si="0"/>
        <v>450</v>
      </c>
      <c r="C10">
        <v>10</v>
      </c>
      <c r="D10">
        <v>0.8</v>
      </c>
      <c r="E10">
        <f t="shared" si="1"/>
        <v>0.04</v>
      </c>
      <c r="G10">
        <v>592</v>
      </c>
      <c r="H10">
        <v>268.3</v>
      </c>
    </row>
    <row r="11" spans="1:8" x14ac:dyDescent="0.45">
      <c r="A11" s="2">
        <v>0.25</v>
      </c>
      <c r="B11" s="11">
        <f t="shared" si="0"/>
        <v>562.5</v>
      </c>
      <c r="C11">
        <v>10</v>
      </c>
      <c r="D11">
        <v>0.6</v>
      </c>
      <c r="E11">
        <f t="shared" si="1"/>
        <v>0.03</v>
      </c>
      <c r="G11">
        <v>587.6</v>
      </c>
      <c r="H11">
        <v>260.57</v>
      </c>
    </row>
    <row r="12" spans="1:8" x14ac:dyDescent="0.45">
      <c r="A12" s="2">
        <v>0.3</v>
      </c>
      <c r="B12" s="11">
        <f t="shared" si="0"/>
        <v>675</v>
      </c>
      <c r="C12">
        <v>10</v>
      </c>
      <c r="D12">
        <v>0.4</v>
      </c>
      <c r="E12">
        <f t="shared" si="1"/>
        <v>0.02</v>
      </c>
      <c r="G12">
        <v>579.20000000000005</v>
      </c>
      <c r="H12">
        <v>253.5</v>
      </c>
    </row>
    <row r="13" spans="1:8" x14ac:dyDescent="0.45">
      <c r="A13" s="2">
        <v>0.35</v>
      </c>
      <c r="B13" s="11">
        <f t="shared" si="0"/>
        <v>787.5</v>
      </c>
      <c r="C13">
        <v>10</v>
      </c>
      <c r="D13">
        <v>0.3</v>
      </c>
      <c r="E13">
        <f t="shared" si="1"/>
        <v>1.4999999999999999E-2</v>
      </c>
      <c r="G13">
        <v>567.70000000000005</v>
      </c>
      <c r="H13">
        <v>246.6</v>
      </c>
    </row>
    <row r="14" spans="1:8" x14ac:dyDescent="0.45">
      <c r="A14" s="2">
        <v>0.4</v>
      </c>
      <c r="B14" s="11">
        <f t="shared" si="0"/>
        <v>900</v>
      </c>
      <c r="C14">
        <v>10</v>
      </c>
      <c r="D14">
        <v>0.1</v>
      </c>
      <c r="E14">
        <f t="shared" si="1"/>
        <v>5.0000000000000001E-3</v>
      </c>
      <c r="G14">
        <v>554.6</v>
      </c>
      <c r="H14">
        <v>239.7</v>
      </c>
    </row>
    <row r="15" spans="1:8" x14ac:dyDescent="0.45">
      <c r="A15" s="2">
        <v>0.45</v>
      </c>
      <c r="B15" s="11">
        <f t="shared" si="0"/>
        <v>1012.5</v>
      </c>
      <c r="C15">
        <v>10</v>
      </c>
      <c r="D15">
        <v>0</v>
      </c>
      <c r="E15">
        <f t="shared" si="1"/>
        <v>0</v>
      </c>
      <c r="G15">
        <v>540.20000000000005</v>
      </c>
      <c r="H15">
        <v>232.8</v>
      </c>
    </row>
    <row r="16" spans="1:8" x14ac:dyDescent="0.45">
      <c r="A16" s="2">
        <v>0.5</v>
      </c>
      <c r="B16" s="11">
        <f t="shared" si="0"/>
        <v>1125</v>
      </c>
      <c r="C16">
        <v>10</v>
      </c>
      <c r="D16">
        <v>0</v>
      </c>
      <c r="E16">
        <f t="shared" si="1"/>
        <v>0</v>
      </c>
      <c r="G16">
        <v>525</v>
      </c>
      <c r="H16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B2C0-E9FF-4077-8849-2A6C6CBBB81B}">
  <dimension ref="A3:H25"/>
  <sheetViews>
    <sheetView topLeftCell="A16" workbookViewId="0">
      <selection activeCell="B24" activeCellId="1" sqref="E5:E24 B5:B24"/>
    </sheetView>
  </sheetViews>
  <sheetFormatPr defaultRowHeight="14.25" x14ac:dyDescent="0.45"/>
  <cols>
    <col min="2" max="2" width="11.19921875" bestFit="1" customWidth="1"/>
    <col min="6" max="6" width="11.19921875" bestFit="1" customWidth="1"/>
  </cols>
  <sheetData>
    <row r="3" spans="1:8" x14ac:dyDescent="0.45">
      <c r="B3">
        <v>2250</v>
      </c>
    </row>
    <row r="4" spans="1:8" x14ac:dyDescent="0.45">
      <c r="B4" t="s">
        <v>4</v>
      </c>
    </row>
    <row r="5" spans="1:8" x14ac:dyDescent="0.45">
      <c r="A5" t="s">
        <v>10</v>
      </c>
      <c r="B5" t="s">
        <v>15</v>
      </c>
      <c r="C5" t="s">
        <v>13</v>
      </c>
      <c r="D5" t="s">
        <v>11</v>
      </c>
      <c r="E5" t="s">
        <v>14</v>
      </c>
      <c r="G5" t="s">
        <v>12</v>
      </c>
      <c r="H5" t="s">
        <v>7</v>
      </c>
    </row>
    <row r="6" spans="1:8" x14ac:dyDescent="0.45">
      <c r="A6">
        <v>0.5</v>
      </c>
      <c r="B6" s="2">
        <f>B$3*A6/1000</f>
        <v>1.125</v>
      </c>
      <c r="C6">
        <v>0</v>
      </c>
      <c r="D6">
        <v>10</v>
      </c>
      <c r="E6">
        <v>1.5707963267948966</v>
      </c>
      <c r="F6" s="2"/>
      <c r="G6">
        <v>525.29999999999995</v>
      </c>
      <c r="H6">
        <v>225.8</v>
      </c>
    </row>
    <row r="7" spans="1:8" x14ac:dyDescent="0.45">
      <c r="A7">
        <v>0.59801656000000003</v>
      </c>
      <c r="B7" s="2">
        <f t="shared" ref="B7:B25" si="0">B$3*A7/1000</f>
        <v>1.34553726</v>
      </c>
      <c r="C7">
        <v>-0.1</v>
      </c>
      <c r="D7">
        <v>7.6</v>
      </c>
      <c r="E7">
        <v>1.6121330722368676</v>
      </c>
      <c r="F7" s="2"/>
      <c r="G7">
        <v>494.6</v>
      </c>
      <c r="H7">
        <v>212.3</v>
      </c>
    </row>
    <row r="8" spans="1:8" x14ac:dyDescent="0.45">
      <c r="A8">
        <v>0.71524761999999997</v>
      </c>
      <c r="B8" s="2">
        <f t="shared" si="0"/>
        <v>1.609307145</v>
      </c>
      <c r="C8">
        <v>-0.4</v>
      </c>
      <c r="D8">
        <v>10</v>
      </c>
      <c r="E8">
        <v>1.6964600329384882</v>
      </c>
      <c r="F8" s="2"/>
      <c r="G8">
        <v>458.4</v>
      </c>
      <c r="H8">
        <v>196.7</v>
      </c>
    </row>
    <row r="9" spans="1:8" x14ac:dyDescent="0.45">
      <c r="A9">
        <v>0.85545985000000002</v>
      </c>
      <c r="B9" s="2">
        <f t="shared" si="0"/>
        <v>1.9247846625</v>
      </c>
      <c r="C9">
        <v>-0.6</v>
      </c>
      <c r="D9">
        <v>10</v>
      </c>
      <c r="E9">
        <v>1.7592918860102842</v>
      </c>
      <c r="F9" s="2"/>
      <c r="G9">
        <v>417.7</v>
      </c>
      <c r="H9">
        <v>179.4</v>
      </c>
    </row>
    <row r="10" spans="1:8" x14ac:dyDescent="0.45">
      <c r="A10">
        <v>1.0231583200000001</v>
      </c>
      <c r="B10" s="2">
        <f t="shared" si="0"/>
        <v>2.3021062200000002</v>
      </c>
      <c r="C10">
        <v>-0.8</v>
      </c>
      <c r="D10">
        <v>10</v>
      </c>
      <c r="E10">
        <v>1.8221237390820799</v>
      </c>
      <c r="F10" s="2"/>
      <c r="G10">
        <v>374</v>
      </c>
      <c r="H10">
        <v>161.1</v>
      </c>
    </row>
    <row r="11" spans="1:8" x14ac:dyDescent="0.45">
      <c r="A11">
        <v>1.2237312600000001</v>
      </c>
      <c r="B11" s="2">
        <f t="shared" si="0"/>
        <v>2.753395335</v>
      </c>
      <c r="C11">
        <v>-1</v>
      </c>
      <c r="D11">
        <v>10</v>
      </c>
      <c r="E11">
        <v>1.8849555921538759</v>
      </c>
      <c r="F11" s="2"/>
      <c r="G11">
        <v>329.3</v>
      </c>
      <c r="H11">
        <v>142.6</v>
      </c>
    </row>
    <row r="12" spans="1:8" x14ac:dyDescent="0.45">
      <c r="A12">
        <v>1.46362313</v>
      </c>
      <c r="B12" s="2">
        <f t="shared" si="0"/>
        <v>3.2931520425</v>
      </c>
      <c r="C12">
        <v>-1.3</v>
      </c>
      <c r="D12">
        <v>10</v>
      </c>
      <c r="E12">
        <v>1.9792033717615696</v>
      </c>
      <c r="F12" s="2"/>
      <c r="G12">
        <v>285.5</v>
      </c>
      <c r="H12">
        <v>124.52</v>
      </c>
    </row>
    <row r="13" spans="1:8" x14ac:dyDescent="0.45">
      <c r="A13">
        <v>1.75054175</v>
      </c>
      <c r="B13" s="2">
        <f t="shared" si="0"/>
        <v>3.9387189375</v>
      </c>
      <c r="C13">
        <v>-1.6</v>
      </c>
      <c r="D13">
        <v>10</v>
      </c>
      <c r="E13">
        <v>2.0734511513692633</v>
      </c>
      <c r="F13" s="2"/>
      <c r="G13">
        <v>243.8</v>
      </c>
      <c r="H13">
        <v>107.52</v>
      </c>
    </row>
    <row r="14" spans="1:8" x14ac:dyDescent="0.45">
      <c r="A14">
        <v>2.09370594</v>
      </c>
      <c r="B14" s="2">
        <f t="shared" si="0"/>
        <v>4.7108383649999999</v>
      </c>
      <c r="C14">
        <v>-1.9</v>
      </c>
      <c r="D14">
        <v>10</v>
      </c>
      <c r="E14">
        <v>2.1676989309769574</v>
      </c>
      <c r="F14" s="2"/>
      <c r="G14">
        <v>205.5</v>
      </c>
      <c r="H14">
        <v>92</v>
      </c>
    </row>
    <row r="15" spans="1:8" x14ac:dyDescent="0.45">
      <c r="A15">
        <v>2.5041416700000001</v>
      </c>
      <c r="B15" s="2">
        <f t="shared" si="0"/>
        <v>5.6343187575</v>
      </c>
      <c r="C15">
        <v>-2.2000000000000002</v>
      </c>
      <c r="D15">
        <v>10</v>
      </c>
      <c r="E15">
        <v>2.2619467105846511</v>
      </c>
      <c r="F15" s="2"/>
      <c r="G15">
        <v>171</v>
      </c>
      <c r="H15">
        <v>78.099999999999994</v>
      </c>
    </row>
    <row r="16" spans="1:8" x14ac:dyDescent="0.45">
      <c r="A16">
        <v>2.9950364</v>
      </c>
      <c r="B16" s="2">
        <f t="shared" si="0"/>
        <v>6.7388319000000001</v>
      </c>
      <c r="C16">
        <v>-2.7</v>
      </c>
      <c r="D16">
        <v>10</v>
      </c>
      <c r="E16">
        <v>2.4190263432641408</v>
      </c>
      <c r="F16" s="2"/>
      <c r="G16">
        <v>140.30000000000001</v>
      </c>
      <c r="H16">
        <v>65.91</v>
      </c>
    </row>
    <row r="17" spans="1:8" x14ac:dyDescent="0.45">
      <c r="A17">
        <v>3.5821627700000001</v>
      </c>
      <c r="B17" s="2">
        <f t="shared" si="0"/>
        <v>8.059866232500001</v>
      </c>
      <c r="C17">
        <v>-3.3</v>
      </c>
      <c r="D17">
        <v>10</v>
      </c>
      <c r="E17">
        <v>2.6075219024795282</v>
      </c>
      <c r="F17" s="2"/>
      <c r="G17">
        <v>113.6</v>
      </c>
      <c r="H17">
        <v>55.2</v>
      </c>
    </row>
    <row r="18" spans="1:8" x14ac:dyDescent="0.45">
      <c r="A18">
        <v>4.2843853599999999</v>
      </c>
      <c r="B18" s="2">
        <f t="shared" si="0"/>
        <v>9.6398670600000003</v>
      </c>
      <c r="C18">
        <v>-3.9</v>
      </c>
      <c r="D18">
        <v>10</v>
      </c>
      <c r="E18">
        <v>2.7960174616949161</v>
      </c>
      <c r="F18" s="2"/>
      <c r="G18">
        <v>90.6</v>
      </c>
      <c r="H18">
        <v>45.87</v>
      </c>
    </row>
    <row r="19" spans="1:8" x14ac:dyDescent="0.45">
      <c r="A19">
        <v>5.1242668399999998</v>
      </c>
      <c r="B19" s="2">
        <f t="shared" si="0"/>
        <v>11.529600389999999</v>
      </c>
      <c r="C19">
        <v>-4.4000000000000004</v>
      </c>
      <c r="D19">
        <v>10</v>
      </c>
      <c r="E19">
        <v>2.9530970943744057</v>
      </c>
      <c r="F19" s="2"/>
      <c r="G19">
        <v>70.5</v>
      </c>
      <c r="H19">
        <v>37.33</v>
      </c>
    </row>
    <row r="20" spans="1:8" x14ac:dyDescent="0.45">
      <c r="A20">
        <v>6.1287929200000004</v>
      </c>
      <c r="B20" s="2">
        <f t="shared" si="0"/>
        <v>13.789784070000001</v>
      </c>
      <c r="C20">
        <v>-5</v>
      </c>
      <c r="D20">
        <v>10</v>
      </c>
      <c r="E20">
        <v>3.1415926535897931</v>
      </c>
      <c r="F20" s="2"/>
      <c r="G20">
        <v>54.8</v>
      </c>
      <c r="H20">
        <v>30.3</v>
      </c>
    </row>
    <row r="21" spans="1:8" x14ac:dyDescent="0.45">
      <c r="A21">
        <v>7.33023939</v>
      </c>
      <c r="B21" s="2">
        <f t="shared" si="0"/>
        <v>16.493038627499999</v>
      </c>
      <c r="C21">
        <v>-5.8</v>
      </c>
      <c r="D21">
        <v>10</v>
      </c>
      <c r="E21">
        <v>3.3929200658769765</v>
      </c>
      <c r="F21" s="2"/>
      <c r="G21">
        <v>42.5</v>
      </c>
      <c r="H21">
        <v>23.96</v>
      </c>
    </row>
    <row r="22" spans="1:8" x14ac:dyDescent="0.45">
      <c r="A22">
        <v>8.76720918</v>
      </c>
      <c r="B22" s="2">
        <f t="shared" si="0"/>
        <v>19.726220655000002</v>
      </c>
      <c r="C22">
        <v>-6.7</v>
      </c>
      <c r="D22">
        <v>10</v>
      </c>
      <c r="E22">
        <v>3.675663404700058</v>
      </c>
      <c r="F22" s="2"/>
      <c r="G22">
        <v>32.799999999999997</v>
      </c>
      <c r="H22">
        <v>18.18</v>
      </c>
    </row>
    <row r="23" spans="1:8" x14ac:dyDescent="0.45">
      <c r="A23">
        <v>10.485872649999999</v>
      </c>
      <c r="B23" s="2">
        <f t="shared" si="0"/>
        <v>23.5932134625</v>
      </c>
      <c r="C23">
        <v>-7.5</v>
      </c>
      <c r="D23">
        <v>10</v>
      </c>
      <c r="E23">
        <v>3.9269908169872414</v>
      </c>
      <c r="F23" s="2"/>
      <c r="G23">
        <v>28.2</v>
      </c>
      <c r="H23">
        <v>12.76</v>
      </c>
    </row>
    <row r="24" spans="1:8" x14ac:dyDescent="0.45">
      <c r="A24">
        <v>12.541451110000001</v>
      </c>
      <c r="B24" s="2">
        <f t="shared" si="0"/>
        <v>28.218264997500004</v>
      </c>
      <c r="C24">
        <v>-8.5</v>
      </c>
      <c r="D24">
        <v>10</v>
      </c>
      <c r="E24">
        <v>4.2411500823462207</v>
      </c>
      <c r="F24" s="2"/>
      <c r="G24">
        <v>20.100000000000001</v>
      </c>
      <c r="H24">
        <v>7.48</v>
      </c>
    </row>
    <row r="25" spans="1:8" x14ac:dyDescent="0.45">
      <c r="A25">
        <v>14.99999105</v>
      </c>
      <c r="B25" s="2">
        <f t="shared" si="0"/>
        <v>33.749979862500005</v>
      </c>
      <c r="C25" t="s">
        <v>16</v>
      </c>
      <c r="D25" t="s">
        <v>16</v>
      </c>
      <c r="E25" t="e">
        <f t="shared" ref="E25" si="1">C25/D25/2</f>
        <v>#VALUE!</v>
      </c>
      <c r="G25" t="s">
        <v>16</v>
      </c>
      <c r="H2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A00C-A89C-4547-A095-C9BED159A5E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476D-4CD7-4DE5-9AAA-705596A02C14}">
  <dimension ref="A1:D23"/>
  <sheetViews>
    <sheetView tabSelected="1" zoomScale="117" zoomScaleNormal="126" workbookViewId="0">
      <selection activeCell="J7" sqref="J7"/>
    </sheetView>
  </sheetViews>
  <sheetFormatPr defaultRowHeight="14.25" x14ac:dyDescent="0.45"/>
  <cols>
    <col min="3" max="3" width="9.73046875" bestFit="1" customWidth="1"/>
  </cols>
  <sheetData>
    <row r="1" spans="1:4" x14ac:dyDescent="0.45">
      <c r="A1" t="s">
        <v>17</v>
      </c>
      <c r="B1" t="s">
        <v>18</v>
      </c>
      <c r="C1" t="s">
        <v>19</v>
      </c>
      <c r="D1" t="s">
        <v>20</v>
      </c>
    </row>
    <row r="2" spans="1:4" x14ac:dyDescent="0.45">
      <c r="A2">
        <v>40</v>
      </c>
      <c r="B2">
        <v>10.08</v>
      </c>
      <c r="C2">
        <f>A2*A2</f>
        <v>1600</v>
      </c>
      <c r="D2">
        <f>$B$23/(B2-$B$21)</f>
        <v>1</v>
      </c>
    </row>
    <row r="3" spans="1:4" x14ac:dyDescent="0.45">
      <c r="A3">
        <v>100</v>
      </c>
      <c r="B3">
        <v>8.59</v>
      </c>
      <c r="C3">
        <f>A3*A3</f>
        <v>10000</v>
      </c>
      <c r="D3">
        <f>$B$23/(B3-$B$21)</f>
        <v>1.2627865961199296</v>
      </c>
    </row>
    <row r="4" spans="1:4" x14ac:dyDescent="0.45">
      <c r="A4">
        <v>150</v>
      </c>
      <c r="B4">
        <v>7.24</v>
      </c>
      <c r="C4">
        <f>A4*A4</f>
        <v>22500</v>
      </c>
      <c r="D4">
        <f>$B$23/(B4-$B$21)</f>
        <v>1.6574074074074074</v>
      </c>
    </row>
    <row r="5" spans="1:4" x14ac:dyDescent="0.45">
      <c r="A5">
        <v>200</v>
      </c>
      <c r="B5">
        <v>6.16</v>
      </c>
      <c r="C5">
        <f>A5*A5</f>
        <v>40000</v>
      </c>
      <c r="D5">
        <f>$B$23/(B5-$B$21)</f>
        <v>2.2098765432098766</v>
      </c>
    </row>
    <row r="6" spans="1:4" x14ac:dyDescent="0.45">
      <c r="A6">
        <v>300</v>
      </c>
      <c r="B6">
        <v>4.79</v>
      </c>
      <c r="C6">
        <f>A6*A6</f>
        <v>90000</v>
      </c>
      <c r="D6">
        <f>$B$23/(B6-$B$21)</f>
        <v>3.8288770053475933</v>
      </c>
    </row>
    <row r="7" spans="1:4" x14ac:dyDescent="0.45">
      <c r="A7">
        <v>400</v>
      </c>
      <c r="B7">
        <v>4.08</v>
      </c>
      <c r="C7">
        <f>A7*A7</f>
        <v>160000</v>
      </c>
      <c r="D7">
        <f>$B$23/(B7-$B$21)</f>
        <v>6.1724137931034475</v>
      </c>
    </row>
    <row r="8" spans="1:4" x14ac:dyDescent="0.45">
      <c r="A8">
        <v>500</v>
      </c>
      <c r="B8">
        <v>3.69</v>
      </c>
      <c r="C8">
        <f>A8*A8</f>
        <v>250000</v>
      </c>
      <c r="D8">
        <f>$B$23/(B8-$B$21)</f>
        <v>9.2987012987012978</v>
      </c>
    </row>
    <row r="9" spans="1:4" x14ac:dyDescent="0.45">
      <c r="A9">
        <v>600</v>
      </c>
      <c r="B9">
        <v>3.46</v>
      </c>
      <c r="C9">
        <f>A9*A9</f>
        <v>360000</v>
      </c>
      <c r="D9">
        <f>$B$23/(B9-$B$21)</f>
        <v>13.25925925925926</v>
      </c>
    </row>
    <row r="10" spans="1:4" x14ac:dyDescent="0.45">
      <c r="A10">
        <v>800</v>
      </c>
      <c r="B10">
        <v>3.21</v>
      </c>
      <c r="C10">
        <f>A10*A10</f>
        <v>640000</v>
      </c>
      <c r="D10">
        <f>$B$23/(B10-$B$21)</f>
        <v>24.68965517241379</v>
      </c>
    </row>
    <row r="11" spans="1:4" x14ac:dyDescent="0.45">
      <c r="A11">
        <v>1500</v>
      </c>
      <c r="B11">
        <v>2.97</v>
      </c>
      <c r="C11">
        <f>A11*A11</f>
        <v>2250000</v>
      </c>
      <c r="D11">
        <f>$B$23/(B11-$B$21)</f>
        <v>143.19999999999925</v>
      </c>
    </row>
    <row r="12" spans="1:4" x14ac:dyDescent="0.45">
      <c r="A12">
        <v>7500</v>
      </c>
      <c r="B12">
        <v>2.92</v>
      </c>
      <c r="D12" t="e">
        <f>$B$23/(B12-$B$21)</f>
        <v>#DIV/0!</v>
      </c>
    </row>
    <row r="13" spans="1:4" x14ac:dyDescent="0.45">
      <c r="A13">
        <v>12000</v>
      </c>
      <c r="B13">
        <v>3.05</v>
      </c>
      <c r="C13">
        <f>A13^2</f>
        <v>144000000</v>
      </c>
      <c r="D13">
        <f>$B$23/(B13-$B$21)</f>
        <v>55.076923076923123</v>
      </c>
    </row>
    <row r="14" spans="1:4" x14ac:dyDescent="0.45">
      <c r="A14">
        <v>16200</v>
      </c>
      <c r="B14">
        <v>3.31</v>
      </c>
      <c r="C14">
        <f t="shared" ref="C14:C15" si="0">A14^2</f>
        <v>262440000</v>
      </c>
      <c r="D14">
        <f>$B$23/(B14-$B$21)</f>
        <v>18.358974358974354</v>
      </c>
    </row>
    <row r="15" spans="1:4" x14ac:dyDescent="0.45">
      <c r="A15">
        <v>20000</v>
      </c>
      <c r="B15">
        <v>3.71</v>
      </c>
      <c r="C15">
        <f t="shared" si="0"/>
        <v>400000000</v>
      </c>
      <c r="D15">
        <f>$B$23/(B15-$B$21)</f>
        <v>9.0632911392405067</v>
      </c>
    </row>
    <row r="20" spans="2:2" x14ac:dyDescent="0.45">
      <c r="B20">
        <f>MAX(B2:B15)</f>
        <v>10.08</v>
      </c>
    </row>
    <row r="21" spans="2:2" x14ac:dyDescent="0.45">
      <c r="B21">
        <f>MIN(B2:B15)</f>
        <v>2.92</v>
      </c>
    </row>
    <row r="23" spans="2:2" x14ac:dyDescent="0.45">
      <c r="B23">
        <f>B20-B21</f>
        <v>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Stetsenko [Георгий Стеценко]</dc:creator>
  <cp:lastModifiedBy>Georgii Stetsenko [Георгий Стеценко]</cp:lastModifiedBy>
  <dcterms:created xsi:type="dcterms:W3CDTF">2024-11-08T11:37:14Z</dcterms:created>
  <dcterms:modified xsi:type="dcterms:W3CDTF">2024-12-05T02:50:57Z</dcterms:modified>
</cp:coreProperties>
</file>