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0" yWindow="-120" windowWidth="20730" windowHeight="11760" tabRatio="740"/>
  </bookViews>
  <sheets>
    <sheet name="Construction of New City Hall" sheetId="1" r:id="rId1"/>
    <sheet name="New City Hall Var. Improvements" sheetId="3" r:id="rId2"/>
    <sheet name="Traffic Light System" sheetId="4" r:id="rId3"/>
    <sheet name="Digital Infor Board" sheetId="5" r:id="rId4"/>
    <sheet name="Construction of 1F market bldg" sheetId="7" r:id="rId5"/>
    <sheet name="Payment Monitoring" sheetId="6" state="hidden" r:id="rId6"/>
    <sheet name="Sheet1" sheetId="8" state="hidden" r:id="rId7"/>
    <sheet name="FDPP LICENSE" sheetId="2" state="veryHidden" r:id="rId8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7" l="1"/>
  <c r="F41" i="1"/>
  <c r="S44" i="6" l="1"/>
  <c r="S45" i="6"/>
  <c r="S46" i="6"/>
  <c r="N45" i="6"/>
  <c r="N46" i="6"/>
  <c r="I12" i="8"/>
  <c r="I11" i="8"/>
  <c r="I10" i="8"/>
  <c r="I9" i="8"/>
  <c r="H12" i="8"/>
  <c r="H11" i="8"/>
  <c r="H10" i="8"/>
  <c r="H9" i="8"/>
  <c r="J14" i="8"/>
  <c r="G14" i="8"/>
  <c r="G13" i="8"/>
  <c r="G12" i="8"/>
  <c r="G11" i="8"/>
  <c r="G10" i="8"/>
  <c r="G9" i="8"/>
  <c r="I50" i="6"/>
  <c r="F36" i="7"/>
  <c r="F32" i="7"/>
  <c r="F34" i="7"/>
  <c r="F33" i="7"/>
  <c r="F36" i="5" l="1"/>
  <c r="F32" i="5"/>
  <c r="F35" i="6"/>
  <c r="E35" i="6"/>
  <c r="F36" i="4"/>
  <c r="F34" i="4"/>
  <c r="F33" i="4"/>
  <c r="F32" i="4"/>
  <c r="F38" i="3" l="1"/>
  <c r="F36" i="3"/>
  <c r="F34" i="3"/>
  <c r="F33" i="3"/>
  <c r="F32" i="3"/>
  <c r="F38" i="1"/>
  <c r="F37" i="1"/>
  <c r="F36" i="1"/>
  <c r="F34" i="1"/>
  <c r="F33" i="1"/>
  <c r="F32" i="1"/>
  <c r="P35" i="6" l="1"/>
  <c r="F34" i="5" s="1"/>
  <c r="Q35" i="6"/>
  <c r="R35" i="6"/>
  <c r="O35" i="6"/>
  <c r="K35" i="6"/>
  <c r="F33" i="5" s="1"/>
  <c r="L35" i="6"/>
  <c r="M35" i="6"/>
  <c r="J35" i="6"/>
  <c r="P49" i="6" l="1"/>
  <c r="Q49" i="6"/>
  <c r="R49" i="6"/>
  <c r="O49" i="6"/>
  <c r="K49" i="6"/>
  <c r="L49" i="6"/>
  <c r="M49" i="6"/>
  <c r="J49" i="6"/>
  <c r="P13" i="6"/>
  <c r="K13" i="6"/>
  <c r="S19" i="6" l="1"/>
  <c r="S21" i="6" s="1"/>
  <c r="F38" i="4" s="1"/>
  <c r="N19" i="6"/>
  <c r="N21" i="6" s="1"/>
  <c r="F37" i="4" s="1"/>
  <c r="I19" i="6"/>
  <c r="I21" i="6" s="1"/>
  <c r="S7" i="6"/>
  <c r="N7" i="6"/>
  <c r="I7" i="6"/>
  <c r="S13" i="6"/>
  <c r="N13" i="6"/>
  <c r="N15" i="6" s="1"/>
  <c r="F37" i="3" s="1"/>
  <c r="I13" i="6"/>
  <c r="I15" i="6" s="1"/>
  <c r="C49" i="6"/>
  <c r="F39" i="7" s="1"/>
  <c r="F40" i="7" s="1"/>
  <c r="N44" i="6"/>
  <c r="S43" i="6"/>
  <c r="N43" i="6"/>
  <c r="S42" i="6"/>
  <c r="N42" i="6"/>
  <c r="S41" i="6"/>
  <c r="N41" i="6"/>
  <c r="I49" i="6"/>
  <c r="N39" i="6"/>
  <c r="N38" i="6"/>
  <c r="C35" i="6"/>
  <c r="N34" i="6"/>
  <c r="S33" i="6"/>
  <c r="N33" i="6"/>
  <c r="I33" i="6"/>
  <c r="S32" i="6"/>
  <c r="N32" i="6"/>
  <c r="I32" i="6"/>
  <c r="S31" i="6"/>
  <c r="N31" i="6"/>
  <c r="I31" i="6"/>
  <c r="S30" i="6"/>
  <c r="N30" i="6"/>
  <c r="S29" i="6"/>
  <c r="N29" i="6"/>
  <c r="C28" i="6"/>
  <c r="S26" i="6"/>
  <c r="N26" i="6"/>
  <c r="S25" i="6"/>
  <c r="N25" i="6"/>
  <c r="S24" i="6"/>
  <c r="N24" i="6"/>
  <c r="S15" i="6" l="1"/>
  <c r="F41" i="4"/>
  <c r="I9" i="6"/>
  <c r="N9" i="6"/>
  <c r="S9" i="6"/>
  <c r="N49" i="6"/>
  <c r="S49" i="6"/>
  <c r="S28" i="6"/>
  <c r="N28" i="6"/>
  <c r="S35" i="6"/>
  <c r="I35" i="6"/>
  <c r="N35" i="6"/>
  <c r="F40" i="5"/>
  <c r="F40" i="4"/>
  <c r="F40" i="1"/>
  <c r="F40" i="3"/>
  <c r="F41" i="3"/>
  <c r="I13" i="8" l="1"/>
  <c r="I14" i="8" s="1"/>
  <c r="S50" i="6"/>
  <c r="F38" i="7" s="1"/>
  <c r="N50" i="6"/>
  <c r="F37" i="7" s="1"/>
  <c r="H13" i="8"/>
  <c r="H14" i="8" s="1"/>
  <c r="N51" i="6"/>
  <c r="I36" i="6"/>
  <c r="F41" i="5"/>
  <c r="N36" i="6"/>
  <c r="F37" i="5" s="1"/>
  <c r="S36" i="6"/>
  <c r="F38" i="5" s="1"/>
</calcChain>
</file>

<file path=xl/sharedStrings.xml><?xml version="1.0" encoding="utf-8"?>
<sst xmlns="http://schemas.openxmlformats.org/spreadsheetml/2006/main" count="374" uniqueCount="104">
  <si>
    <t>FDPP Form 2 - Statement of Indebtedness, Payments and Balances</t>
  </si>
  <si>
    <t>(DOF-BLGF Memorandum Circular No. 005-2018 dated January 22, 2018, Annex E)</t>
  </si>
  <si>
    <t>Statement of Indebtedness, Payments and Balances (SIPB)</t>
  </si>
  <si>
    <t>REGION:</t>
  </si>
  <si>
    <t>REGION VII - CENTRAL VISAYAS</t>
  </si>
  <si>
    <t>CALENDAR YEAR:</t>
  </si>
  <si>
    <t>PROVINCE:</t>
  </si>
  <si>
    <t>CEBU</t>
  </si>
  <si>
    <t>QUARTER:</t>
  </si>
  <si>
    <t>CITY/MUNICIPALITY:</t>
  </si>
  <si>
    <t>CITY OF BOGO</t>
  </si>
  <si>
    <t>Instruction: Please prepare a Statement for each kind of loan.</t>
  </si>
  <si>
    <t>ITEM NO.</t>
  </si>
  <si>
    <t>PARTICULARS</t>
  </si>
  <si>
    <t>DETAILS</t>
  </si>
  <si>
    <t>LGU Income Classification</t>
  </si>
  <si>
    <t>Date of Report</t>
  </si>
  <si>
    <r>
      <t>Lending Institution (</t>
    </r>
    <r>
      <rPr>
        <b/>
        <i/>
        <sz val="10"/>
        <color rgb="FF000000"/>
        <rFont val="Calibri"/>
        <family val="2"/>
      </rPr>
      <t>Bank</t>
    </r>
    <r>
      <rPr>
        <i/>
        <sz val="10"/>
        <color rgb="FF000000"/>
        <rFont val="Calibri"/>
        <family val="2"/>
      </rPr>
      <t xml:space="preserve"> or </t>
    </r>
    <r>
      <rPr>
        <b/>
        <i/>
        <sz val="10"/>
        <color rgb="FF000000"/>
        <rFont val="Calibri"/>
        <family val="2"/>
      </rPr>
      <t>Creditor</t>
    </r>
    <r>
      <rPr>
        <sz val="11"/>
        <color rgb="FF000000"/>
        <rFont val="Calibri"/>
        <family val="2"/>
      </rPr>
      <t>)</t>
    </r>
  </si>
  <si>
    <t>Certificate Number - NDSC/BC</t>
  </si>
  <si>
    <t>Date of Certification - NDSC/BC</t>
  </si>
  <si>
    <t>Monetary Board (MB) Resolution Number</t>
  </si>
  <si>
    <t>Date of MB Opinion</t>
  </si>
  <si>
    <t>Date of Approval Loan</t>
  </si>
  <si>
    <t>Amount Approved*</t>
  </si>
  <si>
    <t>Maturity Date</t>
  </si>
  <si>
    <r>
      <t>Type of Indebtedness Instrument (</t>
    </r>
    <r>
      <rPr>
        <b/>
        <i/>
        <sz val="10"/>
        <color rgb="FF000000"/>
        <rFont val="Calibri"/>
        <family val="2"/>
      </rPr>
      <t>Loan, Bond or other form of indebtedness</t>
    </r>
    <r>
      <rPr>
        <sz val="11"/>
        <color rgb="FF000000"/>
        <rFont val="Calibri"/>
        <family val="2"/>
      </rPr>
      <t>)</t>
    </r>
  </si>
  <si>
    <t>Purpose of Indebtedness</t>
  </si>
  <si>
    <t>Terms and Conditions: Fixed or Variable</t>
  </si>
  <si>
    <t>Terms and Conditions: No. of Years of Indebtedness</t>
  </si>
  <si>
    <t>Terms and Conditions: Interest Rate</t>
  </si>
  <si>
    <r>
      <t>Terms and Conditions: Grace Period (</t>
    </r>
    <r>
      <rPr>
        <b/>
        <i/>
        <sz val="10"/>
        <color rgb="FF000000"/>
        <rFont val="Calibri"/>
        <family val="2"/>
      </rPr>
      <t>Number of Months or Years</t>
    </r>
    <r>
      <rPr>
        <sz val="11"/>
        <color rgb="FF000000"/>
        <rFont val="Calibri"/>
        <family val="2"/>
      </rPr>
      <t>)</t>
    </r>
  </si>
  <si>
    <t>Frequency of Payment</t>
  </si>
  <si>
    <t>Annual Amortization: Principal</t>
  </si>
  <si>
    <t>Annual Amortization: Interest</t>
  </si>
  <si>
    <t>Annual Amortization: Gross Receipt Tax (GRT)</t>
  </si>
  <si>
    <t>Starting Date of Payment</t>
  </si>
  <si>
    <t>Cumulative Payment from Starting Date: Principal</t>
  </si>
  <si>
    <t>Cumulative Payment from Starting Date: Interest</t>
  </si>
  <si>
    <t>Cumulative Payment from Starting Date: GRT</t>
  </si>
  <si>
    <r>
      <t>Total Amount Released (</t>
    </r>
    <r>
      <rPr>
        <b/>
        <i/>
        <sz val="10"/>
        <color rgb="FF000000"/>
        <rFont val="Calibri"/>
        <family val="2"/>
      </rPr>
      <t>Availment as of date</t>
    </r>
    <r>
      <rPr>
        <sz val="11"/>
        <color rgb="FF000000"/>
        <rFont val="Calibri"/>
        <family val="2"/>
      </rPr>
      <t>)</t>
    </r>
  </si>
  <si>
    <r>
      <t>Remaining Balance to Date / Undrawn Amount (</t>
    </r>
    <r>
      <rPr>
        <b/>
        <i/>
        <sz val="10"/>
        <color rgb="FF000000"/>
        <rFont val="Calibri"/>
        <family val="2"/>
      </rPr>
      <t>Line 9-25=26</t>
    </r>
    <r>
      <rPr>
        <sz val="11"/>
        <color rgb="FF000000"/>
        <rFont val="Calibri"/>
        <family val="2"/>
      </rPr>
      <t>)</t>
    </r>
  </si>
  <si>
    <r>
      <t>Outstanding Loan Balance After Principal Payment (</t>
    </r>
    <r>
      <rPr>
        <b/>
        <i/>
        <sz val="10"/>
        <color rgb="FF000000"/>
        <rFont val="Calibri"/>
        <family val="2"/>
      </rPr>
      <t>Line 9-22=27</t>
    </r>
    <r>
      <rPr>
        <sz val="11"/>
        <color rgb="FF000000"/>
        <rFont val="Calibri"/>
        <family val="2"/>
      </rPr>
      <t>)</t>
    </r>
  </si>
  <si>
    <t>Arrears: Principal (if any)</t>
  </si>
  <si>
    <t>Arrears: Interest (if any)</t>
  </si>
  <si>
    <t>Collateral Security</t>
  </si>
  <si>
    <t>Deposit to Bond Sinking Fund for the Year</t>
  </si>
  <si>
    <t>Sinking Fund Balance to Date, if any</t>
  </si>
  <si>
    <t>Breakdown of Fees and Other Related Costs (of loan)</t>
  </si>
  <si>
    <t>Other Relevant Terms and Conditions (of loan)</t>
  </si>
  <si>
    <t>Certified Correct  by:</t>
  </si>
  <si>
    <t>Date Issued:</t>
  </si>
  <si>
    <t xml:space="preserve">                             Local Treasurer</t>
  </si>
  <si>
    <t>Note:</t>
  </si>
  <si>
    <t>*Please indicate if on a staggered basis.</t>
  </si>
  <si>
    <t>CAUTION:</t>
  </si>
  <si>
    <t>TO REDUCE THE RISK OF UPLOADING WRONG TEMPLATE FOR THIS DOCUMENT, DO NOT EDIT/DELETE THIS SHEET.</t>
  </si>
  <si>
    <t>FROM:</t>
  </si>
  <si>
    <t>FDPP TEAM</t>
  </si>
  <si>
    <t>v6</t>
  </si>
  <si>
    <t>6th Class</t>
  </si>
  <si>
    <t>DBP</t>
  </si>
  <si>
    <t>Promissory Note</t>
  </si>
  <si>
    <t>Construction of New City Hall</t>
  </si>
  <si>
    <t>2 months</t>
  </si>
  <si>
    <t>Monthly</t>
  </si>
  <si>
    <t>Quarterly</t>
  </si>
  <si>
    <t>CITY:</t>
  </si>
  <si>
    <t>12-12-249</t>
  </si>
  <si>
    <t>MB Res. No. 126</t>
  </si>
  <si>
    <t>New Bogo City Hall-Various Improvements</t>
  </si>
  <si>
    <t>12 Years</t>
  </si>
  <si>
    <t>11 Years</t>
  </si>
  <si>
    <t>12 months</t>
  </si>
  <si>
    <t>R7-2021-03-096</t>
  </si>
  <si>
    <t>MB Res. No. 1258</t>
  </si>
  <si>
    <t>Completion of Bogo Smart City Project: Installation of Traffic Light System</t>
  </si>
  <si>
    <t>5 Years</t>
  </si>
  <si>
    <t>Completion of Bogo Smart City Project: Installation of Digital Information Board</t>
  </si>
  <si>
    <t>4 years and 10 months</t>
  </si>
  <si>
    <t>City of Bogo</t>
  </si>
  <si>
    <t>Existing Loans</t>
  </si>
  <si>
    <t>PRINCIPAL</t>
  </si>
  <si>
    <t>TOTAL</t>
  </si>
  <si>
    <t>INTEREST</t>
  </si>
  <si>
    <t>GRT</t>
  </si>
  <si>
    <t>Digital Info Board</t>
  </si>
  <si>
    <t>R7-2020-05-075</t>
  </si>
  <si>
    <t>Construction of One (1) Storey New Commercial Public Market Building</t>
  </si>
  <si>
    <t>1 Year</t>
  </si>
  <si>
    <t>Cumulative Total</t>
  </si>
  <si>
    <t>Installation of Traffic Light System</t>
  </si>
  <si>
    <t>New Bogo City Hall-Various Improvements 2017-001</t>
  </si>
  <si>
    <t>Construction of New City Hall 2013-002</t>
  </si>
  <si>
    <t>JULIO S. URSONAL, JR., CPA</t>
  </si>
  <si>
    <t>DEBT SERVICES</t>
  </si>
  <si>
    <t>Public Debt</t>
  </si>
  <si>
    <t>Domestic</t>
  </si>
  <si>
    <t>Approriation</t>
  </si>
  <si>
    <t>Principal</t>
  </si>
  <si>
    <t>Interest</t>
  </si>
  <si>
    <t>Total</t>
  </si>
  <si>
    <t>Actual Expenditures</t>
  </si>
  <si>
    <t>July 1, 2023</t>
  </si>
  <si>
    <t>Staggered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</si>
</sst>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sz val="7"/>
      <color rgb="FF000000"/>
      <name val="Calibri"/>
      <family val="2"/>
    </font>
    <font>
      <i/>
      <sz val="8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C00000"/>
      <name val="Calibri"/>
      <family val="2"/>
    </font>
    <font>
      <sz val="11"/>
      <color rgb="FFFF0000"/>
      <name val="Calibri"/>
      <family val="2"/>
    </font>
    <font>
      <sz val="11"/>
      <color rgb="FFFFC000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8"/>
      <color rgb="FF000000"/>
      <name val="Calibri"/>
      <family val="2"/>
    </font>
    <font>
      <sz val="11"/>
      <color rgb="FF00206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4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7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0" xfId="0" applyFont="1" applyFill="1" applyAlignment="1" applyProtection="1">
      <alignment vertical="top" wrapText="1"/>
      <protection locked="0"/>
    </xf>
    <xf numFmtId="0" fontId="1" fillId="2" borderId="0" xfId="0" applyFont="1" applyFill="1" applyProtection="1"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0" fillId="2" borderId="0" xfId="0" applyFill="1" applyAlignment="1" applyProtection="1">
      <alignment wrapText="1"/>
      <protection locked="0"/>
    </xf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4" xfId="0" applyFill="1" applyBorder="1" applyProtection="1"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left"/>
      <protection locked="0"/>
    </xf>
    <xf numFmtId="0" fontId="0" fillId="2" borderId="0" xfId="0" applyFill="1" applyAlignment="1" applyProtection="1">
      <alignment horizontal="left"/>
      <protection locked="0"/>
    </xf>
    <xf numFmtId="0" fontId="4" fillId="2" borderId="3" xfId="0" applyFont="1" applyFill="1" applyBorder="1" applyProtection="1">
      <protection locked="0"/>
    </xf>
    <xf numFmtId="0" fontId="4" fillId="2" borderId="0" xfId="0" applyFont="1" applyFill="1" applyProtection="1">
      <protection locked="0"/>
    </xf>
    <xf numFmtId="0" fontId="4" fillId="2" borderId="5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/>
    </xf>
    <xf numFmtId="0" fontId="0" fillId="2" borderId="7" xfId="0" applyFill="1" applyBorder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 applyAlignment="1" applyProtection="1">
      <alignment horizontal="left" vertical="center"/>
      <protection locked="0"/>
    </xf>
    <xf numFmtId="16" fontId="0" fillId="2" borderId="0" xfId="0" applyNumberFormat="1" applyFill="1" applyAlignment="1" applyProtection="1">
      <alignment wrapText="1"/>
      <protection locked="0"/>
    </xf>
    <xf numFmtId="14" fontId="0" fillId="2" borderId="4" xfId="0" applyNumberFormat="1" applyFill="1" applyBorder="1" applyProtection="1">
      <protection locked="0"/>
    </xf>
    <xf numFmtId="43" fontId="0" fillId="2" borderId="4" xfId="1" applyFont="1" applyFill="1" applyBorder="1" applyProtection="1">
      <protection locked="0"/>
    </xf>
    <xf numFmtId="9" fontId="0" fillId="2" borderId="4" xfId="0" applyNumberFormat="1" applyFill="1" applyBorder="1" applyProtection="1">
      <protection locked="0"/>
    </xf>
    <xf numFmtId="43" fontId="0" fillId="2" borderId="4" xfId="0" applyNumberFormat="1" applyFill="1" applyBorder="1" applyProtection="1">
      <protection locked="0"/>
    </xf>
    <xf numFmtId="0" fontId="0" fillId="2" borderId="4" xfId="0" applyFill="1" applyBorder="1" applyAlignment="1" applyProtection="1">
      <alignment wrapText="1"/>
      <protection locked="0"/>
    </xf>
    <xf numFmtId="0" fontId="0" fillId="0" borderId="0" xfId="0"/>
    <xf numFmtId="0" fontId="9" fillId="0" borderId="0" xfId="0" applyFont="1"/>
    <xf numFmtId="0" fontId="9" fillId="0" borderId="13" xfId="0" applyFont="1" applyBorder="1"/>
    <xf numFmtId="43" fontId="10" fillId="0" borderId="14" xfId="1" applyFont="1" applyBorder="1"/>
    <xf numFmtId="43" fontId="0" fillId="0" borderId="14" xfId="1" applyFont="1" applyBorder="1"/>
    <xf numFmtId="43" fontId="9" fillId="0" borderId="15" xfId="1" applyFont="1" applyBorder="1"/>
    <xf numFmtId="0" fontId="0" fillId="0" borderId="16" xfId="0" applyBorder="1"/>
    <xf numFmtId="43" fontId="10" fillId="0" borderId="0" xfId="1" applyFont="1" applyBorder="1"/>
    <xf numFmtId="43" fontId="0" fillId="0" borderId="0" xfId="1" applyFont="1" applyBorder="1"/>
    <xf numFmtId="43" fontId="9" fillId="0" borderId="0" xfId="1" applyFont="1" applyBorder="1"/>
    <xf numFmtId="43" fontId="9" fillId="0" borderId="17" xfId="1" applyFont="1" applyBorder="1"/>
    <xf numFmtId="0" fontId="9" fillId="0" borderId="16" xfId="0" applyFont="1" applyBorder="1"/>
    <xf numFmtId="43" fontId="11" fillId="0" borderId="0" xfId="1" applyFont="1" applyBorder="1"/>
    <xf numFmtId="0" fontId="0" fillId="0" borderId="18" xfId="0" applyBorder="1"/>
    <xf numFmtId="0" fontId="0" fillId="0" borderId="19" xfId="0" applyBorder="1"/>
    <xf numFmtId="43" fontId="0" fillId="0" borderId="19" xfId="1" applyFont="1" applyBorder="1"/>
    <xf numFmtId="43" fontId="9" fillId="0" borderId="20" xfId="1" applyFont="1" applyBorder="1"/>
    <xf numFmtId="1" fontId="10" fillId="2" borderId="14" xfId="1" applyNumberFormat="1" applyFont="1" applyFill="1" applyBorder="1"/>
    <xf numFmtId="0" fontId="0" fillId="0" borderId="14" xfId="0" applyBorder="1"/>
    <xf numFmtId="43" fontId="0" fillId="0" borderId="0" xfId="1" applyFont="1"/>
    <xf numFmtId="0" fontId="12" fillId="0" borderId="0" xfId="0" applyFont="1"/>
    <xf numFmtId="0" fontId="12" fillId="2" borderId="4" xfId="0" applyFont="1" applyFill="1" applyBorder="1" applyProtection="1">
      <protection locked="0"/>
    </xf>
    <xf numFmtId="0" fontId="12" fillId="2" borderId="4" xfId="0" applyFont="1" applyFill="1" applyBorder="1" applyAlignment="1" applyProtection="1">
      <alignment wrapText="1"/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Border="1" applyAlignment="1" applyProtection="1">
      <alignment horizontal="left"/>
      <protection locked="0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7" xfId="0" applyFont="1" applyBorder="1"/>
    <xf numFmtId="0" fontId="9" fillId="0" borderId="17" xfId="0" applyFont="1" applyBorder="1" applyAlignment="1">
      <alignment horizontal="center" vertical="center"/>
    </xf>
    <xf numFmtId="0" fontId="13" fillId="0" borderId="18" xfId="0" applyFont="1" applyBorder="1"/>
    <xf numFmtId="0" fontId="0" fillId="0" borderId="13" xfId="0" applyBorder="1"/>
    <xf numFmtId="0" fontId="0" fillId="0" borderId="0" xfId="0" applyBorder="1"/>
    <xf numFmtId="0" fontId="13" fillId="0" borderId="0" xfId="0" applyFont="1" applyBorder="1"/>
    <xf numFmtId="43" fontId="3" fillId="2" borderId="0" xfId="1" applyFont="1" applyFill="1" applyAlignment="1" applyProtection="1">
      <alignment vertical="center" wrapText="1"/>
      <protection locked="0"/>
    </xf>
    <xf numFmtId="43" fontId="3" fillId="2" borderId="0" xfId="1" applyFont="1" applyFill="1" applyAlignment="1" applyProtection="1">
      <alignment vertical="top" wrapText="1"/>
      <protection locked="0"/>
    </xf>
    <xf numFmtId="43" fontId="1" fillId="2" borderId="0" xfId="1" applyFont="1" applyFill="1" applyProtection="1">
      <protection locked="0"/>
    </xf>
    <xf numFmtId="43" fontId="1" fillId="2" borderId="0" xfId="1" applyFont="1" applyFill="1" applyAlignment="1" applyProtection="1">
      <alignment vertical="center"/>
      <protection locked="0"/>
    </xf>
    <xf numFmtId="43" fontId="0" fillId="2" borderId="0" xfId="1" applyFont="1" applyFill="1" applyAlignment="1" applyProtection="1">
      <alignment wrapText="1"/>
      <protection locked="0"/>
    </xf>
    <xf numFmtId="43" fontId="0" fillId="2" borderId="0" xfId="1" applyFont="1" applyFill="1"/>
    <xf numFmtId="43" fontId="9" fillId="0" borderId="17" xfId="1" applyFont="1" applyBorder="1" applyAlignment="1">
      <alignment horizontal="center" vertical="center"/>
    </xf>
    <xf numFmtId="0" fontId="12" fillId="0" borderId="16" xfId="0" applyFont="1" applyBorder="1"/>
    <xf numFmtId="43" fontId="12" fillId="0" borderId="0" xfId="1" applyFont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0" fontId="9" fillId="0" borderId="18" xfId="0" applyFont="1" applyBorder="1"/>
    <xf numFmtId="43" fontId="12" fillId="0" borderId="19" xfId="1" applyFont="1" applyBorder="1" applyAlignment="1">
      <alignment horizontal="center" vertical="center"/>
    </xf>
    <xf numFmtId="43" fontId="0" fillId="0" borderId="19" xfId="1" applyFont="1" applyBorder="1" applyAlignment="1">
      <alignment horizontal="center" vertical="center"/>
    </xf>
    <xf numFmtId="43" fontId="9" fillId="0" borderId="20" xfId="1" applyFont="1" applyBorder="1" applyAlignment="1">
      <alignment horizontal="center" vertical="center"/>
    </xf>
    <xf numFmtId="0" fontId="12" fillId="0" borderId="13" xfId="0" applyFont="1" applyBorder="1"/>
    <xf numFmtId="43" fontId="12" fillId="0" borderId="14" xfId="1" applyFont="1" applyBorder="1" applyAlignment="1">
      <alignment horizontal="center" vertical="center"/>
    </xf>
    <xf numFmtId="43" fontId="0" fillId="0" borderId="14" xfId="1" applyFont="1" applyBorder="1" applyAlignment="1">
      <alignment horizontal="center" vertical="center"/>
    </xf>
    <xf numFmtId="43" fontId="9" fillId="0" borderId="15" xfId="1" applyFont="1" applyBorder="1" applyAlignment="1">
      <alignment horizontal="center" vertical="center"/>
    </xf>
    <xf numFmtId="0" fontId="13" fillId="0" borderId="13" xfId="0" applyFont="1" applyBorder="1"/>
    <xf numFmtId="0" fontId="0" fillId="0" borderId="17" xfId="0" applyBorder="1"/>
    <xf numFmtId="0" fontId="0" fillId="0" borderId="15" xfId="0" applyBorder="1"/>
    <xf numFmtId="0" fontId="0" fillId="0" borderId="20" xfId="0" applyBorder="1"/>
    <xf numFmtId="14" fontId="10" fillId="0" borderId="15" xfId="0" applyNumberFormat="1" applyFont="1" applyBorder="1"/>
    <xf numFmtId="14" fontId="10" fillId="0" borderId="17" xfId="0" applyNumberFormat="1" applyFont="1" applyBorder="1"/>
    <xf numFmtId="14" fontId="11" fillId="0" borderId="17" xfId="0" applyNumberFormat="1" applyFont="1" applyBorder="1"/>
    <xf numFmtId="43" fontId="12" fillId="2" borderId="4" xfId="0" applyNumberFormat="1" applyFont="1" applyFill="1" applyBorder="1" applyProtection="1">
      <protection locked="0"/>
    </xf>
    <xf numFmtId="0" fontId="14" fillId="0" borderId="0" xfId="0" applyFont="1"/>
    <xf numFmtId="0" fontId="15" fillId="2" borderId="21" xfId="0" applyFont="1" applyFill="1" applyBorder="1" applyProtection="1">
      <protection locked="0"/>
    </xf>
    <xf numFmtId="0" fontId="16" fillId="2" borderId="22" xfId="0" applyFont="1" applyFill="1" applyBorder="1" applyProtection="1">
      <protection locked="0"/>
    </xf>
    <xf numFmtId="0" fontId="17" fillId="0" borderId="16" xfId="0" applyFont="1" applyBorder="1"/>
    <xf numFmtId="0" fontId="18" fillId="0" borderId="16" xfId="0" applyFont="1" applyBorder="1"/>
    <xf numFmtId="0" fontId="19" fillId="2" borderId="4" xfId="0" applyFont="1" applyFill="1" applyBorder="1" applyAlignment="1" applyProtection="1">
      <alignment horizontal="left"/>
      <protection locked="0"/>
    </xf>
    <xf numFmtId="0" fontId="20" fillId="0" borderId="0" xfId="0" applyFont="1"/>
    <xf numFmtId="0" fontId="21" fillId="0" borderId="0" xfId="0" applyFont="1"/>
    <xf numFmtId="43" fontId="0" fillId="0" borderId="0" xfId="1" applyFont="1" applyFill="1" applyBorder="1" applyAlignment="1">
      <alignment horizontal="center" vertical="center"/>
    </xf>
    <xf numFmtId="43" fontId="10" fillId="2" borderId="0" xfId="1" applyFont="1" applyFill="1" applyBorder="1"/>
    <xf numFmtId="14" fontId="8" fillId="2" borderId="4" xfId="0" applyNumberFormat="1" applyFont="1" applyFill="1" applyBorder="1" applyProtection="1">
      <protection locked="0"/>
    </xf>
    <xf numFmtId="14" fontId="22" fillId="0" borderId="17" xfId="0" applyNumberFormat="1" applyFont="1" applyBorder="1"/>
    <xf numFmtId="43" fontId="0" fillId="0" borderId="0" xfId="1" applyFont="1" applyFill="1" applyBorder="1"/>
    <xf numFmtId="0" fontId="8" fillId="2" borderId="0" xfId="0" applyFont="1" applyFill="1"/>
    <xf numFmtId="0" fontId="23" fillId="2" borderId="0" xfId="0" applyFont="1" applyFill="1"/>
    <xf numFmtId="0" fontId="8" fillId="2" borderId="23" xfId="0" applyFont="1" applyFill="1" applyBorder="1"/>
    <xf numFmtId="0" fontId="0" fillId="2" borderId="24" xfId="0" applyFill="1" applyBorder="1"/>
    <xf numFmtId="0" fontId="0" fillId="2" borderId="26" xfId="0" applyFill="1" applyBorder="1"/>
    <xf numFmtId="0" fontId="0" fillId="2" borderId="30" xfId="0" applyFill="1" applyBorder="1"/>
    <xf numFmtId="0" fontId="0" fillId="2" borderId="0" xfId="0" applyFill="1" applyBorder="1"/>
    <xf numFmtId="0" fontId="8" fillId="2" borderId="31" xfId="0" applyFont="1" applyFill="1" applyBorder="1"/>
    <xf numFmtId="0" fontId="8" fillId="2" borderId="32" xfId="0" applyFont="1" applyFill="1" applyBorder="1"/>
    <xf numFmtId="0" fontId="8" fillId="2" borderId="33" xfId="0" applyFont="1" applyFill="1" applyBorder="1"/>
    <xf numFmtId="0" fontId="15" fillId="2" borderId="26" xfId="0" applyFont="1" applyFill="1" applyBorder="1" applyAlignment="1" applyProtection="1">
      <alignment wrapText="1"/>
      <protection locked="0"/>
    </xf>
    <xf numFmtId="0" fontId="16" fillId="2" borderId="26" xfId="0" applyFont="1" applyFill="1" applyBorder="1" applyAlignment="1" applyProtection="1">
      <alignment wrapText="1"/>
      <protection locked="0"/>
    </xf>
    <xf numFmtId="0" fontId="17" fillId="0" borderId="26" xfId="0" applyFont="1" applyBorder="1" applyAlignment="1">
      <alignment wrapText="1"/>
    </xf>
    <xf numFmtId="0" fontId="18" fillId="0" borderId="26" xfId="0" applyFont="1" applyBorder="1" applyAlignment="1">
      <alignment wrapText="1"/>
    </xf>
    <xf numFmtId="0" fontId="0" fillId="2" borderId="34" xfId="0" applyFill="1" applyBorder="1"/>
    <xf numFmtId="0" fontId="0" fillId="2" borderId="35" xfId="0" applyFill="1" applyBorder="1"/>
    <xf numFmtId="0" fontId="19" fillId="2" borderId="31" xfId="0" applyFont="1" applyFill="1" applyBorder="1" applyAlignment="1" applyProtection="1">
      <alignment horizontal="left" wrapText="1"/>
      <protection locked="0"/>
    </xf>
    <xf numFmtId="0" fontId="0" fillId="2" borderId="31" xfId="0" applyFill="1" applyBorder="1"/>
    <xf numFmtId="0" fontId="0" fillId="2" borderId="33" xfId="0" applyFill="1" applyBorder="1"/>
    <xf numFmtId="0" fontId="0" fillId="2" borderId="32" xfId="0" applyFill="1" applyBorder="1"/>
    <xf numFmtId="0" fontId="0" fillId="2" borderId="25" xfId="0" applyFill="1" applyBorder="1"/>
    <xf numFmtId="0" fontId="24" fillId="2" borderId="36" xfId="0" applyFont="1" applyFill="1" applyBorder="1"/>
    <xf numFmtId="0" fontId="0" fillId="2" borderId="36" xfId="0" applyFill="1" applyBorder="1"/>
    <xf numFmtId="0" fontId="14" fillId="2" borderId="0" xfId="0" applyFont="1" applyFill="1"/>
    <xf numFmtId="0" fontId="8" fillId="2" borderId="13" xfId="0" applyFont="1" applyFill="1" applyBorder="1"/>
    <xf numFmtId="0" fontId="0" fillId="2" borderId="37" xfId="0" applyFill="1" applyBorder="1"/>
    <xf numFmtId="0" fontId="0" fillId="2" borderId="13" xfId="0" applyFill="1" applyBorder="1"/>
    <xf numFmtId="0" fontId="0" fillId="2" borderId="38" xfId="0" applyFill="1" applyBorder="1"/>
    <xf numFmtId="43" fontId="0" fillId="2" borderId="34" xfId="0" applyNumberFormat="1" applyFill="1" applyBorder="1"/>
    <xf numFmtId="43" fontId="0" fillId="2" borderId="32" xfId="0" applyNumberFormat="1" applyFill="1" applyBorder="1"/>
    <xf numFmtId="43" fontId="0" fillId="2" borderId="39" xfId="0" applyNumberFormat="1" applyFill="1" applyBorder="1"/>
    <xf numFmtId="43" fontId="0" fillId="2" borderId="26" xfId="0" applyNumberFormat="1" applyFill="1" applyBorder="1"/>
    <xf numFmtId="43" fontId="0" fillId="2" borderId="31" xfId="0" applyNumberFormat="1" applyFill="1" applyBorder="1"/>
    <xf numFmtId="0" fontId="8" fillId="2" borderId="1" xfId="0" applyFont="1" applyFill="1" applyBorder="1" applyProtection="1">
      <protection locked="0"/>
    </xf>
    <xf numFmtId="0" fontId="8" fillId="2" borderId="4" xfId="0" applyFont="1" applyFill="1" applyBorder="1" applyProtection="1">
      <protection locked="0"/>
    </xf>
    <xf numFmtId="0" fontId="0" fillId="2" borderId="8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0" fillId="2" borderId="8" xfId="0" applyFill="1" applyBorder="1" applyAlignment="1" applyProtection="1">
      <alignment horizontal="left" wrapText="1"/>
      <protection locked="0"/>
    </xf>
    <xf numFmtId="0" fontId="0" fillId="2" borderId="9" xfId="0" applyFill="1" applyBorder="1" applyAlignment="1" applyProtection="1">
      <alignment horizontal="left" wrapText="1"/>
      <protection locked="0"/>
    </xf>
    <xf numFmtId="0" fontId="0" fillId="2" borderId="7" xfId="0" applyFill="1" applyBorder="1" applyAlignment="1" applyProtection="1">
      <alignment horizontal="left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13" fillId="2" borderId="5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 applyProtection="1">
      <alignment horizontal="center"/>
      <protection locked="0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919843</xdr:colOff>
      <xdr:row>48</xdr:row>
      <xdr:rowOff>85725</xdr:rowOff>
    </xdr:from>
    <xdr:to>
      <xdr:col>1</xdr:col>
      <xdr:colOff>862901</xdr:colOff>
      <xdr:row>53</xdr:row>
      <xdr:rowOff>12255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3" y="9229725"/>
          <a:ext cx="1381333" cy="879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48</xdr:row>
      <xdr:rowOff>123825</xdr:rowOff>
    </xdr:from>
    <xdr:to>
      <xdr:col>1</xdr:col>
      <xdr:colOff>1076533</xdr:colOff>
      <xdr:row>53</xdr:row>
      <xdr:rowOff>50355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9267825"/>
          <a:ext cx="1381333" cy="879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48</xdr:row>
      <xdr:rowOff>161925</xdr:rowOff>
    </xdr:from>
    <xdr:to>
      <xdr:col>1</xdr:col>
      <xdr:colOff>924133</xdr:colOff>
      <xdr:row>53</xdr:row>
      <xdr:rowOff>88455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9486900"/>
          <a:ext cx="1381333" cy="879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48</xdr:row>
      <xdr:rowOff>142875</xdr:rowOff>
    </xdr:from>
    <xdr:to>
      <xdr:col>1</xdr:col>
      <xdr:colOff>943183</xdr:colOff>
      <xdr:row>53</xdr:row>
      <xdr:rowOff>69405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9467850"/>
          <a:ext cx="1381333" cy="879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489856</xdr:colOff>
      <xdr:row>48</xdr:row>
      <xdr:rowOff>28575</xdr:rowOff>
    </xdr:from>
    <xdr:to>
      <xdr:col>1</xdr:col>
      <xdr:colOff>1208523</xdr:colOff>
      <xdr:row>53</xdr:row>
      <xdr:rowOff>78931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6" y="9353550"/>
          <a:ext cx="1575917" cy="1002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57"/>
  <sheetViews>
    <sheetView tabSelected="1" topLeftCell="A31" workbookViewId="0">
      <selection activeCell="C51" sqref="C51"/>
    </sheetView>
  </sheetViews>
  <sheetFormatPr defaultRowHeight="15" x14ac:dyDescent="0.25"/>
  <cols>
    <col min="1" max="1" width="18.875" style="5" customWidth="1"/>
    <col min="2" max="2" width="19.875" style="5" customWidth="1"/>
    <col min="3" max="3" width="15.125" style="5" customWidth="1"/>
    <col min="4" max="4" width="19.875" style="5" customWidth="1"/>
    <col min="5" max="5" width="10.125" style="5" customWidth="1"/>
    <col min="6" max="6" width="27.125" style="5" customWidth="1"/>
    <col min="7" max="7" width="8.875" style="5" customWidth="1"/>
  </cols>
  <sheetData>
    <row r="1" spans="1:8" x14ac:dyDescent="0.25">
      <c r="A1" s="29" t="s">
        <v>0</v>
      </c>
      <c r="B1" s="3"/>
      <c r="C1" s="3"/>
      <c r="D1" s="3"/>
      <c r="E1" s="4"/>
      <c r="F1" s="4"/>
      <c r="G1" s="4"/>
      <c r="H1" s="4"/>
    </row>
    <row r="2" spans="1:8" x14ac:dyDescent="0.25">
      <c r="A2" s="29" t="s">
        <v>1</v>
      </c>
      <c r="B2" s="3"/>
      <c r="C2" s="3"/>
      <c r="D2" s="3"/>
      <c r="E2" s="4"/>
      <c r="F2" s="4"/>
      <c r="G2" s="4"/>
      <c r="H2" s="4"/>
    </row>
    <row r="3" spans="1:8" x14ac:dyDescent="0.25">
      <c r="A3" s="3"/>
      <c r="B3" s="3"/>
      <c r="C3" s="3"/>
      <c r="D3" s="3"/>
      <c r="E3" s="4"/>
      <c r="F3" s="4"/>
      <c r="G3" s="4"/>
      <c r="H3" s="4"/>
    </row>
    <row r="4" spans="1:8" x14ac:dyDescent="0.25">
      <c r="A4" s="6"/>
      <c r="B4" s="6"/>
      <c r="C4" s="6"/>
      <c r="D4" s="6"/>
      <c r="E4" s="6"/>
      <c r="F4" s="6"/>
      <c r="G4" s="7"/>
      <c r="H4" s="7"/>
    </row>
    <row r="5" spans="1:8" x14ac:dyDescent="0.25">
      <c r="A5" s="153" t="s">
        <v>2</v>
      </c>
      <c r="B5" s="154"/>
      <c r="C5" s="154"/>
      <c r="D5" s="154"/>
      <c r="E5" s="154"/>
      <c r="F5" s="155"/>
      <c r="G5" s="8"/>
      <c r="H5" s="8"/>
    </row>
    <row r="6" spans="1:8" x14ac:dyDescent="0.25">
      <c r="A6" s="9"/>
      <c r="B6" s="9"/>
      <c r="C6" s="9"/>
      <c r="D6" s="9"/>
      <c r="E6" s="9"/>
      <c r="F6" s="10"/>
      <c r="G6" s="8"/>
      <c r="H6" s="8"/>
    </row>
    <row r="7" spans="1:8" x14ac:dyDescent="0.25">
      <c r="A7" s="30" t="s">
        <v>3</v>
      </c>
      <c r="B7" s="34" t="s">
        <v>4</v>
      </c>
      <c r="C7" s="33"/>
      <c r="D7" s="30" t="s">
        <v>5</v>
      </c>
      <c r="E7" s="36">
        <v>2023</v>
      </c>
      <c r="F7" s="12"/>
      <c r="G7" s="11"/>
      <c r="H7" s="11"/>
    </row>
    <row r="8" spans="1:8" x14ac:dyDescent="0.25">
      <c r="A8" s="1" t="s">
        <v>6</v>
      </c>
      <c r="B8" s="35" t="s">
        <v>7</v>
      </c>
      <c r="D8" s="1" t="s">
        <v>8</v>
      </c>
      <c r="E8" s="22">
        <v>2</v>
      </c>
      <c r="F8" s="13"/>
      <c r="G8" s="14"/>
      <c r="H8" s="37"/>
    </row>
    <row r="9" spans="1:8" x14ac:dyDescent="0.25">
      <c r="A9" s="1" t="s">
        <v>9</v>
      </c>
      <c r="B9" s="35" t="s">
        <v>10</v>
      </c>
      <c r="D9" s="8"/>
      <c r="F9" s="15"/>
      <c r="H9" s="14"/>
    </row>
    <row r="10" spans="1:8" x14ac:dyDescent="0.25">
      <c r="C10" s="8"/>
      <c r="D10" s="8"/>
      <c r="F10" s="15"/>
      <c r="H10" s="14"/>
    </row>
    <row r="11" spans="1:8" x14ac:dyDescent="0.25">
      <c r="A11" s="16"/>
      <c r="E11" s="14"/>
      <c r="F11" s="13"/>
      <c r="G11" s="14"/>
      <c r="H11" s="14"/>
    </row>
    <row r="12" spans="1:8" x14ac:dyDescent="0.25">
      <c r="A12" s="16"/>
      <c r="F12" s="15"/>
    </row>
    <row r="13" spans="1:8" x14ac:dyDescent="0.25">
      <c r="A13" s="159" t="s">
        <v>11</v>
      </c>
      <c r="B13" s="160"/>
      <c r="C13" s="160"/>
      <c r="D13" s="160"/>
      <c r="E13" s="160"/>
      <c r="F13" s="32"/>
    </row>
    <row r="14" spans="1:8" x14ac:dyDescent="0.25">
      <c r="A14" s="31" t="s">
        <v>12</v>
      </c>
      <c r="B14" s="156" t="s">
        <v>13</v>
      </c>
      <c r="C14" s="157"/>
      <c r="D14" s="157"/>
      <c r="E14" s="158"/>
      <c r="F14" s="31" t="s">
        <v>14</v>
      </c>
    </row>
    <row r="15" spans="1:8" x14ac:dyDescent="0.25">
      <c r="A15" s="17">
        <v>1</v>
      </c>
      <c r="B15" s="150" t="s">
        <v>15</v>
      </c>
      <c r="C15" s="151"/>
      <c r="D15" s="151"/>
      <c r="E15" s="152"/>
      <c r="F15" s="18" t="s">
        <v>59</v>
      </c>
    </row>
    <row r="16" spans="1:8" x14ac:dyDescent="0.25">
      <c r="A16" s="17">
        <v>2</v>
      </c>
      <c r="B16" s="150" t="s">
        <v>16</v>
      </c>
      <c r="C16" s="151"/>
      <c r="D16" s="151"/>
      <c r="E16" s="152"/>
      <c r="F16" s="38">
        <v>45107</v>
      </c>
    </row>
    <row r="17" spans="1:6" x14ac:dyDescent="0.25">
      <c r="A17" s="17">
        <v>3</v>
      </c>
      <c r="B17" s="150" t="s">
        <v>17</v>
      </c>
      <c r="C17" s="151"/>
      <c r="D17" s="151"/>
      <c r="E17" s="152"/>
      <c r="F17" s="18" t="s">
        <v>60</v>
      </c>
    </row>
    <row r="18" spans="1:6" x14ac:dyDescent="0.25">
      <c r="A18" s="17">
        <v>4</v>
      </c>
      <c r="B18" s="150" t="s">
        <v>18</v>
      </c>
      <c r="C18" s="151"/>
      <c r="D18" s="151"/>
      <c r="E18" s="152"/>
      <c r="F18" s="18"/>
    </row>
    <row r="19" spans="1:6" x14ac:dyDescent="0.25">
      <c r="A19" s="17">
        <v>5</v>
      </c>
      <c r="B19" s="150" t="s">
        <v>19</v>
      </c>
      <c r="C19" s="151"/>
      <c r="D19" s="151"/>
      <c r="E19" s="152"/>
      <c r="F19" s="18"/>
    </row>
    <row r="20" spans="1:6" x14ac:dyDescent="0.25">
      <c r="A20" s="17">
        <v>6</v>
      </c>
      <c r="B20" s="150" t="s">
        <v>20</v>
      </c>
      <c r="C20" s="151"/>
      <c r="D20" s="151"/>
      <c r="E20" s="152"/>
      <c r="F20" s="18"/>
    </row>
    <row r="21" spans="1:6" x14ac:dyDescent="0.25">
      <c r="A21" s="17">
        <v>7</v>
      </c>
      <c r="B21" s="150" t="s">
        <v>21</v>
      </c>
      <c r="C21" s="151"/>
      <c r="D21" s="151"/>
      <c r="E21" s="152"/>
      <c r="F21" s="18"/>
    </row>
    <row r="22" spans="1:6" x14ac:dyDescent="0.25">
      <c r="A22" s="17">
        <v>8</v>
      </c>
      <c r="B22" s="150" t="s">
        <v>22</v>
      </c>
      <c r="C22" s="151"/>
      <c r="D22" s="151"/>
      <c r="E22" s="152"/>
      <c r="F22" s="18"/>
    </row>
    <row r="23" spans="1:6" x14ac:dyDescent="0.25">
      <c r="A23" s="17">
        <v>9</v>
      </c>
      <c r="B23" s="150" t="s">
        <v>23</v>
      </c>
      <c r="C23" s="151"/>
      <c r="D23" s="151"/>
      <c r="E23" s="152"/>
      <c r="F23" s="39">
        <v>99450674.640000001</v>
      </c>
    </row>
    <row r="24" spans="1:6" x14ac:dyDescent="0.25">
      <c r="A24" s="17">
        <v>10</v>
      </c>
      <c r="B24" s="150" t="s">
        <v>24</v>
      </c>
      <c r="C24" s="151"/>
      <c r="D24" s="151"/>
      <c r="E24" s="152"/>
      <c r="F24" s="38">
        <v>45373</v>
      </c>
    </row>
    <row r="25" spans="1:6" x14ac:dyDescent="0.25">
      <c r="A25" s="17">
        <v>11</v>
      </c>
      <c r="B25" s="161" t="s">
        <v>25</v>
      </c>
      <c r="C25" s="162"/>
      <c r="D25" s="162"/>
      <c r="E25" s="163"/>
      <c r="F25" s="18" t="s">
        <v>61</v>
      </c>
    </row>
    <row r="26" spans="1:6" x14ac:dyDescent="0.25">
      <c r="A26" s="17">
        <v>12</v>
      </c>
      <c r="B26" s="150" t="s">
        <v>26</v>
      </c>
      <c r="C26" s="151"/>
      <c r="D26" s="151"/>
      <c r="E26" s="152"/>
      <c r="F26" s="18" t="s">
        <v>62</v>
      </c>
    </row>
    <row r="27" spans="1:6" x14ac:dyDescent="0.25">
      <c r="A27" s="17">
        <v>13</v>
      </c>
      <c r="B27" s="150" t="s">
        <v>27</v>
      </c>
      <c r="C27" s="151"/>
      <c r="D27" s="151"/>
      <c r="E27" s="152"/>
      <c r="F27" s="18"/>
    </row>
    <row r="28" spans="1:6" x14ac:dyDescent="0.25">
      <c r="A28" s="17">
        <v>14</v>
      </c>
      <c r="B28" s="150" t="s">
        <v>28</v>
      </c>
      <c r="C28" s="151"/>
      <c r="D28" s="151"/>
      <c r="E28" s="152"/>
      <c r="F28" s="18" t="s">
        <v>71</v>
      </c>
    </row>
    <row r="29" spans="1:6" x14ac:dyDescent="0.25">
      <c r="A29" s="17">
        <v>15</v>
      </c>
      <c r="B29" s="150" t="s">
        <v>29</v>
      </c>
      <c r="C29" s="151"/>
      <c r="D29" s="151"/>
      <c r="E29" s="152"/>
      <c r="F29" s="40">
        <v>0.08</v>
      </c>
    </row>
    <row r="30" spans="1:6" x14ac:dyDescent="0.25">
      <c r="A30" s="17">
        <v>16</v>
      </c>
      <c r="B30" s="150" t="s">
        <v>30</v>
      </c>
      <c r="C30" s="151"/>
      <c r="D30" s="151"/>
      <c r="E30" s="152"/>
      <c r="F30" s="18" t="s">
        <v>63</v>
      </c>
    </row>
    <row r="31" spans="1:6" x14ac:dyDescent="0.25">
      <c r="A31" s="17">
        <v>17</v>
      </c>
      <c r="B31" s="150" t="s">
        <v>31</v>
      </c>
      <c r="C31" s="151"/>
      <c r="D31" s="151"/>
      <c r="E31" s="152"/>
      <c r="F31" s="18" t="s">
        <v>64</v>
      </c>
    </row>
    <row r="32" spans="1:6" x14ac:dyDescent="0.25">
      <c r="A32" s="17">
        <v>18</v>
      </c>
      <c r="B32" s="164" t="s">
        <v>32</v>
      </c>
      <c r="C32" s="151"/>
      <c r="D32" s="151"/>
      <c r="E32" s="152"/>
      <c r="F32" s="39">
        <f>'Payment Monitoring'!F7</f>
        <v>2260242.6</v>
      </c>
    </row>
    <row r="33" spans="1:6" x14ac:dyDescent="0.25">
      <c r="A33" s="17">
        <v>19</v>
      </c>
      <c r="B33" s="150" t="s">
        <v>33</v>
      </c>
      <c r="C33" s="151"/>
      <c r="D33" s="151"/>
      <c r="E33" s="152"/>
      <c r="F33" s="39">
        <f>'Payment Monitoring'!K7</f>
        <v>168834.31</v>
      </c>
    </row>
    <row r="34" spans="1:6" x14ac:dyDescent="0.25">
      <c r="A34" s="17">
        <v>20</v>
      </c>
      <c r="B34" s="150" t="s">
        <v>34</v>
      </c>
      <c r="C34" s="151"/>
      <c r="D34" s="151"/>
      <c r="E34" s="152"/>
      <c r="F34" s="39">
        <f>'Payment Monitoring'!P7</f>
        <v>8441.7099999999991</v>
      </c>
    </row>
    <row r="35" spans="1:6" x14ac:dyDescent="0.25">
      <c r="A35" s="17">
        <v>21</v>
      </c>
      <c r="B35" s="150" t="s">
        <v>35</v>
      </c>
      <c r="C35" s="151"/>
      <c r="D35" s="151"/>
      <c r="E35" s="152"/>
      <c r="F35" s="38">
        <v>44948</v>
      </c>
    </row>
    <row r="36" spans="1:6" x14ac:dyDescent="0.25">
      <c r="A36" s="17">
        <v>22</v>
      </c>
      <c r="B36" s="150" t="s">
        <v>36</v>
      </c>
      <c r="C36" s="151"/>
      <c r="D36" s="151"/>
      <c r="E36" s="152"/>
      <c r="F36" s="41">
        <f>'Payment Monitoring'!I9</f>
        <v>92669946.600000009</v>
      </c>
    </row>
    <row r="37" spans="1:6" x14ac:dyDescent="0.25">
      <c r="A37" s="17">
        <v>23</v>
      </c>
      <c r="B37" s="150" t="s">
        <v>37</v>
      </c>
      <c r="C37" s="151"/>
      <c r="D37" s="151"/>
      <c r="E37" s="152"/>
      <c r="F37" s="41">
        <f>'Payment Monitoring'!N9</f>
        <v>40106868.609999999</v>
      </c>
    </row>
    <row r="38" spans="1:6" x14ac:dyDescent="0.25">
      <c r="A38" s="17">
        <v>24</v>
      </c>
      <c r="B38" s="150" t="s">
        <v>38</v>
      </c>
      <c r="C38" s="151"/>
      <c r="D38" s="151"/>
      <c r="E38" s="152"/>
      <c r="F38" s="41">
        <f>'Payment Monitoring'!S9</f>
        <v>670052.35</v>
      </c>
    </row>
    <row r="39" spans="1:6" x14ac:dyDescent="0.25">
      <c r="A39" s="17">
        <v>25</v>
      </c>
      <c r="B39" s="150" t="s">
        <v>39</v>
      </c>
      <c r="C39" s="151"/>
      <c r="D39" s="151"/>
      <c r="E39" s="152"/>
      <c r="F39" s="39">
        <v>99450674.640000001</v>
      </c>
    </row>
    <row r="40" spans="1:6" x14ac:dyDescent="0.25">
      <c r="A40" s="17">
        <v>26</v>
      </c>
      <c r="B40" s="150" t="s">
        <v>40</v>
      </c>
      <c r="C40" s="151"/>
      <c r="D40" s="151"/>
      <c r="E40" s="152"/>
      <c r="F40" s="41">
        <f>F23-F39</f>
        <v>0</v>
      </c>
    </row>
    <row r="41" spans="1:6" x14ac:dyDescent="0.25">
      <c r="A41" s="17">
        <v>27</v>
      </c>
      <c r="B41" s="150" t="s">
        <v>41</v>
      </c>
      <c r="C41" s="151"/>
      <c r="D41" s="151"/>
      <c r="E41" s="152"/>
      <c r="F41" s="41">
        <f>F23-F36</f>
        <v>6780728.0399999917</v>
      </c>
    </row>
    <row r="42" spans="1:6" x14ac:dyDescent="0.25">
      <c r="A42" s="17">
        <v>28</v>
      </c>
      <c r="B42" s="150" t="s">
        <v>42</v>
      </c>
      <c r="C42" s="151"/>
      <c r="D42" s="151"/>
      <c r="E42" s="152"/>
      <c r="F42" s="18"/>
    </row>
    <row r="43" spans="1:6" x14ac:dyDescent="0.25">
      <c r="A43" s="17">
        <v>29</v>
      </c>
      <c r="B43" s="150" t="s">
        <v>43</v>
      </c>
      <c r="C43" s="151"/>
      <c r="D43" s="151"/>
      <c r="E43" s="152"/>
      <c r="F43" s="18"/>
    </row>
    <row r="44" spans="1:6" x14ac:dyDescent="0.25">
      <c r="A44" s="17">
        <v>30</v>
      </c>
      <c r="B44" s="150" t="s">
        <v>44</v>
      </c>
      <c r="C44" s="151"/>
      <c r="D44" s="151"/>
      <c r="E44" s="152"/>
      <c r="F44" s="18"/>
    </row>
    <row r="45" spans="1:6" x14ac:dyDescent="0.25">
      <c r="A45" s="17">
        <v>31</v>
      </c>
      <c r="B45" s="150" t="s">
        <v>45</v>
      </c>
      <c r="C45" s="151"/>
      <c r="D45" s="151"/>
      <c r="E45" s="152"/>
      <c r="F45" s="18"/>
    </row>
    <row r="46" spans="1:6" x14ac:dyDescent="0.25">
      <c r="A46" s="17">
        <v>32</v>
      </c>
      <c r="B46" s="150" t="s">
        <v>46</v>
      </c>
      <c r="C46" s="151"/>
      <c r="D46" s="151"/>
      <c r="E46" s="152"/>
      <c r="F46" s="18"/>
    </row>
    <row r="47" spans="1:6" x14ac:dyDescent="0.25">
      <c r="A47" s="17">
        <v>33</v>
      </c>
      <c r="B47" s="150" t="s">
        <v>47</v>
      </c>
      <c r="C47" s="151"/>
      <c r="D47" s="151"/>
      <c r="E47" s="152"/>
      <c r="F47" s="18"/>
    </row>
    <row r="48" spans="1:6" x14ac:dyDescent="0.25">
      <c r="A48" s="17">
        <v>34</v>
      </c>
      <c r="B48" s="150" t="s">
        <v>48</v>
      </c>
      <c r="C48" s="151"/>
      <c r="D48" s="151"/>
      <c r="E48" s="152"/>
      <c r="F48" s="18"/>
    </row>
    <row r="49" spans="1:6" x14ac:dyDescent="0.25">
      <c r="A49" s="19"/>
      <c r="B49" s="20"/>
      <c r="C49" s="20"/>
      <c r="D49" s="20"/>
      <c r="F49" s="15"/>
    </row>
    <row r="50" spans="1:6" x14ac:dyDescent="0.25">
      <c r="A50" s="21" t="s">
        <v>49</v>
      </c>
      <c r="B50" s="22"/>
      <c r="C50" s="22"/>
      <c r="D50" s="22"/>
      <c r="E50" s="22" t="s">
        <v>50</v>
      </c>
      <c r="F50" s="15"/>
    </row>
    <row r="51" spans="1:6" x14ac:dyDescent="0.25">
      <c r="A51" s="19"/>
      <c r="B51" s="20"/>
      <c r="C51" s="20"/>
      <c r="D51" s="20"/>
      <c r="F51" s="15"/>
    </row>
    <row r="52" spans="1:6" x14ac:dyDescent="0.25">
      <c r="A52" s="165" t="s">
        <v>93</v>
      </c>
      <c r="B52" s="166"/>
      <c r="C52" s="20"/>
      <c r="D52" s="20"/>
      <c r="E52" s="148" t="s">
        <v>102</v>
      </c>
      <c r="F52" s="28"/>
    </row>
    <row r="53" spans="1:6" x14ac:dyDescent="0.25">
      <c r="A53" s="21" t="s">
        <v>51</v>
      </c>
      <c r="B53" s="22"/>
      <c r="C53" s="22"/>
      <c r="D53" s="22"/>
      <c r="F53" s="15"/>
    </row>
    <row r="54" spans="1:6" x14ac:dyDescent="0.25">
      <c r="A54" s="19"/>
      <c r="B54" s="20"/>
      <c r="C54" s="20"/>
      <c r="D54" s="20"/>
      <c r="F54" s="15"/>
    </row>
    <row r="55" spans="1:6" x14ac:dyDescent="0.25">
      <c r="A55" s="23" t="s">
        <v>52</v>
      </c>
      <c r="B55" s="24"/>
      <c r="C55" s="24"/>
      <c r="D55" s="24"/>
      <c r="F55" s="15"/>
    </row>
    <row r="56" spans="1:6" x14ac:dyDescent="0.25">
      <c r="A56" s="25" t="s">
        <v>53</v>
      </c>
      <c r="B56" s="26"/>
      <c r="C56" s="26"/>
      <c r="D56" s="26"/>
      <c r="E56" s="27"/>
      <c r="F56" s="28"/>
    </row>
    <row r="57" spans="1:6" x14ac:dyDescent="0.25">
      <c r="A57" s="20"/>
      <c r="B57" s="20"/>
      <c r="C57" s="20"/>
      <c r="D57" s="20"/>
    </row>
  </sheetData>
  <sheetProtection password="CFFB" sheet="1" objects="1" scenarios="1"/>
  <mergeCells count="38">
    <mergeCell ref="A52:B52"/>
    <mergeCell ref="B39:E39"/>
    <mergeCell ref="B40:E40"/>
    <mergeCell ref="B41:E41"/>
    <mergeCell ref="B42:E42"/>
    <mergeCell ref="B48:E48"/>
    <mergeCell ref="B43:E43"/>
    <mergeCell ref="B44:E44"/>
    <mergeCell ref="B45:E45"/>
    <mergeCell ref="B46:E46"/>
    <mergeCell ref="B47:E47"/>
    <mergeCell ref="B34:E34"/>
    <mergeCell ref="B35:E35"/>
    <mergeCell ref="B36:E36"/>
    <mergeCell ref="B37:E37"/>
    <mergeCell ref="B38:E38"/>
    <mergeCell ref="B29:E29"/>
    <mergeCell ref="B30:E30"/>
    <mergeCell ref="B31:E31"/>
    <mergeCell ref="B32:E32"/>
    <mergeCell ref="B33:E33"/>
    <mergeCell ref="B24:E24"/>
    <mergeCell ref="B25:E25"/>
    <mergeCell ref="B26:E26"/>
    <mergeCell ref="B27:E27"/>
    <mergeCell ref="B28:E28"/>
    <mergeCell ref="B19:E19"/>
    <mergeCell ref="B20:E20"/>
    <mergeCell ref="B21:E21"/>
    <mergeCell ref="B22:E22"/>
    <mergeCell ref="B23:E23"/>
    <mergeCell ref="B16:E16"/>
    <mergeCell ref="B17:E17"/>
    <mergeCell ref="B18:E18"/>
    <mergeCell ref="A5:F5"/>
    <mergeCell ref="B14:E14"/>
    <mergeCell ref="A13:E13"/>
    <mergeCell ref="B15:E15"/>
  </mergeCells>
  <pageMargins left="0.7" right="0.7" top="0.75" bottom="0.75" header="0.3" footer="0.3"/>
  <pageSetup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57"/>
  <sheetViews>
    <sheetView topLeftCell="A37" workbookViewId="0">
      <selection activeCell="D55" sqref="D55"/>
    </sheetView>
  </sheetViews>
  <sheetFormatPr defaultRowHeight="15" x14ac:dyDescent="0.25"/>
  <cols>
    <col min="1" max="1" width="11.25" style="5" customWidth="1"/>
    <col min="2" max="2" width="19.875" style="5" customWidth="1"/>
    <col min="3" max="3" width="15.125" style="5" customWidth="1"/>
    <col min="4" max="4" width="19.875" style="5" customWidth="1"/>
    <col min="5" max="5" width="10.625" style="5" customWidth="1"/>
    <col min="6" max="6" width="39.25" style="5" customWidth="1"/>
    <col min="7" max="7" width="8.875" style="5" customWidth="1"/>
    <col min="8" max="8" width="11.625" style="81" bestFit="1" customWidth="1"/>
  </cols>
  <sheetData>
    <row r="1" spans="1:8" x14ac:dyDescent="0.25">
      <c r="A1" s="29" t="s">
        <v>0</v>
      </c>
      <c r="B1" s="3"/>
      <c r="C1" s="3"/>
      <c r="D1" s="3"/>
      <c r="E1" s="4"/>
      <c r="F1" s="4"/>
      <c r="G1" s="4"/>
      <c r="H1" s="76"/>
    </row>
    <row r="2" spans="1:8" x14ac:dyDescent="0.25">
      <c r="A2" s="29" t="s">
        <v>1</v>
      </c>
      <c r="B2" s="3"/>
      <c r="C2" s="3"/>
      <c r="D2" s="3"/>
      <c r="E2" s="4"/>
      <c r="F2" s="4"/>
      <c r="G2" s="4"/>
      <c r="H2" s="76"/>
    </row>
    <row r="3" spans="1:8" x14ac:dyDescent="0.25">
      <c r="A3" s="3"/>
      <c r="B3" s="3"/>
      <c r="C3" s="3"/>
      <c r="D3" s="3"/>
      <c r="E3" s="4"/>
      <c r="F3" s="4"/>
      <c r="G3" s="4"/>
      <c r="H3" s="76"/>
    </row>
    <row r="4" spans="1:8" x14ac:dyDescent="0.25">
      <c r="A4" s="6"/>
      <c r="B4" s="6"/>
      <c r="C4" s="6"/>
      <c r="D4" s="6"/>
      <c r="E4" s="6"/>
      <c r="F4" s="6"/>
      <c r="G4" s="7"/>
      <c r="H4" s="77"/>
    </row>
    <row r="5" spans="1:8" x14ac:dyDescent="0.25">
      <c r="A5" s="153" t="s">
        <v>2</v>
      </c>
      <c r="B5" s="154"/>
      <c r="C5" s="154"/>
      <c r="D5" s="154"/>
      <c r="E5" s="154"/>
      <c r="F5" s="155"/>
      <c r="G5" s="8"/>
      <c r="H5" s="78"/>
    </row>
    <row r="6" spans="1:8" x14ac:dyDescent="0.25">
      <c r="A6" s="9"/>
      <c r="B6" s="9"/>
      <c r="C6" s="9"/>
      <c r="D6" s="9"/>
      <c r="E6" s="9"/>
      <c r="F6" s="10"/>
      <c r="G6" s="8"/>
      <c r="H6" s="78"/>
    </row>
    <row r="7" spans="1:8" x14ac:dyDescent="0.25">
      <c r="A7" s="30" t="s">
        <v>3</v>
      </c>
      <c r="B7" s="34" t="s">
        <v>4</v>
      </c>
      <c r="C7" s="33"/>
      <c r="D7" s="30" t="s">
        <v>5</v>
      </c>
      <c r="E7" s="36">
        <v>2023</v>
      </c>
      <c r="F7" s="12"/>
      <c r="G7" s="11"/>
      <c r="H7" s="79"/>
    </row>
    <row r="8" spans="1:8" x14ac:dyDescent="0.25">
      <c r="A8" s="1" t="s">
        <v>6</v>
      </c>
      <c r="B8" s="35" t="s">
        <v>7</v>
      </c>
      <c r="D8" s="1" t="s">
        <v>8</v>
      </c>
      <c r="E8" s="22">
        <v>2</v>
      </c>
      <c r="F8" s="13"/>
      <c r="G8" s="14"/>
      <c r="H8" s="80"/>
    </row>
    <row r="9" spans="1:8" x14ac:dyDescent="0.25">
      <c r="A9" s="1" t="s">
        <v>66</v>
      </c>
      <c r="B9" s="35" t="s">
        <v>10</v>
      </c>
      <c r="D9" s="8"/>
      <c r="F9" s="15"/>
      <c r="H9" s="80"/>
    </row>
    <row r="10" spans="1:8" x14ac:dyDescent="0.25">
      <c r="C10" s="8"/>
      <c r="D10" s="8"/>
      <c r="F10" s="15"/>
      <c r="H10" s="80"/>
    </row>
    <row r="11" spans="1:8" x14ac:dyDescent="0.25">
      <c r="A11" s="16"/>
      <c r="E11" s="14"/>
      <c r="F11" s="13"/>
      <c r="G11" s="14"/>
      <c r="H11" s="80"/>
    </row>
    <row r="12" spans="1:8" x14ac:dyDescent="0.25">
      <c r="A12" s="16"/>
      <c r="F12" s="15"/>
    </row>
    <row r="13" spans="1:8" x14ac:dyDescent="0.25">
      <c r="A13" s="159" t="s">
        <v>11</v>
      </c>
      <c r="B13" s="160"/>
      <c r="C13" s="160"/>
      <c r="D13" s="160"/>
      <c r="E13" s="160"/>
      <c r="F13" s="32"/>
    </row>
    <row r="14" spans="1:8" x14ac:dyDescent="0.25">
      <c r="A14" s="31" t="s">
        <v>12</v>
      </c>
      <c r="B14" s="156" t="s">
        <v>13</v>
      </c>
      <c r="C14" s="157"/>
      <c r="D14" s="157"/>
      <c r="E14" s="158"/>
      <c r="F14" s="31" t="s">
        <v>14</v>
      </c>
    </row>
    <row r="15" spans="1:8" x14ac:dyDescent="0.25">
      <c r="A15" s="17">
        <v>1</v>
      </c>
      <c r="B15" s="150" t="s">
        <v>15</v>
      </c>
      <c r="C15" s="151"/>
      <c r="D15" s="151"/>
      <c r="E15" s="152"/>
      <c r="F15" s="18" t="s">
        <v>59</v>
      </c>
    </row>
    <row r="16" spans="1:8" x14ac:dyDescent="0.25">
      <c r="A16" s="17">
        <v>2</v>
      </c>
      <c r="B16" s="150" t="s">
        <v>16</v>
      </c>
      <c r="C16" s="151"/>
      <c r="D16" s="151"/>
      <c r="E16" s="152"/>
      <c r="F16" s="112">
        <v>45107</v>
      </c>
    </row>
    <row r="17" spans="1:6" x14ac:dyDescent="0.25">
      <c r="A17" s="17">
        <v>3</v>
      </c>
      <c r="B17" s="150" t="s">
        <v>17</v>
      </c>
      <c r="C17" s="151"/>
      <c r="D17" s="151"/>
      <c r="E17" s="152"/>
      <c r="F17" s="18" t="s">
        <v>60</v>
      </c>
    </row>
    <row r="18" spans="1:6" x14ac:dyDescent="0.25">
      <c r="A18" s="17">
        <v>4</v>
      </c>
      <c r="B18" s="150" t="s">
        <v>18</v>
      </c>
      <c r="C18" s="151"/>
      <c r="D18" s="151"/>
      <c r="E18" s="152"/>
      <c r="F18" s="18" t="s">
        <v>67</v>
      </c>
    </row>
    <row r="19" spans="1:6" x14ac:dyDescent="0.25">
      <c r="A19" s="17">
        <v>5</v>
      </c>
      <c r="B19" s="150" t="s">
        <v>19</v>
      </c>
      <c r="C19" s="151"/>
      <c r="D19" s="151"/>
      <c r="E19" s="152"/>
      <c r="F19" s="38">
        <v>41257</v>
      </c>
    </row>
    <row r="20" spans="1:6" x14ac:dyDescent="0.25">
      <c r="A20" s="17">
        <v>6</v>
      </c>
      <c r="B20" s="150" t="s">
        <v>20</v>
      </c>
      <c r="C20" s="151"/>
      <c r="D20" s="151"/>
      <c r="E20" s="152"/>
      <c r="F20" s="18" t="s">
        <v>68</v>
      </c>
    </row>
    <row r="21" spans="1:6" x14ac:dyDescent="0.25">
      <c r="A21" s="17">
        <v>7</v>
      </c>
      <c r="B21" s="150" t="s">
        <v>21</v>
      </c>
      <c r="C21" s="151"/>
      <c r="D21" s="151"/>
      <c r="E21" s="152"/>
      <c r="F21" s="38">
        <v>41299</v>
      </c>
    </row>
    <row r="22" spans="1:6" x14ac:dyDescent="0.25">
      <c r="A22" s="17">
        <v>8</v>
      </c>
      <c r="B22" s="150" t="s">
        <v>22</v>
      </c>
      <c r="C22" s="151"/>
      <c r="D22" s="151"/>
      <c r="E22" s="152"/>
      <c r="F22" s="18"/>
    </row>
    <row r="23" spans="1:6" x14ac:dyDescent="0.25">
      <c r="A23" s="17">
        <v>9</v>
      </c>
      <c r="B23" s="150" t="s">
        <v>23</v>
      </c>
      <c r="C23" s="151"/>
      <c r="D23" s="151"/>
      <c r="E23" s="152"/>
      <c r="F23" s="39">
        <v>89759000</v>
      </c>
    </row>
    <row r="24" spans="1:6" x14ac:dyDescent="0.25">
      <c r="A24" s="17">
        <v>10</v>
      </c>
      <c r="B24" s="150" t="s">
        <v>24</v>
      </c>
      <c r="C24" s="151"/>
      <c r="D24" s="151"/>
      <c r="E24" s="152"/>
      <c r="F24" s="38">
        <v>45798</v>
      </c>
    </row>
    <row r="25" spans="1:6" x14ac:dyDescent="0.25">
      <c r="A25" s="17">
        <v>11</v>
      </c>
      <c r="B25" s="161" t="s">
        <v>25</v>
      </c>
      <c r="C25" s="162"/>
      <c r="D25" s="162"/>
      <c r="E25" s="163"/>
      <c r="F25" s="18" t="s">
        <v>61</v>
      </c>
    </row>
    <row r="26" spans="1:6" x14ac:dyDescent="0.25">
      <c r="A26" s="17">
        <v>12</v>
      </c>
      <c r="B26" s="150" t="s">
        <v>26</v>
      </c>
      <c r="C26" s="151"/>
      <c r="D26" s="151"/>
      <c r="E26" s="152"/>
      <c r="F26" s="18" t="s">
        <v>69</v>
      </c>
    </row>
    <row r="27" spans="1:6" x14ac:dyDescent="0.25">
      <c r="A27" s="17">
        <v>13</v>
      </c>
      <c r="B27" s="150" t="s">
        <v>27</v>
      </c>
      <c r="C27" s="151"/>
      <c r="D27" s="151"/>
      <c r="E27" s="152"/>
      <c r="F27" s="18"/>
    </row>
    <row r="28" spans="1:6" x14ac:dyDescent="0.25">
      <c r="A28" s="17">
        <v>14</v>
      </c>
      <c r="B28" s="150" t="s">
        <v>28</v>
      </c>
      <c r="C28" s="151"/>
      <c r="D28" s="151"/>
      <c r="E28" s="152"/>
      <c r="F28" s="18" t="s">
        <v>70</v>
      </c>
    </row>
    <row r="29" spans="1:6" x14ac:dyDescent="0.25">
      <c r="A29" s="17">
        <v>15</v>
      </c>
      <c r="B29" s="150" t="s">
        <v>29</v>
      </c>
      <c r="C29" s="151"/>
      <c r="D29" s="151"/>
      <c r="E29" s="152"/>
      <c r="F29" s="40">
        <v>0.08</v>
      </c>
    </row>
    <row r="30" spans="1:6" x14ac:dyDescent="0.25">
      <c r="A30" s="17">
        <v>16</v>
      </c>
      <c r="B30" s="150" t="s">
        <v>30</v>
      </c>
      <c r="C30" s="151"/>
      <c r="D30" s="151"/>
      <c r="E30" s="152"/>
      <c r="F30" s="18" t="s">
        <v>72</v>
      </c>
    </row>
    <row r="31" spans="1:6" x14ac:dyDescent="0.25">
      <c r="A31" s="17">
        <v>17</v>
      </c>
      <c r="B31" s="150" t="s">
        <v>31</v>
      </c>
      <c r="C31" s="151"/>
      <c r="D31" s="151"/>
      <c r="E31" s="152"/>
      <c r="F31" s="18" t="s">
        <v>64</v>
      </c>
    </row>
    <row r="32" spans="1:6" x14ac:dyDescent="0.25">
      <c r="A32" s="17">
        <v>18</v>
      </c>
      <c r="B32" s="150" t="s">
        <v>32</v>
      </c>
      <c r="C32" s="151"/>
      <c r="D32" s="151"/>
      <c r="E32" s="152"/>
      <c r="F32" s="39">
        <f>'Payment Monitoring'!F13</f>
        <v>2152899.54</v>
      </c>
    </row>
    <row r="33" spans="1:6" x14ac:dyDescent="0.25">
      <c r="A33" s="17">
        <v>19</v>
      </c>
      <c r="B33" s="150" t="s">
        <v>33</v>
      </c>
      <c r="C33" s="151"/>
      <c r="D33" s="151"/>
      <c r="E33" s="152"/>
      <c r="F33" s="39">
        <f>'Payment Monitoring'!K13</f>
        <v>366958.8</v>
      </c>
    </row>
    <row r="34" spans="1:6" x14ac:dyDescent="0.25">
      <c r="A34" s="17">
        <v>20</v>
      </c>
      <c r="B34" s="150" t="s">
        <v>34</v>
      </c>
      <c r="C34" s="151"/>
      <c r="D34" s="151"/>
      <c r="E34" s="152"/>
      <c r="F34" s="39">
        <f>'Payment Monitoring'!P13</f>
        <v>18347.939999999999</v>
      </c>
    </row>
    <row r="35" spans="1:6" x14ac:dyDescent="0.25">
      <c r="A35" s="17">
        <v>21</v>
      </c>
      <c r="B35" s="150" t="s">
        <v>35</v>
      </c>
      <c r="C35" s="151"/>
      <c r="D35" s="151"/>
      <c r="E35" s="152"/>
      <c r="F35" s="38">
        <v>45070</v>
      </c>
    </row>
    <row r="36" spans="1:6" x14ac:dyDescent="0.25">
      <c r="A36" s="17">
        <v>22</v>
      </c>
      <c r="B36" s="150" t="s">
        <v>36</v>
      </c>
      <c r="C36" s="151"/>
      <c r="D36" s="151"/>
      <c r="E36" s="152"/>
      <c r="F36" s="41">
        <f>'Payment Monitoring'!I15</f>
        <v>73253436.819999993</v>
      </c>
    </row>
    <row r="37" spans="1:6" x14ac:dyDescent="0.25">
      <c r="A37" s="17">
        <v>23</v>
      </c>
      <c r="B37" s="150" t="s">
        <v>37</v>
      </c>
      <c r="C37" s="151"/>
      <c r="D37" s="151"/>
      <c r="E37" s="152"/>
      <c r="F37" s="41">
        <f>'Payment Monitoring'!N15</f>
        <v>35074278.980000004</v>
      </c>
    </row>
    <row r="38" spans="1:6" x14ac:dyDescent="0.25">
      <c r="A38" s="17">
        <v>24</v>
      </c>
      <c r="B38" s="150" t="s">
        <v>38</v>
      </c>
      <c r="C38" s="151"/>
      <c r="D38" s="151"/>
      <c r="E38" s="152"/>
      <c r="F38" s="41">
        <f>'Payment Monitoring'!S15</f>
        <v>592172.69000000006</v>
      </c>
    </row>
    <row r="39" spans="1:6" x14ac:dyDescent="0.25">
      <c r="A39" s="17">
        <v>25</v>
      </c>
      <c r="B39" s="150" t="s">
        <v>39</v>
      </c>
      <c r="C39" s="151"/>
      <c r="D39" s="151"/>
      <c r="E39" s="152"/>
      <c r="F39" s="39">
        <v>89759000</v>
      </c>
    </row>
    <row r="40" spans="1:6" x14ac:dyDescent="0.25">
      <c r="A40" s="17">
        <v>26</v>
      </c>
      <c r="B40" s="150" t="s">
        <v>40</v>
      </c>
      <c r="C40" s="151"/>
      <c r="D40" s="151"/>
      <c r="E40" s="152"/>
      <c r="F40" s="41">
        <f>F23-F39</f>
        <v>0</v>
      </c>
    </row>
    <row r="41" spans="1:6" x14ac:dyDescent="0.25">
      <c r="A41" s="17">
        <v>27</v>
      </c>
      <c r="B41" s="150" t="s">
        <v>41</v>
      </c>
      <c r="C41" s="151"/>
      <c r="D41" s="151"/>
      <c r="E41" s="152"/>
      <c r="F41" s="41">
        <f>F23-F36</f>
        <v>16505563.180000007</v>
      </c>
    </row>
    <row r="42" spans="1:6" x14ac:dyDescent="0.25">
      <c r="A42" s="17">
        <v>28</v>
      </c>
      <c r="B42" s="150" t="s">
        <v>42</v>
      </c>
      <c r="C42" s="151"/>
      <c r="D42" s="151"/>
      <c r="E42" s="152"/>
      <c r="F42" s="18"/>
    </row>
    <row r="43" spans="1:6" x14ac:dyDescent="0.25">
      <c r="A43" s="17">
        <v>29</v>
      </c>
      <c r="B43" s="150" t="s">
        <v>43</v>
      </c>
      <c r="C43" s="151"/>
      <c r="D43" s="151"/>
      <c r="E43" s="152"/>
      <c r="F43" s="18"/>
    </row>
    <row r="44" spans="1:6" x14ac:dyDescent="0.25">
      <c r="A44" s="17">
        <v>30</v>
      </c>
      <c r="B44" s="150" t="s">
        <v>44</v>
      </c>
      <c r="C44" s="151"/>
      <c r="D44" s="151"/>
      <c r="E44" s="152"/>
      <c r="F44" s="18"/>
    </row>
    <row r="45" spans="1:6" x14ac:dyDescent="0.25">
      <c r="A45" s="17">
        <v>31</v>
      </c>
      <c r="B45" s="150" t="s">
        <v>45</v>
      </c>
      <c r="C45" s="151"/>
      <c r="D45" s="151"/>
      <c r="E45" s="152"/>
      <c r="F45" s="18"/>
    </row>
    <row r="46" spans="1:6" x14ac:dyDescent="0.25">
      <c r="A46" s="17">
        <v>32</v>
      </c>
      <c r="B46" s="150" t="s">
        <v>46</v>
      </c>
      <c r="C46" s="151"/>
      <c r="D46" s="151"/>
      <c r="E46" s="152"/>
      <c r="F46" s="18"/>
    </row>
    <row r="47" spans="1:6" x14ac:dyDescent="0.25">
      <c r="A47" s="17">
        <v>33</v>
      </c>
      <c r="B47" s="150" t="s">
        <v>47</v>
      </c>
      <c r="C47" s="151"/>
      <c r="D47" s="151"/>
      <c r="E47" s="152"/>
      <c r="F47" s="18"/>
    </row>
    <row r="48" spans="1:6" x14ac:dyDescent="0.25">
      <c r="A48" s="17">
        <v>34</v>
      </c>
      <c r="B48" s="150" t="s">
        <v>48</v>
      </c>
      <c r="C48" s="151"/>
      <c r="D48" s="151"/>
      <c r="E48" s="152"/>
      <c r="F48" s="18"/>
    </row>
    <row r="49" spans="1:6" x14ac:dyDescent="0.25">
      <c r="A49" s="19"/>
      <c r="B49" s="20"/>
      <c r="C49" s="20"/>
      <c r="D49" s="20"/>
      <c r="F49" s="15"/>
    </row>
    <row r="50" spans="1:6" x14ac:dyDescent="0.25">
      <c r="A50" s="21" t="s">
        <v>49</v>
      </c>
      <c r="B50" s="22"/>
      <c r="C50" s="22"/>
      <c r="D50" s="22"/>
      <c r="E50" s="22" t="s">
        <v>50</v>
      </c>
      <c r="F50" s="15"/>
    </row>
    <row r="51" spans="1:6" x14ac:dyDescent="0.25">
      <c r="A51" s="19"/>
      <c r="B51" s="20"/>
      <c r="C51" s="20"/>
      <c r="D51" s="20"/>
      <c r="F51" s="15"/>
    </row>
    <row r="52" spans="1:6" x14ac:dyDescent="0.25">
      <c r="A52" s="165" t="s">
        <v>93</v>
      </c>
      <c r="B52" s="166"/>
      <c r="C52" s="20"/>
      <c r="D52" s="20"/>
      <c r="E52" s="148" t="s">
        <v>102</v>
      </c>
      <c r="F52" s="28"/>
    </row>
    <row r="53" spans="1:6" x14ac:dyDescent="0.25">
      <c r="A53" s="21" t="s">
        <v>51</v>
      </c>
      <c r="B53" s="22"/>
      <c r="C53" s="22"/>
      <c r="D53" s="22"/>
      <c r="F53" s="15"/>
    </row>
    <row r="54" spans="1:6" x14ac:dyDescent="0.25">
      <c r="A54" s="19"/>
      <c r="B54" s="20"/>
      <c r="C54" s="20"/>
      <c r="D54" s="20"/>
      <c r="F54" s="15"/>
    </row>
    <row r="55" spans="1:6" x14ac:dyDescent="0.25">
      <c r="A55" s="23" t="s">
        <v>52</v>
      </c>
      <c r="B55" s="24"/>
      <c r="C55" s="24"/>
      <c r="D55" s="24"/>
      <c r="F55" s="15"/>
    </row>
    <row r="56" spans="1:6" x14ac:dyDescent="0.25">
      <c r="A56" s="25" t="s">
        <v>53</v>
      </c>
      <c r="B56" s="26"/>
      <c r="C56" s="26"/>
      <c r="D56" s="26"/>
      <c r="E56" s="27"/>
      <c r="F56" s="28"/>
    </row>
    <row r="57" spans="1:6" x14ac:dyDescent="0.25">
      <c r="A57" s="20"/>
      <c r="B57" s="20"/>
      <c r="C57" s="20"/>
      <c r="D57" s="20"/>
    </row>
  </sheetData>
  <sheetProtection password="CFFB" sheet="1" objects="1" scenarios="1"/>
  <mergeCells count="38">
    <mergeCell ref="B48:E48"/>
    <mergeCell ref="A52:B52"/>
    <mergeCell ref="B42:E42"/>
    <mergeCell ref="B43:E43"/>
    <mergeCell ref="B44:E44"/>
    <mergeCell ref="B45:E45"/>
    <mergeCell ref="B46:E46"/>
    <mergeCell ref="B47:E47"/>
    <mergeCell ref="B41:E4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17:E17"/>
    <mergeCell ref="A5:F5"/>
    <mergeCell ref="A13:E13"/>
    <mergeCell ref="B14:E14"/>
    <mergeCell ref="B15:E15"/>
    <mergeCell ref="B16:E16"/>
  </mergeCells>
  <pageMargins left="0.7" right="0.7" top="0.75" bottom="0.75" header="0.3" footer="0.3"/>
  <pageSetup scale="6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57"/>
  <sheetViews>
    <sheetView topLeftCell="A40" workbookViewId="0">
      <selection activeCell="J44" sqref="J44"/>
    </sheetView>
  </sheetViews>
  <sheetFormatPr defaultRowHeight="15" x14ac:dyDescent="0.25"/>
  <cols>
    <col min="1" max="1" width="11.25" style="5" customWidth="1"/>
    <col min="2" max="2" width="19.875" style="5" customWidth="1"/>
    <col min="3" max="3" width="15.125" style="5" customWidth="1"/>
    <col min="4" max="4" width="19.875" style="5" customWidth="1"/>
    <col min="5" max="5" width="10.125" style="5" customWidth="1"/>
    <col min="6" max="6" width="35.75" style="5" customWidth="1"/>
    <col min="7" max="7" width="8.875" style="5" customWidth="1"/>
  </cols>
  <sheetData>
    <row r="1" spans="1:8" x14ac:dyDescent="0.25">
      <c r="A1" s="29" t="s">
        <v>0</v>
      </c>
      <c r="B1" s="3"/>
      <c r="C1" s="3"/>
      <c r="D1" s="3"/>
      <c r="E1" s="4"/>
      <c r="F1" s="4"/>
      <c r="G1" s="4"/>
      <c r="H1" s="4"/>
    </row>
    <row r="2" spans="1:8" x14ac:dyDescent="0.25">
      <c r="A2" s="29" t="s">
        <v>1</v>
      </c>
      <c r="B2" s="3"/>
      <c r="C2" s="3"/>
      <c r="D2" s="3"/>
      <c r="E2" s="4"/>
      <c r="F2" s="4"/>
      <c r="G2" s="4"/>
      <c r="H2" s="4"/>
    </row>
    <row r="3" spans="1:8" x14ac:dyDescent="0.25">
      <c r="A3" s="3"/>
      <c r="B3" s="3"/>
      <c r="C3" s="3"/>
      <c r="D3" s="3"/>
      <c r="E3" s="4"/>
      <c r="F3" s="4"/>
      <c r="G3" s="4"/>
      <c r="H3" s="4"/>
    </row>
    <row r="4" spans="1:8" x14ac:dyDescent="0.25">
      <c r="A4" s="6"/>
      <c r="B4" s="6"/>
      <c r="C4" s="6"/>
      <c r="D4" s="6"/>
      <c r="E4" s="6"/>
      <c r="F4" s="6"/>
      <c r="G4" s="7"/>
      <c r="H4" s="7"/>
    </row>
    <row r="5" spans="1:8" x14ac:dyDescent="0.25">
      <c r="A5" s="153" t="s">
        <v>2</v>
      </c>
      <c r="B5" s="154"/>
      <c r="C5" s="154"/>
      <c r="D5" s="154"/>
      <c r="E5" s="154"/>
      <c r="F5" s="155"/>
      <c r="G5" s="8"/>
      <c r="H5" s="8"/>
    </row>
    <row r="6" spans="1:8" x14ac:dyDescent="0.25">
      <c r="A6" s="9"/>
      <c r="B6" s="9"/>
      <c r="C6" s="9"/>
      <c r="D6" s="9"/>
      <c r="E6" s="9"/>
      <c r="F6" s="10"/>
      <c r="G6" s="8"/>
      <c r="H6" s="8"/>
    </row>
    <row r="7" spans="1:8" x14ac:dyDescent="0.25">
      <c r="A7" s="30" t="s">
        <v>3</v>
      </c>
      <c r="B7" s="34" t="s">
        <v>4</v>
      </c>
      <c r="C7" s="33"/>
      <c r="D7" s="30" t="s">
        <v>5</v>
      </c>
      <c r="E7" s="36">
        <v>2023</v>
      </c>
      <c r="F7" s="12"/>
      <c r="G7" s="11"/>
      <c r="H7" s="11"/>
    </row>
    <row r="8" spans="1:8" x14ac:dyDescent="0.25">
      <c r="A8" s="1" t="s">
        <v>6</v>
      </c>
      <c r="B8" s="35" t="s">
        <v>7</v>
      </c>
      <c r="D8" s="1" t="s">
        <v>8</v>
      </c>
      <c r="E8" s="22">
        <v>2</v>
      </c>
      <c r="F8" s="13"/>
      <c r="G8" s="14"/>
      <c r="H8" s="37"/>
    </row>
    <row r="9" spans="1:8" x14ac:dyDescent="0.25">
      <c r="A9" s="1" t="s">
        <v>9</v>
      </c>
      <c r="B9" s="35" t="s">
        <v>10</v>
      </c>
      <c r="D9" s="8"/>
      <c r="F9" s="15"/>
      <c r="H9" s="14"/>
    </row>
    <row r="10" spans="1:8" x14ac:dyDescent="0.25">
      <c r="C10" s="8"/>
      <c r="D10" s="8"/>
      <c r="F10" s="15"/>
      <c r="H10" s="14"/>
    </row>
    <row r="11" spans="1:8" x14ac:dyDescent="0.25">
      <c r="A11" s="16"/>
      <c r="E11" s="14"/>
      <c r="F11" s="13"/>
      <c r="G11" s="14"/>
      <c r="H11" s="14"/>
    </row>
    <row r="12" spans="1:8" x14ac:dyDescent="0.25">
      <c r="A12" s="16"/>
      <c r="F12" s="15"/>
    </row>
    <row r="13" spans="1:8" x14ac:dyDescent="0.25">
      <c r="A13" s="159" t="s">
        <v>11</v>
      </c>
      <c r="B13" s="160"/>
      <c r="C13" s="160"/>
      <c r="D13" s="160"/>
      <c r="E13" s="160"/>
      <c r="F13" s="32"/>
    </row>
    <row r="14" spans="1:8" x14ac:dyDescent="0.25">
      <c r="A14" s="31" t="s">
        <v>12</v>
      </c>
      <c r="B14" s="156" t="s">
        <v>13</v>
      </c>
      <c r="C14" s="157"/>
      <c r="D14" s="157"/>
      <c r="E14" s="158"/>
      <c r="F14" s="31" t="s">
        <v>14</v>
      </c>
    </row>
    <row r="15" spans="1:8" x14ac:dyDescent="0.25">
      <c r="A15" s="17">
        <v>1</v>
      </c>
      <c r="B15" s="150" t="s">
        <v>15</v>
      </c>
      <c r="C15" s="151"/>
      <c r="D15" s="151"/>
      <c r="E15" s="152"/>
      <c r="F15" s="18" t="s">
        <v>59</v>
      </c>
    </row>
    <row r="16" spans="1:8" x14ac:dyDescent="0.25">
      <c r="A16" s="17">
        <v>2</v>
      </c>
      <c r="B16" s="150" t="s">
        <v>16</v>
      </c>
      <c r="C16" s="151"/>
      <c r="D16" s="151"/>
      <c r="E16" s="152"/>
      <c r="F16" s="38">
        <v>45107</v>
      </c>
    </row>
    <row r="17" spans="1:6" x14ac:dyDescent="0.25">
      <c r="A17" s="17">
        <v>3</v>
      </c>
      <c r="B17" s="150" t="s">
        <v>17</v>
      </c>
      <c r="C17" s="151"/>
      <c r="D17" s="151"/>
      <c r="E17" s="152"/>
      <c r="F17" s="18" t="s">
        <v>60</v>
      </c>
    </row>
    <row r="18" spans="1:6" x14ac:dyDescent="0.25">
      <c r="A18" s="17">
        <v>4</v>
      </c>
      <c r="B18" s="150" t="s">
        <v>18</v>
      </c>
      <c r="C18" s="151"/>
      <c r="D18" s="151"/>
      <c r="E18" s="152"/>
      <c r="F18" s="18" t="s">
        <v>73</v>
      </c>
    </row>
    <row r="19" spans="1:6" x14ac:dyDescent="0.25">
      <c r="A19" s="17">
        <v>5</v>
      </c>
      <c r="B19" s="150" t="s">
        <v>19</v>
      </c>
      <c r="C19" s="151"/>
      <c r="D19" s="151"/>
      <c r="E19" s="152"/>
      <c r="F19" s="38">
        <v>44274</v>
      </c>
    </row>
    <row r="20" spans="1:6" x14ac:dyDescent="0.25">
      <c r="A20" s="17">
        <v>6</v>
      </c>
      <c r="B20" s="150" t="s">
        <v>20</v>
      </c>
      <c r="C20" s="151"/>
      <c r="D20" s="151"/>
      <c r="E20" s="152"/>
      <c r="F20" s="18" t="s">
        <v>74</v>
      </c>
    </row>
    <row r="21" spans="1:6" x14ac:dyDescent="0.25">
      <c r="A21" s="17">
        <v>7</v>
      </c>
      <c r="B21" s="150" t="s">
        <v>21</v>
      </c>
      <c r="C21" s="151"/>
      <c r="D21" s="151"/>
      <c r="E21" s="152"/>
      <c r="F21" s="38">
        <v>44462</v>
      </c>
    </row>
    <row r="22" spans="1:6" x14ac:dyDescent="0.25">
      <c r="A22" s="17">
        <v>8</v>
      </c>
      <c r="B22" s="150" t="s">
        <v>22</v>
      </c>
      <c r="C22" s="151"/>
      <c r="D22" s="151"/>
      <c r="E22" s="152"/>
      <c r="F22" s="38">
        <v>44322</v>
      </c>
    </row>
    <row r="23" spans="1:6" x14ac:dyDescent="0.25">
      <c r="A23" s="17">
        <v>9</v>
      </c>
      <c r="B23" s="150" t="s">
        <v>23</v>
      </c>
      <c r="C23" s="151"/>
      <c r="D23" s="151"/>
      <c r="E23" s="152"/>
      <c r="F23" s="39">
        <v>11999000</v>
      </c>
    </row>
    <row r="24" spans="1:6" x14ac:dyDescent="0.25">
      <c r="A24" s="17">
        <v>10</v>
      </c>
      <c r="B24" s="150" t="s">
        <v>24</v>
      </c>
      <c r="C24" s="151"/>
      <c r="D24" s="151"/>
      <c r="E24" s="152"/>
      <c r="F24" s="38">
        <v>46363</v>
      </c>
    </row>
    <row r="25" spans="1:6" x14ac:dyDescent="0.25">
      <c r="A25" s="17">
        <v>11</v>
      </c>
      <c r="B25" s="161" t="s">
        <v>25</v>
      </c>
      <c r="C25" s="162"/>
      <c r="D25" s="162"/>
      <c r="E25" s="163"/>
      <c r="F25" s="18" t="s">
        <v>61</v>
      </c>
    </row>
    <row r="26" spans="1:6" ht="29.25" customHeight="1" x14ac:dyDescent="0.25">
      <c r="A26" s="17">
        <v>12</v>
      </c>
      <c r="B26" s="150" t="s">
        <v>26</v>
      </c>
      <c r="C26" s="151"/>
      <c r="D26" s="151"/>
      <c r="E26" s="152"/>
      <c r="F26" s="65" t="s">
        <v>75</v>
      </c>
    </row>
    <row r="27" spans="1:6" x14ac:dyDescent="0.25">
      <c r="A27" s="17">
        <v>13</v>
      </c>
      <c r="B27" s="150" t="s">
        <v>27</v>
      </c>
      <c r="C27" s="151"/>
      <c r="D27" s="151"/>
      <c r="E27" s="152"/>
      <c r="F27" s="18"/>
    </row>
    <row r="28" spans="1:6" x14ac:dyDescent="0.25">
      <c r="A28" s="17">
        <v>14</v>
      </c>
      <c r="B28" s="150" t="s">
        <v>28</v>
      </c>
      <c r="C28" s="151"/>
      <c r="D28" s="151"/>
      <c r="E28" s="152"/>
      <c r="F28" s="18" t="s">
        <v>76</v>
      </c>
    </row>
    <row r="29" spans="1:6" x14ac:dyDescent="0.25">
      <c r="A29" s="17">
        <v>15</v>
      </c>
      <c r="B29" s="150" t="s">
        <v>29</v>
      </c>
      <c r="C29" s="151"/>
      <c r="D29" s="151"/>
      <c r="E29" s="152"/>
      <c r="F29" s="40">
        <v>7.0000000000000007E-2</v>
      </c>
    </row>
    <row r="30" spans="1:6" x14ac:dyDescent="0.25">
      <c r="A30" s="17">
        <v>16</v>
      </c>
      <c r="B30" s="150" t="s">
        <v>30</v>
      </c>
      <c r="C30" s="151"/>
      <c r="D30" s="151"/>
      <c r="E30" s="152"/>
      <c r="F30" s="18" t="s">
        <v>72</v>
      </c>
    </row>
    <row r="31" spans="1:6" x14ac:dyDescent="0.25">
      <c r="A31" s="17">
        <v>17</v>
      </c>
      <c r="B31" s="150" t="s">
        <v>31</v>
      </c>
      <c r="C31" s="151"/>
      <c r="D31" s="151"/>
      <c r="E31" s="152"/>
      <c r="F31" s="5" t="s">
        <v>65</v>
      </c>
    </row>
    <row r="32" spans="1:6" x14ac:dyDescent="0.25">
      <c r="A32" s="17">
        <v>18</v>
      </c>
      <c r="B32" s="150" t="s">
        <v>32</v>
      </c>
      <c r="C32" s="151"/>
      <c r="D32" s="151"/>
      <c r="E32" s="152"/>
      <c r="F32" s="39">
        <f>'Payment Monitoring'!F19</f>
        <v>749937.5</v>
      </c>
    </row>
    <row r="33" spans="1:6" x14ac:dyDescent="0.25">
      <c r="A33" s="17">
        <v>19</v>
      </c>
      <c r="B33" s="150" t="s">
        <v>33</v>
      </c>
      <c r="C33" s="151"/>
      <c r="D33" s="151"/>
      <c r="E33" s="152"/>
      <c r="F33" s="39">
        <f>'Payment Monitoring'!K19</f>
        <v>183318.16</v>
      </c>
    </row>
    <row r="34" spans="1:6" x14ac:dyDescent="0.25">
      <c r="A34" s="17">
        <v>20</v>
      </c>
      <c r="B34" s="150" t="s">
        <v>34</v>
      </c>
      <c r="C34" s="151"/>
      <c r="D34" s="151"/>
      <c r="E34" s="152"/>
      <c r="F34" s="39">
        <f>'Payment Monitoring'!P19</f>
        <v>9165.9</v>
      </c>
    </row>
    <row r="35" spans="1:6" x14ac:dyDescent="0.25">
      <c r="A35" s="17">
        <v>21</v>
      </c>
      <c r="B35" s="150" t="s">
        <v>35</v>
      </c>
      <c r="C35" s="151"/>
      <c r="D35" s="151"/>
      <c r="E35" s="152"/>
      <c r="F35" s="38">
        <v>44627</v>
      </c>
    </row>
    <row r="36" spans="1:6" x14ac:dyDescent="0.25">
      <c r="A36" s="17">
        <v>22</v>
      </c>
      <c r="B36" s="150" t="s">
        <v>36</v>
      </c>
      <c r="C36" s="151"/>
      <c r="D36" s="151"/>
      <c r="E36" s="152"/>
      <c r="F36" s="41">
        <f>'Payment Monitoring'!I21</f>
        <v>1499875</v>
      </c>
    </row>
    <row r="37" spans="1:6" x14ac:dyDescent="0.25">
      <c r="A37" s="17">
        <v>23</v>
      </c>
      <c r="B37" s="150" t="s">
        <v>37</v>
      </c>
      <c r="C37" s="151"/>
      <c r="D37" s="151"/>
      <c r="E37" s="152"/>
      <c r="F37" s="41">
        <f>'Payment Monitoring'!N21</f>
        <v>687942.76</v>
      </c>
    </row>
    <row r="38" spans="1:6" x14ac:dyDescent="0.25">
      <c r="A38" s="17">
        <v>24</v>
      </c>
      <c r="B38" s="150" t="s">
        <v>38</v>
      </c>
      <c r="C38" s="151"/>
      <c r="D38" s="151"/>
      <c r="E38" s="152"/>
      <c r="F38" s="41">
        <f>'Payment Monitoring'!S21</f>
        <v>28497.62</v>
      </c>
    </row>
    <row r="39" spans="1:6" x14ac:dyDescent="0.25">
      <c r="A39" s="17">
        <v>25</v>
      </c>
      <c r="B39" s="150" t="s">
        <v>39</v>
      </c>
      <c r="C39" s="151"/>
      <c r="D39" s="151"/>
      <c r="E39" s="152"/>
      <c r="F39" s="39">
        <v>11999000</v>
      </c>
    </row>
    <row r="40" spans="1:6" x14ac:dyDescent="0.25">
      <c r="A40" s="17">
        <v>26</v>
      </c>
      <c r="B40" s="150" t="s">
        <v>40</v>
      </c>
      <c r="C40" s="151"/>
      <c r="D40" s="151"/>
      <c r="E40" s="152"/>
      <c r="F40" s="41">
        <f>F23-F39</f>
        <v>0</v>
      </c>
    </row>
    <row r="41" spans="1:6" x14ac:dyDescent="0.25">
      <c r="A41" s="17">
        <v>27</v>
      </c>
      <c r="B41" s="150" t="s">
        <v>41</v>
      </c>
      <c r="C41" s="151"/>
      <c r="D41" s="151"/>
      <c r="E41" s="152"/>
      <c r="F41" s="41">
        <f>F23-F36</f>
        <v>10499125</v>
      </c>
    </row>
    <row r="42" spans="1:6" x14ac:dyDescent="0.25">
      <c r="A42" s="17">
        <v>28</v>
      </c>
      <c r="B42" s="150" t="s">
        <v>42</v>
      </c>
      <c r="C42" s="151"/>
      <c r="D42" s="151"/>
      <c r="E42" s="152"/>
      <c r="F42" s="18"/>
    </row>
    <row r="43" spans="1:6" x14ac:dyDescent="0.25">
      <c r="A43" s="17">
        <v>29</v>
      </c>
      <c r="B43" s="150" t="s">
        <v>43</v>
      </c>
      <c r="C43" s="151"/>
      <c r="D43" s="151"/>
      <c r="E43" s="152"/>
      <c r="F43" s="18"/>
    </row>
    <row r="44" spans="1:6" x14ac:dyDescent="0.25">
      <c r="A44" s="17">
        <v>30</v>
      </c>
      <c r="B44" s="150" t="s">
        <v>44</v>
      </c>
      <c r="C44" s="151"/>
      <c r="D44" s="151"/>
      <c r="E44" s="152"/>
      <c r="F44" s="18"/>
    </row>
    <row r="45" spans="1:6" x14ac:dyDescent="0.25">
      <c r="A45" s="17">
        <v>31</v>
      </c>
      <c r="B45" s="150" t="s">
        <v>45</v>
      </c>
      <c r="C45" s="151"/>
      <c r="D45" s="151"/>
      <c r="E45" s="152"/>
      <c r="F45" s="18"/>
    </row>
    <row r="46" spans="1:6" x14ac:dyDescent="0.25">
      <c r="A46" s="17">
        <v>32</v>
      </c>
      <c r="B46" s="150" t="s">
        <v>46</v>
      </c>
      <c r="C46" s="151"/>
      <c r="D46" s="151"/>
      <c r="E46" s="152"/>
      <c r="F46" s="18"/>
    </row>
    <row r="47" spans="1:6" x14ac:dyDescent="0.25">
      <c r="A47" s="17">
        <v>33</v>
      </c>
      <c r="B47" s="150" t="s">
        <v>47</v>
      </c>
      <c r="C47" s="151"/>
      <c r="D47" s="151"/>
      <c r="E47" s="152"/>
      <c r="F47" s="18"/>
    </row>
    <row r="48" spans="1:6" x14ac:dyDescent="0.25">
      <c r="A48" s="17">
        <v>34</v>
      </c>
      <c r="B48" s="150" t="s">
        <v>48</v>
      </c>
      <c r="C48" s="151"/>
      <c r="D48" s="151"/>
      <c r="E48" s="152"/>
      <c r="F48" s="18"/>
    </row>
    <row r="49" spans="1:6" x14ac:dyDescent="0.25">
      <c r="A49" s="19"/>
      <c r="B49" s="20"/>
      <c r="C49" s="20"/>
      <c r="D49" s="20"/>
      <c r="F49" s="15"/>
    </row>
    <row r="50" spans="1:6" x14ac:dyDescent="0.25">
      <c r="A50" s="21" t="s">
        <v>49</v>
      </c>
      <c r="B50" s="22"/>
      <c r="C50" s="22"/>
      <c r="D50" s="22"/>
      <c r="E50" s="22" t="s">
        <v>50</v>
      </c>
      <c r="F50" s="15"/>
    </row>
    <row r="51" spans="1:6" x14ac:dyDescent="0.25">
      <c r="A51" s="19"/>
      <c r="B51" s="20"/>
      <c r="C51" s="20"/>
      <c r="D51" s="20"/>
      <c r="F51" s="15"/>
    </row>
    <row r="52" spans="1:6" x14ac:dyDescent="0.25">
      <c r="A52" s="165" t="s">
        <v>93</v>
      </c>
      <c r="B52" s="166"/>
      <c r="C52" s="20"/>
      <c r="D52" s="20"/>
      <c r="E52" s="148" t="s">
        <v>102</v>
      </c>
      <c r="F52" s="28"/>
    </row>
    <row r="53" spans="1:6" x14ac:dyDescent="0.25">
      <c r="A53" s="21" t="s">
        <v>51</v>
      </c>
      <c r="B53" s="22"/>
      <c r="C53" s="22"/>
      <c r="D53" s="22"/>
      <c r="F53" s="15"/>
    </row>
    <row r="54" spans="1:6" x14ac:dyDescent="0.25">
      <c r="A54" s="19"/>
      <c r="B54" s="20"/>
      <c r="C54" s="20"/>
      <c r="D54" s="20"/>
      <c r="F54" s="15"/>
    </row>
    <row r="55" spans="1:6" x14ac:dyDescent="0.25">
      <c r="A55" s="23" t="s">
        <v>52</v>
      </c>
      <c r="B55" s="24"/>
      <c r="C55" s="24"/>
      <c r="D55" s="24"/>
      <c r="F55" s="15"/>
    </row>
    <row r="56" spans="1:6" x14ac:dyDescent="0.25">
      <c r="A56" s="25" t="s">
        <v>53</v>
      </c>
      <c r="B56" s="26"/>
      <c r="C56" s="26"/>
      <c r="D56" s="26"/>
      <c r="E56" s="27"/>
      <c r="F56" s="28"/>
    </row>
    <row r="57" spans="1:6" x14ac:dyDescent="0.25">
      <c r="A57" s="20"/>
      <c r="B57" s="20"/>
      <c r="C57" s="20"/>
      <c r="D57" s="20"/>
    </row>
  </sheetData>
  <sheetProtection password="CFFB" sheet="1" objects="1" scenarios="1"/>
  <mergeCells count="38">
    <mergeCell ref="B48:E48"/>
    <mergeCell ref="A52:B52"/>
    <mergeCell ref="B42:E42"/>
    <mergeCell ref="B43:E43"/>
    <mergeCell ref="B44:E44"/>
    <mergeCell ref="B45:E45"/>
    <mergeCell ref="B46:E46"/>
    <mergeCell ref="B47:E47"/>
    <mergeCell ref="B41:E4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17:E17"/>
    <mergeCell ref="A5:F5"/>
    <mergeCell ref="A13:E13"/>
    <mergeCell ref="B14:E14"/>
    <mergeCell ref="B15:E15"/>
    <mergeCell ref="B16:E16"/>
  </mergeCells>
  <pageMargins left="0.7" right="0.7" top="0.75" bottom="0.75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57"/>
  <sheetViews>
    <sheetView topLeftCell="A37" workbookViewId="0">
      <selection activeCell="F50" sqref="F50"/>
    </sheetView>
  </sheetViews>
  <sheetFormatPr defaultRowHeight="15" x14ac:dyDescent="0.25"/>
  <cols>
    <col min="1" max="1" width="11.25" style="5" customWidth="1"/>
    <col min="2" max="2" width="19.875" style="5" customWidth="1"/>
    <col min="3" max="3" width="15.125" style="5" customWidth="1"/>
    <col min="4" max="4" width="19.875" style="5" customWidth="1"/>
    <col min="5" max="5" width="10.125" style="5" customWidth="1"/>
    <col min="6" max="6" width="35.75" style="5" customWidth="1"/>
    <col min="7" max="7" width="8.875" style="5" customWidth="1"/>
  </cols>
  <sheetData>
    <row r="1" spans="1:8" x14ac:dyDescent="0.25">
      <c r="A1" s="29" t="s">
        <v>0</v>
      </c>
      <c r="B1" s="3"/>
      <c r="C1" s="3"/>
      <c r="D1" s="3"/>
      <c r="E1" s="4"/>
      <c r="F1" s="4"/>
      <c r="G1" s="4"/>
      <c r="H1" s="4"/>
    </row>
    <row r="2" spans="1:8" x14ac:dyDescent="0.25">
      <c r="A2" s="29" t="s">
        <v>1</v>
      </c>
      <c r="B2" s="3"/>
      <c r="C2" s="3"/>
      <c r="D2" s="3"/>
      <c r="E2" s="4"/>
      <c r="F2" s="4"/>
      <c r="G2" s="4"/>
      <c r="H2" s="4"/>
    </row>
    <row r="3" spans="1:8" x14ac:dyDescent="0.25">
      <c r="A3" s="3"/>
      <c r="B3" s="3"/>
      <c r="C3" s="3"/>
      <c r="D3" s="3"/>
      <c r="E3" s="4"/>
      <c r="F3" s="4"/>
      <c r="G3" s="4"/>
      <c r="H3" s="4"/>
    </row>
    <row r="4" spans="1:8" x14ac:dyDescent="0.25">
      <c r="A4" s="6"/>
      <c r="B4" s="6"/>
      <c r="C4" s="6"/>
      <c r="D4" s="6"/>
      <c r="E4" s="6"/>
      <c r="F4" s="6"/>
      <c r="G4" s="7"/>
      <c r="H4" s="7"/>
    </row>
    <row r="5" spans="1:8" x14ac:dyDescent="0.25">
      <c r="A5" s="153" t="s">
        <v>2</v>
      </c>
      <c r="B5" s="154"/>
      <c r="C5" s="154"/>
      <c r="D5" s="154"/>
      <c r="E5" s="154"/>
      <c r="F5" s="155"/>
      <c r="G5" s="8"/>
      <c r="H5" s="8"/>
    </row>
    <row r="6" spans="1:8" x14ac:dyDescent="0.25">
      <c r="A6" s="9"/>
      <c r="B6" s="9"/>
      <c r="C6" s="9"/>
      <c r="D6" s="9"/>
      <c r="E6" s="9"/>
      <c r="F6" s="10"/>
      <c r="G6" s="8"/>
      <c r="H6" s="8"/>
    </row>
    <row r="7" spans="1:8" x14ac:dyDescent="0.25">
      <c r="A7" s="30" t="s">
        <v>3</v>
      </c>
      <c r="B7" s="34" t="s">
        <v>4</v>
      </c>
      <c r="C7" s="33"/>
      <c r="D7" s="30" t="s">
        <v>5</v>
      </c>
      <c r="E7" s="36">
        <v>2023</v>
      </c>
      <c r="F7" s="12"/>
      <c r="G7" s="11"/>
      <c r="H7" s="11"/>
    </row>
    <row r="8" spans="1:8" x14ac:dyDescent="0.25">
      <c r="A8" s="1" t="s">
        <v>6</v>
      </c>
      <c r="B8" s="35" t="s">
        <v>7</v>
      </c>
      <c r="D8" s="1" t="s">
        <v>8</v>
      </c>
      <c r="E8" s="22">
        <v>2</v>
      </c>
      <c r="F8" s="13"/>
      <c r="G8" s="14"/>
      <c r="H8" s="37"/>
    </row>
    <row r="9" spans="1:8" x14ac:dyDescent="0.25">
      <c r="A9" s="1" t="s">
        <v>9</v>
      </c>
      <c r="B9" s="35" t="s">
        <v>10</v>
      </c>
      <c r="D9" s="8"/>
      <c r="F9" s="15"/>
      <c r="H9" s="14"/>
    </row>
    <row r="10" spans="1:8" x14ac:dyDescent="0.25">
      <c r="C10" s="8"/>
      <c r="D10" s="8"/>
      <c r="F10" s="15"/>
      <c r="H10" s="14"/>
    </row>
    <row r="11" spans="1:8" x14ac:dyDescent="0.25">
      <c r="A11" s="16"/>
      <c r="E11" s="14"/>
      <c r="F11" s="13"/>
      <c r="G11" s="14"/>
      <c r="H11" s="14"/>
    </row>
    <row r="12" spans="1:8" x14ac:dyDescent="0.25">
      <c r="A12" s="16"/>
      <c r="F12" s="15"/>
    </row>
    <row r="13" spans="1:8" x14ac:dyDescent="0.25">
      <c r="A13" s="159" t="s">
        <v>11</v>
      </c>
      <c r="B13" s="160"/>
      <c r="C13" s="160"/>
      <c r="D13" s="160"/>
      <c r="E13" s="160"/>
      <c r="F13" s="32"/>
    </row>
    <row r="14" spans="1:8" x14ac:dyDescent="0.25">
      <c r="A14" s="31" t="s">
        <v>12</v>
      </c>
      <c r="B14" s="156" t="s">
        <v>13</v>
      </c>
      <c r="C14" s="157"/>
      <c r="D14" s="157"/>
      <c r="E14" s="158"/>
      <c r="F14" s="31" t="s">
        <v>14</v>
      </c>
    </row>
    <row r="15" spans="1:8" x14ac:dyDescent="0.25">
      <c r="A15" s="17">
        <v>1</v>
      </c>
      <c r="B15" s="150" t="s">
        <v>15</v>
      </c>
      <c r="C15" s="151"/>
      <c r="D15" s="151"/>
      <c r="E15" s="152"/>
      <c r="F15" s="18" t="s">
        <v>59</v>
      </c>
    </row>
    <row r="16" spans="1:8" x14ac:dyDescent="0.25">
      <c r="A16" s="17">
        <v>2</v>
      </c>
      <c r="B16" s="150" t="s">
        <v>16</v>
      </c>
      <c r="C16" s="151"/>
      <c r="D16" s="151"/>
      <c r="E16" s="152"/>
      <c r="F16" s="38">
        <v>45107</v>
      </c>
    </row>
    <row r="17" spans="1:6" x14ac:dyDescent="0.25">
      <c r="A17" s="17">
        <v>3</v>
      </c>
      <c r="B17" s="150" t="s">
        <v>17</v>
      </c>
      <c r="C17" s="151"/>
      <c r="D17" s="151"/>
      <c r="E17" s="152"/>
      <c r="F17" s="18" t="s">
        <v>60</v>
      </c>
    </row>
    <row r="18" spans="1:6" x14ac:dyDescent="0.25">
      <c r="A18" s="17">
        <v>4</v>
      </c>
      <c r="B18" s="150" t="s">
        <v>18</v>
      </c>
      <c r="C18" s="151"/>
      <c r="D18" s="151"/>
      <c r="E18" s="152"/>
      <c r="F18" s="18" t="s">
        <v>73</v>
      </c>
    </row>
    <row r="19" spans="1:6" x14ac:dyDescent="0.25">
      <c r="A19" s="17">
        <v>5</v>
      </c>
      <c r="B19" s="150" t="s">
        <v>19</v>
      </c>
      <c r="C19" s="151"/>
      <c r="D19" s="151"/>
      <c r="E19" s="152"/>
      <c r="F19" s="38">
        <v>44274</v>
      </c>
    </row>
    <row r="20" spans="1:6" x14ac:dyDescent="0.25">
      <c r="A20" s="17">
        <v>6</v>
      </c>
      <c r="B20" s="150" t="s">
        <v>20</v>
      </c>
      <c r="C20" s="151"/>
      <c r="D20" s="151"/>
      <c r="E20" s="152"/>
      <c r="F20" s="18" t="s">
        <v>74</v>
      </c>
    </row>
    <row r="21" spans="1:6" x14ac:dyDescent="0.25">
      <c r="A21" s="17">
        <v>7</v>
      </c>
      <c r="B21" s="150" t="s">
        <v>21</v>
      </c>
      <c r="C21" s="151"/>
      <c r="D21" s="151"/>
      <c r="E21" s="152"/>
      <c r="F21" s="38">
        <v>44462</v>
      </c>
    </row>
    <row r="22" spans="1:6" x14ac:dyDescent="0.25">
      <c r="A22" s="17">
        <v>8</v>
      </c>
      <c r="B22" s="150" t="s">
        <v>22</v>
      </c>
      <c r="C22" s="151"/>
      <c r="D22" s="151"/>
      <c r="E22" s="152"/>
      <c r="F22" s="38">
        <v>44322</v>
      </c>
    </row>
    <row r="23" spans="1:6" x14ac:dyDescent="0.25">
      <c r="A23" s="17">
        <v>9</v>
      </c>
      <c r="B23" s="150" t="s">
        <v>23</v>
      </c>
      <c r="C23" s="151"/>
      <c r="D23" s="151"/>
      <c r="E23" s="152"/>
      <c r="F23" s="39">
        <v>10880480</v>
      </c>
    </row>
    <row r="24" spans="1:6" x14ac:dyDescent="0.25">
      <c r="A24" s="17">
        <v>10</v>
      </c>
      <c r="B24" s="150" t="s">
        <v>24</v>
      </c>
      <c r="C24" s="151"/>
      <c r="D24" s="151"/>
      <c r="E24" s="152"/>
      <c r="F24" s="38">
        <v>46363</v>
      </c>
    </row>
    <row r="25" spans="1:6" x14ac:dyDescent="0.25">
      <c r="A25" s="17">
        <v>11</v>
      </c>
      <c r="B25" s="161" t="s">
        <v>25</v>
      </c>
      <c r="C25" s="162"/>
      <c r="D25" s="162"/>
      <c r="E25" s="163"/>
      <c r="F25" s="18" t="s">
        <v>61</v>
      </c>
    </row>
    <row r="26" spans="1:6" ht="29.25" customHeight="1" x14ac:dyDescent="0.25">
      <c r="A26" s="17">
        <v>12</v>
      </c>
      <c r="B26" s="150" t="s">
        <v>26</v>
      </c>
      <c r="C26" s="151"/>
      <c r="D26" s="151"/>
      <c r="E26" s="152"/>
      <c r="F26" s="42" t="s">
        <v>77</v>
      </c>
    </row>
    <row r="27" spans="1:6" x14ac:dyDescent="0.25">
      <c r="A27" s="17">
        <v>13</v>
      </c>
      <c r="B27" s="150" t="s">
        <v>27</v>
      </c>
      <c r="C27" s="151"/>
      <c r="D27" s="151"/>
      <c r="E27" s="152"/>
      <c r="F27" s="18"/>
    </row>
    <row r="28" spans="1:6" x14ac:dyDescent="0.25">
      <c r="A28" s="17">
        <v>14</v>
      </c>
      <c r="B28" s="150" t="s">
        <v>28</v>
      </c>
      <c r="C28" s="151"/>
      <c r="D28" s="151"/>
      <c r="E28" s="152"/>
      <c r="F28" s="18" t="s">
        <v>78</v>
      </c>
    </row>
    <row r="29" spans="1:6" x14ac:dyDescent="0.25">
      <c r="A29" s="17">
        <v>15</v>
      </c>
      <c r="B29" s="150" t="s">
        <v>29</v>
      </c>
      <c r="C29" s="151"/>
      <c r="D29" s="151"/>
      <c r="E29" s="152"/>
      <c r="F29" s="40">
        <v>7.0000000000000007E-2</v>
      </c>
    </row>
    <row r="30" spans="1:6" x14ac:dyDescent="0.25">
      <c r="A30" s="17">
        <v>16</v>
      </c>
      <c r="B30" s="150" t="s">
        <v>30</v>
      </c>
      <c r="C30" s="151"/>
      <c r="D30" s="151"/>
      <c r="E30" s="152"/>
      <c r="F30" s="18"/>
    </row>
    <row r="31" spans="1:6" x14ac:dyDescent="0.25">
      <c r="A31" s="17">
        <v>17</v>
      </c>
      <c r="B31" s="150" t="s">
        <v>31</v>
      </c>
      <c r="C31" s="151"/>
      <c r="D31" s="151"/>
      <c r="E31" s="152"/>
    </row>
    <row r="32" spans="1:6" x14ac:dyDescent="0.25">
      <c r="A32" s="17">
        <v>18</v>
      </c>
      <c r="B32" s="150" t="s">
        <v>32</v>
      </c>
      <c r="C32" s="151"/>
      <c r="D32" s="151"/>
      <c r="E32" s="152"/>
      <c r="F32" s="39">
        <f>'Payment Monitoring'!F35</f>
        <v>606250</v>
      </c>
    </row>
    <row r="33" spans="1:6" x14ac:dyDescent="0.25">
      <c r="A33" s="17">
        <v>19</v>
      </c>
      <c r="B33" s="150" t="s">
        <v>33</v>
      </c>
      <c r="C33" s="151"/>
      <c r="D33" s="151"/>
      <c r="E33" s="152"/>
      <c r="F33" s="39">
        <f>'Payment Monitoring'!K35</f>
        <v>148194.43</v>
      </c>
    </row>
    <row r="34" spans="1:6" x14ac:dyDescent="0.25">
      <c r="A34" s="17">
        <v>20</v>
      </c>
      <c r="B34" s="150" t="s">
        <v>34</v>
      </c>
      <c r="C34" s="151"/>
      <c r="D34" s="151"/>
      <c r="E34" s="152"/>
      <c r="F34" s="39">
        <f>'Payment Monitoring'!P35</f>
        <v>7409.73</v>
      </c>
    </row>
    <row r="35" spans="1:6" x14ac:dyDescent="0.25">
      <c r="A35" s="17">
        <v>21</v>
      </c>
      <c r="B35" s="150" t="s">
        <v>35</v>
      </c>
      <c r="C35" s="151"/>
      <c r="D35" s="151"/>
      <c r="E35" s="152"/>
      <c r="F35" s="38">
        <v>44627</v>
      </c>
    </row>
    <row r="36" spans="1:6" x14ac:dyDescent="0.25">
      <c r="A36" s="17">
        <v>22</v>
      </c>
      <c r="B36" s="150" t="s">
        <v>36</v>
      </c>
      <c r="C36" s="151"/>
      <c r="D36" s="151"/>
      <c r="E36" s="152"/>
      <c r="F36" s="41">
        <f>'Payment Monitoring'!I36</f>
        <v>1212500</v>
      </c>
    </row>
    <row r="37" spans="1:6" x14ac:dyDescent="0.25">
      <c r="A37" s="17">
        <v>23</v>
      </c>
      <c r="B37" s="150" t="s">
        <v>37</v>
      </c>
      <c r="C37" s="151"/>
      <c r="D37" s="151"/>
      <c r="E37" s="152"/>
      <c r="F37" s="41">
        <f>'Payment Monitoring'!N36</f>
        <v>355888.78</v>
      </c>
    </row>
    <row r="38" spans="1:6" x14ac:dyDescent="0.25">
      <c r="A38" s="17">
        <v>24</v>
      </c>
      <c r="B38" s="150" t="s">
        <v>38</v>
      </c>
      <c r="C38" s="151"/>
      <c r="D38" s="151"/>
      <c r="E38" s="152"/>
      <c r="F38" s="41">
        <f>'Payment Monitoring'!S36</f>
        <v>16188.630000000001</v>
      </c>
    </row>
    <row r="39" spans="1:6" x14ac:dyDescent="0.25">
      <c r="A39" s="17">
        <v>25</v>
      </c>
      <c r="B39" s="150" t="s">
        <v>39</v>
      </c>
      <c r="C39" s="151"/>
      <c r="D39" s="151"/>
      <c r="E39" s="152"/>
      <c r="F39" s="39">
        <v>9700000</v>
      </c>
    </row>
    <row r="40" spans="1:6" x14ac:dyDescent="0.25">
      <c r="A40" s="17">
        <v>26</v>
      </c>
      <c r="B40" s="150" t="s">
        <v>40</v>
      </c>
      <c r="C40" s="151"/>
      <c r="D40" s="151"/>
      <c r="E40" s="152"/>
      <c r="F40" s="41">
        <f>F23-F39</f>
        <v>1180480</v>
      </c>
    </row>
    <row r="41" spans="1:6" x14ac:dyDescent="0.25">
      <c r="A41" s="17">
        <v>27</v>
      </c>
      <c r="B41" s="150" t="s">
        <v>41</v>
      </c>
      <c r="C41" s="151"/>
      <c r="D41" s="151"/>
      <c r="E41" s="152"/>
      <c r="F41" s="41">
        <f>F23-F36</f>
        <v>9667980</v>
      </c>
    </row>
    <row r="42" spans="1:6" x14ac:dyDescent="0.25">
      <c r="A42" s="17">
        <v>28</v>
      </c>
      <c r="B42" s="150" t="s">
        <v>42</v>
      </c>
      <c r="C42" s="151"/>
      <c r="D42" s="151"/>
      <c r="E42" s="152"/>
      <c r="F42" s="18"/>
    </row>
    <row r="43" spans="1:6" x14ac:dyDescent="0.25">
      <c r="A43" s="17">
        <v>29</v>
      </c>
      <c r="B43" s="150" t="s">
        <v>43</v>
      </c>
      <c r="C43" s="151"/>
      <c r="D43" s="151"/>
      <c r="E43" s="152"/>
      <c r="F43" s="18"/>
    </row>
    <row r="44" spans="1:6" x14ac:dyDescent="0.25">
      <c r="A44" s="17">
        <v>30</v>
      </c>
      <c r="B44" s="150" t="s">
        <v>44</v>
      </c>
      <c r="C44" s="151"/>
      <c r="D44" s="151"/>
      <c r="E44" s="152"/>
      <c r="F44" s="18"/>
    </row>
    <row r="45" spans="1:6" x14ac:dyDescent="0.25">
      <c r="A45" s="17">
        <v>31</v>
      </c>
      <c r="B45" s="150" t="s">
        <v>45</v>
      </c>
      <c r="C45" s="151"/>
      <c r="D45" s="151"/>
      <c r="E45" s="152"/>
      <c r="F45" s="18"/>
    </row>
    <row r="46" spans="1:6" x14ac:dyDescent="0.25">
      <c r="A46" s="17">
        <v>32</v>
      </c>
      <c r="B46" s="150" t="s">
        <v>46</v>
      </c>
      <c r="C46" s="151"/>
      <c r="D46" s="151"/>
      <c r="E46" s="152"/>
      <c r="F46" s="18"/>
    </row>
    <row r="47" spans="1:6" x14ac:dyDescent="0.25">
      <c r="A47" s="17">
        <v>33</v>
      </c>
      <c r="B47" s="150" t="s">
        <v>47</v>
      </c>
      <c r="C47" s="151"/>
      <c r="D47" s="151"/>
      <c r="E47" s="152"/>
      <c r="F47" s="18"/>
    </row>
    <row r="48" spans="1:6" x14ac:dyDescent="0.25">
      <c r="A48" s="17">
        <v>34</v>
      </c>
      <c r="B48" s="150" t="s">
        <v>48</v>
      </c>
      <c r="C48" s="151"/>
      <c r="D48" s="151"/>
      <c r="E48" s="152"/>
      <c r="F48" s="149" t="s">
        <v>103</v>
      </c>
    </row>
    <row r="49" spans="1:6" x14ac:dyDescent="0.25">
      <c r="A49" s="19"/>
      <c r="B49" s="20"/>
      <c r="C49" s="20"/>
      <c r="D49" s="20"/>
      <c r="F49" s="15"/>
    </row>
    <row r="50" spans="1:6" x14ac:dyDescent="0.25">
      <c r="A50" s="21" t="s">
        <v>49</v>
      </c>
      <c r="B50" s="22"/>
      <c r="C50" s="22"/>
      <c r="D50" s="22"/>
      <c r="E50" s="22" t="s">
        <v>50</v>
      </c>
      <c r="F50" s="15"/>
    </row>
    <row r="51" spans="1:6" x14ac:dyDescent="0.25">
      <c r="A51" s="19"/>
      <c r="B51" s="20"/>
      <c r="C51" s="20"/>
      <c r="D51" s="20"/>
      <c r="F51" s="15"/>
    </row>
    <row r="52" spans="1:6" x14ac:dyDescent="0.25">
      <c r="A52" s="165" t="s">
        <v>93</v>
      </c>
      <c r="B52" s="166"/>
      <c r="C52" s="20"/>
      <c r="D52" s="20"/>
      <c r="E52" s="148" t="s">
        <v>102</v>
      </c>
      <c r="F52" s="28"/>
    </row>
    <row r="53" spans="1:6" x14ac:dyDescent="0.25">
      <c r="A53" s="21" t="s">
        <v>51</v>
      </c>
      <c r="B53" s="22"/>
      <c r="C53" s="22"/>
      <c r="D53" s="22"/>
      <c r="F53" s="15"/>
    </row>
    <row r="54" spans="1:6" x14ac:dyDescent="0.25">
      <c r="A54" s="19"/>
      <c r="B54" s="20"/>
      <c r="C54" s="20"/>
      <c r="D54" s="20"/>
      <c r="F54" s="15"/>
    </row>
    <row r="55" spans="1:6" x14ac:dyDescent="0.25">
      <c r="A55" s="23" t="s">
        <v>52</v>
      </c>
      <c r="B55" s="24"/>
      <c r="C55" s="24"/>
      <c r="D55" s="24"/>
      <c r="F55" s="15"/>
    </row>
    <row r="56" spans="1:6" x14ac:dyDescent="0.25">
      <c r="A56" s="25" t="s">
        <v>53</v>
      </c>
      <c r="B56" s="26"/>
      <c r="C56" s="26"/>
      <c r="D56" s="26"/>
      <c r="E56" s="27"/>
      <c r="F56" s="28"/>
    </row>
    <row r="57" spans="1:6" x14ac:dyDescent="0.25">
      <c r="A57" s="20"/>
      <c r="B57" s="20"/>
      <c r="C57" s="20"/>
      <c r="D57" s="20"/>
    </row>
  </sheetData>
  <sheetProtection password="CFFB" sheet="1" objects="1" scenarios="1"/>
  <mergeCells count="38">
    <mergeCell ref="B48:E48"/>
    <mergeCell ref="A52:B52"/>
    <mergeCell ref="B42:E42"/>
    <mergeCell ref="B43:E43"/>
    <mergeCell ref="B44:E44"/>
    <mergeCell ref="B45:E45"/>
    <mergeCell ref="B46:E46"/>
    <mergeCell ref="B47:E47"/>
    <mergeCell ref="B41:E4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17:E17"/>
    <mergeCell ref="A5:F5"/>
    <mergeCell ref="A13:E13"/>
    <mergeCell ref="B14:E14"/>
    <mergeCell ref="B15:E15"/>
    <mergeCell ref="B16:E16"/>
  </mergeCells>
  <pageMargins left="0.7" right="0.7" top="0.75" bottom="0.75" header="0.3" footer="0.3"/>
  <pageSetup scale="7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H57"/>
  <sheetViews>
    <sheetView topLeftCell="A34" workbookViewId="0">
      <selection activeCell="I7" sqref="I7"/>
    </sheetView>
  </sheetViews>
  <sheetFormatPr defaultRowHeight="15" x14ac:dyDescent="0.25"/>
  <cols>
    <col min="1" max="1" width="11.25" style="5" customWidth="1"/>
    <col min="2" max="2" width="19.875" style="5" customWidth="1"/>
    <col min="3" max="3" width="15.125" style="5" customWidth="1"/>
    <col min="4" max="4" width="19.875" style="5" customWidth="1"/>
    <col min="5" max="5" width="10.125" style="5" customWidth="1"/>
    <col min="6" max="6" width="35.75" style="5" customWidth="1"/>
    <col min="7" max="7" width="8.875" style="5" customWidth="1"/>
  </cols>
  <sheetData>
    <row r="1" spans="1:8" x14ac:dyDescent="0.25">
      <c r="A1" s="29" t="s">
        <v>0</v>
      </c>
      <c r="B1" s="3"/>
      <c r="C1" s="3"/>
      <c r="D1" s="3"/>
      <c r="E1" s="4"/>
      <c r="F1" s="4"/>
      <c r="G1" s="4"/>
      <c r="H1" s="4"/>
    </row>
    <row r="2" spans="1:8" x14ac:dyDescent="0.25">
      <c r="A2" s="29" t="s">
        <v>1</v>
      </c>
      <c r="B2" s="3"/>
      <c r="C2" s="3"/>
      <c r="D2" s="3"/>
      <c r="E2" s="4"/>
      <c r="F2" s="4"/>
      <c r="G2" s="4"/>
      <c r="H2" s="4"/>
    </row>
    <row r="3" spans="1:8" x14ac:dyDescent="0.25">
      <c r="A3" s="3"/>
      <c r="B3" s="3"/>
      <c r="C3" s="3"/>
      <c r="D3" s="3"/>
      <c r="E3" s="4"/>
      <c r="F3" s="4"/>
      <c r="G3" s="4"/>
      <c r="H3" s="4"/>
    </row>
    <row r="4" spans="1:8" x14ac:dyDescent="0.25">
      <c r="A4" s="6"/>
      <c r="B4" s="6"/>
      <c r="C4" s="6"/>
      <c r="D4" s="6"/>
      <c r="E4" s="6"/>
      <c r="F4" s="6"/>
      <c r="G4" s="7"/>
      <c r="H4" s="7"/>
    </row>
    <row r="5" spans="1:8" x14ac:dyDescent="0.25">
      <c r="A5" s="153" t="s">
        <v>2</v>
      </c>
      <c r="B5" s="154"/>
      <c r="C5" s="154"/>
      <c r="D5" s="154"/>
      <c r="E5" s="154"/>
      <c r="F5" s="155"/>
      <c r="G5" s="8"/>
      <c r="H5" s="8"/>
    </row>
    <row r="6" spans="1:8" x14ac:dyDescent="0.25">
      <c r="A6" s="9"/>
      <c r="B6" s="9"/>
      <c r="C6" s="9"/>
      <c r="D6" s="9"/>
      <c r="E6" s="9"/>
      <c r="F6" s="10"/>
      <c r="G6" s="8"/>
      <c r="H6" s="8"/>
    </row>
    <row r="7" spans="1:8" x14ac:dyDescent="0.25">
      <c r="A7" s="30" t="s">
        <v>3</v>
      </c>
      <c r="B7" s="34" t="s">
        <v>4</v>
      </c>
      <c r="C7" s="33"/>
      <c r="D7" s="30" t="s">
        <v>5</v>
      </c>
      <c r="E7" s="36">
        <v>2023</v>
      </c>
      <c r="F7" s="12"/>
      <c r="G7" s="11"/>
      <c r="H7" s="11"/>
    </row>
    <row r="8" spans="1:8" x14ac:dyDescent="0.25">
      <c r="A8" s="1" t="s">
        <v>6</v>
      </c>
      <c r="B8" s="35" t="s">
        <v>7</v>
      </c>
      <c r="D8" s="1" t="s">
        <v>8</v>
      </c>
      <c r="E8" s="22">
        <v>2</v>
      </c>
      <c r="F8" s="13"/>
      <c r="G8" s="14"/>
      <c r="H8" s="37"/>
    </row>
    <row r="9" spans="1:8" x14ac:dyDescent="0.25">
      <c r="A9" s="1" t="s">
        <v>9</v>
      </c>
      <c r="B9" s="35" t="s">
        <v>10</v>
      </c>
      <c r="D9" s="8"/>
      <c r="F9" s="15"/>
      <c r="H9" s="14"/>
    </row>
    <row r="10" spans="1:8" x14ac:dyDescent="0.25">
      <c r="C10" s="8"/>
      <c r="D10" s="8"/>
      <c r="F10" s="15"/>
      <c r="H10" s="14"/>
    </row>
    <row r="11" spans="1:8" x14ac:dyDescent="0.25">
      <c r="A11" s="16"/>
      <c r="E11" s="14"/>
      <c r="F11" s="13"/>
      <c r="G11" s="14"/>
      <c r="H11" s="14"/>
    </row>
    <row r="12" spans="1:8" x14ac:dyDescent="0.25">
      <c r="A12" s="16"/>
      <c r="F12" s="15"/>
    </row>
    <row r="13" spans="1:8" x14ac:dyDescent="0.25">
      <c r="A13" s="159" t="s">
        <v>11</v>
      </c>
      <c r="B13" s="160"/>
      <c r="C13" s="160"/>
      <c r="D13" s="160"/>
      <c r="E13" s="160"/>
      <c r="F13" s="32"/>
    </row>
    <row r="14" spans="1:8" x14ac:dyDescent="0.25">
      <c r="A14" s="31" t="s">
        <v>12</v>
      </c>
      <c r="B14" s="156" t="s">
        <v>13</v>
      </c>
      <c r="C14" s="157"/>
      <c r="D14" s="157"/>
      <c r="E14" s="158"/>
      <c r="F14" s="31" t="s">
        <v>14</v>
      </c>
    </row>
    <row r="15" spans="1:8" x14ac:dyDescent="0.25">
      <c r="A15" s="17">
        <v>1</v>
      </c>
      <c r="B15" s="150" t="s">
        <v>15</v>
      </c>
      <c r="C15" s="151"/>
      <c r="D15" s="151"/>
      <c r="E15" s="152"/>
      <c r="F15" s="18" t="s">
        <v>59</v>
      </c>
    </row>
    <row r="16" spans="1:8" x14ac:dyDescent="0.25">
      <c r="A16" s="17">
        <v>2</v>
      </c>
      <c r="B16" s="150" t="s">
        <v>16</v>
      </c>
      <c r="C16" s="151"/>
      <c r="D16" s="151"/>
      <c r="E16" s="152"/>
      <c r="F16" s="38">
        <v>45107</v>
      </c>
    </row>
    <row r="17" spans="1:6" x14ac:dyDescent="0.25">
      <c r="A17" s="17">
        <v>3</v>
      </c>
      <c r="B17" s="150" t="s">
        <v>17</v>
      </c>
      <c r="C17" s="151"/>
      <c r="D17" s="151"/>
      <c r="E17" s="152"/>
      <c r="F17" s="18" t="s">
        <v>60</v>
      </c>
    </row>
    <row r="18" spans="1:6" x14ac:dyDescent="0.25">
      <c r="A18" s="17">
        <v>4</v>
      </c>
      <c r="B18" s="150" t="s">
        <v>18</v>
      </c>
      <c r="C18" s="151"/>
      <c r="D18" s="151"/>
      <c r="E18" s="152"/>
      <c r="F18" s="149" t="s">
        <v>86</v>
      </c>
    </row>
    <row r="19" spans="1:6" x14ac:dyDescent="0.25">
      <c r="A19" s="17">
        <v>5</v>
      </c>
      <c r="B19" s="150" t="s">
        <v>19</v>
      </c>
      <c r="C19" s="151"/>
      <c r="D19" s="151"/>
      <c r="E19" s="152"/>
      <c r="F19" s="38">
        <v>43964</v>
      </c>
    </row>
    <row r="20" spans="1:6" x14ac:dyDescent="0.25">
      <c r="A20" s="17">
        <v>6</v>
      </c>
      <c r="B20" s="150" t="s">
        <v>20</v>
      </c>
      <c r="C20" s="151"/>
      <c r="D20" s="151"/>
      <c r="E20" s="152"/>
      <c r="F20" s="18" t="s">
        <v>74</v>
      </c>
    </row>
    <row r="21" spans="1:6" x14ac:dyDescent="0.25">
      <c r="A21" s="17">
        <v>7</v>
      </c>
      <c r="B21" s="150" t="s">
        <v>21</v>
      </c>
      <c r="C21" s="151"/>
      <c r="D21" s="151"/>
      <c r="E21" s="152"/>
      <c r="F21" s="38">
        <v>44462</v>
      </c>
    </row>
    <row r="22" spans="1:6" x14ac:dyDescent="0.25">
      <c r="A22" s="17">
        <v>8</v>
      </c>
      <c r="B22" s="150" t="s">
        <v>22</v>
      </c>
      <c r="C22" s="151"/>
      <c r="D22" s="151"/>
      <c r="E22" s="152"/>
      <c r="F22" s="38">
        <v>44322</v>
      </c>
    </row>
    <row r="23" spans="1:6" x14ac:dyDescent="0.25">
      <c r="A23" s="17">
        <v>9</v>
      </c>
      <c r="B23" s="150" t="s">
        <v>23</v>
      </c>
      <c r="C23" s="151"/>
      <c r="D23" s="151"/>
      <c r="E23" s="152"/>
      <c r="F23" s="39">
        <v>33803219.950000003</v>
      </c>
    </row>
    <row r="24" spans="1:6" x14ac:dyDescent="0.25">
      <c r="A24" s="17">
        <v>10</v>
      </c>
      <c r="B24" s="150" t="s">
        <v>24</v>
      </c>
      <c r="C24" s="151"/>
      <c r="D24" s="151"/>
      <c r="E24" s="152"/>
      <c r="F24" s="38">
        <v>49228</v>
      </c>
    </row>
    <row r="25" spans="1:6" x14ac:dyDescent="0.25">
      <c r="A25" s="17">
        <v>11</v>
      </c>
      <c r="B25" s="161" t="s">
        <v>25</v>
      </c>
      <c r="C25" s="162"/>
      <c r="D25" s="162"/>
      <c r="E25" s="163"/>
      <c r="F25" s="18" t="s">
        <v>61</v>
      </c>
    </row>
    <row r="26" spans="1:6" ht="29.25" customHeight="1" x14ac:dyDescent="0.25">
      <c r="A26" s="17">
        <v>12</v>
      </c>
      <c r="B26" s="150" t="s">
        <v>26</v>
      </c>
      <c r="C26" s="151"/>
      <c r="D26" s="151"/>
      <c r="E26" s="152"/>
      <c r="F26" s="65" t="s">
        <v>87</v>
      </c>
    </row>
    <row r="27" spans="1:6" x14ac:dyDescent="0.25">
      <c r="A27" s="17">
        <v>13</v>
      </c>
      <c r="B27" s="150" t="s">
        <v>27</v>
      </c>
      <c r="C27" s="151"/>
      <c r="D27" s="151"/>
      <c r="E27" s="152"/>
      <c r="F27" s="18"/>
    </row>
    <row r="28" spans="1:6" x14ac:dyDescent="0.25">
      <c r="A28" s="17">
        <v>14</v>
      </c>
      <c r="B28" s="150" t="s">
        <v>28</v>
      </c>
      <c r="C28" s="151"/>
      <c r="D28" s="151"/>
      <c r="E28" s="152"/>
      <c r="F28" s="64" t="s">
        <v>70</v>
      </c>
    </row>
    <row r="29" spans="1:6" x14ac:dyDescent="0.25">
      <c r="A29" s="17">
        <v>15</v>
      </c>
      <c r="B29" s="150" t="s">
        <v>29</v>
      </c>
      <c r="C29" s="151"/>
      <c r="D29" s="151"/>
      <c r="E29" s="152"/>
      <c r="F29" s="40">
        <v>5.6800000000000003E-2</v>
      </c>
    </row>
    <row r="30" spans="1:6" x14ac:dyDescent="0.25">
      <c r="A30" s="17">
        <v>16</v>
      </c>
      <c r="B30" s="150" t="s">
        <v>30</v>
      </c>
      <c r="C30" s="151"/>
      <c r="D30" s="151"/>
      <c r="E30" s="152"/>
      <c r="F30" s="64" t="s">
        <v>88</v>
      </c>
    </row>
    <row r="31" spans="1:6" x14ac:dyDescent="0.25">
      <c r="A31" s="17">
        <v>17</v>
      </c>
      <c r="B31" s="150" t="s">
        <v>31</v>
      </c>
      <c r="C31" s="151"/>
      <c r="D31" s="151"/>
      <c r="E31" s="152"/>
      <c r="F31" s="66" t="s">
        <v>65</v>
      </c>
    </row>
    <row r="32" spans="1:6" x14ac:dyDescent="0.25">
      <c r="A32" s="17">
        <v>18</v>
      </c>
      <c r="B32" s="150" t="s">
        <v>32</v>
      </c>
      <c r="C32" s="151"/>
      <c r="D32" s="151"/>
      <c r="E32" s="152"/>
      <c r="F32" s="39">
        <f>'Payment Monitoring'!F49</f>
        <v>0</v>
      </c>
    </row>
    <row r="33" spans="1:6" x14ac:dyDescent="0.25">
      <c r="A33" s="17">
        <v>19</v>
      </c>
      <c r="B33" s="150" t="s">
        <v>33</v>
      </c>
      <c r="C33" s="151"/>
      <c r="D33" s="151"/>
      <c r="E33" s="152"/>
      <c r="F33" s="39">
        <f>'Payment Monitoring'!K49</f>
        <v>407429.56</v>
      </c>
    </row>
    <row r="34" spans="1:6" x14ac:dyDescent="0.25">
      <c r="A34" s="17">
        <v>20</v>
      </c>
      <c r="B34" s="150" t="s">
        <v>34</v>
      </c>
      <c r="C34" s="151"/>
      <c r="D34" s="151"/>
      <c r="E34" s="152"/>
      <c r="F34" s="39">
        <f>'Payment Monitoring'!P49</f>
        <v>4074.2999999999997</v>
      </c>
    </row>
    <row r="35" spans="1:6" x14ac:dyDescent="0.25">
      <c r="A35" s="17">
        <v>21</v>
      </c>
      <c r="B35" s="150" t="s">
        <v>35</v>
      </c>
      <c r="C35" s="151"/>
      <c r="D35" s="151"/>
      <c r="E35" s="152"/>
      <c r="F35" s="38">
        <v>44627</v>
      </c>
    </row>
    <row r="36" spans="1:6" x14ac:dyDescent="0.25">
      <c r="A36" s="17">
        <v>22</v>
      </c>
      <c r="B36" s="150" t="s">
        <v>36</v>
      </c>
      <c r="C36" s="151"/>
      <c r="D36" s="151"/>
      <c r="E36" s="152"/>
      <c r="F36" s="41">
        <f>'Payment Monitoring'!I50</f>
        <v>0</v>
      </c>
    </row>
    <row r="37" spans="1:6" x14ac:dyDescent="0.25">
      <c r="A37" s="17">
        <v>23</v>
      </c>
      <c r="B37" s="150" t="s">
        <v>37</v>
      </c>
      <c r="C37" s="151"/>
      <c r="D37" s="151"/>
      <c r="E37" s="152"/>
      <c r="F37" s="101">
        <f>'Payment Monitoring'!N50</f>
        <v>778669.14999999991</v>
      </c>
    </row>
    <row r="38" spans="1:6" x14ac:dyDescent="0.25">
      <c r="A38" s="17">
        <v>24</v>
      </c>
      <c r="B38" s="150" t="s">
        <v>38</v>
      </c>
      <c r="C38" s="151"/>
      <c r="D38" s="151"/>
      <c r="E38" s="152"/>
      <c r="F38" s="41">
        <f>'Payment Monitoring'!S50</f>
        <v>7415.87</v>
      </c>
    </row>
    <row r="39" spans="1:6" x14ac:dyDescent="0.25">
      <c r="A39" s="17">
        <v>25</v>
      </c>
      <c r="B39" s="150" t="s">
        <v>39</v>
      </c>
      <c r="C39" s="151"/>
      <c r="D39" s="151"/>
      <c r="E39" s="152"/>
      <c r="F39" s="39">
        <f>'Payment Monitoring'!C49</f>
        <v>28350000</v>
      </c>
    </row>
    <row r="40" spans="1:6" x14ac:dyDescent="0.25">
      <c r="A40" s="17">
        <v>26</v>
      </c>
      <c r="B40" s="150" t="s">
        <v>40</v>
      </c>
      <c r="C40" s="151"/>
      <c r="D40" s="151"/>
      <c r="E40" s="152"/>
      <c r="F40" s="41">
        <f>F23-F39</f>
        <v>5453219.950000003</v>
      </c>
    </row>
    <row r="41" spans="1:6" x14ac:dyDescent="0.25">
      <c r="A41" s="17">
        <v>27</v>
      </c>
      <c r="B41" s="150" t="s">
        <v>41</v>
      </c>
      <c r="C41" s="151"/>
      <c r="D41" s="151"/>
      <c r="E41" s="152"/>
      <c r="F41" s="41">
        <f>F23-F36</f>
        <v>33803219.950000003</v>
      </c>
    </row>
    <row r="42" spans="1:6" x14ac:dyDescent="0.25">
      <c r="A42" s="17">
        <v>28</v>
      </c>
      <c r="B42" s="150" t="s">
        <v>42</v>
      </c>
      <c r="C42" s="151"/>
      <c r="D42" s="151"/>
      <c r="E42" s="152"/>
      <c r="F42" s="18"/>
    </row>
    <row r="43" spans="1:6" x14ac:dyDescent="0.25">
      <c r="A43" s="17">
        <v>29</v>
      </c>
      <c r="B43" s="150" t="s">
        <v>43</v>
      </c>
      <c r="C43" s="151"/>
      <c r="D43" s="151"/>
      <c r="E43" s="152"/>
      <c r="F43" s="18"/>
    </row>
    <row r="44" spans="1:6" x14ac:dyDescent="0.25">
      <c r="A44" s="17">
        <v>30</v>
      </c>
      <c r="B44" s="150" t="s">
        <v>44</v>
      </c>
      <c r="C44" s="151"/>
      <c r="D44" s="151"/>
      <c r="E44" s="152"/>
      <c r="F44" s="18"/>
    </row>
    <row r="45" spans="1:6" x14ac:dyDescent="0.25">
      <c r="A45" s="17">
        <v>31</v>
      </c>
      <c r="B45" s="150" t="s">
        <v>45</v>
      </c>
      <c r="C45" s="151"/>
      <c r="D45" s="151"/>
      <c r="E45" s="152"/>
      <c r="F45" s="18"/>
    </row>
    <row r="46" spans="1:6" x14ac:dyDescent="0.25">
      <c r="A46" s="17">
        <v>32</v>
      </c>
      <c r="B46" s="150" t="s">
        <v>46</v>
      </c>
      <c r="C46" s="151"/>
      <c r="D46" s="151"/>
      <c r="E46" s="152"/>
      <c r="F46" s="18"/>
    </row>
    <row r="47" spans="1:6" x14ac:dyDescent="0.25">
      <c r="A47" s="17">
        <v>33</v>
      </c>
      <c r="B47" s="150" t="s">
        <v>47</v>
      </c>
      <c r="C47" s="151"/>
      <c r="D47" s="151"/>
      <c r="E47" s="152"/>
      <c r="F47" s="18"/>
    </row>
    <row r="48" spans="1:6" x14ac:dyDescent="0.25">
      <c r="A48" s="17">
        <v>34</v>
      </c>
      <c r="B48" s="150" t="s">
        <v>48</v>
      </c>
      <c r="C48" s="151"/>
      <c r="D48" s="151"/>
      <c r="E48" s="152"/>
      <c r="F48" s="149" t="s">
        <v>103</v>
      </c>
    </row>
    <row r="49" spans="1:6" x14ac:dyDescent="0.25">
      <c r="A49" s="19"/>
      <c r="B49" s="20"/>
      <c r="C49" s="20"/>
      <c r="D49" s="20"/>
      <c r="F49" s="15"/>
    </row>
    <row r="50" spans="1:6" x14ac:dyDescent="0.25">
      <c r="A50" s="21" t="s">
        <v>49</v>
      </c>
      <c r="B50" s="22"/>
      <c r="C50" s="22"/>
      <c r="D50" s="22"/>
      <c r="E50" s="22" t="s">
        <v>50</v>
      </c>
      <c r="F50" s="15"/>
    </row>
    <row r="51" spans="1:6" x14ac:dyDescent="0.25">
      <c r="A51" s="19"/>
      <c r="B51" s="20"/>
      <c r="C51" s="20"/>
      <c r="D51" s="20"/>
      <c r="F51" s="15"/>
    </row>
    <row r="52" spans="1:6" x14ac:dyDescent="0.25">
      <c r="A52" s="165" t="s">
        <v>93</v>
      </c>
      <c r="B52" s="166"/>
      <c r="C52" s="20"/>
      <c r="D52" s="20"/>
      <c r="E52" s="148" t="s">
        <v>102</v>
      </c>
      <c r="F52" s="28"/>
    </row>
    <row r="53" spans="1:6" x14ac:dyDescent="0.25">
      <c r="A53" s="21" t="s">
        <v>51</v>
      </c>
      <c r="B53" s="22"/>
      <c r="C53" s="22"/>
      <c r="D53" s="22"/>
      <c r="F53" s="15"/>
    </row>
    <row r="54" spans="1:6" x14ac:dyDescent="0.25">
      <c r="A54" s="19"/>
      <c r="B54" s="20"/>
      <c r="C54" s="20"/>
      <c r="D54" s="20"/>
      <c r="F54" s="15"/>
    </row>
    <row r="55" spans="1:6" x14ac:dyDescent="0.25">
      <c r="A55" s="23" t="s">
        <v>52</v>
      </c>
      <c r="B55" s="24"/>
      <c r="C55" s="24"/>
      <c r="D55" s="24"/>
      <c r="F55" s="15"/>
    </row>
    <row r="56" spans="1:6" x14ac:dyDescent="0.25">
      <c r="A56" s="25" t="s">
        <v>53</v>
      </c>
      <c r="B56" s="26"/>
      <c r="C56" s="26"/>
      <c r="D56" s="26"/>
      <c r="E56" s="27"/>
      <c r="F56" s="28"/>
    </row>
    <row r="57" spans="1:6" x14ac:dyDescent="0.25">
      <c r="A57" s="20"/>
      <c r="B57" s="20"/>
      <c r="C57" s="20"/>
      <c r="D57" s="20"/>
    </row>
  </sheetData>
  <sheetProtection password="CFFB" sheet="1" objects="1" scenarios="1"/>
  <mergeCells count="38">
    <mergeCell ref="B48:E48"/>
    <mergeCell ref="A52:B52"/>
    <mergeCell ref="B42:E42"/>
    <mergeCell ref="B43:E43"/>
    <mergeCell ref="B44:E44"/>
    <mergeCell ref="B45:E45"/>
    <mergeCell ref="B46:E46"/>
    <mergeCell ref="B47:E47"/>
    <mergeCell ref="B41:E41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17:E17"/>
    <mergeCell ref="A5:F5"/>
    <mergeCell ref="A13:E13"/>
    <mergeCell ref="B14:E14"/>
    <mergeCell ref="B15:E15"/>
    <mergeCell ref="B16:E16"/>
  </mergeCells>
  <pageMargins left="0.7" right="0.7" top="0.75" bottom="0.75" header="0.3" footer="0.3"/>
  <pageSetup scale="7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A19" workbookViewId="0">
      <selection activeCell="N53" sqref="N53"/>
    </sheetView>
  </sheetViews>
  <sheetFormatPr defaultColWidth="9.125" defaultRowHeight="15.75" x14ac:dyDescent="0.25"/>
  <cols>
    <col min="1" max="1" width="5.625" style="108" customWidth="1"/>
    <col min="2" max="2" width="9.125" style="43"/>
    <col min="3" max="3" width="11.875" style="43" customWidth="1"/>
    <col min="4" max="4" width="10.75" style="95" bestFit="1" customWidth="1"/>
    <col min="5" max="5" width="13.25" style="43" bestFit="1" customWidth="1"/>
    <col min="6" max="6" width="15.125" style="43" customWidth="1"/>
    <col min="7" max="8" width="9.125" style="43"/>
    <col min="9" max="9" width="14.625" style="70" customWidth="1"/>
    <col min="10" max="10" width="11.625" style="43" bestFit="1" customWidth="1"/>
    <col min="11" max="11" width="12.875" style="43" customWidth="1"/>
    <col min="12" max="13" width="10.625" style="43" bestFit="1" customWidth="1"/>
    <col min="14" max="14" width="15.625" style="70" customWidth="1"/>
    <col min="15" max="15" width="10.625" style="43" bestFit="1" customWidth="1"/>
    <col min="16" max="16" width="12.375" style="43" customWidth="1"/>
    <col min="17" max="18" width="9.125" style="43"/>
    <col min="19" max="19" width="12.125" style="70" customWidth="1"/>
    <col min="20" max="16384" width="9.125" style="43"/>
  </cols>
  <sheetData>
    <row r="1" spans="1:19" ht="21" x14ac:dyDescent="0.35">
      <c r="C1" s="102" t="s">
        <v>79</v>
      </c>
    </row>
    <row r="2" spans="1:19" ht="21" x14ac:dyDescent="0.35">
      <c r="C2" s="102" t="s">
        <v>80</v>
      </c>
    </row>
    <row r="3" spans="1:19" x14ac:dyDescent="0.25">
      <c r="B3" s="63"/>
      <c r="E3" s="167" t="s">
        <v>81</v>
      </c>
      <c r="F3" s="168"/>
      <c r="G3" s="168"/>
      <c r="H3" s="168"/>
      <c r="I3" s="71" t="s">
        <v>82</v>
      </c>
      <c r="J3" s="168" t="s">
        <v>83</v>
      </c>
      <c r="K3" s="168"/>
      <c r="L3" s="168"/>
      <c r="M3" s="168"/>
      <c r="N3" s="71" t="s">
        <v>82</v>
      </c>
      <c r="O3" s="168" t="s">
        <v>84</v>
      </c>
      <c r="P3" s="168"/>
      <c r="Q3" s="168"/>
      <c r="R3" s="168"/>
      <c r="S3" s="71" t="s">
        <v>82</v>
      </c>
    </row>
    <row r="4" spans="1:19" x14ac:dyDescent="0.25">
      <c r="B4" s="63"/>
      <c r="E4" s="68">
        <v>1</v>
      </c>
      <c r="F4" s="69">
        <v>2</v>
      </c>
      <c r="G4" s="69">
        <v>3</v>
      </c>
      <c r="H4" s="69">
        <v>4</v>
      </c>
      <c r="I4" s="71"/>
      <c r="J4" s="69">
        <v>1</v>
      </c>
      <c r="K4" s="69">
        <v>2</v>
      </c>
      <c r="L4" s="69">
        <v>3</v>
      </c>
      <c r="M4" s="69">
        <v>4</v>
      </c>
      <c r="N4" s="71"/>
      <c r="O4" s="69">
        <v>1</v>
      </c>
      <c r="P4" s="69">
        <v>2</v>
      </c>
      <c r="Q4" s="69">
        <v>3</v>
      </c>
      <c r="R4" s="69">
        <v>4</v>
      </c>
      <c r="S4" s="71"/>
    </row>
    <row r="5" spans="1:19" x14ac:dyDescent="0.25">
      <c r="A5" s="108">
        <v>1</v>
      </c>
      <c r="B5" s="103" t="s">
        <v>92</v>
      </c>
      <c r="C5" s="61"/>
      <c r="D5" s="96"/>
      <c r="E5" s="47"/>
      <c r="F5" s="47"/>
      <c r="G5" s="47"/>
      <c r="H5" s="47"/>
      <c r="I5" s="48"/>
      <c r="J5" s="47"/>
      <c r="K5" s="47"/>
      <c r="L5" s="47"/>
      <c r="M5" s="47"/>
      <c r="N5" s="48"/>
      <c r="O5" s="47"/>
      <c r="P5" s="47"/>
      <c r="Q5" s="47"/>
      <c r="R5" s="47"/>
      <c r="S5" s="48"/>
    </row>
    <row r="6" spans="1:19" x14ac:dyDescent="0.25">
      <c r="B6" s="83">
        <v>2022</v>
      </c>
      <c r="C6" s="74"/>
      <c r="E6" s="84"/>
      <c r="F6" s="85"/>
      <c r="G6" s="85"/>
      <c r="H6" s="85"/>
      <c r="I6" s="82">
        <v>88149461.400000006</v>
      </c>
      <c r="J6" s="85"/>
      <c r="K6" s="85"/>
      <c r="L6" s="85"/>
      <c r="M6" s="85"/>
      <c r="N6" s="82">
        <v>39742435.409999996</v>
      </c>
      <c r="O6" s="85"/>
      <c r="P6" s="85"/>
      <c r="Q6" s="85"/>
      <c r="R6" s="85"/>
      <c r="S6" s="82">
        <v>651830.68999999994</v>
      </c>
    </row>
    <row r="7" spans="1:19" x14ac:dyDescent="0.25">
      <c r="B7" s="83">
        <v>2023</v>
      </c>
      <c r="C7" s="74"/>
      <c r="E7" s="84">
        <v>2260242.6</v>
      </c>
      <c r="F7" s="85">
        <v>2260242.6</v>
      </c>
      <c r="G7" s="85"/>
      <c r="H7" s="85"/>
      <c r="I7" s="82">
        <f>SUM(E7:H7)</f>
        <v>4520485.2</v>
      </c>
      <c r="J7" s="85">
        <v>195598.89</v>
      </c>
      <c r="K7" s="85">
        <v>168834.31</v>
      </c>
      <c r="L7" s="85"/>
      <c r="M7" s="85"/>
      <c r="N7" s="82">
        <f>SUM(J7:M7)</f>
        <v>364433.2</v>
      </c>
      <c r="O7" s="85">
        <v>9779.9500000000007</v>
      </c>
      <c r="P7" s="85">
        <v>8441.7099999999991</v>
      </c>
      <c r="Q7" s="85"/>
      <c r="R7" s="85"/>
      <c r="S7" s="82">
        <f>SUM(O7:R7)</f>
        <v>18221.66</v>
      </c>
    </row>
    <row r="8" spans="1:19" x14ac:dyDescent="0.25">
      <c r="B8" s="83"/>
      <c r="C8" s="74"/>
      <c r="E8" s="84"/>
      <c r="F8" s="85"/>
      <c r="G8" s="85"/>
      <c r="H8" s="85"/>
      <c r="I8" s="82"/>
      <c r="J8" s="85"/>
      <c r="K8" s="85"/>
      <c r="L8" s="85"/>
      <c r="M8" s="85"/>
      <c r="N8" s="82"/>
      <c r="O8" s="85"/>
      <c r="P8" s="85"/>
      <c r="Q8" s="85"/>
      <c r="R8" s="85"/>
      <c r="S8" s="82"/>
    </row>
    <row r="9" spans="1:19" x14ac:dyDescent="0.25">
      <c r="B9" s="86" t="s">
        <v>82</v>
      </c>
      <c r="C9" s="57"/>
      <c r="D9" s="97"/>
      <c r="E9" s="87"/>
      <c r="F9" s="88"/>
      <c r="G9" s="88"/>
      <c r="H9" s="88"/>
      <c r="I9" s="89">
        <f>SUM(I5:I8)</f>
        <v>92669946.600000009</v>
      </c>
      <c r="J9" s="88"/>
      <c r="K9" s="88"/>
      <c r="L9" s="88"/>
      <c r="M9" s="88"/>
      <c r="N9" s="89">
        <f>SUM(N6:N8)</f>
        <v>40106868.609999999</v>
      </c>
      <c r="O9" s="88"/>
      <c r="P9" s="88"/>
      <c r="Q9" s="88"/>
      <c r="R9" s="88"/>
      <c r="S9" s="89">
        <f>SUM(S6:S8)</f>
        <v>670052.35</v>
      </c>
    </row>
    <row r="10" spans="1:19" x14ac:dyDescent="0.25">
      <c r="B10" s="90"/>
      <c r="C10" s="61"/>
      <c r="D10" s="96"/>
      <c r="E10" s="91"/>
      <c r="F10" s="92"/>
      <c r="G10" s="92"/>
      <c r="H10" s="92"/>
      <c r="I10" s="93"/>
      <c r="J10" s="92"/>
      <c r="K10" s="92"/>
      <c r="L10" s="92"/>
      <c r="M10" s="92"/>
      <c r="N10" s="93"/>
      <c r="O10" s="92"/>
      <c r="P10" s="92"/>
      <c r="Q10" s="92"/>
      <c r="R10" s="92"/>
      <c r="S10" s="93"/>
    </row>
    <row r="11" spans="1:19" x14ac:dyDescent="0.25">
      <c r="A11" s="108">
        <v>2</v>
      </c>
      <c r="B11" s="104" t="s">
        <v>91</v>
      </c>
      <c r="C11" s="74"/>
      <c r="E11" s="84"/>
      <c r="F11" s="85"/>
      <c r="G11" s="85"/>
      <c r="H11" s="85"/>
      <c r="I11" s="82"/>
      <c r="J11" s="85"/>
      <c r="K11" s="85"/>
      <c r="L11" s="85"/>
      <c r="M11" s="85"/>
      <c r="N11" s="82"/>
      <c r="O11" s="85"/>
      <c r="P11" s="85"/>
      <c r="Q11" s="85"/>
      <c r="R11" s="85"/>
      <c r="S11" s="82"/>
    </row>
    <row r="12" spans="1:19" x14ac:dyDescent="0.25">
      <c r="B12" s="83">
        <v>2022</v>
      </c>
      <c r="C12" s="74"/>
      <c r="E12" s="84"/>
      <c r="F12" s="85"/>
      <c r="G12" s="85"/>
      <c r="H12" s="85"/>
      <c r="I12" s="82">
        <v>68947637.739999995</v>
      </c>
      <c r="J12" s="85"/>
      <c r="K12" s="85"/>
      <c r="L12" s="85"/>
      <c r="M12" s="85"/>
      <c r="N12" s="82">
        <v>34395544.590000004</v>
      </c>
      <c r="O12" s="85"/>
      <c r="P12" s="85"/>
      <c r="Q12" s="85"/>
      <c r="R12" s="85"/>
      <c r="S12" s="82">
        <v>555215.92000000004</v>
      </c>
    </row>
    <row r="13" spans="1:19" x14ac:dyDescent="0.25">
      <c r="B13" s="83">
        <v>2023</v>
      </c>
      <c r="C13" s="74"/>
      <c r="E13" s="84">
        <v>2152899.54</v>
      </c>
      <c r="F13" s="85">
        <v>2152899.54</v>
      </c>
      <c r="G13" s="85"/>
      <c r="H13" s="85"/>
      <c r="I13" s="82">
        <f>SUM(E13:H13)</f>
        <v>4305799.08</v>
      </c>
      <c r="J13" s="85">
        <v>311775.59000000003</v>
      </c>
      <c r="K13" s="85">
        <f>118895.87+110635.12+137427.81</f>
        <v>366958.8</v>
      </c>
      <c r="L13" s="85"/>
      <c r="M13" s="85"/>
      <c r="N13" s="82">
        <f>SUM(J13:M13)</f>
        <v>678734.39</v>
      </c>
      <c r="O13" s="110">
        <v>18608.830000000002</v>
      </c>
      <c r="P13" s="85">
        <f>5944.79+5531.76+6871.39</f>
        <v>18347.939999999999</v>
      </c>
      <c r="Q13" s="85"/>
      <c r="R13" s="85"/>
      <c r="S13" s="82">
        <f>SUM(O13:R13)</f>
        <v>36956.770000000004</v>
      </c>
    </row>
    <row r="14" spans="1:19" x14ac:dyDescent="0.25">
      <c r="B14" s="83"/>
      <c r="C14" s="74"/>
      <c r="E14" s="84"/>
      <c r="F14" s="85"/>
      <c r="G14" s="85"/>
      <c r="H14" s="85"/>
      <c r="I14" s="82"/>
      <c r="J14" s="85"/>
      <c r="K14" s="85"/>
      <c r="L14" s="85"/>
      <c r="M14" s="85"/>
      <c r="N14" s="82"/>
      <c r="O14" s="85"/>
      <c r="P14" s="85"/>
      <c r="Q14" s="85"/>
      <c r="R14" s="85"/>
      <c r="S14" s="82"/>
    </row>
    <row r="15" spans="1:19" x14ac:dyDescent="0.25">
      <c r="B15" s="72" t="s">
        <v>82</v>
      </c>
      <c r="C15" s="57"/>
      <c r="D15" s="97"/>
      <c r="E15" s="87"/>
      <c r="F15" s="88"/>
      <c r="G15" s="88"/>
      <c r="H15" s="88"/>
      <c r="I15" s="89">
        <f>SUM(I12:I14)</f>
        <v>73253436.819999993</v>
      </c>
      <c r="J15" s="88"/>
      <c r="K15" s="88"/>
      <c r="L15" s="88"/>
      <c r="M15" s="88"/>
      <c r="N15" s="89">
        <f>SUM(N12:N14)</f>
        <v>35074278.980000004</v>
      </c>
      <c r="O15" s="88"/>
      <c r="P15" s="88"/>
      <c r="Q15" s="88"/>
      <c r="R15" s="88"/>
      <c r="S15" s="89">
        <f>SUM(S12:S14)</f>
        <v>592172.69000000006</v>
      </c>
    </row>
    <row r="16" spans="1:19" x14ac:dyDescent="0.25">
      <c r="B16" s="90"/>
      <c r="C16" s="61"/>
      <c r="D16" s="96"/>
      <c r="E16" s="91"/>
      <c r="F16" s="92"/>
      <c r="G16" s="92"/>
      <c r="H16" s="92"/>
      <c r="I16" s="93"/>
      <c r="J16" s="92"/>
      <c r="K16" s="92"/>
      <c r="L16" s="92"/>
      <c r="M16" s="92"/>
      <c r="N16" s="93"/>
      <c r="O16" s="92"/>
      <c r="P16" s="92"/>
      <c r="Q16" s="92"/>
      <c r="R16" s="92"/>
      <c r="S16" s="93"/>
    </row>
    <row r="17" spans="1:19" x14ac:dyDescent="0.25">
      <c r="A17" s="108">
        <v>3</v>
      </c>
      <c r="B17" s="105" t="s">
        <v>90</v>
      </c>
      <c r="C17" s="74"/>
      <c r="E17" s="84"/>
      <c r="F17" s="85"/>
      <c r="G17" s="85"/>
      <c r="H17" s="85"/>
      <c r="I17" s="82"/>
      <c r="J17" s="85"/>
      <c r="K17" s="85"/>
      <c r="L17" s="85"/>
      <c r="M17" s="85"/>
      <c r="N17" s="82"/>
      <c r="O17" s="85"/>
      <c r="P17" s="85"/>
      <c r="Q17" s="85"/>
      <c r="R17" s="85"/>
      <c r="S17" s="82"/>
    </row>
    <row r="18" spans="1:19" x14ac:dyDescent="0.25">
      <c r="B18" s="83">
        <v>2022</v>
      </c>
      <c r="C18" s="74"/>
      <c r="E18" s="84"/>
      <c r="F18" s="85"/>
      <c r="G18" s="85"/>
      <c r="H18" s="85"/>
      <c r="I18" s="82"/>
      <c r="J18" s="85"/>
      <c r="K18" s="85"/>
      <c r="L18" s="85"/>
      <c r="M18" s="85"/>
      <c r="N18" s="82">
        <v>299308.38</v>
      </c>
      <c r="O18" s="85"/>
      <c r="P18" s="85"/>
      <c r="Q18" s="85"/>
      <c r="R18" s="85"/>
      <c r="S18" s="82">
        <v>9065.91</v>
      </c>
    </row>
    <row r="19" spans="1:19" x14ac:dyDescent="0.25">
      <c r="B19" s="83">
        <v>2023</v>
      </c>
      <c r="C19" s="74"/>
      <c r="E19" s="84">
        <v>749937.5</v>
      </c>
      <c r="F19" s="85">
        <v>749937.5</v>
      </c>
      <c r="G19" s="85"/>
      <c r="H19" s="85"/>
      <c r="I19" s="82">
        <f>SUM(E19:H19)</f>
        <v>1499875</v>
      </c>
      <c r="J19" s="85">
        <v>205316.22</v>
      </c>
      <c r="K19" s="85">
        <v>183318.16</v>
      </c>
      <c r="L19" s="85"/>
      <c r="M19" s="85"/>
      <c r="N19" s="82">
        <f>SUM(J19:M19)</f>
        <v>388634.38</v>
      </c>
      <c r="O19" s="85">
        <v>10265.81</v>
      </c>
      <c r="P19" s="85">
        <v>9165.9</v>
      </c>
      <c r="Q19" s="85"/>
      <c r="R19" s="85"/>
      <c r="S19" s="82">
        <f>SUM(O19:R19)</f>
        <v>19431.71</v>
      </c>
    </row>
    <row r="20" spans="1:19" x14ac:dyDescent="0.25">
      <c r="B20" s="83"/>
      <c r="C20" s="74"/>
      <c r="E20" s="84"/>
      <c r="F20" s="85"/>
      <c r="G20" s="85"/>
      <c r="H20" s="85"/>
      <c r="I20" s="82"/>
      <c r="J20" s="85"/>
      <c r="K20" s="85"/>
      <c r="L20" s="85"/>
      <c r="M20" s="85"/>
      <c r="N20" s="82"/>
      <c r="O20" s="85"/>
      <c r="P20" s="85"/>
      <c r="Q20" s="85"/>
      <c r="R20" s="85"/>
      <c r="S20" s="82"/>
    </row>
    <row r="21" spans="1:19" x14ac:dyDescent="0.25">
      <c r="B21" s="72" t="s">
        <v>82</v>
      </c>
      <c r="C21" s="57"/>
      <c r="D21" s="97"/>
      <c r="E21" s="87"/>
      <c r="F21" s="88"/>
      <c r="G21" s="88"/>
      <c r="H21" s="88"/>
      <c r="I21" s="89">
        <f>SUM(I18:I20)</f>
        <v>1499875</v>
      </c>
      <c r="J21" s="88"/>
      <c r="K21" s="88"/>
      <c r="L21" s="88"/>
      <c r="M21" s="88"/>
      <c r="N21" s="89">
        <f>SUM(N18:N20)</f>
        <v>687942.76</v>
      </c>
      <c r="O21" s="88"/>
      <c r="P21" s="88"/>
      <c r="Q21" s="88"/>
      <c r="R21" s="88"/>
      <c r="S21" s="89">
        <f>SUM(S18:S20)</f>
        <v>28497.62</v>
      </c>
    </row>
    <row r="22" spans="1:19" x14ac:dyDescent="0.25">
      <c r="B22" s="94"/>
      <c r="C22" s="61"/>
      <c r="D22" s="96"/>
      <c r="E22" s="91"/>
      <c r="F22" s="92"/>
      <c r="G22" s="92"/>
      <c r="H22" s="92"/>
      <c r="I22" s="93"/>
      <c r="J22" s="92"/>
      <c r="K22" s="92"/>
      <c r="L22" s="92"/>
      <c r="M22" s="92"/>
      <c r="N22" s="93"/>
      <c r="O22" s="92"/>
      <c r="P22" s="92"/>
      <c r="Q22" s="92"/>
      <c r="R22" s="92"/>
      <c r="S22" s="93"/>
    </row>
    <row r="23" spans="1:19" x14ac:dyDescent="0.25">
      <c r="A23" s="108">
        <v>4</v>
      </c>
      <c r="B23" s="106" t="s">
        <v>85</v>
      </c>
      <c r="C23" s="74"/>
      <c r="E23" s="84"/>
      <c r="F23" s="85"/>
      <c r="G23" s="85"/>
      <c r="H23" s="85"/>
      <c r="I23" s="82"/>
      <c r="J23" s="85"/>
      <c r="K23" s="85"/>
      <c r="L23" s="85"/>
      <c r="M23" s="85"/>
      <c r="N23" s="82"/>
      <c r="O23" s="85"/>
      <c r="P23" s="85"/>
      <c r="Q23" s="85"/>
      <c r="R23" s="85"/>
      <c r="S23" s="82"/>
    </row>
    <row r="24" spans="1:19" x14ac:dyDescent="0.25">
      <c r="B24" s="45">
        <v>2022</v>
      </c>
      <c r="C24" s="46">
        <v>1200000</v>
      </c>
      <c r="D24" s="98">
        <v>44601</v>
      </c>
      <c r="E24" s="47"/>
      <c r="F24" s="47"/>
      <c r="G24" s="47"/>
      <c r="H24" s="47"/>
      <c r="I24" s="48"/>
      <c r="J24" s="47">
        <v>3466.67</v>
      </c>
      <c r="K24" s="47">
        <v>6133.34</v>
      </c>
      <c r="L24" s="47">
        <v>6133.34</v>
      </c>
      <c r="M24" s="47">
        <v>5666.67</v>
      </c>
      <c r="N24" s="48">
        <f>SUM(J24:M24)</f>
        <v>21400.02</v>
      </c>
      <c r="O24" s="47">
        <v>173.33</v>
      </c>
      <c r="P24" s="47">
        <v>306.67</v>
      </c>
      <c r="Q24" s="47"/>
      <c r="R24" s="47"/>
      <c r="S24" s="48">
        <f>SUM(O24:R24)</f>
        <v>480</v>
      </c>
    </row>
    <row r="25" spans="1:19" x14ac:dyDescent="0.25">
      <c r="B25" s="49"/>
      <c r="C25" s="50">
        <v>3900000</v>
      </c>
      <c r="D25" s="99">
        <v>44817</v>
      </c>
      <c r="E25" s="51"/>
      <c r="F25" s="51"/>
      <c r="G25" s="51"/>
      <c r="H25" s="51"/>
      <c r="I25" s="53"/>
      <c r="J25" s="51"/>
      <c r="K25" s="51"/>
      <c r="L25" s="51"/>
      <c r="M25" s="51">
        <v>18416.669999999998</v>
      </c>
      <c r="N25" s="53">
        <f t="shared" ref="N25:N39" si="0">SUM(J25:M25)</f>
        <v>18416.669999999998</v>
      </c>
      <c r="O25" s="51"/>
      <c r="P25" s="51"/>
      <c r="Q25" s="51"/>
      <c r="R25" s="51"/>
      <c r="S25" s="53">
        <f t="shared" ref="S25:S33" si="1">SUM(O25:R25)</f>
        <v>0</v>
      </c>
    </row>
    <row r="26" spans="1:19" x14ac:dyDescent="0.25">
      <c r="B26" s="49"/>
      <c r="C26" s="50">
        <v>4600000</v>
      </c>
      <c r="D26" s="99">
        <v>44904</v>
      </c>
      <c r="E26" s="51"/>
      <c r="F26" s="51"/>
      <c r="G26" s="51"/>
      <c r="H26" s="51"/>
      <c r="I26" s="53"/>
      <c r="J26" s="51"/>
      <c r="K26" s="51"/>
      <c r="L26" s="51"/>
      <c r="M26" s="51"/>
      <c r="N26" s="53">
        <f t="shared" si="0"/>
        <v>0</v>
      </c>
      <c r="O26" s="51"/>
      <c r="P26" s="51"/>
      <c r="Q26" s="51"/>
      <c r="R26" s="51"/>
      <c r="S26" s="53">
        <f t="shared" si="1"/>
        <v>0</v>
      </c>
    </row>
    <row r="27" spans="1:19" x14ac:dyDescent="0.25">
      <c r="B27" s="49"/>
      <c r="C27" s="50"/>
      <c r="D27" s="99"/>
      <c r="E27" s="51"/>
      <c r="F27" s="51"/>
      <c r="G27" s="51"/>
      <c r="H27" s="51"/>
      <c r="I27" s="53"/>
      <c r="J27" s="51"/>
      <c r="K27" s="51"/>
      <c r="L27" s="51"/>
      <c r="M27" s="51"/>
      <c r="N27" s="53"/>
      <c r="O27" s="51"/>
      <c r="P27" s="51"/>
      <c r="Q27" s="51"/>
      <c r="R27" s="51"/>
      <c r="S27" s="53"/>
    </row>
    <row r="28" spans="1:19" s="44" customFormat="1" x14ac:dyDescent="0.25">
      <c r="A28" s="109"/>
      <c r="B28" s="54" t="s">
        <v>82</v>
      </c>
      <c r="C28" s="55">
        <f>SUM(C24:C27)</f>
        <v>9700000</v>
      </c>
      <c r="D28" s="100"/>
      <c r="E28" s="52"/>
      <c r="F28" s="52"/>
      <c r="G28" s="52"/>
      <c r="H28" s="52"/>
      <c r="I28" s="53"/>
      <c r="J28" s="52"/>
      <c r="K28" s="52"/>
      <c r="L28" s="52"/>
      <c r="M28" s="52"/>
      <c r="N28" s="53">
        <f>SUM(N24:N26)</f>
        <v>39816.69</v>
      </c>
      <c r="O28" s="52"/>
      <c r="P28" s="52"/>
      <c r="Q28" s="52"/>
      <c r="R28" s="52"/>
      <c r="S28" s="53">
        <f>SUM(S24:S26)</f>
        <v>480</v>
      </c>
    </row>
    <row r="29" spans="1:19" x14ac:dyDescent="0.25">
      <c r="B29" s="56"/>
      <c r="C29" s="57"/>
      <c r="D29" s="97"/>
      <c r="E29" s="58"/>
      <c r="F29" s="58"/>
      <c r="G29" s="58"/>
      <c r="H29" s="58"/>
      <c r="I29" s="59"/>
      <c r="J29" s="58"/>
      <c r="K29" s="58"/>
      <c r="L29" s="58"/>
      <c r="M29" s="58"/>
      <c r="N29" s="59">
        <f t="shared" si="0"/>
        <v>0</v>
      </c>
      <c r="O29" s="58"/>
      <c r="P29" s="58"/>
      <c r="Q29" s="58"/>
      <c r="R29" s="58"/>
      <c r="S29" s="59">
        <f t="shared" si="1"/>
        <v>0</v>
      </c>
    </row>
    <row r="30" spans="1:19" x14ac:dyDescent="0.25">
      <c r="B30" s="45">
        <v>2023</v>
      </c>
      <c r="C30" s="60"/>
      <c r="D30" s="96"/>
      <c r="E30" s="47"/>
      <c r="F30" s="47"/>
      <c r="G30" s="47"/>
      <c r="H30" s="47"/>
      <c r="I30" s="48"/>
      <c r="J30" s="47"/>
      <c r="K30" s="47"/>
      <c r="L30" s="47"/>
      <c r="M30" s="47"/>
      <c r="N30" s="48">
        <f t="shared" si="0"/>
        <v>0</v>
      </c>
      <c r="O30" s="47"/>
      <c r="P30" s="47"/>
      <c r="Q30" s="47"/>
      <c r="R30" s="47"/>
      <c r="S30" s="48">
        <f t="shared" si="1"/>
        <v>0</v>
      </c>
    </row>
    <row r="31" spans="1:19" x14ac:dyDescent="0.25">
      <c r="B31" s="49"/>
      <c r="C31" s="50">
        <v>1200000</v>
      </c>
      <c r="D31" s="99">
        <v>44601</v>
      </c>
      <c r="E31" s="51">
        <v>75000</v>
      </c>
      <c r="F31" s="51">
        <v>75000</v>
      </c>
      <c r="G31" s="51"/>
      <c r="H31" s="51"/>
      <c r="I31" s="53">
        <f>SUM(E31:H31)</f>
        <v>150000</v>
      </c>
      <c r="J31" s="51">
        <v>20533.330000000002</v>
      </c>
      <c r="K31" s="51">
        <v>18333.330000000002</v>
      </c>
      <c r="L31" s="51"/>
      <c r="M31" s="51"/>
      <c r="N31" s="53">
        <f t="shared" si="0"/>
        <v>38866.660000000003</v>
      </c>
      <c r="O31" s="51">
        <v>1026.67</v>
      </c>
      <c r="P31" s="51">
        <v>916.67</v>
      </c>
      <c r="Q31" s="51"/>
      <c r="R31" s="51"/>
      <c r="S31" s="53">
        <f t="shared" si="1"/>
        <v>1943.3400000000001</v>
      </c>
    </row>
    <row r="32" spans="1:19" x14ac:dyDescent="0.25">
      <c r="B32" s="49"/>
      <c r="C32" s="50">
        <v>3900000</v>
      </c>
      <c r="D32" s="99">
        <v>44817</v>
      </c>
      <c r="E32" s="51">
        <v>243750</v>
      </c>
      <c r="F32" s="51">
        <v>243750</v>
      </c>
      <c r="G32" s="51"/>
      <c r="H32" s="51"/>
      <c r="I32" s="53">
        <f t="shared" ref="I32:I33" si="2">SUM(E32:H32)</f>
        <v>487500</v>
      </c>
      <c r="J32" s="51">
        <v>66733.33</v>
      </c>
      <c r="K32" s="51">
        <v>59583.33</v>
      </c>
      <c r="L32" s="51"/>
      <c r="M32" s="51"/>
      <c r="N32" s="53">
        <f t="shared" si="0"/>
        <v>126316.66</v>
      </c>
      <c r="O32" s="51">
        <v>3336.67</v>
      </c>
      <c r="P32" s="51">
        <v>2979.17</v>
      </c>
      <c r="Q32" s="51"/>
      <c r="R32" s="51"/>
      <c r="S32" s="53">
        <f t="shared" si="1"/>
        <v>6315.84</v>
      </c>
    </row>
    <row r="33" spans="1:19" x14ac:dyDescent="0.25">
      <c r="B33" s="49"/>
      <c r="C33" s="50">
        <v>4600000</v>
      </c>
      <c r="D33" s="99">
        <v>44904</v>
      </c>
      <c r="E33" s="51">
        <v>287500</v>
      </c>
      <c r="F33" s="51">
        <v>287500</v>
      </c>
      <c r="G33" s="51"/>
      <c r="H33" s="51"/>
      <c r="I33" s="53">
        <f t="shared" si="2"/>
        <v>575000</v>
      </c>
      <c r="J33" s="51">
        <v>80611</v>
      </c>
      <c r="K33" s="114">
        <v>70277.77</v>
      </c>
      <c r="L33" s="51"/>
      <c r="M33" s="51"/>
      <c r="N33" s="53">
        <f t="shared" si="0"/>
        <v>150888.77000000002</v>
      </c>
      <c r="O33" s="51">
        <v>3935.56</v>
      </c>
      <c r="P33" s="51">
        <v>3513.89</v>
      </c>
      <c r="Q33" s="51"/>
      <c r="R33" s="51"/>
      <c r="S33" s="53">
        <f t="shared" si="1"/>
        <v>7449.45</v>
      </c>
    </row>
    <row r="34" spans="1:19" x14ac:dyDescent="0.25">
      <c r="B34" s="49"/>
      <c r="E34" s="51"/>
      <c r="F34" s="51"/>
      <c r="G34" s="51"/>
      <c r="H34" s="51"/>
      <c r="I34" s="53"/>
      <c r="J34" s="51"/>
      <c r="K34" s="51"/>
      <c r="L34" s="51"/>
      <c r="M34" s="51"/>
      <c r="N34" s="53">
        <f t="shared" si="0"/>
        <v>0</v>
      </c>
      <c r="O34" s="51"/>
      <c r="P34" s="51"/>
      <c r="Q34" s="51"/>
      <c r="R34" s="51"/>
      <c r="S34" s="53"/>
    </row>
    <row r="35" spans="1:19" s="44" customFormat="1" x14ac:dyDescent="0.25">
      <c r="A35" s="109"/>
      <c r="B35" s="54" t="s">
        <v>82</v>
      </c>
      <c r="C35" s="55">
        <f>SUM(C31:C34)</f>
        <v>9700000</v>
      </c>
      <c r="D35" s="100"/>
      <c r="E35" s="52">
        <f>SUM(E31:E34)</f>
        <v>606250</v>
      </c>
      <c r="F35" s="52">
        <f>SUM(F31:F34)</f>
        <v>606250</v>
      </c>
      <c r="G35" s="52"/>
      <c r="H35" s="52"/>
      <c r="I35" s="53">
        <f>SUM(I31:I34)</f>
        <v>1212500</v>
      </c>
      <c r="J35" s="52">
        <f>SUM(J31:J34)</f>
        <v>167877.66</v>
      </c>
      <c r="K35" s="52">
        <f t="shared" ref="K35:M35" si="3">SUM(K31:K34)</f>
        <v>148194.43</v>
      </c>
      <c r="L35" s="52">
        <f t="shared" si="3"/>
        <v>0</v>
      </c>
      <c r="M35" s="52">
        <f t="shared" si="3"/>
        <v>0</v>
      </c>
      <c r="N35" s="53">
        <f>SUM(N31:N33)</f>
        <v>316072.09000000003</v>
      </c>
      <c r="O35" s="52">
        <f>SUM(O31:O34)</f>
        <v>8298.9</v>
      </c>
      <c r="P35" s="52">
        <f t="shared" ref="P35:R35" si="4">SUM(P31:P34)</f>
        <v>7409.73</v>
      </c>
      <c r="Q35" s="52">
        <f t="shared" si="4"/>
        <v>0</v>
      </c>
      <c r="R35" s="52">
        <f t="shared" si="4"/>
        <v>0</v>
      </c>
      <c r="S35" s="53">
        <f>SUM(S31:S33)</f>
        <v>15708.630000000001</v>
      </c>
    </row>
    <row r="36" spans="1:19" x14ac:dyDescent="0.25">
      <c r="B36" s="72" t="s">
        <v>89</v>
      </c>
      <c r="C36" s="57"/>
      <c r="D36" s="97"/>
      <c r="E36" s="58"/>
      <c r="F36" s="58"/>
      <c r="G36" s="58"/>
      <c r="H36" s="58"/>
      <c r="I36" s="59">
        <f>I35+I28</f>
        <v>1212500</v>
      </c>
      <c r="J36" s="58"/>
      <c r="K36" s="58"/>
      <c r="L36" s="58"/>
      <c r="M36" s="58"/>
      <c r="N36" s="59">
        <f>N35+N28</f>
        <v>355888.78</v>
      </c>
      <c r="O36" s="58"/>
      <c r="P36" s="58"/>
      <c r="Q36" s="58"/>
      <c r="R36" s="58"/>
      <c r="S36" s="59">
        <f>S35+S28</f>
        <v>16188.630000000001</v>
      </c>
    </row>
    <row r="37" spans="1:19" x14ac:dyDescent="0.25">
      <c r="B37" s="75"/>
      <c r="C37" s="74"/>
      <c r="E37" s="51"/>
      <c r="F37" s="51"/>
      <c r="G37" s="51"/>
      <c r="H37" s="51"/>
      <c r="I37" s="53"/>
      <c r="J37" s="51"/>
      <c r="K37" s="51"/>
      <c r="L37" s="51"/>
      <c r="M37" s="51"/>
      <c r="N37" s="53"/>
      <c r="O37" s="51"/>
      <c r="P37" s="51"/>
      <c r="Q37" s="51"/>
      <c r="R37" s="51"/>
      <c r="S37" s="53"/>
    </row>
    <row r="38" spans="1:19" x14ac:dyDescent="0.25">
      <c r="E38" s="62"/>
      <c r="F38" s="62"/>
      <c r="G38" s="62"/>
      <c r="H38" s="62"/>
      <c r="I38" s="53"/>
      <c r="J38" s="62"/>
      <c r="K38" s="62"/>
      <c r="L38" s="62"/>
      <c r="M38" s="62"/>
      <c r="N38" s="53">
        <f t="shared" si="0"/>
        <v>0</v>
      </c>
      <c r="O38" s="62"/>
      <c r="P38" s="62"/>
      <c r="Q38" s="62"/>
      <c r="R38" s="62"/>
      <c r="S38" s="53"/>
    </row>
    <row r="39" spans="1:19" ht="15.75" customHeight="1" x14ac:dyDescent="0.25">
      <c r="A39" s="108">
        <v>5</v>
      </c>
      <c r="B39" s="107" t="s">
        <v>87</v>
      </c>
      <c r="E39" s="62"/>
      <c r="F39" s="62"/>
      <c r="G39" s="62"/>
      <c r="H39" s="62"/>
      <c r="I39" s="53"/>
      <c r="J39" s="62"/>
      <c r="K39" s="62"/>
      <c r="L39" s="62"/>
      <c r="M39" s="62"/>
      <c r="N39" s="53">
        <f t="shared" si="0"/>
        <v>0</v>
      </c>
      <c r="O39" s="62"/>
      <c r="P39" s="62"/>
      <c r="Q39" s="62"/>
      <c r="R39" s="62"/>
      <c r="S39" s="53"/>
    </row>
    <row r="40" spans="1:19" ht="15.75" customHeight="1" x14ac:dyDescent="0.25">
      <c r="B40" s="67"/>
      <c r="E40" s="167" t="s">
        <v>81</v>
      </c>
      <c r="F40" s="168"/>
      <c r="G40" s="168"/>
      <c r="H40" s="168"/>
      <c r="I40" s="71" t="s">
        <v>82</v>
      </c>
      <c r="J40" s="168" t="s">
        <v>83</v>
      </c>
      <c r="K40" s="168"/>
      <c r="L40" s="168"/>
      <c r="M40" s="168"/>
      <c r="N40" s="71" t="s">
        <v>82</v>
      </c>
      <c r="O40" s="168" t="s">
        <v>84</v>
      </c>
      <c r="P40" s="168"/>
      <c r="Q40" s="168"/>
      <c r="R40" s="168"/>
      <c r="S40" s="71" t="s">
        <v>82</v>
      </c>
    </row>
    <row r="41" spans="1:19" x14ac:dyDescent="0.25">
      <c r="B41" s="73">
        <v>2023</v>
      </c>
      <c r="C41" s="46">
        <v>5000000</v>
      </c>
      <c r="D41" s="98">
        <v>44845</v>
      </c>
      <c r="E41" s="47"/>
      <c r="F41" s="47"/>
      <c r="G41" s="47"/>
      <c r="H41" s="47"/>
      <c r="I41" s="48"/>
      <c r="J41" s="47">
        <v>94666.67</v>
      </c>
      <c r="K41" s="47">
        <v>82044.45</v>
      </c>
      <c r="L41" s="47"/>
      <c r="M41" s="47"/>
      <c r="N41" s="48">
        <f>SUM(J41:M41)</f>
        <v>176711.12</v>
      </c>
      <c r="O41" s="47">
        <v>946.67</v>
      </c>
      <c r="P41" s="47">
        <v>820.45</v>
      </c>
      <c r="Q41" s="47"/>
      <c r="R41" s="47"/>
      <c r="S41" s="48">
        <f>SUM(O41:R41)</f>
        <v>1767.12</v>
      </c>
    </row>
    <row r="42" spans="1:19" x14ac:dyDescent="0.25">
      <c r="B42" s="49"/>
      <c r="C42" s="50">
        <v>9800000</v>
      </c>
      <c r="D42" s="99">
        <v>44847</v>
      </c>
      <c r="E42" s="51"/>
      <c r="F42" s="51"/>
      <c r="G42" s="51"/>
      <c r="H42" s="51"/>
      <c r="I42" s="53"/>
      <c r="J42" s="51">
        <v>182454.22</v>
      </c>
      <c r="K42" s="51">
        <v>160807.10999999999</v>
      </c>
      <c r="L42" s="51"/>
      <c r="M42" s="51"/>
      <c r="N42" s="53">
        <f t="shared" ref="N42:N46" si="5">SUM(J42:M42)</f>
        <v>343261.32999999996</v>
      </c>
      <c r="O42" s="51">
        <v>1824.54</v>
      </c>
      <c r="P42" s="51">
        <v>1608.07</v>
      </c>
      <c r="Q42" s="51"/>
      <c r="R42" s="51"/>
      <c r="S42" s="53">
        <f t="shared" ref="S42:S46" si="6">SUM(O42:R42)</f>
        <v>3432.6099999999997</v>
      </c>
    </row>
    <row r="43" spans="1:19" x14ac:dyDescent="0.25">
      <c r="B43" s="49"/>
      <c r="C43" s="50">
        <v>3100000</v>
      </c>
      <c r="D43" s="99">
        <v>44880</v>
      </c>
      <c r="E43" s="51"/>
      <c r="F43" s="51"/>
      <c r="G43" s="51"/>
      <c r="H43" s="51"/>
      <c r="I43" s="53"/>
      <c r="J43" s="51">
        <v>41574.44</v>
      </c>
      <c r="K43" s="51">
        <v>50867.55</v>
      </c>
      <c r="L43" s="51"/>
      <c r="M43" s="51"/>
      <c r="N43" s="53">
        <f t="shared" si="5"/>
        <v>92441.99</v>
      </c>
      <c r="O43" s="51">
        <v>415.74</v>
      </c>
      <c r="P43" s="51">
        <v>508.67</v>
      </c>
      <c r="Q43" s="51"/>
      <c r="R43" s="51"/>
      <c r="S43" s="53">
        <f t="shared" si="6"/>
        <v>924.41000000000008</v>
      </c>
    </row>
    <row r="44" spans="1:19" x14ac:dyDescent="0.25">
      <c r="B44" s="49"/>
      <c r="C44" s="50">
        <v>3500000</v>
      </c>
      <c r="D44" s="99">
        <v>44950</v>
      </c>
      <c r="E44" s="51"/>
      <c r="F44" s="51"/>
      <c r="G44" s="51"/>
      <c r="H44" s="51"/>
      <c r="I44" s="53"/>
      <c r="J44" s="51">
        <v>52544.26</v>
      </c>
      <c r="K44" s="51">
        <v>57431.11</v>
      </c>
      <c r="L44" s="51"/>
      <c r="M44" s="51"/>
      <c r="N44" s="53">
        <f t="shared" si="5"/>
        <v>109975.37</v>
      </c>
      <c r="O44" s="51">
        <v>154.62</v>
      </c>
      <c r="P44" s="51">
        <v>574.30999999999995</v>
      </c>
      <c r="Q44" s="51"/>
      <c r="R44" s="51"/>
      <c r="S44" s="53">
        <f t="shared" si="6"/>
        <v>728.93</v>
      </c>
    </row>
    <row r="45" spans="1:19" x14ac:dyDescent="0.25">
      <c r="B45" s="49"/>
      <c r="C45" s="50">
        <v>2300000</v>
      </c>
      <c r="D45" s="99">
        <v>44979</v>
      </c>
      <c r="E45" s="51"/>
      <c r="F45" s="51"/>
      <c r="G45" s="51"/>
      <c r="H45" s="51"/>
      <c r="I45" s="53"/>
      <c r="J45" s="51"/>
      <c r="K45" s="51">
        <v>37740.449999999997</v>
      </c>
      <c r="L45" s="51"/>
      <c r="M45" s="51"/>
      <c r="N45" s="53">
        <f t="shared" si="5"/>
        <v>37740.449999999997</v>
      </c>
      <c r="O45" s="51"/>
      <c r="P45" s="51">
        <v>377.41</v>
      </c>
      <c r="Q45" s="51"/>
      <c r="R45" s="51"/>
      <c r="S45" s="53">
        <f t="shared" si="6"/>
        <v>377.41</v>
      </c>
    </row>
    <row r="46" spans="1:19" x14ac:dyDescent="0.25">
      <c r="B46" s="49"/>
      <c r="C46" s="50">
        <v>2500000</v>
      </c>
      <c r="D46" s="99">
        <v>45036</v>
      </c>
      <c r="E46" s="51"/>
      <c r="F46" s="51"/>
      <c r="G46" s="51"/>
      <c r="H46" s="51"/>
      <c r="I46" s="53"/>
      <c r="J46" s="51"/>
      <c r="K46" s="51">
        <v>18538.89</v>
      </c>
      <c r="L46" s="51"/>
      <c r="M46" s="51"/>
      <c r="N46" s="53">
        <f t="shared" si="5"/>
        <v>18538.89</v>
      </c>
      <c r="O46" s="51"/>
      <c r="P46" s="51">
        <v>185.39</v>
      </c>
      <c r="Q46" s="51"/>
      <c r="R46" s="51"/>
      <c r="S46" s="53">
        <f t="shared" si="6"/>
        <v>185.39</v>
      </c>
    </row>
    <row r="47" spans="1:19" x14ac:dyDescent="0.25">
      <c r="B47" s="49"/>
      <c r="C47" s="111">
        <v>2150000</v>
      </c>
      <c r="D47" s="113">
        <v>45083</v>
      </c>
      <c r="E47" s="51"/>
      <c r="F47" s="51"/>
      <c r="G47" s="51"/>
      <c r="H47" s="51"/>
      <c r="I47" s="53"/>
      <c r="J47" s="51"/>
      <c r="K47" s="51"/>
      <c r="L47" s="51"/>
      <c r="M47" s="51"/>
      <c r="N47" s="53"/>
      <c r="O47" s="51"/>
      <c r="P47" s="51"/>
      <c r="Q47" s="51"/>
      <c r="R47" s="51"/>
      <c r="S47" s="53"/>
    </row>
    <row r="48" spans="1:19" x14ac:dyDescent="0.25">
      <c r="B48" s="49"/>
      <c r="C48" s="111"/>
      <c r="E48" s="51"/>
      <c r="F48" s="51"/>
      <c r="G48" s="51"/>
      <c r="H48" s="51"/>
      <c r="I48" s="53"/>
      <c r="J48" s="51"/>
      <c r="K48" s="51"/>
      <c r="L48" s="51"/>
      <c r="M48" s="51"/>
      <c r="N48" s="53"/>
      <c r="O48" s="51"/>
      <c r="P48" s="51"/>
      <c r="Q48" s="51"/>
      <c r="R48" s="51"/>
      <c r="S48" s="53"/>
    </row>
    <row r="49" spans="1:19" s="44" customFormat="1" x14ac:dyDescent="0.25">
      <c r="A49" s="109"/>
      <c r="B49" s="54" t="s">
        <v>82</v>
      </c>
      <c r="C49" s="55">
        <f>SUM(C41:C47)</f>
        <v>28350000</v>
      </c>
      <c r="D49" s="100"/>
      <c r="E49" s="52"/>
      <c r="F49" s="52"/>
      <c r="G49" s="52"/>
      <c r="H49" s="52"/>
      <c r="I49" s="53">
        <f>SUM(I44:I47)</f>
        <v>0</v>
      </c>
      <c r="J49" s="52">
        <f>SUM(J41:J47)</f>
        <v>371239.59</v>
      </c>
      <c r="K49" s="52">
        <f t="shared" ref="K49:M49" si="7">SUM(K41:K47)</f>
        <v>407429.56</v>
      </c>
      <c r="L49" s="52">
        <f t="shared" si="7"/>
        <v>0</v>
      </c>
      <c r="M49" s="52">
        <f t="shared" si="7"/>
        <v>0</v>
      </c>
      <c r="N49" s="53">
        <f>SUM(N41:N47)</f>
        <v>778669.14999999991</v>
      </c>
      <c r="O49" s="52">
        <f>SUM(O41:O47)</f>
        <v>3341.5699999999997</v>
      </c>
      <c r="P49" s="52">
        <f t="shared" ref="P49:R49" si="8">SUM(P41:P47)</f>
        <v>4074.2999999999997</v>
      </c>
      <c r="Q49" s="52">
        <f t="shared" si="8"/>
        <v>0</v>
      </c>
      <c r="R49" s="52">
        <f t="shared" si="8"/>
        <v>0</v>
      </c>
      <c r="S49" s="53">
        <f>SUM(S41:S47)</f>
        <v>7415.87</v>
      </c>
    </row>
    <row r="50" spans="1:19" x14ac:dyDescent="0.25">
      <c r="B50" s="72" t="s">
        <v>89</v>
      </c>
      <c r="C50" s="57"/>
      <c r="D50" s="97"/>
      <c r="E50" s="58"/>
      <c r="F50" s="58"/>
      <c r="G50" s="58"/>
      <c r="H50" s="58"/>
      <c r="I50" s="59">
        <f>I49</f>
        <v>0</v>
      </c>
      <c r="J50" s="58"/>
      <c r="K50" s="58"/>
      <c r="L50" s="58"/>
      <c r="M50" s="58"/>
      <c r="N50" s="59">
        <f>N49</f>
        <v>778669.14999999991</v>
      </c>
      <c r="O50" s="58"/>
      <c r="P50" s="58"/>
      <c r="Q50" s="58"/>
      <c r="R50" s="58"/>
      <c r="S50" s="59">
        <f>S49</f>
        <v>7415.87</v>
      </c>
    </row>
    <row r="51" spans="1:19" x14ac:dyDescent="0.25">
      <c r="E51" s="62"/>
      <c r="F51" s="62"/>
      <c r="G51" s="62"/>
      <c r="H51" s="62"/>
      <c r="I51" s="53"/>
      <c r="J51" s="62"/>
      <c r="K51" s="62"/>
      <c r="L51" s="62"/>
      <c r="M51" s="62"/>
      <c r="N51" s="53">
        <f>N49+N35+N19+N13+N7</f>
        <v>2526543.2100000004</v>
      </c>
      <c r="O51" s="62"/>
      <c r="P51" s="62"/>
      <c r="Q51" s="62"/>
      <c r="R51" s="62"/>
      <c r="S51" s="53"/>
    </row>
    <row r="52" spans="1:19" x14ac:dyDescent="0.25">
      <c r="E52" s="62"/>
      <c r="F52" s="62"/>
      <c r="G52" s="62"/>
      <c r="H52" s="62"/>
      <c r="I52" s="53"/>
      <c r="J52" s="62"/>
      <c r="K52" s="62"/>
      <c r="L52" s="62"/>
      <c r="M52" s="62"/>
      <c r="N52" s="53"/>
      <c r="O52" s="62"/>
      <c r="P52" s="62"/>
      <c r="Q52" s="62"/>
      <c r="R52" s="62"/>
      <c r="S52" s="53"/>
    </row>
    <row r="53" spans="1:19" x14ac:dyDescent="0.25">
      <c r="E53" s="62"/>
      <c r="F53" s="62"/>
      <c r="G53" s="62"/>
      <c r="H53" s="62"/>
      <c r="I53" s="53"/>
      <c r="J53" s="62"/>
      <c r="K53" s="62"/>
      <c r="L53" s="62"/>
      <c r="M53" s="62"/>
      <c r="N53" s="53"/>
      <c r="O53" s="62"/>
      <c r="P53" s="62"/>
      <c r="Q53" s="62"/>
      <c r="R53" s="62"/>
      <c r="S53" s="53"/>
    </row>
    <row r="54" spans="1:19" x14ac:dyDescent="0.25">
      <c r="E54" s="62"/>
      <c r="F54" s="62"/>
      <c r="G54" s="62"/>
      <c r="H54" s="62"/>
      <c r="I54" s="53"/>
      <c r="J54" s="62"/>
      <c r="K54" s="62"/>
      <c r="L54" s="62"/>
      <c r="M54" s="62"/>
      <c r="N54" s="53"/>
      <c r="O54" s="62"/>
      <c r="P54" s="62"/>
      <c r="Q54" s="62"/>
      <c r="R54" s="62"/>
      <c r="S54" s="53"/>
    </row>
    <row r="55" spans="1:19" x14ac:dyDescent="0.25">
      <c r="E55" s="62"/>
      <c r="F55" s="62"/>
      <c r="G55" s="62"/>
      <c r="H55" s="62"/>
      <c r="I55" s="53"/>
      <c r="J55" s="62"/>
      <c r="K55" s="62"/>
      <c r="L55" s="62"/>
      <c r="M55" s="62"/>
      <c r="N55" s="53"/>
      <c r="O55" s="62"/>
      <c r="P55" s="62"/>
      <c r="Q55" s="62"/>
      <c r="R55" s="62"/>
      <c r="S55" s="53"/>
    </row>
    <row r="56" spans="1:19" x14ac:dyDescent="0.25">
      <c r="E56" s="62"/>
      <c r="F56" s="62"/>
      <c r="G56" s="62"/>
      <c r="H56" s="62"/>
      <c r="I56" s="53"/>
      <c r="J56" s="62"/>
      <c r="K56" s="62"/>
      <c r="L56" s="62"/>
      <c r="M56" s="62"/>
      <c r="N56" s="53"/>
      <c r="O56" s="62"/>
      <c r="P56" s="62"/>
      <c r="Q56" s="62"/>
      <c r="R56" s="62"/>
      <c r="S56" s="53"/>
    </row>
    <row r="57" spans="1:19" x14ac:dyDescent="0.25">
      <c r="E57" s="62"/>
      <c r="F57" s="62"/>
      <c r="G57" s="62"/>
      <c r="H57" s="62"/>
      <c r="I57" s="53"/>
      <c r="J57" s="62"/>
      <c r="K57" s="62"/>
      <c r="L57" s="62"/>
      <c r="M57" s="62"/>
      <c r="N57" s="53"/>
      <c r="O57" s="62"/>
      <c r="P57" s="62"/>
      <c r="Q57" s="62"/>
      <c r="R57" s="62"/>
      <c r="S57" s="53"/>
    </row>
    <row r="58" spans="1:19" x14ac:dyDescent="0.25">
      <c r="E58" s="62"/>
      <c r="F58" s="62"/>
      <c r="G58" s="62"/>
      <c r="H58" s="62"/>
      <c r="I58" s="53"/>
      <c r="J58" s="62"/>
      <c r="K58" s="62"/>
      <c r="L58" s="62"/>
      <c r="M58" s="62"/>
      <c r="N58" s="53"/>
      <c r="O58" s="62"/>
      <c r="P58" s="62"/>
      <c r="Q58" s="62"/>
      <c r="R58" s="62"/>
      <c r="S58" s="53"/>
    </row>
    <row r="59" spans="1:19" x14ac:dyDescent="0.25">
      <c r="E59" s="62"/>
      <c r="F59" s="62"/>
      <c r="G59" s="62"/>
      <c r="H59" s="62"/>
      <c r="I59" s="53"/>
      <c r="J59" s="62"/>
      <c r="K59" s="62"/>
      <c r="L59" s="62"/>
      <c r="M59" s="62"/>
      <c r="N59" s="53"/>
      <c r="O59" s="62"/>
      <c r="P59" s="62"/>
      <c r="Q59" s="62"/>
      <c r="R59" s="62"/>
      <c r="S59" s="53"/>
    </row>
    <row r="60" spans="1:19" x14ac:dyDescent="0.25">
      <c r="E60" s="62"/>
      <c r="F60" s="62"/>
      <c r="G60" s="62"/>
      <c r="H60" s="62"/>
      <c r="I60" s="53"/>
      <c r="J60" s="62"/>
      <c r="K60" s="62"/>
      <c r="L60" s="62"/>
      <c r="M60" s="62"/>
      <c r="N60" s="53"/>
      <c r="O60" s="62"/>
      <c r="P60" s="62"/>
      <c r="Q60" s="62"/>
      <c r="R60" s="62"/>
      <c r="S60" s="53"/>
    </row>
    <row r="61" spans="1:19" x14ac:dyDescent="0.25">
      <c r="E61" s="62"/>
      <c r="F61" s="62"/>
      <c r="G61" s="62"/>
      <c r="H61" s="62"/>
      <c r="I61" s="53"/>
      <c r="J61" s="62"/>
      <c r="K61" s="62"/>
      <c r="L61" s="62"/>
      <c r="M61" s="62"/>
      <c r="N61" s="53"/>
      <c r="O61" s="62"/>
      <c r="P61" s="62"/>
      <c r="Q61" s="62"/>
      <c r="R61" s="62"/>
      <c r="S61" s="53"/>
    </row>
    <row r="62" spans="1:19" x14ac:dyDescent="0.25">
      <c r="E62" s="62"/>
      <c r="F62" s="62"/>
      <c r="G62" s="62"/>
      <c r="H62" s="62"/>
      <c r="I62" s="53"/>
      <c r="J62" s="62"/>
      <c r="K62" s="62"/>
      <c r="L62" s="62"/>
      <c r="M62" s="62"/>
      <c r="N62" s="53"/>
      <c r="O62" s="62"/>
      <c r="P62" s="62"/>
      <c r="Q62" s="62"/>
      <c r="R62" s="62"/>
      <c r="S62" s="53"/>
    </row>
  </sheetData>
  <mergeCells count="6">
    <mergeCell ref="E3:H3"/>
    <mergeCell ref="J3:M3"/>
    <mergeCell ref="O3:R3"/>
    <mergeCell ref="E40:H40"/>
    <mergeCell ref="J40:M40"/>
    <mergeCell ref="O40:R40"/>
  </mergeCells>
  <pageMargins left="0.7" right="0.7" top="0.75" bottom="0.75" header="0.3" footer="0.3"/>
  <pageSetup paperSize="14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D17" sqref="D17"/>
    </sheetView>
  </sheetViews>
  <sheetFormatPr defaultRowHeight="15" x14ac:dyDescent="0.25"/>
  <cols>
    <col min="1" max="1" width="4.25" customWidth="1"/>
    <col min="2" max="2" width="22.125" customWidth="1"/>
    <col min="3" max="3" width="13.125" customWidth="1"/>
    <col min="4" max="4" width="12.375" customWidth="1"/>
    <col min="5" max="5" width="11.125" customWidth="1"/>
    <col min="6" max="6" width="13.375" customWidth="1"/>
    <col min="7" max="7" width="15.875" customWidth="1"/>
    <col min="8" max="8" width="14.75" customWidth="1"/>
    <col min="9" max="9" width="10.625" customWidth="1"/>
    <col min="10" max="10" width="24" customWidth="1"/>
  </cols>
  <sheetData>
    <row r="1" spans="1:10" ht="23.25" x14ac:dyDescent="0.35">
      <c r="A1" s="116" t="s">
        <v>94</v>
      </c>
    </row>
    <row r="3" spans="1:10" x14ac:dyDescent="0.25">
      <c r="A3" s="115" t="s">
        <v>95</v>
      </c>
    </row>
    <row r="4" spans="1:10" x14ac:dyDescent="0.25">
      <c r="A4" s="115" t="s">
        <v>96</v>
      </c>
    </row>
    <row r="5" spans="1:10" ht="21" x14ac:dyDescent="0.35">
      <c r="B5" s="138">
        <v>2023</v>
      </c>
      <c r="C5" s="138"/>
      <c r="E5" s="138"/>
    </row>
    <row r="6" spans="1:10" ht="15.75" thickBot="1" x14ac:dyDescent="0.3">
      <c r="A6" s="115"/>
    </row>
    <row r="7" spans="1:10" x14ac:dyDescent="0.25">
      <c r="A7" s="117"/>
      <c r="B7" s="118"/>
      <c r="C7" s="169" t="s">
        <v>97</v>
      </c>
      <c r="D7" s="170"/>
      <c r="E7" s="170"/>
      <c r="F7" s="170"/>
      <c r="G7" s="171" t="s">
        <v>101</v>
      </c>
      <c r="H7" s="172"/>
      <c r="I7" s="172"/>
      <c r="J7" s="173"/>
    </row>
    <row r="8" spans="1:10" x14ac:dyDescent="0.25">
      <c r="A8" s="120"/>
      <c r="B8" s="121"/>
      <c r="C8" s="122" t="s">
        <v>98</v>
      </c>
      <c r="D8" s="122" t="s">
        <v>99</v>
      </c>
      <c r="E8" s="122" t="s">
        <v>84</v>
      </c>
      <c r="F8" s="139" t="s">
        <v>100</v>
      </c>
      <c r="G8" s="123" t="s">
        <v>98</v>
      </c>
      <c r="H8" s="122" t="s">
        <v>99</v>
      </c>
      <c r="I8" s="122" t="s">
        <v>84</v>
      </c>
      <c r="J8" s="124" t="s">
        <v>100</v>
      </c>
    </row>
    <row r="9" spans="1:10" ht="30" x14ac:dyDescent="0.25">
      <c r="A9" s="129">
        <v>1</v>
      </c>
      <c r="B9" s="125" t="s">
        <v>92</v>
      </c>
      <c r="C9" s="119"/>
      <c r="D9" s="119"/>
      <c r="E9" s="119"/>
      <c r="F9" s="140"/>
      <c r="G9" s="143">
        <f>'Payment Monitoring'!I7</f>
        <v>4520485.2</v>
      </c>
      <c r="H9" s="146">
        <f>'Payment Monitoring'!N7</f>
        <v>364433.2</v>
      </c>
      <c r="I9" s="146">
        <f>'Payment Monitoring'!S7</f>
        <v>18221.66</v>
      </c>
      <c r="J9" s="130"/>
    </row>
    <row r="10" spans="1:10" ht="30" x14ac:dyDescent="0.25">
      <c r="A10" s="129">
        <v>2</v>
      </c>
      <c r="B10" s="126" t="s">
        <v>91</v>
      </c>
      <c r="C10" s="119"/>
      <c r="D10" s="119"/>
      <c r="E10" s="119"/>
      <c r="F10" s="140"/>
      <c r="G10" s="143">
        <f>'Payment Monitoring'!I13</f>
        <v>4305799.08</v>
      </c>
      <c r="H10" s="146">
        <f>'Payment Monitoring'!N13</f>
        <v>678734.39</v>
      </c>
      <c r="I10" s="146">
        <f>'Payment Monitoring'!S13</f>
        <v>36956.770000000004</v>
      </c>
      <c r="J10" s="130"/>
    </row>
    <row r="11" spans="1:10" ht="30" x14ac:dyDescent="0.25">
      <c r="A11" s="129">
        <v>3</v>
      </c>
      <c r="B11" s="127" t="s">
        <v>90</v>
      </c>
      <c r="C11" s="119"/>
      <c r="D11" s="119"/>
      <c r="E11" s="119"/>
      <c r="F11" s="140"/>
      <c r="G11" s="143">
        <f>'Payment Monitoring'!I19</f>
        <v>1499875</v>
      </c>
      <c r="H11" s="146">
        <f>'Payment Monitoring'!N19</f>
        <v>388634.38</v>
      </c>
      <c r="I11" s="146">
        <f>'Payment Monitoring'!S19</f>
        <v>19431.71</v>
      </c>
      <c r="J11" s="130"/>
    </row>
    <row r="12" spans="1:10" ht="19.5" customHeight="1" x14ac:dyDescent="0.25">
      <c r="A12" s="129">
        <v>4</v>
      </c>
      <c r="B12" s="128" t="s">
        <v>85</v>
      </c>
      <c r="C12" s="119"/>
      <c r="D12" s="119"/>
      <c r="E12" s="119"/>
      <c r="F12" s="140"/>
      <c r="G12" s="143">
        <f>'Payment Monitoring'!I35</f>
        <v>1212500</v>
      </c>
      <c r="H12" s="146">
        <f>'Payment Monitoring'!N35</f>
        <v>316072.09000000003</v>
      </c>
      <c r="I12" s="146">
        <f>'Payment Monitoring'!S35</f>
        <v>15708.630000000001</v>
      </c>
      <c r="J12" s="130"/>
    </row>
    <row r="13" spans="1:10" ht="45.75" thickBot="1" x14ac:dyDescent="0.3">
      <c r="A13" s="134">
        <v>5</v>
      </c>
      <c r="B13" s="131" t="s">
        <v>87</v>
      </c>
      <c r="C13" s="132"/>
      <c r="D13" s="132"/>
      <c r="E13" s="132"/>
      <c r="F13" s="141"/>
      <c r="G13" s="144">
        <f>'Payment Monitoring'!I49</f>
        <v>0</v>
      </c>
      <c r="H13" s="147">
        <f>'Payment Monitoring'!N49</f>
        <v>778669.14999999991</v>
      </c>
      <c r="I13" s="147">
        <f>'Payment Monitoring'!S49</f>
        <v>7415.87</v>
      </c>
      <c r="J13" s="133"/>
    </row>
    <row r="14" spans="1:10" ht="22.5" customHeight="1" thickBot="1" x14ac:dyDescent="0.3">
      <c r="A14" s="135"/>
      <c r="B14" s="136" t="s">
        <v>82</v>
      </c>
      <c r="C14" s="137"/>
      <c r="D14" s="137"/>
      <c r="E14" s="137"/>
      <c r="F14" s="142"/>
      <c r="G14" s="145">
        <f>SUM(G9:G13)</f>
        <v>11538659.280000001</v>
      </c>
      <c r="H14" s="145">
        <f t="shared" ref="H14:J14" si="0">SUM(H9:H13)</f>
        <v>2526543.21</v>
      </c>
      <c r="I14" s="145">
        <f t="shared" si="0"/>
        <v>97734.640000000014</v>
      </c>
      <c r="J14" s="145">
        <f t="shared" si="0"/>
        <v>0</v>
      </c>
    </row>
  </sheetData>
  <mergeCells count="2">
    <mergeCell ref="C7:F7"/>
    <mergeCell ref="G7:J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9"/>
  <sheetViews>
    <sheetView workbookViewId="0">
      <selection activeCell="D12" sqref="D12"/>
    </sheetView>
  </sheetViews>
  <sheetFormatPr defaultRowHeight="15" x14ac:dyDescent="0.25"/>
  <sheetData>
    <row r="1" spans="1:1" ht="23.45" customHeight="1" x14ac:dyDescent="0.35">
      <c r="A1" s="2" t="s">
        <v>54</v>
      </c>
    </row>
    <row r="3" spans="1:1" x14ac:dyDescent="0.25">
      <c r="A3" t="s">
        <v>55</v>
      </c>
    </row>
    <row r="5" spans="1:1" x14ac:dyDescent="0.25">
      <c r="A5" t="s">
        <v>56</v>
      </c>
    </row>
    <row r="6" spans="1:1" x14ac:dyDescent="0.25">
      <c r="A6" s="1" t="s">
        <v>57</v>
      </c>
    </row>
    <row r="9" spans="1:1" x14ac:dyDescent="0.25">
      <c r="A9" t="s">
        <v>58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Construction of New City Hall</vt:lpstr>
      <vt:lpstr>New City Hall Var. Improvements</vt:lpstr>
      <vt:lpstr>Traffic Light System</vt:lpstr>
      <vt:lpstr>Digital Infor Board</vt:lpstr>
      <vt:lpstr>Construction of 1F market bldg</vt:lpstr>
      <vt:lpstr>Payment Monitoring</vt:lpstr>
      <vt:lpstr>Sheet1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Jasmin Aure</dc:creator>
  <cp:keywords/>
  <dc:description/>
  <cp:lastModifiedBy>Windows User</cp:lastModifiedBy>
  <cp:lastPrinted>2023-07-01T04:28:08Z</cp:lastPrinted>
  <dcterms:created xsi:type="dcterms:W3CDTF">2015-06-05T18:17:20Z</dcterms:created>
  <dcterms:modified xsi:type="dcterms:W3CDTF">2023-07-18T05:50:34Z</dcterms:modified>
  <cp:category/>
</cp:coreProperties>
</file>