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0730" windowHeight="11760" firstSheet="4" activeTab="4"/>
  </bookViews>
  <sheets>
    <sheet name="1st Q" sheetId="1" state="hidden" r:id="rId1"/>
    <sheet name="2nd Q" sheetId="3" state="hidden" r:id="rId2"/>
    <sheet name="3RD Q" sheetId="4" state="hidden" r:id="rId3"/>
    <sheet name="4th Q" sheetId="5" state="hidden" r:id="rId4"/>
    <sheet name="4th Q (2)" sheetId="6" r:id="rId5"/>
    <sheet name="FDPP LICENSE" sheetId="2" state="veryHidden" r:id="rId6"/>
  </sheets>
  <calcPr calcId="145621"/>
</workbook>
</file>

<file path=xl/calcChain.xml><?xml version="1.0" encoding="utf-8"?>
<calcChain xmlns="http://schemas.openxmlformats.org/spreadsheetml/2006/main">
  <c r="C44" i="6" l="1"/>
  <c r="B44" i="6"/>
  <c r="G43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44" i="6" s="1"/>
  <c r="G24" i="6"/>
  <c r="G23" i="6"/>
  <c r="G22" i="6"/>
  <c r="C19" i="6"/>
  <c r="B19" i="6"/>
  <c r="G18" i="6"/>
  <c r="G17" i="6"/>
  <c r="G19" i="6" s="1"/>
  <c r="G14" i="6"/>
  <c r="C20" i="6"/>
  <c r="C45" i="6" s="1"/>
  <c r="B20" i="6"/>
  <c r="B45" i="6" s="1"/>
  <c r="G20" i="6" l="1"/>
  <c r="G45" i="6" s="1"/>
  <c r="G45" i="5"/>
  <c r="G20" i="5"/>
  <c r="C20" i="5"/>
  <c r="B20" i="5"/>
  <c r="G19" i="5"/>
  <c r="C19" i="5"/>
  <c r="B19" i="5"/>
  <c r="G25" i="4"/>
  <c r="C25" i="4"/>
  <c r="B25" i="4"/>
  <c r="G24" i="4"/>
  <c r="C24" i="4"/>
  <c r="B24" i="4"/>
  <c r="C39" i="3"/>
  <c r="G25" i="3"/>
  <c r="C25" i="3"/>
  <c r="B25" i="3"/>
  <c r="G24" i="3"/>
  <c r="C24" i="3"/>
  <c r="B24" i="3"/>
  <c r="G36" i="1"/>
  <c r="G35" i="1"/>
  <c r="C36" i="1"/>
  <c r="G25" i="1"/>
  <c r="C25" i="1"/>
  <c r="B25" i="1"/>
  <c r="G24" i="1"/>
  <c r="C24" i="1"/>
  <c r="B24" i="1"/>
  <c r="G20" i="1"/>
  <c r="G19" i="1"/>
  <c r="G16" i="1"/>
  <c r="C35" i="1"/>
  <c r="C45" i="5"/>
  <c r="G25" i="5" l="1"/>
  <c r="G43" i="5"/>
  <c r="C44" i="5"/>
  <c r="G35" i="5"/>
  <c r="G34" i="5"/>
  <c r="G32" i="5"/>
  <c r="G31" i="5"/>
  <c r="G30" i="5"/>
  <c r="B44" i="5"/>
  <c r="G41" i="5"/>
  <c r="G40" i="5"/>
  <c r="G39" i="5"/>
  <c r="G38" i="5"/>
  <c r="G37" i="5"/>
  <c r="G36" i="5"/>
  <c r="G33" i="5"/>
  <c r="G29" i="5"/>
  <c r="G28" i="5"/>
  <c r="G27" i="5"/>
  <c r="G26" i="5"/>
  <c r="G24" i="5"/>
  <c r="G23" i="5"/>
  <c r="G22" i="5"/>
  <c r="G18" i="5"/>
  <c r="G17" i="5"/>
  <c r="C14" i="5"/>
  <c r="B14" i="5"/>
  <c r="B45" i="5" l="1"/>
  <c r="G44" i="5"/>
  <c r="G14" i="5"/>
  <c r="G40" i="4"/>
  <c r="G39" i="4"/>
  <c r="G38" i="4"/>
  <c r="G37" i="4"/>
  <c r="G36" i="4"/>
  <c r="G35" i="4"/>
  <c r="G34" i="4"/>
  <c r="G33" i="4"/>
  <c r="G32" i="4"/>
  <c r="G31" i="4"/>
  <c r="G30" i="4"/>
  <c r="C16" i="4" l="1"/>
  <c r="B16" i="4"/>
  <c r="G16" i="4"/>
  <c r="C16" i="3"/>
  <c r="B16" i="3"/>
  <c r="C16" i="1"/>
  <c r="B16" i="1"/>
  <c r="C42" i="4"/>
  <c r="C43" i="4" s="1"/>
  <c r="B42" i="4"/>
  <c r="G29" i="4"/>
  <c r="G28" i="4"/>
  <c r="G27" i="4"/>
  <c r="G20" i="4"/>
  <c r="G19" i="4"/>
  <c r="G42" i="4" l="1"/>
  <c r="G43" i="4" s="1"/>
  <c r="B43" i="4"/>
  <c r="G36" i="3"/>
  <c r="G35" i="3"/>
  <c r="G31" i="3"/>
  <c r="G29" i="3"/>
  <c r="G19" i="3" l="1"/>
  <c r="G16" i="3"/>
  <c r="C38" i="3"/>
  <c r="B38" i="3"/>
  <c r="G33" i="3"/>
  <c r="G32" i="3"/>
  <c r="G30" i="3"/>
  <c r="G28" i="3"/>
  <c r="G27" i="3"/>
  <c r="G20" i="3"/>
  <c r="G38" i="3" l="1"/>
  <c r="G39" i="3"/>
  <c r="B39" i="3"/>
  <c r="B35" i="1"/>
  <c r="G34" i="1"/>
  <c r="G33" i="1"/>
  <c r="G31" i="1"/>
  <c r="G30" i="1"/>
  <c r="G29" i="1"/>
  <c r="G28" i="1"/>
  <c r="G27" i="1"/>
  <c r="B36" i="1"/>
</calcChain>
</file>

<file path=xl/sharedStrings.xml><?xml version="1.0" encoding="utf-8"?>
<sst xmlns="http://schemas.openxmlformats.org/spreadsheetml/2006/main" count="240" uniqueCount="65">
  <si>
    <t>FDP Form 8 - Local Disaster Risk Reduction and Management Fund Utilization</t>
  </si>
  <si>
    <t>(Commission on Audit Form)</t>
  </si>
  <si>
    <t>LOCAL DISASTER RISK REDUCTION AND MANAGEMENT FUND UTILIZATION</t>
  </si>
  <si>
    <t>REGION:</t>
  </si>
  <si>
    <t>CALENDAR YEAR:</t>
  </si>
  <si>
    <t>PROVINCE:</t>
  </si>
  <si>
    <t>QUARTER:</t>
  </si>
  <si>
    <t>CITY/MUNICIPALITY:</t>
  </si>
  <si>
    <t>Particulars</t>
  </si>
  <si>
    <t>LDRRM Fund</t>
  </si>
  <si>
    <t>NDRRM Fund</t>
  </si>
  <si>
    <t>From Other LGUs</t>
  </si>
  <si>
    <t>From Other
Sources</t>
  </si>
  <si>
    <t>Total</t>
  </si>
  <si>
    <t>Quick Response
Fund (QRF)
30%</t>
  </si>
  <si>
    <t>Mitigation Fund
70%</t>
  </si>
  <si>
    <t>A. Sources of Funds</t>
  </si>
  <si>
    <t xml:space="preserve">     Current Appropriations</t>
  </si>
  <si>
    <t xml:space="preserve">     Continuing Appropriations</t>
  </si>
  <si>
    <t xml:space="preserve">     Previous Years' Appropriations Transferred to the Special Trust Fund</t>
  </si>
  <si>
    <t xml:space="preserve">       Transfer/Grants</t>
  </si>
  <si>
    <t xml:space="preserve">       Total Funds Available</t>
  </si>
  <si>
    <t>B. Utilization</t>
  </si>
  <si>
    <t xml:space="preserve">     Medicines</t>
  </si>
  <si>
    <t xml:space="preserve">     Food Supplies</t>
  </si>
  <si>
    <t xml:space="preserve">     Construction of Evacuation
      Center</t>
  </si>
  <si>
    <t xml:space="preserve">    Equipment</t>
  </si>
  <si>
    <t xml:space="preserve">    Transfers to other LGUs</t>
  </si>
  <si>
    <t xml:space="preserve">    Total Utilization</t>
  </si>
  <si>
    <t xml:space="preserve">    Unutilized Balance</t>
  </si>
  <si>
    <t xml:space="preserve">We hereby certify that we have reviewed the contents and hereby attest to the veracity and correctness of tha data or information contained in this document.
</t>
  </si>
  <si>
    <t>Local Accountant</t>
  </si>
  <si>
    <t>CAUTION:</t>
  </si>
  <si>
    <t>TO REDUCE THE RISK OF UPLOADING WRONG TEMPLATE FOR THIS DOCUMENT, DO NOT EDIT/DELETE THIS SHEET.</t>
  </si>
  <si>
    <t>FROM:</t>
  </si>
  <si>
    <t>FDPP TEAM</t>
  </si>
  <si>
    <t>v2</t>
  </si>
  <si>
    <t>Construction/Improvement of Drainage System including Cross Drain</t>
  </si>
  <si>
    <t xml:space="preserve">     Trainings/Capability Building</t>
  </si>
  <si>
    <t>VII</t>
  </si>
  <si>
    <t>CEBU</t>
  </si>
  <si>
    <t>BOGO CITY</t>
  </si>
  <si>
    <t>Construction of Riprap and Retaining wall Lnadslide and Flood Prone  Areas</t>
  </si>
  <si>
    <t>Installation of Directionalm Warning and Informative Signages</t>
  </si>
  <si>
    <t>Installation of Early Warning System (Rain Gauge &amp; Water Level Indicator with Siren)</t>
  </si>
  <si>
    <t>Atty. Jose Neil D. Lumongsod, CPA</t>
  </si>
  <si>
    <t xml:space="preserve">           Local Accountant</t>
  </si>
  <si>
    <t>Atty. Carlo Jose A. Martinez</t>
  </si>
  <si>
    <t xml:space="preserve">    Local Chief Executive</t>
  </si>
  <si>
    <t>Installation of Directional Warning and Informative Signages</t>
  </si>
  <si>
    <t>Under Water Clean-up Drive (Quarterly)</t>
  </si>
  <si>
    <t>Conduct of Rescue Olympic Multi-Hazard Response among responders and volunteers in schools</t>
  </si>
  <si>
    <t>Conduct of Emergency Drills and Multi-Hazard Simulation Exercises</t>
  </si>
  <si>
    <t>Installation of 2 Early Warning Device (Siren)</t>
  </si>
  <si>
    <t>Procurement of Communication Equipment</t>
  </si>
  <si>
    <t>Rehabilitation of Creeks after Disaster (Dredging of Creeks in Affected Areas)</t>
  </si>
  <si>
    <t>Constinuous IEC for Barangays, Schools, Business and Families</t>
  </si>
  <si>
    <t>Preposition of Medical Supplies, Standard PPE, Standby Food &amp; Non-Food Items</t>
  </si>
  <si>
    <t>Post-Disaster Psycho-Social Activities for Individuals and Affected Population Stress Debriefing</t>
  </si>
  <si>
    <t>Purchase of Expendable (PPE, Rescue Equipment, Life Saving Equipments &amp; Rescue Vehicle</t>
  </si>
  <si>
    <t>Purchase of Unexpendable Items for Bantay Dagat, DRRM personnel and NGA use during response</t>
  </si>
  <si>
    <t>Construction of Evacuation Center (Phase 3)</t>
  </si>
  <si>
    <t>Trainings/Capability Building</t>
  </si>
  <si>
    <t>Total Utilization</t>
  </si>
  <si>
    <t>Unutilized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</si>
</sst>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8" x14ac:knownFonts="1">
    <font>
      <sz val="11"/>
      <color rgb="FF000000"/>
      <name val="Calibri"/>
    </font>
    <font>
      <b/>
      <sz val="18"/>
      <color rgb="FFFF0000"/>
      <name val="Calibri"/>
      <family val="2"/>
    </font>
    <font>
      <b/>
      <sz val="11"/>
      <color rgb="FF000000"/>
      <name val="Calibri"/>
      <family val="2"/>
    </font>
    <font>
      <sz val="7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4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6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vertical="center"/>
      <protection locked="0"/>
    </xf>
    <xf numFmtId="0" fontId="4" fillId="2" borderId="4" xfId="0" applyFont="1" applyFill="1" applyBorder="1"/>
    <xf numFmtId="0" fontId="4" fillId="2" borderId="4" xfId="0" applyFont="1" applyFill="1" applyBorder="1" applyAlignment="1">
      <alignment vertical="top" wrapText="1"/>
    </xf>
    <xf numFmtId="0" fontId="8" fillId="2" borderId="0" xfId="0" applyFont="1" applyFill="1" applyProtection="1"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Protection="1">
      <protection locked="0"/>
    </xf>
    <xf numFmtId="0" fontId="9" fillId="2" borderId="3" xfId="0" applyFont="1" applyFill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 applyProtection="1">
      <alignment horizontal="left" vertical="center"/>
      <protection locked="0"/>
    </xf>
    <xf numFmtId="0" fontId="9" fillId="2" borderId="3" xfId="0" applyFont="1" applyFill="1" applyBorder="1"/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 applyProtection="1">
      <alignment wrapText="1"/>
      <protection locked="0"/>
    </xf>
    <xf numFmtId="0" fontId="9" fillId="2" borderId="0" xfId="0" applyFont="1" applyFill="1" applyAlignment="1">
      <alignment wrapText="1"/>
    </xf>
    <xf numFmtId="0" fontId="8" fillId="2" borderId="0" xfId="0" applyFont="1" applyFill="1" applyAlignment="1" applyProtection="1">
      <alignment horizontal="left" wrapText="1"/>
      <protection locked="0"/>
    </xf>
    <xf numFmtId="0" fontId="8" fillId="2" borderId="0" xfId="0" applyFont="1" applyFill="1" applyAlignment="1">
      <alignment horizontal="left"/>
    </xf>
    <xf numFmtId="0" fontId="9" fillId="2" borderId="1" xfId="0" applyFont="1" applyFill="1" applyBorder="1" applyProtection="1">
      <protection locked="0"/>
    </xf>
    <xf numFmtId="0" fontId="8" fillId="2" borderId="1" xfId="0" applyFont="1" applyFill="1" applyBorder="1" applyProtection="1">
      <protection locked="0"/>
    </xf>
    <xf numFmtId="0" fontId="8" fillId="2" borderId="4" xfId="0" applyFont="1" applyFill="1" applyBorder="1"/>
    <xf numFmtId="43" fontId="8" fillId="2" borderId="4" xfId="1" applyFont="1" applyFill="1" applyBorder="1"/>
    <xf numFmtId="43" fontId="9" fillId="2" borderId="4" xfId="1" applyFont="1" applyFill="1" applyBorder="1"/>
    <xf numFmtId="0" fontId="8" fillId="2" borderId="2" xfId="0" applyFont="1" applyFill="1" applyBorder="1" applyProtection="1">
      <protection locked="0"/>
    </xf>
    <xf numFmtId="0" fontId="8" fillId="2" borderId="0" xfId="0" applyFont="1" applyFill="1"/>
    <xf numFmtId="0" fontId="8" fillId="2" borderId="0" xfId="0" applyFont="1" applyFill="1" applyBorder="1" applyAlignment="1"/>
    <xf numFmtId="0" fontId="8" fillId="2" borderId="0" xfId="0" applyFont="1" applyFill="1" applyBorder="1"/>
    <xf numFmtId="0" fontId="10" fillId="2" borderId="0" xfId="0" applyFont="1" applyFill="1" applyProtection="1">
      <protection locked="0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 applyProtection="1">
      <alignment vertical="center" wrapText="1"/>
      <protection locked="0"/>
    </xf>
    <xf numFmtId="0" fontId="8" fillId="2" borderId="0" xfId="0" applyFont="1" applyFill="1" applyAlignment="1" applyProtection="1">
      <alignment vertical="top" wrapText="1"/>
      <protection locked="0"/>
    </xf>
    <xf numFmtId="0" fontId="8" fillId="2" borderId="4" xfId="0" applyFont="1" applyFill="1" applyBorder="1" applyAlignment="1">
      <alignment vertical="top" wrapText="1"/>
    </xf>
    <xf numFmtId="43" fontId="8" fillId="2" borderId="4" xfId="1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top"/>
    </xf>
    <xf numFmtId="43" fontId="8" fillId="2" borderId="5" xfId="1" applyFont="1" applyFill="1" applyBorder="1" applyAlignment="1">
      <alignment vertical="center" wrapText="1"/>
    </xf>
    <xf numFmtId="43" fontId="8" fillId="2" borderId="6" xfId="1" applyFont="1" applyFill="1" applyBorder="1" applyAlignment="1">
      <alignment vertical="center" wrapText="1"/>
    </xf>
    <xf numFmtId="43" fontId="8" fillId="2" borderId="7" xfId="1" applyFont="1" applyFill="1" applyBorder="1" applyAlignment="1">
      <alignment vertical="center" wrapText="1"/>
    </xf>
    <xf numFmtId="43" fontId="8" fillId="2" borderId="8" xfId="1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43" fontId="8" fillId="2" borderId="1" xfId="1" applyFont="1" applyFill="1" applyBorder="1" applyAlignment="1">
      <alignment vertical="center" wrapText="1"/>
    </xf>
    <xf numFmtId="0" fontId="8" fillId="2" borderId="10" xfId="0" applyFont="1" applyFill="1" applyBorder="1"/>
    <xf numFmtId="43" fontId="8" fillId="2" borderId="10" xfId="1" applyFont="1" applyFill="1" applyBorder="1"/>
    <xf numFmtId="0" fontId="8" fillId="2" borderId="9" xfId="0" applyFont="1" applyFill="1" applyBorder="1" applyAlignment="1">
      <alignment wrapText="1"/>
    </xf>
    <xf numFmtId="43" fontId="8" fillId="2" borderId="9" xfId="1" applyFont="1" applyFill="1" applyBorder="1"/>
    <xf numFmtId="0" fontId="12" fillId="2" borderId="11" xfId="0" applyFont="1" applyFill="1" applyBorder="1" applyAlignment="1">
      <alignment vertical="top" wrapText="1"/>
    </xf>
    <xf numFmtId="0" fontId="12" fillId="0" borderId="11" xfId="0" applyFont="1" applyBorder="1" applyAlignment="1"/>
    <xf numFmtId="43" fontId="13" fillId="2" borderId="11" xfId="1" applyFont="1" applyFill="1" applyBorder="1" applyAlignment="1"/>
    <xf numFmtId="43" fontId="8" fillId="2" borderId="5" xfId="1" applyFont="1" applyFill="1" applyBorder="1"/>
    <xf numFmtId="0" fontId="12" fillId="2" borderId="9" xfId="0" applyFont="1" applyFill="1" applyBorder="1" applyAlignment="1">
      <alignment vertical="top" wrapText="1"/>
    </xf>
    <xf numFmtId="0" fontId="12" fillId="0" borderId="9" xfId="0" applyFont="1" applyBorder="1" applyAlignment="1"/>
    <xf numFmtId="43" fontId="13" fillId="2" borderId="9" xfId="1" applyFont="1" applyFill="1" applyBorder="1" applyAlignment="1"/>
    <xf numFmtId="0" fontId="8" fillId="2" borderId="7" xfId="0" applyFont="1" applyFill="1" applyBorder="1"/>
    <xf numFmtId="43" fontId="8" fillId="2" borderId="7" xfId="1" applyFont="1" applyFill="1" applyBorder="1"/>
    <xf numFmtId="0" fontId="8" fillId="2" borderId="4" xfId="0" applyFont="1" applyFill="1" applyBorder="1" applyAlignment="1">
      <alignment horizontal="left" wrapText="1"/>
    </xf>
    <xf numFmtId="43" fontId="8" fillId="2" borderId="4" xfId="1" applyFont="1" applyFill="1" applyBorder="1" applyAlignment="1">
      <alignment horizontal="center"/>
    </xf>
    <xf numFmtId="43" fontId="8" fillId="2" borderId="12" xfId="1" applyFont="1" applyFill="1" applyBorder="1" applyAlignment="1">
      <alignment horizontal="center"/>
    </xf>
    <xf numFmtId="43" fontId="8" fillId="2" borderId="9" xfId="1" applyFont="1" applyFill="1" applyBorder="1" applyAlignment="1">
      <alignment horizontal="center"/>
    </xf>
    <xf numFmtId="43" fontId="8" fillId="2" borderId="4" xfId="1" applyFont="1" applyFill="1" applyBorder="1" applyAlignment="1">
      <alignment horizontal="center"/>
    </xf>
    <xf numFmtId="0" fontId="4" fillId="2" borderId="0" xfId="0" applyFont="1" applyFill="1" applyAlignment="1" applyProtection="1">
      <alignment vertical="top" wrapText="1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3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 applyProtection="1">
      <alignment horizontal="left" vertical="center"/>
      <protection locked="0"/>
    </xf>
    <xf numFmtId="0" fontId="6" fillId="2" borderId="3" xfId="0" applyFont="1" applyFill="1" applyBorder="1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 applyProtection="1">
      <alignment wrapText="1"/>
      <protection locked="0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 applyProtection="1">
      <alignment horizontal="left" wrapText="1"/>
      <protection locked="0"/>
    </xf>
    <xf numFmtId="0" fontId="4" fillId="2" borderId="0" xfId="0" applyFont="1" applyFill="1" applyAlignment="1">
      <alignment horizontal="left"/>
    </xf>
    <xf numFmtId="0" fontId="6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0" fontId="1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vertical="top" wrapText="1"/>
    </xf>
    <xf numFmtId="0" fontId="4" fillId="2" borderId="2" xfId="0" applyFont="1" applyFill="1" applyBorder="1" applyProtection="1">
      <protection locked="0"/>
    </xf>
    <xf numFmtId="0" fontId="4" fillId="2" borderId="0" xfId="0" applyFont="1" applyFill="1"/>
    <xf numFmtId="0" fontId="4" fillId="2" borderId="1" xfId="0" applyFont="1" applyFill="1" applyBorder="1"/>
    <xf numFmtId="0" fontId="5" fillId="2" borderId="0" xfId="0" applyFont="1" applyFill="1" applyAlignment="1">
      <alignment vertical="center"/>
    </xf>
    <xf numFmtId="43" fontId="16" fillId="2" borderId="4" xfId="1" applyFont="1" applyFill="1" applyBorder="1"/>
    <xf numFmtId="43" fontId="16" fillId="2" borderId="4" xfId="1" applyFont="1" applyFill="1" applyBorder="1" applyAlignment="1">
      <alignment vertical="center" wrapText="1"/>
    </xf>
    <xf numFmtId="43" fontId="16" fillId="2" borderId="5" xfId="1" applyFont="1" applyFill="1" applyBorder="1" applyAlignment="1">
      <alignment vertical="center" wrapText="1"/>
    </xf>
    <xf numFmtId="43" fontId="16" fillId="2" borderId="6" xfId="1" applyFont="1" applyFill="1" applyBorder="1" applyAlignment="1">
      <alignment vertical="center" wrapText="1"/>
    </xf>
    <xf numFmtId="43" fontId="16" fillId="2" borderId="7" xfId="1" applyFont="1" applyFill="1" applyBorder="1" applyAlignment="1">
      <alignment vertical="center" wrapText="1"/>
    </xf>
    <xf numFmtId="43" fontId="16" fillId="2" borderId="8" xfId="1" applyFont="1" applyFill="1" applyBorder="1" applyAlignment="1">
      <alignment vertical="center" wrapText="1"/>
    </xf>
    <xf numFmtId="43" fontId="16" fillId="2" borderId="1" xfId="1" applyFont="1" applyFill="1" applyBorder="1" applyAlignment="1">
      <alignment vertical="center" wrapText="1"/>
    </xf>
    <xf numFmtId="0" fontId="17" fillId="0" borderId="9" xfId="0" applyFont="1" applyBorder="1" applyAlignment="1"/>
    <xf numFmtId="43" fontId="18" fillId="2" borderId="9" xfId="1" applyFont="1" applyFill="1" applyBorder="1" applyAlignment="1"/>
    <xf numFmtId="43" fontId="19" fillId="2" borderId="4" xfId="1" applyFont="1" applyFill="1" applyBorder="1"/>
    <xf numFmtId="43" fontId="8" fillId="2" borderId="12" xfId="1" applyFont="1" applyFill="1" applyBorder="1"/>
    <xf numFmtId="43" fontId="8" fillId="2" borderId="13" xfId="1" applyFont="1" applyFill="1" applyBorder="1"/>
    <xf numFmtId="0" fontId="8" fillId="2" borderId="0" xfId="0" applyFont="1" applyFill="1" applyBorder="1" applyProtection="1">
      <protection locked="0"/>
    </xf>
    <xf numFmtId="43" fontId="8" fillId="2" borderId="17" xfId="1" applyFont="1" applyFill="1" applyBorder="1"/>
    <xf numFmtId="0" fontId="8" fillId="2" borderId="22" xfId="0" applyFont="1" applyFill="1" applyBorder="1" applyAlignment="1">
      <alignment wrapText="1"/>
    </xf>
    <xf numFmtId="0" fontId="8" fillId="2" borderId="22" xfId="0" applyFont="1" applyFill="1" applyBorder="1" applyAlignment="1"/>
    <xf numFmtId="43" fontId="8" fillId="2" borderId="19" xfId="1" applyFont="1" applyFill="1" applyBorder="1"/>
    <xf numFmtId="0" fontId="8" fillId="2" borderId="22" xfId="0" applyFont="1" applyFill="1" applyBorder="1"/>
    <xf numFmtId="43" fontId="9" fillId="2" borderId="19" xfId="1" applyFont="1" applyFill="1" applyBorder="1"/>
    <xf numFmtId="43" fontId="9" fillId="2" borderId="24" xfId="1" applyFont="1" applyFill="1" applyBorder="1"/>
    <xf numFmtId="43" fontId="9" fillId="2" borderId="25" xfId="1" applyFont="1" applyFill="1" applyBorder="1"/>
    <xf numFmtId="0" fontId="9" fillId="2" borderId="0" xfId="0" applyFont="1" applyFill="1" applyBorder="1" applyProtection="1">
      <protection locked="0"/>
    </xf>
    <xf numFmtId="0" fontId="8" fillId="2" borderId="19" xfId="0" applyFont="1" applyFill="1" applyBorder="1"/>
    <xf numFmtId="0" fontId="8" fillId="2" borderId="22" xfId="0" applyFont="1" applyFill="1" applyBorder="1" applyAlignment="1">
      <alignment vertical="top" wrapText="1"/>
    </xf>
    <xf numFmtId="43" fontId="8" fillId="2" borderId="19" xfId="1" applyFont="1" applyFill="1" applyBorder="1" applyAlignment="1">
      <alignment vertical="center" wrapText="1"/>
    </xf>
    <xf numFmtId="0" fontId="11" fillId="2" borderId="26" xfId="0" applyFont="1" applyFill="1" applyBorder="1" applyAlignment="1">
      <alignment horizontal="center" vertical="top"/>
    </xf>
    <xf numFmtId="43" fontId="8" fillId="2" borderId="27" xfId="1" applyFont="1" applyFill="1" applyBorder="1" applyAlignment="1">
      <alignment vertical="center" wrapText="1"/>
    </xf>
    <xf numFmtId="43" fontId="8" fillId="2" borderId="28" xfId="1" applyFont="1" applyFill="1" applyBorder="1" applyAlignment="1">
      <alignment vertical="center" wrapText="1"/>
    </xf>
    <xf numFmtId="0" fontId="8" fillId="2" borderId="22" xfId="0" applyFont="1" applyFill="1" applyBorder="1" applyAlignment="1">
      <alignment vertical="center" wrapText="1"/>
    </xf>
    <xf numFmtId="0" fontId="8" fillId="2" borderId="18" xfId="0" applyFont="1" applyFill="1" applyBorder="1"/>
    <xf numFmtId="43" fontId="8" fillId="2" borderId="21" xfId="1" applyFont="1" applyFill="1" applyBorder="1"/>
    <xf numFmtId="43" fontId="8" fillId="2" borderId="29" xfId="1" applyFont="1" applyFill="1" applyBorder="1"/>
    <xf numFmtId="0" fontId="8" fillId="2" borderId="20" xfId="0" applyFont="1" applyFill="1" applyBorder="1" applyAlignment="1"/>
    <xf numFmtId="0" fontId="8" fillId="2" borderId="30" xfId="0" applyFont="1" applyFill="1" applyBorder="1" applyAlignment="1"/>
    <xf numFmtId="43" fontId="8" fillId="2" borderId="31" xfId="1" applyFont="1" applyFill="1" applyBorder="1"/>
    <xf numFmtId="43" fontId="8" fillId="2" borderId="32" xfId="1" applyFont="1" applyFill="1" applyBorder="1"/>
    <xf numFmtId="0" fontId="8" fillId="2" borderId="33" xfId="0" applyFont="1" applyFill="1" applyBorder="1" applyAlignment="1">
      <alignment wrapText="1"/>
    </xf>
    <xf numFmtId="43" fontId="8" fillId="2" borderId="34" xfId="1" applyFont="1" applyFill="1" applyBorder="1"/>
    <xf numFmtId="43" fontId="8" fillId="2" borderId="35" xfId="1" applyFont="1" applyFill="1" applyBorder="1"/>
    <xf numFmtId="0" fontId="8" fillId="2" borderId="33" xfId="0" applyFont="1" applyFill="1" applyBorder="1" applyAlignment="1">
      <alignment vertical="top" wrapText="1"/>
    </xf>
    <xf numFmtId="0" fontId="20" fillId="2" borderId="0" xfId="0" applyFont="1" applyFill="1" applyAlignment="1">
      <alignment vertical="center"/>
    </xf>
    <xf numFmtId="0" fontId="22" fillId="2" borderId="0" xfId="0" applyFont="1" applyFill="1" applyProtection="1">
      <protection locked="0"/>
    </xf>
    <xf numFmtId="0" fontId="23" fillId="2" borderId="0" xfId="0" applyFont="1" applyFill="1" applyProtection="1">
      <protection locked="0"/>
    </xf>
    <xf numFmtId="0" fontId="23" fillId="2" borderId="0" xfId="0" applyFont="1" applyFill="1" applyAlignment="1">
      <alignment horizontal="left" vertical="center"/>
    </xf>
    <xf numFmtId="0" fontId="22" fillId="2" borderId="0" xfId="0" applyFont="1" applyFill="1" applyAlignment="1" applyProtection="1">
      <alignment vertical="center"/>
      <protection locked="0"/>
    </xf>
    <xf numFmtId="0" fontId="22" fillId="2" borderId="0" xfId="0" applyFont="1" applyFill="1" applyAlignment="1">
      <alignment vertical="center"/>
    </xf>
    <xf numFmtId="0" fontId="23" fillId="2" borderId="0" xfId="0" applyFont="1" applyFill="1" applyAlignment="1" applyProtection="1">
      <alignment horizontal="left" vertical="center"/>
      <protection locked="0"/>
    </xf>
    <xf numFmtId="0" fontId="23" fillId="2" borderId="0" xfId="0" applyFont="1" applyFill="1" applyAlignment="1">
      <alignment horizontal="left" wrapText="1"/>
    </xf>
    <xf numFmtId="0" fontId="23" fillId="2" borderId="0" xfId="0" applyFont="1" applyFill="1" applyAlignment="1" applyProtection="1">
      <alignment wrapText="1"/>
      <protection locked="0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 applyProtection="1">
      <alignment horizontal="left" wrapText="1"/>
      <protection locked="0"/>
    </xf>
    <xf numFmtId="0" fontId="23" fillId="2" borderId="0" xfId="0" applyFont="1" applyFill="1" applyAlignment="1">
      <alignment horizontal="left"/>
    </xf>
    <xf numFmtId="0" fontId="23" fillId="2" borderId="22" xfId="0" applyFont="1" applyFill="1" applyBorder="1"/>
    <xf numFmtId="43" fontId="23" fillId="2" borderId="4" xfId="1" applyFont="1" applyFill="1" applyBorder="1"/>
    <xf numFmtId="43" fontId="23" fillId="2" borderId="19" xfId="1" applyFont="1" applyFill="1" applyBorder="1"/>
    <xf numFmtId="0" fontId="23" fillId="2" borderId="22" xfId="0" applyFont="1" applyFill="1" applyBorder="1" applyAlignment="1">
      <alignment vertical="top" wrapText="1"/>
    </xf>
    <xf numFmtId="43" fontId="23" fillId="2" borderId="4" xfId="1" applyFont="1" applyFill="1" applyBorder="1" applyAlignment="1">
      <alignment vertical="center" wrapText="1"/>
    </xf>
    <xf numFmtId="43" fontId="23" fillId="2" borderId="19" xfId="1" applyFont="1" applyFill="1" applyBorder="1" applyAlignment="1">
      <alignment vertical="center" wrapText="1"/>
    </xf>
    <xf numFmtId="0" fontId="24" fillId="2" borderId="26" xfId="0" applyFont="1" applyFill="1" applyBorder="1" applyAlignment="1">
      <alignment horizontal="center" vertical="top"/>
    </xf>
    <xf numFmtId="43" fontId="23" fillId="2" borderId="5" xfId="1" applyFont="1" applyFill="1" applyBorder="1" applyAlignment="1">
      <alignment vertical="center" wrapText="1"/>
    </xf>
    <xf numFmtId="43" fontId="23" fillId="2" borderId="27" xfId="1" applyFont="1" applyFill="1" applyBorder="1" applyAlignment="1">
      <alignment vertical="center" wrapText="1"/>
    </xf>
    <xf numFmtId="0" fontId="23" fillId="2" borderId="9" xfId="0" applyFont="1" applyFill="1" applyBorder="1" applyAlignment="1">
      <alignment vertical="center" wrapText="1"/>
    </xf>
    <xf numFmtId="43" fontId="23" fillId="2" borderId="9" xfId="1" applyFont="1" applyFill="1" applyBorder="1" applyAlignment="1">
      <alignment vertical="center" wrapText="1"/>
    </xf>
    <xf numFmtId="0" fontId="23" fillId="2" borderId="20" xfId="0" applyFont="1" applyFill="1" applyBorder="1"/>
    <xf numFmtId="43" fontId="22" fillId="2" borderId="7" xfId="1" applyFont="1" applyFill="1" applyBorder="1"/>
    <xf numFmtId="43" fontId="22" fillId="2" borderId="17" xfId="1" applyFont="1" applyFill="1" applyBorder="1"/>
    <xf numFmtId="0" fontId="23" fillId="2" borderId="18" xfId="0" applyFont="1" applyFill="1" applyBorder="1"/>
    <xf numFmtId="43" fontId="23" fillId="2" borderId="10" xfId="1" applyFont="1" applyFill="1" applyBorder="1"/>
    <xf numFmtId="43" fontId="23" fillId="2" borderId="21" xfId="1" applyFont="1" applyFill="1" applyBorder="1"/>
    <xf numFmtId="0" fontId="23" fillId="2" borderId="9" xfId="0" applyFont="1" applyFill="1" applyBorder="1" applyAlignment="1">
      <alignment wrapText="1"/>
    </xf>
    <xf numFmtId="43" fontId="23" fillId="2" borderId="9" xfId="1" applyFont="1" applyFill="1" applyBorder="1"/>
    <xf numFmtId="0" fontId="25" fillId="2" borderId="11" xfId="0" applyFont="1" applyFill="1" applyBorder="1" applyAlignment="1">
      <alignment vertical="top" wrapText="1"/>
    </xf>
    <xf numFmtId="0" fontId="25" fillId="0" borderId="11" xfId="0" applyFont="1" applyBorder="1" applyAlignment="1"/>
    <xf numFmtId="43" fontId="23" fillId="2" borderId="5" xfId="1" applyFont="1" applyFill="1" applyBorder="1"/>
    <xf numFmtId="43" fontId="23" fillId="2" borderId="29" xfId="1" applyFont="1" applyFill="1" applyBorder="1"/>
    <xf numFmtId="0" fontId="25" fillId="2" borderId="9" xfId="0" applyFont="1" applyFill="1" applyBorder="1" applyAlignment="1">
      <alignment vertical="top" wrapText="1"/>
    </xf>
    <xf numFmtId="0" fontId="25" fillId="0" borderId="9" xfId="0" applyFont="1" applyBorder="1" applyAlignment="1"/>
    <xf numFmtId="0" fontId="23" fillId="2" borderId="20" xfId="0" applyFont="1" applyFill="1" applyBorder="1" applyAlignment="1">
      <alignment horizontal="left"/>
    </xf>
    <xf numFmtId="43" fontId="23" fillId="2" borderId="7" xfId="1" applyFont="1" applyFill="1" applyBorder="1"/>
    <xf numFmtId="43" fontId="23" fillId="2" borderId="17" xfId="1" applyFont="1" applyFill="1" applyBorder="1"/>
    <xf numFmtId="0" fontId="23" fillId="2" borderId="30" xfId="0" applyFont="1" applyFill="1" applyBorder="1" applyAlignment="1"/>
    <xf numFmtId="43" fontId="23" fillId="2" borderId="31" xfId="1" applyFont="1" applyFill="1" applyBorder="1"/>
    <xf numFmtId="43" fontId="23" fillId="2" borderId="32" xfId="1" applyFont="1" applyFill="1" applyBorder="1"/>
    <xf numFmtId="0" fontId="23" fillId="2" borderId="30" xfId="0" applyFont="1" applyFill="1" applyBorder="1" applyAlignment="1">
      <alignment wrapText="1"/>
    </xf>
    <xf numFmtId="0" fontId="23" fillId="2" borderId="33" xfId="0" applyFont="1" applyFill="1" applyBorder="1" applyAlignment="1">
      <alignment wrapText="1"/>
    </xf>
    <xf numFmtId="43" fontId="23" fillId="2" borderId="34" xfId="1" applyFont="1" applyFill="1" applyBorder="1"/>
    <xf numFmtId="43" fontId="23" fillId="2" borderId="35" xfId="1" applyFont="1" applyFill="1" applyBorder="1"/>
    <xf numFmtId="0" fontId="23" fillId="2" borderId="33" xfId="0" applyFont="1" applyFill="1" applyBorder="1" applyAlignment="1">
      <alignment vertical="top" wrapText="1"/>
    </xf>
    <xf numFmtId="0" fontId="23" fillId="2" borderId="22" xfId="0" applyFont="1" applyFill="1" applyBorder="1" applyAlignment="1">
      <alignment wrapText="1"/>
    </xf>
    <xf numFmtId="43" fontId="23" fillId="2" borderId="4" xfId="1" applyFont="1" applyFill="1" applyBorder="1" applyAlignment="1">
      <alignment horizontal="center"/>
    </xf>
    <xf numFmtId="43" fontId="23" fillId="2" borderId="12" xfId="1" applyFont="1" applyFill="1" applyBorder="1" applyAlignment="1">
      <alignment horizontal="center"/>
    </xf>
    <xf numFmtId="43" fontId="23" fillId="2" borderId="9" xfId="1" applyFont="1" applyFill="1" applyBorder="1" applyAlignment="1">
      <alignment horizontal="center"/>
    </xf>
    <xf numFmtId="43" fontId="23" fillId="2" borderId="12" xfId="1" applyFont="1" applyFill="1" applyBorder="1"/>
    <xf numFmtId="43" fontId="23" fillId="2" borderId="13" xfId="1" applyFont="1" applyFill="1" applyBorder="1"/>
    <xf numFmtId="0" fontId="23" fillId="2" borderId="22" xfId="0" applyFont="1" applyFill="1" applyBorder="1" applyAlignment="1"/>
    <xf numFmtId="0" fontId="22" fillId="2" borderId="22" xfId="0" applyFont="1" applyFill="1" applyBorder="1"/>
    <xf numFmtId="43" fontId="22" fillId="2" borderId="4" xfId="1" applyFont="1" applyFill="1" applyBorder="1"/>
    <xf numFmtId="43" fontId="22" fillId="2" borderId="19" xfId="1" applyFont="1" applyFill="1" applyBorder="1"/>
    <xf numFmtId="0" fontId="22" fillId="2" borderId="23" xfId="0" applyFont="1" applyFill="1" applyBorder="1"/>
    <xf numFmtId="43" fontId="22" fillId="2" borderId="24" xfId="1" applyFont="1" applyFill="1" applyBorder="1"/>
    <xf numFmtId="43" fontId="22" fillId="2" borderId="25" xfId="1" applyFont="1" applyFill="1" applyBorder="1"/>
    <xf numFmtId="0" fontId="23" fillId="2" borderId="0" xfId="0" applyFont="1" applyFill="1" applyBorder="1" applyAlignment="1"/>
    <xf numFmtId="0" fontId="27" fillId="2" borderId="0" xfId="0" applyFont="1" applyFill="1" applyProtection="1">
      <protection locked="0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/>
    <xf numFmtId="0" fontId="23" fillId="2" borderId="7" xfId="0" applyFont="1" applyFill="1" applyBorder="1"/>
    <xf numFmtId="0" fontId="23" fillId="2" borderId="17" xfId="0" applyFont="1" applyFill="1" applyBorder="1"/>
    <xf numFmtId="43" fontId="23" fillId="0" borderId="9" xfId="1" applyFont="1" applyFill="1" applyBorder="1"/>
    <xf numFmtId="43" fontId="26" fillId="0" borderId="11" xfId="1" applyFont="1" applyFill="1" applyBorder="1" applyAlignment="1"/>
    <xf numFmtId="43" fontId="26" fillId="0" borderId="9" xfId="1" applyFont="1" applyFill="1" applyBorder="1" applyAlignment="1"/>
    <xf numFmtId="43" fontId="23" fillId="0" borderId="7" xfId="1" applyFont="1" applyFill="1" applyBorder="1"/>
    <xf numFmtId="43" fontId="23" fillId="0" borderId="31" xfId="1" applyFont="1" applyFill="1" applyBorder="1"/>
    <xf numFmtId="43" fontId="23" fillId="0" borderId="34" xfId="1" applyFont="1" applyFill="1" applyBorder="1"/>
    <xf numFmtId="43" fontId="23" fillId="0" borderId="4" xfId="1" applyFont="1" applyFill="1" applyBorder="1" applyAlignment="1">
      <alignment horizontal="center"/>
    </xf>
    <xf numFmtId="43" fontId="23" fillId="0" borderId="4" xfId="1" applyFont="1" applyFill="1" applyBorder="1"/>
    <xf numFmtId="43" fontId="23" fillId="2" borderId="4" xfId="1" applyFont="1" applyFill="1" applyBorder="1" applyAlignment="1">
      <alignment horizontal="center"/>
    </xf>
    <xf numFmtId="43" fontId="23" fillId="0" borderId="4" xfId="1" applyFont="1" applyFill="1" applyBorder="1" applyAlignment="1">
      <alignment horizontal="center"/>
    </xf>
    <xf numFmtId="0" fontId="6" fillId="2" borderId="4" xfId="0" applyFont="1" applyFill="1" applyBorder="1"/>
    <xf numFmtId="0" fontId="9" fillId="2" borderId="4" xfId="0" applyFont="1" applyFill="1" applyBorder="1"/>
    <xf numFmtId="0" fontId="9" fillId="2" borderId="22" xfId="0" applyFont="1" applyFill="1" applyBorder="1"/>
    <xf numFmtId="0" fontId="9" fillId="2" borderId="23" xfId="0" applyFont="1" applyFill="1" applyBorder="1"/>
    <xf numFmtId="0" fontId="4" fillId="2" borderId="0" xfId="0" applyFont="1" applyFill="1" applyAlignment="1">
      <alignment horizontal="center"/>
    </xf>
    <xf numFmtId="43" fontId="16" fillId="2" borderId="4" xfId="1" applyFont="1" applyFill="1" applyBorder="1" applyAlignment="1">
      <alignment horizontal="center"/>
    </xf>
    <xf numFmtId="0" fontId="4" fillId="2" borderId="0" xfId="0" applyFont="1" applyFill="1" applyAlignment="1">
      <alignment horizontal="left" vertical="top"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43" fontId="8" fillId="2" borderId="4" xfId="1" applyFont="1" applyFill="1" applyBorder="1" applyAlignment="1">
      <alignment horizontal="center"/>
    </xf>
    <xf numFmtId="43" fontId="8" fillId="2" borderId="10" xfId="1" applyFont="1" applyFill="1" applyBorder="1" applyAlignment="1">
      <alignment horizontal="center"/>
    </xf>
    <xf numFmtId="0" fontId="8" fillId="2" borderId="0" xfId="0" applyFont="1" applyFill="1" applyAlignment="1">
      <alignment horizontal="left" vertical="top" wrapText="1"/>
    </xf>
    <xf numFmtId="0" fontId="8" fillId="2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wrapText="1"/>
    </xf>
    <xf numFmtId="43" fontId="8" fillId="2" borderId="17" xfId="1" applyFont="1" applyFill="1" applyBorder="1" applyAlignment="1">
      <alignment horizontal="center"/>
    </xf>
    <xf numFmtId="43" fontId="8" fillId="2" borderId="21" xfId="1" applyFont="1" applyFill="1" applyBorder="1" applyAlignment="1">
      <alignment horizontal="center"/>
    </xf>
    <xf numFmtId="0" fontId="8" fillId="2" borderId="36" xfId="0" applyFont="1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43" fontId="8" fillId="2" borderId="7" xfId="1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2" fillId="2" borderId="40" xfId="0" applyFont="1" applyFill="1" applyBorder="1" applyAlignment="1">
      <alignment horizontal="center" vertical="center"/>
    </xf>
    <xf numFmtId="0" fontId="22" fillId="2" borderId="41" xfId="0" applyFont="1" applyFill="1" applyBorder="1" applyAlignment="1">
      <alignment horizontal="center" vertical="center"/>
    </xf>
    <xf numFmtId="0" fontId="22" fillId="2" borderId="42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/>
    </xf>
    <xf numFmtId="0" fontId="22" fillId="2" borderId="35" xfId="0" applyFont="1" applyFill="1" applyBorder="1" applyAlignment="1">
      <alignment horizontal="center"/>
    </xf>
    <xf numFmtId="0" fontId="22" fillId="2" borderId="37" xfId="0" applyFont="1" applyFill="1" applyBorder="1" applyAlignment="1">
      <alignment horizontal="center" vertical="center"/>
    </xf>
    <xf numFmtId="0" fontId="22" fillId="2" borderId="38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2" fillId="2" borderId="40" xfId="0" applyFont="1" applyFill="1" applyBorder="1" applyAlignment="1">
      <alignment horizontal="center" wrapText="1"/>
    </xf>
    <xf numFmtId="0" fontId="22" fillId="2" borderId="41" xfId="0" applyFont="1" applyFill="1" applyBorder="1" applyAlignment="1">
      <alignment horizontal="center"/>
    </xf>
    <xf numFmtId="0" fontId="22" fillId="2" borderId="42" xfId="0" applyFont="1" applyFill="1" applyBorder="1" applyAlignment="1">
      <alignment horizontal="center"/>
    </xf>
    <xf numFmtId="0" fontId="22" fillId="2" borderId="40" xfId="0" applyFont="1" applyFill="1" applyBorder="1" applyAlignment="1">
      <alignment horizontal="center" vertical="center" wrapText="1"/>
    </xf>
    <xf numFmtId="43" fontId="23" fillId="2" borderId="17" xfId="1" applyFont="1" applyFill="1" applyBorder="1" applyAlignment="1">
      <alignment horizontal="center"/>
    </xf>
    <xf numFmtId="43" fontId="23" fillId="2" borderId="21" xfId="1" applyFont="1" applyFill="1" applyBorder="1" applyAlignment="1">
      <alignment horizontal="center"/>
    </xf>
    <xf numFmtId="0" fontId="23" fillId="2" borderId="0" xfId="0" applyFont="1" applyFill="1" applyAlignment="1">
      <alignment horizontal="left" vertical="top" wrapText="1"/>
    </xf>
    <xf numFmtId="0" fontId="23" fillId="2" borderId="36" xfId="0" applyFont="1" applyFill="1" applyBorder="1" applyAlignment="1">
      <alignment wrapText="1"/>
    </xf>
    <xf numFmtId="0" fontId="23" fillId="2" borderId="20" xfId="0" applyFont="1" applyFill="1" applyBorder="1" applyAlignment="1">
      <alignment wrapText="1"/>
    </xf>
    <xf numFmtId="43" fontId="23" fillId="2" borderId="7" xfId="1" applyFont="1" applyFill="1" applyBorder="1" applyAlignment="1">
      <alignment horizontal="center"/>
    </xf>
    <xf numFmtId="43" fontId="23" fillId="2" borderId="4" xfId="1" applyFont="1" applyFill="1" applyBorder="1" applyAlignment="1">
      <alignment horizontal="center"/>
    </xf>
    <xf numFmtId="43" fontId="23" fillId="0" borderId="7" xfId="1" applyFont="1" applyFill="1" applyBorder="1" applyAlignment="1">
      <alignment horizontal="center"/>
    </xf>
    <xf numFmtId="43" fontId="23" fillId="0" borderId="4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323167</xdr:colOff>
      <xdr:row>43</xdr:row>
      <xdr:rowOff>136071</xdr:rowOff>
    </xdr:from>
    <xdr:to>
      <xdr:col>5</xdr:col>
      <xdr:colOff>1029038</xdr:colOff>
      <xdr:row>49</xdr:row>
      <xdr:rowOff>23482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3971" y="8096250"/>
          <a:ext cx="705871" cy="958973"/>
        </a:xfrm>
        <a:prstGeom prst="rect">
          <a:avLst/>
        </a:prstGeom>
      </xdr:spPr>
    </xdr:pic>
    <xdr:clientData/>
  </xdr:twoCellAnchor>
  <xdr:twoCellAnchor editAs="oneCell">
    <xdr:from>
      <xdr:col>0</xdr:col>
      <xdr:colOff>93549</xdr:colOff>
      <xdr:row>45</xdr:row>
      <xdr:rowOff>169608</xdr:rowOff>
    </xdr:from>
    <xdr:to>
      <xdr:col>0</xdr:col>
      <xdr:colOff>1488281</xdr:colOff>
      <xdr:row>48</xdr:row>
      <xdr:rowOff>23838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49" y="8486974"/>
          <a:ext cx="1394732" cy="390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opLeftCell="A13" zoomScale="85" zoomScaleNormal="85" workbookViewId="0">
      <selection activeCell="D36" sqref="D36"/>
    </sheetView>
  </sheetViews>
  <sheetFormatPr defaultRowHeight="15" x14ac:dyDescent="0.25"/>
  <cols>
    <col min="1" max="1" width="25.75" style="5" customWidth="1"/>
    <col min="2" max="7" width="20.75" style="5" customWidth="1"/>
    <col min="8" max="8" width="8.875" style="5" customWidth="1"/>
  </cols>
  <sheetData>
    <row r="1" spans="1:7" x14ac:dyDescent="0.25">
      <c r="A1" s="85" t="s">
        <v>0</v>
      </c>
      <c r="B1" s="4"/>
      <c r="C1" s="4"/>
      <c r="D1" s="4"/>
      <c r="E1" s="4"/>
    </row>
    <row r="2" spans="1:7" s="6" customFormat="1" x14ac:dyDescent="0.25">
      <c r="A2" s="85" t="s">
        <v>1</v>
      </c>
    </row>
    <row r="3" spans="1:7" s="6" customFormat="1" x14ac:dyDescent="0.25">
      <c r="A3" s="3"/>
    </row>
    <row r="4" spans="1:7" x14ac:dyDescent="0.25">
      <c r="A4" s="63"/>
      <c r="B4" s="63"/>
      <c r="C4" s="63"/>
      <c r="D4" s="63"/>
      <c r="E4" s="63"/>
      <c r="F4" s="64"/>
      <c r="G4" s="64"/>
    </row>
    <row r="5" spans="1:7" x14ac:dyDescent="0.25">
      <c r="A5" s="212" t="s">
        <v>2</v>
      </c>
      <c r="B5" s="212"/>
      <c r="C5" s="212"/>
      <c r="D5" s="212"/>
      <c r="E5" s="212"/>
      <c r="F5" s="212"/>
      <c r="G5" s="212"/>
    </row>
    <row r="6" spans="1:7" x14ac:dyDescent="0.25">
      <c r="A6" s="65"/>
      <c r="B6" s="65"/>
      <c r="C6" s="65"/>
      <c r="D6" s="65"/>
      <c r="E6" s="65"/>
      <c r="F6" s="64"/>
      <c r="G6" s="64"/>
    </row>
    <row r="7" spans="1:7" x14ac:dyDescent="0.25">
      <c r="A7" s="66" t="s">
        <v>3</v>
      </c>
      <c r="B7" s="67" t="s">
        <v>39</v>
      </c>
      <c r="C7" s="68"/>
      <c r="D7" s="69" t="s">
        <v>4</v>
      </c>
      <c r="E7" s="70">
        <v>2023</v>
      </c>
      <c r="F7" s="64"/>
      <c r="G7" s="64"/>
    </row>
    <row r="8" spans="1:7" x14ac:dyDescent="0.25">
      <c r="A8" s="71" t="s">
        <v>5</v>
      </c>
      <c r="B8" s="72" t="s">
        <v>40</v>
      </c>
      <c r="C8" s="73"/>
      <c r="D8" s="74" t="s">
        <v>6</v>
      </c>
      <c r="E8" s="75">
        <v>1</v>
      </c>
      <c r="F8" s="64"/>
      <c r="G8" s="64"/>
    </row>
    <row r="9" spans="1:7" x14ac:dyDescent="0.25">
      <c r="A9" s="71" t="s">
        <v>7</v>
      </c>
      <c r="B9" s="76" t="s">
        <v>41</v>
      </c>
      <c r="C9" s="64"/>
      <c r="D9" s="65"/>
      <c r="E9" s="64"/>
      <c r="F9" s="64"/>
      <c r="G9" s="64"/>
    </row>
    <row r="10" spans="1:7" x14ac:dyDescent="0.25">
      <c r="A10" s="77"/>
      <c r="B10" s="78"/>
      <c r="C10" s="78"/>
      <c r="D10" s="78"/>
      <c r="E10" s="78"/>
      <c r="F10" s="78"/>
      <c r="G10" s="78"/>
    </row>
    <row r="11" spans="1:7" ht="14.45" customHeight="1" x14ac:dyDescent="0.25">
      <c r="A11" s="214" t="s">
        <v>8</v>
      </c>
      <c r="B11" s="215" t="s">
        <v>9</v>
      </c>
      <c r="C11" s="215"/>
      <c r="D11" s="214" t="s">
        <v>10</v>
      </c>
      <c r="E11" s="214" t="s">
        <v>11</v>
      </c>
      <c r="F11" s="213" t="s">
        <v>12</v>
      </c>
      <c r="G11" s="214" t="s">
        <v>13</v>
      </c>
    </row>
    <row r="12" spans="1:7" ht="14.45" customHeight="1" x14ac:dyDescent="0.25">
      <c r="A12" s="214"/>
      <c r="B12" s="216" t="s">
        <v>14</v>
      </c>
      <c r="C12" s="213" t="s">
        <v>15</v>
      </c>
      <c r="D12" s="214"/>
      <c r="E12" s="214"/>
      <c r="F12" s="214"/>
      <c r="G12" s="214"/>
    </row>
    <row r="13" spans="1:7" x14ac:dyDescent="0.25">
      <c r="A13" s="214"/>
      <c r="B13" s="215"/>
      <c r="C13" s="214"/>
      <c r="D13" s="214"/>
      <c r="E13" s="214"/>
      <c r="F13" s="214"/>
      <c r="G13" s="214"/>
    </row>
    <row r="14" spans="1:7" x14ac:dyDescent="0.25">
      <c r="A14" s="214"/>
      <c r="B14" s="215"/>
      <c r="C14" s="214"/>
      <c r="D14" s="214"/>
      <c r="E14" s="214"/>
      <c r="F14" s="214"/>
      <c r="G14" s="214"/>
    </row>
    <row r="15" spans="1:7" x14ac:dyDescent="0.25">
      <c r="A15" s="7" t="s">
        <v>16</v>
      </c>
      <c r="B15" s="7"/>
      <c r="C15" s="7"/>
      <c r="D15" s="7"/>
      <c r="E15" s="7"/>
      <c r="F15" s="7"/>
      <c r="G15" s="7"/>
    </row>
    <row r="16" spans="1:7" x14ac:dyDescent="0.25">
      <c r="A16" s="7" t="s">
        <v>17</v>
      </c>
      <c r="B16" s="86">
        <f>39198135.28*30%</f>
        <v>11759440.584000001</v>
      </c>
      <c r="C16" s="86">
        <f>39198135.28*70%</f>
        <v>27438694.695999999</v>
      </c>
      <c r="D16" s="86"/>
      <c r="E16" s="86"/>
      <c r="F16" s="86"/>
      <c r="G16" s="86">
        <f>SUM(B16:F16)</f>
        <v>39198135.280000001</v>
      </c>
    </row>
    <row r="17" spans="1:7" x14ac:dyDescent="0.25">
      <c r="A17" s="7" t="s">
        <v>18</v>
      </c>
      <c r="B17" s="86"/>
      <c r="C17" s="86"/>
      <c r="D17" s="86"/>
      <c r="E17" s="86"/>
      <c r="F17" s="86"/>
      <c r="G17" s="86"/>
    </row>
    <row r="18" spans="1:7" ht="41.45" customHeight="1" x14ac:dyDescent="0.25">
      <c r="A18" s="8" t="s">
        <v>19</v>
      </c>
      <c r="B18" s="87"/>
      <c r="C18" s="87"/>
      <c r="D18" s="87"/>
      <c r="E18" s="87"/>
      <c r="F18" s="87"/>
      <c r="G18" s="87"/>
    </row>
    <row r="19" spans="1:7" x14ac:dyDescent="0.25">
      <c r="A19" s="79">
        <v>2021</v>
      </c>
      <c r="B19" s="88">
        <v>5718821.4699999997</v>
      </c>
      <c r="C19" s="88">
        <v>648255.61</v>
      </c>
      <c r="D19" s="88"/>
      <c r="E19" s="88"/>
      <c r="F19" s="88"/>
      <c r="G19" s="89">
        <f>SUM(B19:F19)</f>
        <v>6367077.0800000001</v>
      </c>
    </row>
    <row r="20" spans="1:7" x14ac:dyDescent="0.25">
      <c r="A20" s="79">
        <v>2022</v>
      </c>
      <c r="B20" s="88">
        <v>12490956.98</v>
      </c>
      <c r="C20" s="88">
        <v>1443074.32</v>
      </c>
      <c r="D20" s="88"/>
      <c r="E20" s="88"/>
      <c r="F20" s="88"/>
      <c r="G20" s="89">
        <f>SUM(B20:F20)</f>
        <v>13934031.300000001</v>
      </c>
    </row>
    <row r="21" spans="1:7" x14ac:dyDescent="0.25">
      <c r="A21" s="79"/>
      <c r="B21" s="88"/>
      <c r="C21" s="88"/>
      <c r="D21" s="88"/>
      <c r="E21" s="88"/>
      <c r="F21" s="88"/>
      <c r="G21" s="89"/>
    </row>
    <row r="22" spans="1:7" x14ac:dyDescent="0.25">
      <c r="A22" s="79"/>
      <c r="B22" s="88"/>
      <c r="C22" s="88"/>
      <c r="D22" s="88"/>
      <c r="E22" s="88"/>
      <c r="F22" s="88"/>
      <c r="G22" s="89"/>
    </row>
    <row r="23" spans="1:7" x14ac:dyDescent="0.25">
      <c r="A23" s="79"/>
      <c r="B23" s="90"/>
      <c r="C23" s="90"/>
      <c r="D23" s="90"/>
      <c r="E23" s="90"/>
      <c r="F23" s="90"/>
      <c r="G23" s="91"/>
    </row>
    <row r="24" spans="1:7" x14ac:dyDescent="0.25">
      <c r="A24" s="80" t="s">
        <v>20</v>
      </c>
      <c r="B24" s="87">
        <f>SUM(B19:B23)</f>
        <v>18209778.449999999</v>
      </c>
      <c r="C24" s="92">
        <f>SUM(C19:C23)</f>
        <v>2091329.9300000002</v>
      </c>
      <c r="D24" s="87"/>
      <c r="E24" s="92"/>
      <c r="F24" s="87"/>
      <c r="G24" s="91">
        <f>SUM(G19:G23)</f>
        <v>20301108.380000003</v>
      </c>
    </row>
    <row r="25" spans="1:7" x14ac:dyDescent="0.25">
      <c r="A25" s="7" t="s">
        <v>21</v>
      </c>
      <c r="B25" s="86">
        <f>B16+B24</f>
        <v>29969219.034000002</v>
      </c>
      <c r="C25" s="86">
        <f>C16+C24</f>
        <v>29530024.625999998</v>
      </c>
      <c r="D25" s="86"/>
      <c r="E25" s="86"/>
      <c r="F25" s="86"/>
      <c r="G25" s="86">
        <f>G16+G24</f>
        <v>59499243.660000004</v>
      </c>
    </row>
    <row r="26" spans="1:7" x14ac:dyDescent="0.25">
      <c r="A26" s="7" t="s">
        <v>22</v>
      </c>
      <c r="B26" s="86"/>
      <c r="C26" s="86"/>
      <c r="D26" s="86"/>
      <c r="E26" s="86"/>
      <c r="F26" s="86"/>
      <c r="G26" s="86"/>
    </row>
    <row r="27" spans="1:7" x14ac:dyDescent="0.25">
      <c r="A27" s="7" t="s">
        <v>23</v>
      </c>
      <c r="B27" s="86"/>
      <c r="C27" s="86"/>
      <c r="D27" s="86"/>
      <c r="E27" s="86"/>
      <c r="F27" s="86"/>
      <c r="G27" s="86">
        <f>SUM(B27:F27)</f>
        <v>0</v>
      </c>
    </row>
    <row r="28" spans="1:7" x14ac:dyDescent="0.25">
      <c r="A28" s="7" t="s">
        <v>24</v>
      </c>
      <c r="B28" s="86"/>
      <c r="C28" s="86"/>
      <c r="D28" s="86"/>
      <c r="E28" s="86"/>
      <c r="F28" s="86"/>
      <c r="G28" s="86">
        <f>SUM(B28:F28)</f>
        <v>0</v>
      </c>
    </row>
    <row r="29" spans="1:7" ht="35.25" customHeight="1" x14ac:dyDescent="0.25">
      <c r="A29" s="81" t="s">
        <v>37</v>
      </c>
      <c r="B29" s="93"/>
      <c r="C29" s="94">
        <v>68100</v>
      </c>
      <c r="D29" s="86"/>
      <c r="E29" s="86"/>
      <c r="F29" s="86"/>
      <c r="G29" s="86">
        <f>SUM(B29:F29)</f>
        <v>68100</v>
      </c>
    </row>
    <row r="30" spans="1:7" x14ac:dyDescent="0.25">
      <c r="A30" s="7" t="s">
        <v>38</v>
      </c>
      <c r="B30" s="86"/>
      <c r="C30" s="86">
        <v>40500</v>
      </c>
      <c r="D30" s="86"/>
      <c r="E30" s="86"/>
      <c r="F30" s="86"/>
      <c r="G30" s="86">
        <f>SUM(B30:F30)</f>
        <v>40500</v>
      </c>
    </row>
    <row r="31" spans="1:7" ht="14.45" customHeight="1" x14ac:dyDescent="0.25">
      <c r="A31" s="210" t="s">
        <v>25</v>
      </c>
      <c r="B31" s="208"/>
      <c r="C31" s="208"/>
      <c r="D31" s="208"/>
      <c r="E31" s="208"/>
      <c r="F31" s="208"/>
      <c r="G31" s="208">
        <f>SUM(B31:F32)</f>
        <v>0</v>
      </c>
    </row>
    <row r="32" spans="1:7" x14ac:dyDescent="0.25">
      <c r="A32" s="211"/>
      <c r="B32" s="208"/>
      <c r="C32" s="208"/>
      <c r="D32" s="208"/>
      <c r="E32" s="208"/>
      <c r="F32" s="208"/>
      <c r="G32" s="208"/>
    </row>
    <row r="33" spans="1:7" x14ac:dyDescent="0.25">
      <c r="A33" s="7" t="s">
        <v>26</v>
      </c>
      <c r="B33" s="86"/>
      <c r="C33" s="86"/>
      <c r="D33" s="86"/>
      <c r="E33" s="86"/>
      <c r="F33" s="86"/>
      <c r="G33" s="86">
        <f>SUM(B33:F33)</f>
        <v>0</v>
      </c>
    </row>
    <row r="34" spans="1:7" x14ac:dyDescent="0.25">
      <c r="A34" s="7" t="s">
        <v>27</v>
      </c>
      <c r="B34" s="86"/>
      <c r="C34" s="86"/>
      <c r="D34" s="86"/>
      <c r="E34" s="86"/>
      <c r="F34" s="86"/>
      <c r="G34" s="86">
        <f>SUM(B34:F34)</f>
        <v>0</v>
      </c>
    </row>
    <row r="35" spans="1:7" x14ac:dyDescent="0.25">
      <c r="A35" s="203" t="s">
        <v>28</v>
      </c>
      <c r="B35" s="95">
        <f>SUM(B27:B34)</f>
        <v>0</v>
      </c>
      <c r="C35" s="95">
        <f>SUM(C27:C34)</f>
        <v>108600</v>
      </c>
      <c r="D35" s="95"/>
      <c r="E35" s="95"/>
      <c r="F35" s="95"/>
      <c r="G35" s="95">
        <f>SUM(G27:G34)</f>
        <v>108600</v>
      </c>
    </row>
    <row r="36" spans="1:7" x14ac:dyDescent="0.25">
      <c r="A36" s="203" t="s">
        <v>29</v>
      </c>
      <c r="B36" s="95">
        <f>B25-B35</f>
        <v>29969219.034000002</v>
      </c>
      <c r="C36" s="95">
        <f>C25-C35</f>
        <v>29421424.625999998</v>
      </c>
      <c r="D36" s="95"/>
      <c r="E36" s="95"/>
      <c r="F36" s="95"/>
      <c r="G36" s="95">
        <f>G25-G35</f>
        <v>59390643.660000004</v>
      </c>
    </row>
    <row r="37" spans="1:7" x14ac:dyDescent="0.25">
      <c r="A37" s="82"/>
      <c r="B37" s="82"/>
      <c r="C37" s="82"/>
      <c r="D37" s="82"/>
      <c r="E37" s="82"/>
      <c r="F37" s="82"/>
      <c r="G37" s="82"/>
    </row>
    <row r="38" spans="1:7" ht="14.45" customHeight="1" x14ac:dyDescent="0.25">
      <c r="A38" s="209" t="s">
        <v>30</v>
      </c>
      <c r="B38" s="209"/>
      <c r="C38" s="209"/>
      <c r="D38" s="209"/>
      <c r="E38" s="209"/>
      <c r="F38" s="209"/>
      <c r="G38" s="209"/>
    </row>
    <row r="39" spans="1:7" x14ac:dyDescent="0.25">
      <c r="A39" s="64"/>
      <c r="B39" s="64"/>
      <c r="C39" s="83"/>
      <c r="D39" s="83"/>
      <c r="E39" s="83"/>
      <c r="F39" s="83"/>
      <c r="G39" s="83"/>
    </row>
    <row r="40" spans="1:7" x14ac:dyDescent="0.25">
      <c r="A40" s="64"/>
      <c r="B40" s="84"/>
      <c r="C40" s="84"/>
      <c r="D40" s="64"/>
      <c r="E40" s="64"/>
      <c r="F40" s="64"/>
      <c r="G40" s="64"/>
    </row>
    <row r="41" spans="1:7" x14ac:dyDescent="0.25">
      <c r="A41" s="64"/>
      <c r="B41" s="207" t="s">
        <v>31</v>
      </c>
      <c r="C41" s="207"/>
      <c r="D41" s="64"/>
      <c r="E41" s="64"/>
      <c r="F41" s="64"/>
      <c r="G41" s="64"/>
    </row>
    <row r="42" spans="1:7" x14ac:dyDescent="0.25">
      <c r="A42" s="64"/>
      <c r="B42" s="64"/>
      <c r="C42" s="64"/>
      <c r="D42" s="64"/>
      <c r="E42" s="64"/>
      <c r="F42" s="64"/>
      <c r="G42" s="64"/>
    </row>
  </sheetData>
  <sheetProtection formatCells="0" formatColumns="0" formatRows="0" insertColumns="0" insertRows="0" insertHyperlinks="0" deleteColumns="0" deleteRows="0" sort="0" autoFilter="0" pivotTables="0"/>
  <mergeCells count="18">
    <mergeCell ref="A5:G5"/>
    <mergeCell ref="F11:F14"/>
    <mergeCell ref="G11:G14"/>
    <mergeCell ref="A11:A14"/>
    <mergeCell ref="B11:C11"/>
    <mergeCell ref="D11:D14"/>
    <mergeCell ref="E11:E14"/>
    <mergeCell ref="B12:B14"/>
    <mergeCell ref="C12:C14"/>
    <mergeCell ref="B41:C41"/>
    <mergeCell ref="F31:F32"/>
    <mergeCell ref="G31:G32"/>
    <mergeCell ref="A38:G38"/>
    <mergeCell ref="A31:A32"/>
    <mergeCell ref="B31:B32"/>
    <mergeCell ref="C31:C32"/>
    <mergeCell ref="D31:D32"/>
    <mergeCell ref="E31:E32"/>
  </mergeCells>
  <pageMargins left="0.7" right="0.7" top="0.75" bottom="0.75" header="0.3" footer="0.3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2" zoomScale="85" zoomScaleNormal="85" workbookViewId="0">
      <selection activeCell="C25" sqref="C25"/>
    </sheetView>
  </sheetViews>
  <sheetFormatPr defaultColWidth="9.125" defaultRowHeight="14.25" x14ac:dyDescent="0.2"/>
  <cols>
    <col min="1" max="1" width="35.375" style="9" customWidth="1"/>
    <col min="2" max="7" width="20.75" style="9" customWidth="1"/>
    <col min="8" max="8" width="8.875" style="9" customWidth="1"/>
    <col min="9" max="16384" width="9.125" style="29"/>
  </cols>
  <sheetData>
    <row r="1" spans="1:7" s="9" customFormat="1" x14ac:dyDescent="0.2">
      <c r="A1" s="33" t="s">
        <v>0</v>
      </c>
      <c r="B1" s="34"/>
      <c r="C1" s="34"/>
      <c r="D1" s="34"/>
      <c r="E1" s="34"/>
    </row>
    <row r="2" spans="1:7" s="10" customFormat="1" x14ac:dyDescent="0.25">
      <c r="A2" s="33" t="s">
        <v>1</v>
      </c>
    </row>
    <row r="3" spans="1:7" s="10" customFormat="1" x14ac:dyDescent="0.25"/>
    <row r="4" spans="1:7" s="9" customFormat="1" x14ac:dyDescent="0.2">
      <c r="A4" s="35"/>
      <c r="B4" s="35"/>
      <c r="C4" s="35"/>
      <c r="D4" s="35"/>
      <c r="E4" s="35"/>
    </row>
    <row r="5" spans="1:7" s="9" customFormat="1" ht="15" x14ac:dyDescent="0.25">
      <c r="A5" s="222" t="s">
        <v>2</v>
      </c>
      <c r="B5" s="222"/>
      <c r="C5" s="222"/>
      <c r="D5" s="222"/>
      <c r="E5" s="222"/>
      <c r="F5" s="222"/>
      <c r="G5" s="222"/>
    </row>
    <row r="6" spans="1:7" s="9" customFormat="1" ht="15" x14ac:dyDescent="0.25">
      <c r="A6" s="11"/>
      <c r="B6" s="11"/>
      <c r="C6" s="11"/>
      <c r="D6" s="11"/>
      <c r="E6" s="11"/>
    </row>
    <row r="7" spans="1:7" s="9" customFormat="1" ht="15" x14ac:dyDescent="0.2">
      <c r="A7" s="12" t="s">
        <v>3</v>
      </c>
      <c r="B7" s="13" t="s">
        <v>39</v>
      </c>
      <c r="C7" s="14"/>
      <c r="E7" s="15" t="s">
        <v>4</v>
      </c>
      <c r="F7" s="16">
        <v>2023</v>
      </c>
    </row>
    <row r="8" spans="1:7" s="9" customFormat="1" ht="15" x14ac:dyDescent="0.25">
      <c r="A8" s="17" t="s">
        <v>5</v>
      </c>
      <c r="B8" s="18" t="s">
        <v>40</v>
      </c>
      <c r="C8" s="19"/>
      <c r="E8" s="20" t="s">
        <v>6</v>
      </c>
      <c r="F8" s="21">
        <v>2</v>
      </c>
    </row>
    <row r="9" spans="1:7" s="9" customFormat="1" ht="15" x14ac:dyDescent="0.25">
      <c r="A9" s="17" t="s">
        <v>7</v>
      </c>
      <c r="B9" s="22" t="s">
        <v>41</v>
      </c>
      <c r="D9" s="11"/>
    </row>
    <row r="10" spans="1:7" s="9" customFormat="1" ht="15" x14ac:dyDescent="0.25">
      <c r="A10" s="23"/>
      <c r="B10" s="24"/>
      <c r="C10" s="24"/>
      <c r="D10" s="24"/>
      <c r="E10" s="24"/>
      <c r="F10" s="24"/>
      <c r="G10" s="24"/>
    </row>
    <row r="11" spans="1:7" s="9" customFormat="1" ht="14.45" customHeight="1" x14ac:dyDescent="0.25">
      <c r="A11" s="223" t="s">
        <v>8</v>
      </c>
      <c r="B11" s="224" t="s">
        <v>9</v>
      </c>
      <c r="C11" s="224"/>
      <c r="D11" s="223" t="s">
        <v>10</v>
      </c>
      <c r="E11" s="223" t="s">
        <v>11</v>
      </c>
      <c r="F11" s="225" t="s">
        <v>12</v>
      </c>
      <c r="G11" s="223" t="s">
        <v>13</v>
      </c>
    </row>
    <row r="12" spans="1:7" s="9" customFormat="1" ht="14.45" customHeight="1" x14ac:dyDescent="0.2">
      <c r="A12" s="223"/>
      <c r="B12" s="226" t="s">
        <v>14</v>
      </c>
      <c r="C12" s="225" t="s">
        <v>15</v>
      </c>
      <c r="D12" s="223"/>
      <c r="E12" s="223"/>
      <c r="F12" s="223"/>
      <c r="G12" s="223"/>
    </row>
    <row r="13" spans="1:7" s="9" customFormat="1" x14ac:dyDescent="0.2">
      <c r="A13" s="223"/>
      <c r="B13" s="224"/>
      <c r="C13" s="223"/>
      <c r="D13" s="223"/>
      <c r="E13" s="223"/>
      <c r="F13" s="223"/>
      <c r="G13" s="223"/>
    </row>
    <row r="14" spans="1:7" s="9" customFormat="1" x14ac:dyDescent="0.2">
      <c r="A14" s="223"/>
      <c r="B14" s="224"/>
      <c r="C14" s="223"/>
      <c r="D14" s="223"/>
      <c r="E14" s="223"/>
      <c r="F14" s="223"/>
      <c r="G14" s="223"/>
    </row>
    <row r="15" spans="1:7" s="9" customFormat="1" x14ac:dyDescent="0.2">
      <c r="A15" s="25" t="s">
        <v>16</v>
      </c>
      <c r="B15" s="25"/>
      <c r="C15" s="25"/>
      <c r="D15" s="25"/>
      <c r="E15" s="25"/>
      <c r="F15" s="25"/>
      <c r="G15" s="25"/>
    </row>
    <row r="16" spans="1:7" s="9" customFormat="1" x14ac:dyDescent="0.2">
      <c r="A16" s="25" t="s">
        <v>17</v>
      </c>
      <c r="B16" s="26">
        <f>39198135.28*30%</f>
        <v>11759440.584000001</v>
      </c>
      <c r="C16" s="26">
        <f>39198135.28*70%</f>
        <v>27438694.695999999</v>
      </c>
      <c r="D16" s="26"/>
      <c r="E16" s="26"/>
      <c r="F16" s="26"/>
      <c r="G16" s="26">
        <f>SUM(B16:F16)</f>
        <v>39198135.280000001</v>
      </c>
    </row>
    <row r="17" spans="1:7" s="9" customFormat="1" x14ac:dyDescent="0.2">
      <c r="A17" s="25" t="s">
        <v>18</v>
      </c>
      <c r="B17" s="26"/>
      <c r="C17" s="26"/>
      <c r="D17" s="26"/>
      <c r="E17" s="26"/>
      <c r="F17" s="26"/>
      <c r="G17" s="26"/>
    </row>
    <row r="18" spans="1:7" s="9" customFormat="1" ht="41.45" customHeight="1" x14ac:dyDescent="0.2">
      <c r="A18" s="36" t="s">
        <v>19</v>
      </c>
      <c r="B18" s="37"/>
      <c r="C18" s="37"/>
      <c r="D18" s="37"/>
      <c r="E18" s="37"/>
      <c r="F18" s="37"/>
      <c r="G18" s="37"/>
    </row>
    <row r="19" spans="1:7" s="9" customFormat="1" x14ac:dyDescent="0.2">
      <c r="A19" s="38">
        <v>2021</v>
      </c>
      <c r="B19" s="39">
        <v>5718821.4699999997</v>
      </c>
      <c r="C19" s="39">
        <v>648255.61</v>
      </c>
      <c r="D19" s="39"/>
      <c r="E19" s="39"/>
      <c r="F19" s="39"/>
      <c r="G19" s="40">
        <f>B19+C19+D19+E19+F19</f>
        <v>6367077.0800000001</v>
      </c>
    </row>
    <row r="20" spans="1:7" s="9" customFormat="1" x14ac:dyDescent="0.2">
      <c r="A20" s="38">
        <v>2022</v>
      </c>
      <c r="B20" s="39">
        <v>12490956.98</v>
      </c>
      <c r="C20" s="39">
        <v>1443074.32</v>
      </c>
      <c r="D20" s="39"/>
      <c r="E20" s="39"/>
      <c r="F20" s="39"/>
      <c r="G20" s="40">
        <f>SUM(B20:F20)</f>
        <v>13934031.300000001</v>
      </c>
    </row>
    <row r="21" spans="1:7" s="9" customFormat="1" x14ac:dyDescent="0.2">
      <c r="A21" s="38"/>
      <c r="B21" s="39"/>
      <c r="C21" s="39"/>
      <c r="D21" s="39"/>
      <c r="E21" s="39"/>
      <c r="F21" s="39"/>
      <c r="G21" s="40"/>
    </row>
    <row r="22" spans="1:7" s="9" customFormat="1" x14ac:dyDescent="0.2">
      <c r="A22" s="38"/>
      <c r="B22" s="39"/>
      <c r="C22" s="39"/>
      <c r="D22" s="39"/>
      <c r="E22" s="39"/>
      <c r="F22" s="39"/>
      <c r="G22" s="40"/>
    </row>
    <row r="23" spans="1:7" s="9" customFormat="1" x14ac:dyDescent="0.2">
      <c r="A23" s="38"/>
      <c r="B23" s="41"/>
      <c r="C23" s="41"/>
      <c r="D23" s="41"/>
      <c r="E23" s="41"/>
      <c r="F23" s="41"/>
      <c r="G23" s="42"/>
    </row>
    <row r="24" spans="1:7" s="9" customFormat="1" x14ac:dyDescent="0.2">
      <c r="A24" s="43" t="s">
        <v>20</v>
      </c>
      <c r="B24" s="37">
        <f>B19+B20</f>
        <v>18209778.449999999</v>
      </c>
      <c r="C24" s="44">
        <f>C19+C20</f>
        <v>2091329.9300000002</v>
      </c>
      <c r="D24" s="37"/>
      <c r="E24" s="44"/>
      <c r="F24" s="37"/>
      <c r="G24" s="42">
        <f>G19+G20</f>
        <v>20301108.380000003</v>
      </c>
    </row>
    <row r="25" spans="1:7" s="9" customFormat="1" x14ac:dyDescent="0.2">
      <c r="A25" s="25" t="s">
        <v>21</v>
      </c>
      <c r="B25" s="26">
        <f>B16+B24</f>
        <v>29969219.034000002</v>
      </c>
      <c r="C25" s="26">
        <f>C16+C24</f>
        <v>29530024.625999998</v>
      </c>
      <c r="D25" s="26"/>
      <c r="E25" s="26"/>
      <c r="F25" s="26"/>
      <c r="G25" s="26">
        <f>G16+G24</f>
        <v>59499243.660000004</v>
      </c>
    </row>
    <row r="26" spans="1:7" s="9" customFormat="1" x14ac:dyDescent="0.2">
      <c r="A26" s="25" t="s">
        <v>22</v>
      </c>
      <c r="B26" s="26"/>
      <c r="C26" s="26"/>
      <c r="D26" s="26"/>
      <c r="E26" s="26"/>
      <c r="F26" s="26"/>
      <c r="G26" s="26"/>
    </row>
    <row r="27" spans="1:7" s="9" customFormat="1" x14ac:dyDescent="0.2">
      <c r="A27" s="25" t="s">
        <v>23</v>
      </c>
      <c r="B27" s="26"/>
      <c r="C27" s="26"/>
      <c r="D27" s="26"/>
      <c r="E27" s="26"/>
      <c r="F27" s="26"/>
      <c r="G27" s="26">
        <f t="shared" ref="G27:G32" si="0">SUM(B27:F27)</f>
        <v>0</v>
      </c>
    </row>
    <row r="28" spans="1:7" s="9" customFormat="1" x14ac:dyDescent="0.2">
      <c r="A28" s="45" t="s">
        <v>24</v>
      </c>
      <c r="B28" s="46"/>
      <c r="C28" s="46"/>
      <c r="D28" s="46"/>
      <c r="E28" s="46"/>
      <c r="F28" s="46"/>
      <c r="G28" s="46">
        <f t="shared" si="0"/>
        <v>0</v>
      </c>
    </row>
    <row r="29" spans="1:7" s="9" customFormat="1" ht="28.5" x14ac:dyDescent="0.2">
      <c r="A29" s="47" t="s">
        <v>42</v>
      </c>
      <c r="B29" s="48"/>
      <c r="C29" s="48">
        <v>709439.5</v>
      </c>
      <c r="D29" s="48"/>
      <c r="E29" s="48"/>
      <c r="F29" s="48"/>
      <c r="G29" s="48">
        <f t="shared" si="0"/>
        <v>709439.5</v>
      </c>
    </row>
    <row r="30" spans="1:7" s="9" customFormat="1" ht="40.5" customHeight="1" x14ac:dyDescent="0.2">
      <c r="A30" s="49" t="s">
        <v>37</v>
      </c>
      <c r="B30" s="50"/>
      <c r="C30" s="51">
        <v>621450</v>
      </c>
      <c r="D30" s="52"/>
      <c r="E30" s="52"/>
      <c r="F30" s="52"/>
      <c r="G30" s="52">
        <f t="shared" si="0"/>
        <v>621450</v>
      </c>
    </row>
    <row r="31" spans="1:7" s="9" customFormat="1" ht="40.5" customHeight="1" x14ac:dyDescent="0.2">
      <c r="A31" s="53" t="s">
        <v>43</v>
      </c>
      <c r="B31" s="54"/>
      <c r="C31" s="55">
        <v>995576</v>
      </c>
      <c r="D31" s="48"/>
      <c r="E31" s="48"/>
      <c r="F31" s="48"/>
      <c r="G31" s="48">
        <f t="shared" si="0"/>
        <v>995576</v>
      </c>
    </row>
    <row r="32" spans="1:7" s="9" customFormat="1" x14ac:dyDescent="0.2">
      <c r="A32" s="56" t="s">
        <v>38</v>
      </c>
      <c r="B32" s="57"/>
      <c r="C32" s="57">
        <v>81000</v>
      </c>
      <c r="D32" s="57"/>
      <c r="E32" s="57"/>
      <c r="F32" s="57"/>
      <c r="G32" s="57">
        <f t="shared" si="0"/>
        <v>81000</v>
      </c>
    </row>
    <row r="33" spans="1:7" s="9" customFormat="1" ht="14.45" customHeight="1" x14ac:dyDescent="0.2">
      <c r="A33" s="220" t="s">
        <v>25</v>
      </c>
      <c r="B33" s="217"/>
      <c r="C33" s="217"/>
      <c r="D33" s="217"/>
      <c r="E33" s="217"/>
      <c r="F33" s="217"/>
      <c r="G33" s="217">
        <f>SUM(B33:F34)</f>
        <v>0</v>
      </c>
    </row>
    <row r="34" spans="1:7" s="9" customFormat="1" x14ac:dyDescent="0.2">
      <c r="A34" s="221"/>
      <c r="B34" s="217"/>
      <c r="C34" s="217"/>
      <c r="D34" s="217"/>
      <c r="E34" s="217"/>
      <c r="F34" s="217"/>
      <c r="G34" s="218"/>
    </row>
    <row r="35" spans="1:7" s="9" customFormat="1" ht="42.75" x14ac:dyDescent="0.2">
      <c r="A35" s="58" t="s">
        <v>44</v>
      </c>
      <c r="B35" s="59"/>
      <c r="C35" s="59">
        <v>4300000</v>
      </c>
      <c r="D35" s="59"/>
      <c r="E35" s="59"/>
      <c r="F35" s="60"/>
      <c r="G35" s="61">
        <f>SUM(B35:F36)</f>
        <v>4300000</v>
      </c>
    </row>
    <row r="36" spans="1:7" s="9" customFormat="1" x14ac:dyDescent="0.2">
      <c r="A36" s="25" t="s">
        <v>26</v>
      </c>
      <c r="B36" s="26"/>
      <c r="C36" s="26"/>
      <c r="D36" s="26"/>
      <c r="E36" s="26"/>
      <c r="F36" s="26"/>
      <c r="G36" s="57">
        <f>SUM(B36:F37)</f>
        <v>0</v>
      </c>
    </row>
    <row r="37" spans="1:7" s="9" customFormat="1" x14ac:dyDescent="0.2">
      <c r="A37" s="25" t="s">
        <v>27</v>
      </c>
      <c r="B37" s="26"/>
      <c r="C37" s="26"/>
      <c r="D37" s="26"/>
      <c r="E37" s="26"/>
      <c r="F37" s="26"/>
      <c r="G37" s="26"/>
    </row>
    <row r="38" spans="1:7" s="9" customFormat="1" ht="15" x14ac:dyDescent="0.25">
      <c r="A38" s="204" t="s">
        <v>28</v>
      </c>
      <c r="B38" s="27">
        <f>SUM(B27:B37)</f>
        <v>0</v>
      </c>
      <c r="C38" s="27">
        <f>SUM(C27:C37)</f>
        <v>6707465.5</v>
      </c>
      <c r="D38" s="27"/>
      <c r="E38" s="27"/>
      <c r="F38" s="27"/>
      <c r="G38" s="27">
        <f>SUM(G27:G37)</f>
        <v>6707465.5</v>
      </c>
    </row>
    <row r="39" spans="1:7" s="9" customFormat="1" ht="15" x14ac:dyDescent="0.25">
      <c r="A39" s="204" t="s">
        <v>29</v>
      </c>
      <c r="B39" s="27">
        <f>B25-B38</f>
        <v>29969219.034000002</v>
      </c>
      <c r="C39" s="27">
        <f>C25-C38</f>
        <v>22822559.125999998</v>
      </c>
      <c r="D39" s="27"/>
      <c r="E39" s="27"/>
      <c r="F39" s="27"/>
      <c r="G39" s="27">
        <f>G25-G38</f>
        <v>52791778.160000004</v>
      </c>
    </row>
    <row r="40" spans="1:7" s="9" customFormat="1" x14ac:dyDescent="0.2">
      <c r="A40" s="28"/>
      <c r="B40" s="28"/>
      <c r="C40" s="28"/>
      <c r="D40" s="28"/>
      <c r="E40" s="28"/>
      <c r="F40" s="28"/>
      <c r="G40" s="28"/>
    </row>
    <row r="41" spans="1:7" s="9" customFormat="1" ht="14.45" customHeight="1" x14ac:dyDescent="0.2">
      <c r="A41" s="219" t="s">
        <v>30</v>
      </c>
      <c r="B41" s="219"/>
      <c r="C41" s="219"/>
      <c r="D41" s="219"/>
      <c r="E41" s="219"/>
      <c r="F41" s="219"/>
      <c r="G41" s="219"/>
    </row>
    <row r="42" spans="1:7" s="9" customFormat="1" x14ac:dyDescent="0.2">
      <c r="C42" s="29"/>
      <c r="D42" s="29"/>
      <c r="E42" s="29"/>
      <c r="F42" s="29"/>
      <c r="G42" s="29"/>
    </row>
    <row r="43" spans="1:7" s="9" customFormat="1" x14ac:dyDescent="0.2">
      <c r="B43" s="31"/>
      <c r="C43" s="31"/>
    </row>
    <row r="44" spans="1:7" s="9" customFormat="1" x14ac:dyDescent="0.2">
      <c r="C44" s="30"/>
    </row>
    <row r="45" spans="1:7" x14ac:dyDescent="0.2">
      <c r="A45" s="32" t="s">
        <v>45</v>
      </c>
      <c r="F45" s="32" t="s">
        <v>47</v>
      </c>
    </row>
    <row r="46" spans="1:7" x14ac:dyDescent="0.2">
      <c r="A46" s="30" t="s">
        <v>46</v>
      </c>
      <c r="F46" s="9" t="s">
        <v>48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5:G5"/>
    <mergeCell ref="A11:A14"/>
    <mergeCell ref="B11:C11"/>
    <mergeCell ref="D11:D14"/>
    <mergeCell ref="E11:E14"/>
    <mergeCell ref="F11:F14"/>
    <mergeCell ref="G11:G14"/>
    <mergeCell ref="B12:B14"/>
    <mergeCell ref="C12:C14"/>
    <mergeCell ref="G33:G34"/>
    <mergeCell ref="A41:G41"/>
    <mergeCell ref="A33:A34"/>
    <mergeCell ref="B33:B34"/>
    <mergeCell ref="C33:C34"/>
    <mergeCell ref="D33:D34"/>
    <mergeCell ref="E33:E34"/>
    <mergeCell ref="F33:F34"/>
  </mergeCells>
  <printOptions horizontalCentered="1"/>
  <pageMargins left="0.95" right="0.95" top="0.5" bottom="0.5" header="0.3" footer="0.3"/>
  <pageSetup paperSize="5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2" zoomScale="85" zoomScaleNormal="85" workbookViewId="0">
      <selection activeCell="D40" sqref="D40"/>
    </sheetView>
  </sheetViews>
  <sheetFormatPr defaultColWidth="9.125" defaultRowHeight="14.25" x14ac:dyDescent="0.2"/>
  <cols>
    <col min="1" max="1" width="37" style="9" customWidth="1"/>
    <col min="2" max="7" width="20.75" style="9" customWidth="1"/>
    <col min="8" max="8" width="8.875" style="9" customWidth="1"/>
    <col min="9" max="16384" width="9.125" style="29"/>
  </cols>
  <sheetData>
    <row r="1" spans="1:7" s="9" customFormat="1" x14ac:dyDescent="0.2">
      <c r="A1" s="33" t="s">
        <v>0</v>
      </c>
      <c r="B1" s="34"/>
      <c r="C1" s="34"/>
      <c r="D1" s="34"/>
      <c r="E1" s="34"/>
    </row>
    <row r="2" spans="1:7" s="10" customFormat="1" x14ac:dyDescent="0.25">
      <c r="A2" s="33" t="s">
        <v>1</v>
      </c>
    </row>
    <row r="3" spans="1:7" s="10" customFormat="1" x14ac:dyDescent="0.25"/>
    <row r="4" spans="1:7" s="9" customFormat="1" x14ac:dyDescent="0.2">
      <c r="A4" s="35"/>
      <c r="B4" s="35"/>
      <c r="C4" s="35"/>
      <c r="D4" s="35"/>
      <c r="E4" s="35"/>
    </row>
    <row r="5" spans="1:7" s="9" customFormat="1" ht="15" x14ac:dyDescent="0.25">
      <c r="A5" s="222" t="s">
        <v>2</v>
      </c>
      <c r="B5" s="222"/>
      <c r="C5" s="222"/>
      <c r="D5" s="222"/>
      <c r="E5" s="222"/>
      <c r="F5" s="222"/>
      <c r="G5" s="222"/>
    </row>
    <row r="6" spans="1:7" s="9" customFormat="1" ht="15" x14ac:dyDescent="0.25">
      <c r="A6" s="11"/>
      <c r="B6" s="11"/>
      <c r="C6" s="11"/>
      <c r="D6" s="11"/>
      <c r="E6" s="11"/>
    </row>
    <row r="7" spans="1:7" s="9" customFormat="1" ht="15" x14ac:dyDescent="0.2">
      <c r="A7" s="12" t="s">
        <v>3</v>
      </c>
      <c r="B7" s="13" t="s">
        <v>39</v>
      </c>
      <c r="C7" s="14"/>
      <c r="E7" s="15" t="s">
        <v>4</v>
      </c>
      <c r="F7" s="16">
        <v>2023</v>
      </c>
    </row>
    <row r="8" spans="1:7" s="9" customFormat="1" ht="15" x14ac:dyDescent="0.25">
      <c r="A8" s="17" t="s">
        <v>5</v>
      </c>
      <c r="B8" s="18" t="s">
        <v>40</v>
      </c>
      <c r="C8" s="19"/>
      <c r="E8" s="20" t="s">
        <v>6</v>
      </c>
      <c r="F8" s="21">
        <v>3</v>
      </c>
    </row>
    <row r="9" spans="1:7" s="9" customFormat="1" ht="15" x14ac:dyDescent="0.25">
      <c r="A9" s="17" t="s">
        <v>7</v>
      </c>
      <c r="B9" s="22" t="s">
        <v>41</v>
      </c>
      <c r="D9" s="11"/>
    </row>
    <row r="10" spans="1:7" s="9" customFormat="1" ht="15" x14ac:dyDescent="0.25">
      <c r="A10" s="107"/>
      <c r="B10" s="98"/>
      <c r="C10" s="98"/>
      <c r="D10" s="98"/>
      <c r="E10" s="98"/>
      <c r="F10" s="98"/>
      <c r="G10" s="98"/>
    </row>
    <row r="11" spans="1:7" s="9" customFormat="1" ht="14.45" customHeight="1" x14ac:dyDescent="0.25">
      <c r="A11" s="232" t="s">
        <v>8</v>
      </c>
      <c r="B11" s="234" t="s">
        <v>9</v>
      </c>
      <c r="C11" s="234"/>
      <c r="D11" s="235" t="s">
        <v>10</v>
      </c>
      <c r="E11" s="235" t="s">
        <v>11</v>
      </c>
      <c r="F11" s="236" t="s">
        <v>12</v>
      </c>
      <c r="G11" s="237" t="s">
        <v>13</v>
      </c>
    </row>
    <row r="12" spans="1:7" s="9" customFormat="1" ht="14.45" customHeight="1" x14ac:dyDescent="0.2">
      <c r="A12" s="233"/>
      <c r="B12" s="226" t="s">
        <v>14</v>
      </c>
      <c r="C12" s="225" t="s">
        <v>15</v>
      </c>
      <c r="D12" s="223"/>
      <c r="E12" s="223"/>
      <c r="F12" s="223"/>
      <c r="G12" s="238"/>
    </row>
    <row r="13" spans="1:7" s="9" customFormat="1" x14ac:dyDescent="0.2">
      <c r="A13" s="233"/>
      <c r="B13" s="224"/>
      <c r="C13" s="223"/>
      <c r="D13" s="223"/>
      <c r="E13" s="223"/>
      <c r="F13" s="223"/>
      <c r="G13" s="238"/>
    </row>
    <row r="14" spans="1:7" s="9" customFormat="1" x14ac:dyDescent="0.2">
      <c r="A14" s="233"/>
      <c r="B14" s="224"/>
      <c r="C14" s="223"/>
      <c r="D14" s="223"/>
      <c r="E14" s="223"/>
      <c r="F14" s="223"/>
      <c r="G14" s="238"/>
    </row>
    <row r="15" spans="1:7" s="9" customFormat="1" x14ac:dyDescent="0.2">
      <c r="A15" s="103" t="s">
        <v>16</v>
      </c>
      <c r="B15" s="25"/>
      <c r="C15" s="25"/>
      <c r="D15" s="25"/>
      <c r="E15" s="25"/>
      <c r="F15" s="25"/>
      <c r="G15" s="108"/>
    </row>
    <row r="16" spans="1:7" s="9" customFormat="1" x14ac:dyDescent="0.2">
      <c r="A16" s="103" t="s">
        <v>17</v>
      </c>
      <c r="B16" s="26">
        <f>39198135.28*30%</f>
        <v>11759440.584000001</v>
      </c>
      <c r="C16" s="26">
        <f>39198135.28*70%</f>
        <v>27438694.695999999</v>
      </c>
      <c r="D16" s="26"/>
      <c r="E16" s="26"/>
      <c r="F16" s="26"/>
      <c r="G16" s="102">
        <f>SUM(B16:F16)</f>
        <v>39198135.280000001</v>
      </c>
    </row>
    <row r="17" spans="1:7" s="9" customFormat="1" x14ac:dyDescent="0.2">
      <c r="A17" s="103" t="s">
        <v>18</v>
      </c>
      <c r="B17" s="26"/>
      <c r="C17" s="26"/>
      <c r="D17" s="26"/>
      <c r="E17" s="26"/>
      <c r="F17" s="26"/>
      <c r="G17" s="102"/>
    </row>
    <row r="18" spans="1:7" s="9" customFormat="1" ht="41.45" customHeight="1" x14ac:dyDescent="0.2">
      <c r="A18" s="109" t="s">
        <v>19</v>
      </c>
      <c r="B18" s="37"/>
      <c r="C18" s="37"/>
      <c r="D18" s="37"/>
      <c r="E18" s="37"/>
      <c r="F18" s="37"/>
      <c r="G18" s="110"/>
    </row>
    <row r="19" spans="1:7" s="9" customFormat="1" x14ac:dyDescent="0.2">
      <c r="A19" s="111">
        <v>2021</v>
      </c>
      <c r="B19" s="39">
        <v>5718821.4699999997</v>
      </c>
      <c r="C19" s="39">
        <v>648255.61</v>
      </c>
      <c r="D19" s="39"/>
      <c r="E19" s="39"/>
      <c r="F19" s="39"/>
      <c r="G19" s="112">
        <f>B19+C19+D19+E19+F19</f>
        <v>6367077.0800000001</v>
      </c>
    </row>
    <row r="20" spans="1:7" s="9" customFormat="1" x14ac:dyDescent="0.2">
      <c r="A20" s="111">
        <v>2022</v>
      </c>
      <c r="B20" s="39">
        <v>12490956.98</v>
      </c>
      <c r="C20" s="39">
        <v>1443074.32</v>
      </c>
      <c r="D20" s="39"/>
      <c r="E20" s="39"/>
      <c r="F20" s="39"/>
      <c r="G20" s="112">
        <f>SUM(B20:F20)</f>
        <v>13934031.300000001</v>
      </c>
    </row>
    <row r="21" spans="1:7" s="9" customFormat="1" x14ac:dyDescent="0.2">
      <c r="A21" s="111"/>
      <c r="B21" s="39"/>
      <c r="C21" s="39"/>
      <c r="D21" s="39"/>
      <c r="E21" s="39"/>
      <c r="F21" s="39"/>
      <c r="G21" s="112"/>
    </row>
    <row r="22" spans="1:7" s="9" customFormat="1" x14ac:dyDescent="0.2">
      <c r="A22" s="111"/>
      <c r="B22" s="39"/>
      <c r="C22" s="39"/>
      <c r="D22" s="39"/>
      <c r="E22" s="39"/>
      <c r="F22" s="39"/>
      <c r="G22" s="112"/>
    </row>
    <row r="23" spans="1:7" s="9" customFormat="1" x14ac:dyDescent="0.2">
      <c r="A23" s="111"/>
      <c r="B23" s="41"/>
      <c r="C23" s="41"/>
      <c r="D23" s="41"/>
      <c r="E23" s="41"/>
      <c r="F23" s="41"/>
      <c r="G23" s="113"/>
    </row>
    <row r="24" spans="1:7" s="9" customFormat="1" x14ac:dyDescent="0.2">
      <c r="A24" s="114" t="s">
        <v>20</v>
      </c>
      <c r="B24" s="37">
        <f>B19+B20</f>
        <v>18209778.449999999</v>
      </c>
      <c r="C24" s="44">
        <f>C19+C20</f>
        <v>2091329.9300000002</v>
      </c>
      <c r="D24" s="37"/>
      <c r="E24" s="44"/>
      <c r="F24" s="37"/>
      <c r="G24" s="113">
        <f>G19+G20</f>
        <v>20301108.380000003</v>
      </c>
    </row>
    <row r="25" spans="1:7" s="9" customFormat="1" x14ac:dyDescent="0.2">
      <c r="A25" s="103" t="s">
        <v>21</v>
      </c>
      <c r="B25" s="26">
        <f>B16+B24</f>
        <v>29969219.034000002</v>
      </c>
      <c r="C25" s="26">
        <f>C16+C24</f>
        <v>29530024.625999998</v>
      </c>
      <c r="D25" s="26"/>
      <c r="E25" s="26"/>
      <c r="F25" s="26"/>
      <c r="G25" s="102">
        <f>G16+G24</f>
        <v>59499243.660000004</v>
      </c>
    </row>
    <row r="26" spans="1:7" s="9" customFormat="1" hidden="1" x14ac:dyDescent="0.2">
      <c r="A26" s="103" t="s">
        <v>22</v>
      </c>
      <c r="B26" s="26"/>
      <c r="C26" s="26"/>
      <c r="D26" s="26"/>
      <c r="E26" s="26"/>
      <c r="F26" s="26"/>
      <c r="G26" s="102"/>
    </row>
    <row r="27" spans="1:7" s="9" customFormat="1" hidden="1" x14ac:dyDescent="0.2">
      <c r="A27" s="103" t="s">
        <v>23</v>
      </c>
      <c r="B27" s="26"/>
      <c r="C27" s="26"/>
      <c r="D27" s="26"/>
      <c r="E27" s="26"/>
      <c r="F27" s="26"/>
      <c r="G27" s="102">
        <f t="shared" ref="G27:G40" si="0">SUM(B27:F27)</f>
        <v>0</v>
      </c>
    </row>
    <row r="28" spans="1:7" s="9" customFormat="1" hidden="1" x14ac:dyDescent="0.2">
      <c r="A28" s="115" t="s">
        <v>24</v>
      </c>
      <c r="B28" s="46"/>
      <c r="C28" s="46"/>
      <c r="D28" s="46"/>
      <c r="E28" s="46"/>
      <c r="F28" s="46"/>
      <c r="G28" s="116">
        <f t="shared" si="0"/>
        <v>0</v>
      </c>
    </row>
    <row r="29" spans="1:7" s="9" customFormat="1" ht="28.5" x14ac:dyDescent="0.2">
      <c r="A29" s="47" t="s">
        <v>42</v>
      </c>
      <c r="B29" s="48"/>
      <c r="C29" s="48">
        <v>709439.5</v>
      </c>
      <c r="D29" s="48"/>
      <c r="E29" s="48"/>
      <c r="F29" s="48"/>
      <c r="G29" s="48">
        <f t="shared" si="0"/>
        <v>709439.5</v>
      </c>
    </row>
    <row r="30" spans="1:7" s="9" customFormat="1" ht="32.25" customHeight="1" x14ac:dyDescent="0.2">
      <c r="A30" s="49" t="s">
        <v>37</v>
      </c>
      <c r="B30" s="50"/>
      <c r="C30" s="51">
        <v>697950</v>
      </c>
      <c r="D30" s="52"/>
      <c r="E30" s="52"/>
      <c r="F30" s="52"/>
      <c r="G30" s="117">
        <f t="shared" si="0"/>
        <v>697950</v>
      </c>
    </row>
    <row r="31" spans="1:7" s="9" customFormat="1" ht="30.75" customHeight="1" x14ac:dyDescent="0.2">
      <c r="A31" s="53" t="s">
        <v>49</v>
      </c>
      <c r="B31" s="54"/>
      <c r="C31" s="55">
        <v>1145576</v>
      </c>
      <c r="D31" s="48"/>
      <c r="E31" s="48"/>
      <c r="F31" s="48"/>
      <c r="G31" s="48">
        <f t="shared" si="0"/>
        <v>1145576</v>
      </c>
    </row>
    <row r="32" spans="1:7" s="9" customFormat="1" x14ac:dyDescent="0.2">
      <c r="A32" s="118" t="s">
        <v>38</v>
      </c>
      <c r="B32" s="57"/>
      <c r="C32" s="57">
        <v>628025</v>
      </c>
      <c r="D32" s="57"/>
      <c r="E32" s="57"/>
      <c r="F32" s="57"/>
      <c r="G32" s="99">
        <f t="shared" si="0"/>
        <v>628025</v>
      </c>
    </row>
    <row r="33" spans="1:7" s="9" customFormat="1" x14ac:dyDescent="0.2">
      <c r="A33" s="119" t="s">
        <v>50</v>
      </c>
      <c r="B33" s="120"/>
      <c r="C33" s="120">
        <v>42750</v>
      </c>
      <c r="D33" s="120"/>
      <c r="E33" s="120"/>
      <c r="F33" s="120"/>
      <c r="G33" s="121">
        <f t="shared" si="0"/>
        <v>42750</v>
      </c>
    </row>
    <row r="34" spans="1:7" s="9" customFormat="1" ht="44.25" customHeight="1" x14ac:dyDescent="0.2">
      <c r="A34" s="122" t="s">
        <v>51</v>
      </c>
      <c r="B34" s="123"/>
      <c r="C34" s="123">
        <v>185900</v>
      </c>
      <c r="D34" s="123"/>
      <c r="E34" s="123"/>
      <c r="F34" s="123"/>
      <c r="G34" s="124">
        <f t="shared" si="0"/>
        <v>185900</v>
      </c>
    </row>
    <row r="35" spans="1:7" s="9" customFormat="1" ht="34.5" customHeight="1" x14ac:dyDescent="0.2">
      <c r="A35" s="125" t="s">
        <v>52</v>
      </c>
      <c r="B35" s="123"/>
      <c r="C35" s="123">
        <v>16750</v>
      </c>
      <c r="D35" s="123"/>
      <c r="E35" s="123"/>
      <c r="F35" s="123"/>
      <c r="G35" s="124">
        <f t="shared" si="0"/>
        <v>16750</v>
      </c>
    </row>
    <row r="36" spans="1:7" s="9" customFormat="1" ht="14.45" hidden="1" customHeight="1" x14ac:dyDescent="0.2">
      <c r="A36" s="229" t="s">
        <v>25</v>
      </c>
      <c r="B36" s="231"/>
      <c r="C36" s="231"/>
      <c r="D36" s="231"/>
      <c r="E36" s="231"/>
      <c r="F36" s="231"/>
      <c r="G36" s="227">
        <f t="shared" si="0"/>
        <v>0</v>
      </c>
    </row>
    <row r="37" spans="1:7" s="9" customFormat="1" hidden="1" x14ac:dyDescent="0.2">
      <c r="A37" s="230"/>
      <c r="B37" s="217"/>
      <c r="C37" s="217"/>
      <c r="D37" s="217"/>
      <c r="E37" s="217"/>
      <c r="F37" s="217"/>
      <c r="G37" s="228">
        <f t="shared" si="0"/>
        <v>0</v>
      </c>
    </row>
    <row r="38" spans="1:7" s="9" customFormat="1" ht="28.5" x14ac:dyDescent="0.2">
      <c r="A38" s="100" t="s">
        <v>44</v>
      </c>
      <c r="B38" s="62"/>
      <c r="C38" s="62">
        <v>4300000</v>
      </c>
      <c r="D38" s="62"/>
      <c r="E38" s="62"/>
      <c r="F38" s="60"/>
      <c r="G38" s="61">
        <f t="shared" si="0"/>
        <v>4300000</v>
      </c>
    </row>
    <row r="39" spans="1:7" s="9" customFormat="1" ht="28.5" x14ac:dyDescent="0.2">
      <c r="A39" s="100" t="s">
        <v>53</v>
      </c>
      <c r="B39" s="62"/>
      <c r="C39" s="62">
        <v>598500</v>
      </c>
      <c r="D39" s="62"/>
      <c r="E39" s="62"/>
      <c r="F39" s="60"/>
      <c r="G39" s="61">
        <f t="shared" si="0"/>
        <v>598500</v>
      </c>
    </row>
    <row r="40" spans="1:7" s="9" customFormat="1" x14ac:dyDescent="0.2">
      <c r="A40" s="100" t="s">
        <v>54</v>
      </c>
      <c r="B40" s="26"/>
      <c r="C40" s="26">
        <v>1015000</v>
      </c>
      <c r="D40" s="26"/>
      <c r="E40" s="26"/>
      <c r="F40" s="96"/>
      <c r="G40" s="97">
        <f t="shared" si="0"/>
        <v>1015000</v>
      </c>
    </row>
    <row r="41" spans="1:7" s="9" customFormat="1" hidden="1" x14ac:dyDescent="0.2">
      <c r="A41" s="101" t="s">
        <v>27</v>
      </c>
      <c r="B41" s="26"/>
      <c r="C41" s="26"/>
      <c r="D41" s="26"/>
      <c r="E41" s="26"/>
      <c r="F41" s="26"/>
      <c r="G41" s="102"/>
    </row>
    <row r="42" spans="1:7" s="9" customFormat="1" ht="15" x14ac:dyDescent="0.25">
      <c r="A42" s="205" t="s">
        <v>28</v>
      </c>
      <c r="B42" s="27">
        <f>SUM(B27:B41)</f>
        <v>0</v>
      </c>
      <c r="C42" s="27">
        <f>SUM(C27:C41)</f>
        <v>9339890.5</v>
      </c>
      <c r="D42" s="27"/>
      <c r="E42" s="27"/>
      <c r="F42" s="27"/>
      <c r="G42" s="104">
        <f>SUM(G27:G41)</f>
        <v>9339890.5</v>
      </c>
    </row>
    <row r="43" spans="1:7" s="9" customFormat="1" ht="15" x14ac:dyDescent="0.25">
      <c r="A43" s="206" t="s">
        <v>29</v>
      </c>
      <c r="B43" s="105">
        <f>B25-B42</f>
        <v>29969219.034000002</v>
      </c>
      <c r="C43" s="105">
        <f>C25-C42</f>
        <v>20190134.125999998</v>
      </c>
      <c r="D43" s="105"/>
      <c r="E43" s="105"/>
      <c r="F43" s="105"/>
      <c r="G43" s="106">
        <f>G25-G42</f>
        <v>50159353.160000004</v>
      </c>
    </row>
    <row r="44" spans="1:7" s="9" customFormat="1" x14ac:dyDescent="0.2">
      <c r="A44" s="98"/>
      <c r="B44" s="98"/>
      <c r="C44" s="98"/>
      <c r="D44" s="98"/>
      <c r="E44" s="98"/>
      <c r="F44" s="98"/>
      <c r="G44" s="98"/>
    </row>
    <row r="45" spans="1:7" s="9" customFormat="1" ht="14.45" customHeight="1" x14ac:dyDescent="0.2">
      <c r="A45" s="219" t="s">
        <v>30</v>
      </c>
      <c r="B45" s="219"/>
      <c r="C45" s="219"/>
      <c r="D45" s="219"/>
      <c r="E45" s="219"/>
      <c r="F45" s="219"/>
      <c r="G45" s="219"/>
    </row>
    <row r="46" spans="1:7" s="9" customFormat="1" x14ac:dyDescent="0.2">
      <c r="C46" s="29"/>
      <c r="D46" s="29"/>
      <c r="E46" s="29"/>
      <c r="F46" s="29"/>
      <c r="G46" s="29"/>
    </row>
    <row r="47" spans="1:7" s="9" customFormat="1" x14ac:dyDescent="0.2">
      <c r="B47" s="31"/>
      <c r="C47" s="31"/>
    </row>
    <row r="48" spans="1:7" s="9" customFormat="1" x14ac:dyDescent="0.2">
      <c r="C48" s="30"/>
    </row>
    <row r="49" spans="1:6" s="9" customFormat="1" x14ac:dyDescent="0.2">
      <c r="A49" s="32" t="s">
        <v>45</v>
      </c>
      <c r="F49" s="32" t="s">
        <v>47</v>
      </c>
    </row>
    <row r="50" spans="1:6" s="9" customFormat="1" x14ac:dyDescent="0.2">
      <c r="A50" s="30" t="s">
        <v>46</v>
      </c>
      <c r="F50" s="9" t="s">
        <v>48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5:G5"/>
    <mergeCell ref="A11:A14"/>
    <mergeCell ref="B11:C11"/>
    <mergeCell ref="D11:D14"/>
    <mergeCell ref="E11:E14"/>
    <mergeCell ref="F11:F14"/>
    <mergeCell ref="G11:G14"/>
    <mergeCell ref="B12:B14"/>
    <mergeCell ref="C12:C14"/>
    <mergeCell ref="G36:G37"/>
    <mergeCell ref="A45:G45"/>
    <mergeCell ref="A36:A37"/>
    <mergeCell ref="B36:B37"/>
    <mergeCell ref="C36:C37"/>
    <mergeCell ref="D36:D37"/>
    <mergeCell ref="E36:E37"/>
    <mergeCell ref="F36:F37"/>
  </mergeCells>
  <printOptions horizontalCentered="1"/>
  <pageMargins left="0.5" right="0.5" top="0.5" bottom="0.5" header="0.3" footer="0.3"/>
  <pageSetup paperSize="14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7" zoomScale="112" zoomScaleNormal="112" workbookViewId="0">
      <selection activeCell="D34" sqref="D34"/>
    </sheetView>
  </sheetViews>
  <sheetFormatPr defaultColWidth="9.125" defaultRowHeight="14.25" x14ac:dyDescent="0.2"/>
  <cols>
    <col min="1" max="1" width="37" style="9" customWidth="1"/>
    <col min="2" max="7" width="20.75" style="9" customWidth="1"/>
    <col min="8" max="8" width="8.875" style="9" customWidth="1"/>
    <col min="9" max="16384" width="9.125" style="29"/>
  </cols>
  <sheetData>
    <row r="1" spans="1:7" s="9" customFormat="1" x14ac:dyDescent="0.2">
      <c r="A1" s="126" t="s">
        <v>0</v>
      </c>
      <c r="B1" s="34"/>
      <c r="C1" s="34"/>
      <c r="D1" s="34"/>
      <c r="E1" s="34"/>
    </row>
    <row r="2" spans="1:7" s="10" customFormat="1" x14ac:dyDescent="0.25">
      <c r="A2" s="126" t="s">
        <v>1</v>
      </c>
    </row>
    <row r="3" spans="1:7" s="10" customFormat="1" x14ac:dyDescent="0.25"/>
    <row r="4" spans="1:7" s="9" customFormat="1" x14ac:dyDescent="0.2">
      <c r="A4" s="239" t="s">
        <v>2</v>
      </c>
      <c r="B4" s="239"/>
      <c r="C4" s="239"/>
      <c r="D4" s="239"/>
      <c r="E4" s="239"/>
      <c r="F4" s="239"/>
      <c r="G4" s="239"/>
    </row>
    <row r="5" spans="1:7" s="9" customFormat="1" x14ac:dyDescent="0.2">
      <c r="A5" s="127"/>
      <c r="B5" s="127"/>
      <c r="C5" s="127"/>
      <c r="D5" s="127"/>
      <c r="E5" s="127"/>
      <c r="F5" s="128"/>
      <c r="G5" s="128"/>
    </row>
    <row r="6" spans="1:7" s="9" customFormat="1" x14ac:dyDescent="0.2">
      <c r="A6" s="189" t="s">
        <v>3</v>
      </c>
      <c r="B6" s="129" t="s">
        <v>39</v>
      </c>
      <c r="C6" s="130"/>
      <c r="D6" s="128"/>
      <c r="E6" s="128"/>
      <c r="F6" s="131" t="s">
        <v>4</v>
      </c>
      <c r="G6" s="132">
        <v>2023</v>
      </c>
    </row>
    <row r="7" spans="1:7" s="9" customFormat="1" x14ac:dyDescent="0.2">
      <c r="A7" s="190" t="s">
        <v>5</v>
      </c>
      <c r="B7" s="133" t="s">
        <v>40</v>
      </c>
      <c r="C7" s="134"/>
      <c r="D7" s="128"/>
      <c r="E7" s="128"/>
      <c r="F7" s="135" t="s">
        <v>6</v>
      </c>
      <c r="G7" s="136">
        <v>4</v>
      </c>
    </row>
    <row r="8" spans="1:7" s="9" customFormat="1" x14ac:dyDescent="0.2">
      <c r="A8" s="190" t="s">
        <v>7</v>
      </c>
      <c r="B8" s="137" t="s">
        <v>41</v>
      </c>
      <c r="C8" s="128"/>
      <c r="D8" s="127"/>
      <c r="E8" s="128"/>
      <c r="F8" s="128"/>
      <c r="G8" s="128"/>
    </row>
    <row r="9" spans="1:7" s="9" customFormat="1" x14ac:dyDescent="0.2">
      <c r="A9" s="240" t="s">
        <v>8</v>
      </c>
      <c r="B9" s="243" t="s">
        <v>9</v>
      </c>
      <c r="C9" s="244"/>
      <c r="D9" s="245" t="s">
        <v>10</v>
      </c>
      <c r="E9" s="248" t="s">
        <v>11</v>
      </c>
      <c r="F9" s="251" t="s">
        <v>12</v>
      </c>
      <c r="G9" s="252" t="s">
        <v>13</v>
      </c>
    </row>
    <row r="10" spans="1:7" s="9" customFormat="1" x14ac:dyDescent="0.2">
      <c r="A10" s="241"/>
      <c r="B10" s="255" t="s">
        <v>14</v>
      </c>
      <c r="C10" s="258" t="s">
        <v>15</v>
      </c>
      <c r="D10" s="246"/>
      <c r="E10" s="249"/>
      <c r="F10" s="249"/>
      <c r="G10" s="253"/>
    </row>
    <row r="11" spans="1:7" s="9" customFormat="1" ht="13.5" customHeight="1" x14ac:dyDescent="0.2">
      <c r="A11" s="241"/>
      <c r="B11" s="256"/>
      <c r="C11" s="241"/>
      <c r="D11" s="246"/>
      <c r="E11" s="249"/>
      <c r="F11" s="249"/>
      <c r="G11" s="253"/>
    </row>
    <row r="12" spans="1:7" s="9" customFormat="1" x14ac:dyDescent="0.2">
      <c r="A12" s="242"/>
      <c r="B12" s="257"/>
      <c r="C12" s="242"/>
      <c r="D12" s="247"/>
      <c r="E12" s="250"/>
      <c r="F12" s="250"/>
      <c r="G12" s="254"/>
    </row>
    <row r="13" spans="1:7" s="9" customFormat="1" x14ac:dyDescent="0.2">
      <c r="A13" s="149" t="s">
        <v>16</v>
      </c>
      <c r="B13" s="191"/>
      <c r="C13" s="191"/>
      <c r="D13" s="191"/>
      <c r="E13" s="191"/>
      <c r="F13" s="191"/>
      <c r="G13" s="192"/>
    </row>
    <row r="14" spans="1:7" s="9" customFormat="1" x14ac:dyDescent="0.2">
      <c r="A14" s="138" t="s">
        <v>17</v>
      </c>
      <c r="B14" s="139">
        <f>39198135.28*30%</f>
        <v>11759440.584000001</v>
      </c>
      <c r="C14" s="139">
        <f>39198135.28*70%</f>
        <v>27438694.695999999</v>
      </c>
      <c r="D14" s="139"/>
      <c r="E14" s="139"/>
      <c r="F14" s="139"/>
      <c r="G14" s="140">
        <f>SUM(B14:F14)</f>
        <v>39198135.280000001</v>
      </c>
    </row>
    <row r="15" spans="1:7" s="9" customFormat="1" x14ac:dyDescent="0.2">
      <c r="A15" s="138" t="s">
        <v>18</v>
      </c>
      <c r="B15" s="139"/>
      <c r="C15" s="139"/>
      <c r="D15" s="139"/>
      <c r="E15" s="139"/>
      <c r="F15" s="139"/>
      <c r="G15" s="140"/>
    </row>
    <row r="16" spans="1:7" s="9" customFormat="1" ht="22.5" x14ac:dyDescent="0.2">
      <c r="A16" s="141" t="s">
        <v>19</v>
      </c>
      <c r="B16" s="142"/>
      <c r="C16" s="142"/>
      <c r="D16" s="142"/>
      <c r="E16" s="142"/>
      <c r="F16" s="142"/>
      <c r="G16" s="143"/>
    </row>
    <row r="17" spans="1:7" s="9" customFormat="1" x14ac:dyDescent="0.2">
      <c r="A17" s="144">
        <v>2021</v>
      </c>
      <c r="B17" s="145">
        <v>5718821.4699999997</v>
      </c>
      <c r="C17" s="145">
        <v>648255.61</v>
      </c>
      <c r="D17" s="145"/>
      <c r="E17" s="145"/>
      <c r="F17" s="145"/>
      <c r="G17" s="146">
        <f>B17+C17+D17+E17+F17</f>
        <v>6367077.0800000001</v>
      </c>
    </row>
    <row r="18" spans="1:7" s="9" customFormat="1" x14ac:dyDescent="0.2">
      <c r="A18" s="144">
        <v>2022</v>
      </c>
      <c r="B18" s="145">
        <v>12490956.98</v>
      </c>
      <c r="C18" s="145">
        <v>1443074.32</v>
      </c>
      <c r="D18" s="145"/>
      <c r="E18" s="145"/>
      <c r="F18" s="145"/>
      <c r="G18" s="146">
        <f>SUM(B18:F18)</f>
        <v>13934031.300000001</v>
      </c>
    </row>
    <row r="19" spans="1:7" s="9" customFormat="1" x14ac:dyDescent="0.2">
      <c r="A19" s="147" t="s">
        <v>20</v>
      </c>
      <c r="B19" s="148">
        <f>B17+B18</f>
        <v>18209778.449999999</v>
      </c>
      <c r="C19" s="148">
        <f>C17+C18</f>
        <v>2091329.9300000002</v>
      </c>
      <c r="D19" s="148"/>
      <c r="E19" s="148"/>
      <c r="F19" s="148"/>
      <c r="G19" s="148">
        <f>G17+G18</f>
        <v>20301108.380000003</v>
      </c>
    </row>
    <row r="20" spans="1:7" s="9" customFormat="1" x14ac:dyDescent="0.2">
      <c r="A20" s="149" t="s">
        <v>21</v>
      </c>
      <c r="B20" s="150">
        <f>B14+B19</f>
        <v>29969219.034000002</v>
      </c>
      <c r="C20" s="150">
        <f>C14+C19</f>
        <v>29530024.625999998</v>
      </c>
      <c r="D20" s="150"/>
      <c r="E20" s="150"/>
      <c r="F20" s="150"/>
      <c r="G20" s="151">
        <f>G14+G19</f>
        <v>59499243.660000004</v>
      </c>
    </row>
    <row r="21" spans="1:7" s="9" customFormat="1" hidden="1" x14ac:dyDescent="0.2">
      <c r="A21" s="138" t="s">
        <v>22</v>
      </c>
      <c r="B21" s="139"/>
      <c r="C21" s="139"/>
      <c r="D21" s="139"/>
      <c r="E21" s="139"/>
      <c r="F21" s="139"/>
      <c r="G21" s="140"/>
    </row>
    <row r="22" spans="1:7" s="9" customFormat="1" hidden="1" x14ac:dyDescent="0.2">
      <c r="A22" s="138" t="s">
        <v>23</v>
      </c>
      <c r="B22" s="139"/>
      <c r="C22" s="139"/>
      <c r="D22" s="139"/>
      <c r="E22" s="139"/>
      <c r="F22" s="139"/>
      <c r="G22" s="140">
        <f t="shared" ref="G22:G41" si="0">SUM(B22:F22)</f>
        <v>0</v>
      </c>
    </row>
    <row r="23" spans="1:7" s="9" customFormat="1" hidden="1" x14ac:dyDescent="0.2">
      <c r="A23" s="152" t="s">
        <v>24</v>
      </c>
      <c r="B23" s="153"/>
      <c r="C23" s="153"/>
      <c r="D23" s="153"/>
      <c r="E23" s="153"/>
      <c r="F23" s="153"/>
      <c r="G23" s="154">
        <f t="shared" si="0"/>
        <v>0</v>
      </c>
    </row>
    <row r="24" spans="1:7" s="9" customFormat="1" ht="22.5" x14ac:dyDescent="0.2">
      <c r="A24" s="155" t="s">
        <v>42</v>
      </c>
      <c r="B24" s="156"/>
      <c r="C24" s="193">
        <v>2159621.54</v>
      </c>
      <c r="D24" s="156"/>
      <c r="E24" s="156"/>
      <c r="F24" s="156"/>
      <c r="G24" s="156">
        <f t="shared" si="0"/>
        <v>2159621.54</v>
      </c>
    </row>
    <row r="25" spans="1:7" s="9" customFormat="1" ht="25.5" customHeight="1" x14ac:dyDescent="0.2">
      <c r="A25" s="155" t="s">
        <v>55</v>
      </c>
      <c r="B25" s="156"/>
      <c r="C25" s="193">
        <v>269568</v>
      </c>
      <c r="D25" s="156"/>
      <c r="E25" s="156"/>
      <c r="F25" s="156"/>
      <c r="G25" s="156">
        <f>SUM(C25:F25)</f>
        <v>269568</v>
      </c>
    </row>
    <row r="26" spans="1:7" s="9" customFormat="1" ht="22.5" x14ac:dyDescent="0.2">
      <c r="A26" s="157" t="s">
        <v>37</v>
      </c>
      <c r="B26" s="158"/>
      <c r="C26" s="194">
        <v>2793735.17</v>
      </c>
      <c r="D26" s="159"/>
      <c r="E26" s="159"/>
      <c r="F26" s="159"/>
      <c r="G26" s="160">
        <f t="shared" si="0"/>
        <v>2793735.17</v>
      </c>
    </row>
    <row r="27" spans="1:7" s="9" customFormat="1" x14ac:dyDescent="0.2">
      <c r="A27" s="161" t="s">
        <v>49</v>
      </c>
      <c r="B27" s="162"/>
      <c r="C27" s="195">
        <v>1145576</v>
      </c>
      <c r="D27" s="156"/>
      <c r="E27" s="156"/>
      <c r="F27" s="156"/>
      <c r="G27" s="156">
        <f t="shared" si="0"/>
        <v>1145576</v>
      </c>
    </row>
    <row r="28" spans="1:7" s="9" customFormat="1" x14ac:dyDescent="0.2">
      <c r="A28" s="163" t="s">
        <v>62</v>
      </c>
      <c r="B28" s="164"/>
      <c r="C28" s="196">
        <v>1854140</v>
      </c>
      <c r="D28" s="164"/>
      <c r="E28" s="164"/>
      <c r="F28" s="164"/>
      <c r="G28" s="165">
        <f t="shared" si="0"/>
        <v>1854140</v>
      </c>
    </row>
    <row r="29" spans="1:7" s="9" customFormat="1" x14ac:dyDescent="0.2">
      <c r="A29" s="166" t="s">
        <v>50</v>
      </c>
      <c r="B29" s="167"/>
      <c r="C29" s="197">
        <v>98400</v>
      </c>
      <c r="D29" s="167"/>
      <c r="E29" s="167"/>
      <c r="F29" s="167"/>
      <c r="G29" s="168">
        <f t="shared" si="0"/>
        <v>98400</v>
      </c>
    </row>
    <row r="30" spans="1:7" s="9" customFormat="1" ht="22.5" x14ac:dyDescent="0.2">
      <c r="A30" s="169" t="s">
        <v>56</v>
      </c>
      <c r="B30" s="167"/>
      <c r="C30" s="197">
        <v>341912</v>
      </c>
      <c r="D30" s="167"/>
      <c r="E30" s="167"/>
      <c r="F30" s="167"/>
      <c r="G30" s="168">
        <f t="shared" si="0"/>
        <v>341912</v>
      </c>
    </row>
    <row r="31" spans="1:7" s="9" customFormat="1" ht="22.5" x14ac:dyDescent="0.2">
      <c r="A31" s="169" t="s">
        <v>57</v>
      </c>
      <c r="B31" s="167"/>
      <c r="C31" s="197">
        <v>1997098.35</v>
      </c>
      <c r="D31" s="167"/>
      <c r="E31" s="167"/>
      <c r="F31" s="167"/>
      <c r="G31" s="168">
        <f t="shared" si="0"/>
        <v>1997098.35</v>
      </c>
    </row>
    <row r="32" spans="1:7" s="9" customFormat="1" ht="22.5" x14ac:dyDescent="0.2">
      <c r="A32" s="169" t="s">
        <v>58</v>
      </c>
      <c r="B32" s="167"/>
      <c r="C32" s="197">
        <v>233240</v>
      </c>
      <c r="D32" s="167"/>
      <c r="E32" s="167"/>
      <c r="F32" s="167"/>
      <c r="G32" s="168">
        <f t="shared" si="0"/>
        <v>233240</v>
      </c>
    </row>
    <row r="33" spans="1:7" s="9" customFormat="1" ht="22.5" x14ac:dyDescent="0.2">
      <c r="A33" s="170" t="s">
        <v>51</v>
      </c>
      <c r="B33" s="171"/>
      <c r="C33" s="198">
        <v>239640</v>
      </c>
      <c r="D33" s="171"/>
      <c r="E33" s="171"/>
      <c r="F33" s="171"/>
      <c r="G33" s="172">
        <f t="shared" si="0"/>
        <v>239640</v>
      </c>
    </row>
    <row r="34" spans="1:7" s="9" customFormat="1" ht="22.5" x14ac:dyDescent="0.2">
      <c r="A34" s="170" t="s">
        <v>59</v>
      </c>
      <c r="B34" s="171"/>
      <c r="C34" s="198">
        <v>1897450</v>
      </c>
      <c r="D34" s="171"/>
      <c r="E34" s="171"/>
      <c r="F34" s="171"/>
      <c r="G34" s="172">
        <f t="shared" si="0"/>
        <v>1897450</v>
      </c>
    </row>
    <row r="35" spans="1:7" s="9" customFormat="1" ht="22.5" x14ac:dyDescent="0.2">
      <c r="A35" s="170" t="s">
        <v>60</v>
      </c>
      <c r="B35" s="171"/>
      <c r="C35" s="198">
        <v>1990000</v>
      </c>
      <c r="D35" s="171"/>
      <c r="E35" s="171"/>
      <c r="F35" s="171"/>
      <c r="G35" s="172">
        <f t="shared" si="0"/>
        <v>1990000</v>
      </c>
    </row>
    <row r="36" spans="1:7" s="9" customFormat="1" ht="22.5" x14ac:dyDescent="0.2">
      <c r="A36" s="173" t="s">
        <v>52</v>
      </c>
      <c r="B36" s="171"/>
      <c r="C36" s="198">
        <v>16750</v>
      </c>
      <c r="D36" s="171"/>
      <c r="E36" s="171"/>
      <c r="F36" s="171"/>
      <c r="G36" s="172">
        <f t="shared" si="0"/>
        <v>16750</v>
      </c>
    </row>
    <row r="37" spans="1:7" s="9" customFormat="1" ht="14.45" hidden="1" customHeight="1" x14ac:dyDescent="0.2">
      <c r="A37" s="262" t="s">
        <v>25</v>
      </c>
      <c r="B37" s="264"/>
      <c r="C37" s="266"/>
      <c r="D37" s="264"/>
      <c r="E37" s="264"/>
      <c r="F37" s="264"/>
      <c r="G37" s="259">
        <f t="shared" si="0"/>
        <v>0</v>
      </c>
    </row>
    <row r="38" spans="1:7" s="9" customFormat="1" hidden="1" x14ac:dyDescent="0.2">
      <c r="A38" s="263"/>
      <c r="B38" s="265"/>
      <c r="C38" s="267"/>
      <c r="D38" s="265"/>
      <c r="E38" s="265"/>
      <c r="F38" s="265"/>
      <c r="G38" s="260">
        <f t="shared" si="0"/>
        <v>0</v>
      </c>
    </row>
    <row r="39" spans="1:7" s="9" customFormat="1" ht="22.5" x14ac:dyDescent="0.2">
      <c r="A39" s="174" t="s">
        <v>44</v>
      </c>
      <c r="B39" s="175"/>
      <c r="C39" s="199">
        <v>4300000</v>
      </c>
      <c r="D39" s="175"/>
      <c r="E39" s="175"/>
      <c r="F39" s="176"/>
      <c r="G39" s="177">
        <f t="shared" si="0"/>
        <v>4300000</v>
      </c>
    </row>
    <row r="40" spans="1:7" s="9" customFormat="1" x14ac:dyDescent="0.2">
      <c r="A40" s="174" t="s">
        <v>53</v>
      </c>
      <c r="B40" s="175"/>
      <c r="C40" s="199">
        <v>598500</v>
      </c>
      <c r="D40" s="175"/>
      <c r="E40" s="175"/>
      <c r="F40" s="176"/>
      <c r="G40" s="177">
        <f t="shared" si="0"/>
        <v>598500</v>
      </c>
    </row>
    <row r="41" spans="1:7" s="9" customFormat="1" x14ac:dyDescent="0.2">
      <c r="A41" s="174" t="s">
        <v>54</v>
      </c>
      <c r="B41" s="139"/>
      <c r="C41" s="200">
        <v>1015000</v>
      </c>
      <c r="D41" s="139"/>
      <c r="E41" s="139"/>
      <c r="F41" s="178"/>
      <c r="G41" s="179">
        <f t="shared" si="0"/>
        <v>1015000</v>
      </c>
    </row>
    <row r="42" spans="1:7" s="9" customFormat="1" hidden="1" x14ac:dyDescent="0.2">
      <c r="A42" s="180" t="s">
        <v>27</v>
      </c>
      <c r="B42" s="139"/>
      <c r="C42" s="200"/>
      <c r="D42" s="139"/>
      <c r="E42" s="139"/>
      <c r="F42" s="139"/>
      <c r="G42" s="140"/>
    </row>
    <row r="43" spans="1:7" s="9" customFormat="1" x14ac:dyDescent="0.2">
      <c r="A43" s="174" t="s">
        <v>61</v>
      </c>
      <c r="B43" s="139"/>
      <c r="C43" s="200">
        <v>3887004.84</v>
      </c>
      <c r="D43" s="139"/>
      <c r="E43" s="139"/>
      <c r="F43" s="139"/>
      <c r="G43" s="140">
        <f>SUM(C43:F43)</f>
        <v>3887004.84</v>
      </c>
    </row>
    <row r="44" spans="1:7" s="9" customFormat="1" x14ac:dyDescent="0.2">
      <c r="A44" s="181" t="s">
        <v>63</v>
      </c>
      <c r="B44" s="182">
        <f>SUM(B22:B42)</f>
        <v>0</v>
      </c>
      <c r="C44" s="182">
        <f>SUM(C24:C43)</f>
        <v>24837635.900000002</v>
      </c>
      <c r="D44" s="182"/>
      <c r="E44" s="182"/>
      <c r="F44" s="182"/>
      <c r="G44" s="183">
        <f>SUM(G24:G43)</f>
        <v>24837635.900000002</v>
      </c>
    </row>
    <row r="45" spans="1:7" s="9" customFormat="1" x14ac:dyDescent="0.2">
      <c r="A45" s="184" t="s">
        <v>64</v>
      </c>
      <c r="B45" s="185">
        <f>B20-B44</f>
        <v>29969219.034000002</v>
      </c>
      <c r="C45" s="185">
        <f>C20-C44</f>
        <v>4692388.7259999961</v>
      </c>
      <c r="D45" s="185"/>
      <c r="E45" s="185"/>
      <c r="F45" s="185"/>
      <c r="G45" s="186">
        <f>G20-G44</f>
        <v>34661607.760000005</v>
      </c>
    </row>
    <row r="46" spans="1:7" s="9" customFormat="1" ht="14.45" customHeight="1" x14ac:dyDescent="0.2">
      <c r="A46" s="261" t="s">
        <v>30</v>
      </c>
      <c r="B46" s="261"/>
      <c r="C46" s="261"/>
      <c r="D46" s="261"/>
      <c r="E46" s="261"/>
      <c r="F46" s="261"/>
      <c r="G46" s="261"/>
    </row>
    <row r="47" spans="1:7" s="9" customFormat="1" x14ac:dyDescent="0.2">
      <c r="A47" s="128"/>
      <c r="B47" s="128"/>
      <c r="C47" s="187"/>
      <c r="D47" s="128"/>
      <c r="E47" s="128"/>
      <c r="F47" s="128"/>
      <c r="G47" s="128"/>
    </row>
    <row r="48" spans="1:7" s="9" customFormat="1" x14ac:dyDescent="0.2">
      <c r="A48" s="188" t="s">
        <v>45</v>
      </c>
      <c r="B48" s="128"/>
      <c r="C48" s="128"/>
      <c r="D48" s="128"/>
      <c r="E48" s="128"/>
      <c r="F48" s="188" t="s">
        <v>47</v>
      </c>
      <c r="G48" s="128"/>
    </row>
    <row r="49" spans="1:7" s="9" customFormat="1" x14ac:dyDescent="0.2">
      <c r="A49" s="187" t="s">
        <v>46</v>
      </c>
      <c r="B49" s="128"/>
      <c r="C49" s="128"/>
      <c r="D49" s="128"/>
      <c r="E49" s="128"/>
      <c r="F49" s="128" t="s">
        <v>48</v>
      </c>
      <c r="G49" s="128"/>
    </row>
    <row r="50" spans="1:7" x14ac:dyDescent="0.2">
      <c r="A50" s="128"/>
      <c r="B50" s="128"/>
      <c r="C50" s="128"/>
      <c r="D50" s="128"/>
      <c r="E50" s="128"/>
      <c r="F50" s="128"/>
      <c r="G50" s="128"/>
    </row>
  </sheetData>
  <sheetProtection formatCells="0" formatColumns="0" formatRows="0" insertColumns="0" insertRows="0" insertHyperlinks="0" deleteColumns="0" deleteRows="0" sort="0" autoFilter="0" pivotTables="0"/>
  <mergeCells count="17">
    <mergeCell ref="G37:G38"/>
    <mergeCell ref="A46:G46"/>
    <mergeCell ref="A37:A38"/>
    <mergeCell ref="B37:B38"/>
    <mergeCell ref="C37:C38"/>
    <mergeCell ref="D37:D38"/>
    <mergeCell ref="E37:E38"/>
    <mergeCell ref="F37:F38"/>
    <mergeCell ref="A4:G4"/>
    <mergeCell ref="A9:A12"/>
    <mergeCell ref="B9:C9"/>
    <mergeCell ref="D9:D12"/>
    <mergeCell ref="E9:E12"/>
    <mergeCell ref="F9:F12"/>
    <mergeCell ref="G9:G12"/>
    <mergeCell ref="B10:B12"/>
    <mergeCell ref="C10:C12"/>
  </mergeCells>
  <printOptions horizontalCentered="1"/>
  <pageMargins left="0.75" right="0.75" top="0.26" bottom="0" header="0.41" footer="0.31"/>
  <pageSetup paperSize="5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12" zoomScaleNormal="112" workbookViewId="0">
      <selection activeCell="E19" sqref="E19"/>
    </sheetView>
  </sheetViews>
  <sheetFormatPr defaultColWidth="9.125" defaultRowHeight="14.25" x14ac:dyDescent="0.2"/>
  <cols>
    <col min="1" max="1" width="37" style="9" customWidth="1"/>
    <col min="2" max="7" width="20.75" style="9" customWidth="1"/>
    <col min="8" max="8" width="8.875" style="9" customWidth="1"/>
    <col min="9" max="16384" width="9.125" style="29"/>
  </cols>
  <sheetData>
    <row r="1" spans="1:7" s="9" customFormat="1" x14ac:dyDescent="0.2">
      <c r="A1" s="126" t="s">
        <v>0</v>
      </c>
      <c r="B1" s="34"/>
      <c r="C1" s="34"/>
      <c r="D1" s="34"/>
      <c r="E1" s="34"/>
    </row>
    <row r="2" spans="1:7" s="10" customFormat="1" x14ac:dyDescent="0.25">
      <c r="A2" s="126" t="s">
        <v>1</v>
      </c>
    </row>
    <row r="3" spans="1:7" s="10" customFormat="1" x14ac:dyDescent="0.25"/>
    <row r="4" spans="1:7" s="9" customFormat="1" x14ac:dyDescent="0.2">
      <c r="A4" s="239" t="s">
        <v>2</v>
      </c>
      <c r="B4" s="239"/>
      <c r="C4" s="239"/>
      <c r="D4" s="239"/>
      <c r="E4" s="239"/>
      <c r="F4" s="239"/>
      <c r="G4" s="239"/>
    </row>
    <row r="5" spans="1:7" s="9" customFormat="1" x14ac:dyDescent="0.2">
      <c r="A5" s="127"/>
      <c r="B5" s="127"/>
      <c r="C5" s="127"/>
      <c r="D5" s="127"/>
      <c r="E5" s="127"/>
      <c r="F5" s="128"/>
      <c r="G5" s="128"/>
    </row>
    <row r="6" spans="1:7" s="9" customFormat="1" x14ac:dyDescent="0.2">
      <c r="A6" s="189" t="s">
        <v>3</v>
      </c>
      <c r="B6" s="129" t="s">
        <v>39</v>
      </c>
      <c r="C6" s="130"/>
      <c r="D6" s="128"/>
      <c r="E6" s="128"/>
      <c r="F6" s="131" t="s">
        <v>4</v>
      </c>
      <c r="G6" s="132">
        <v>2023</v>
      </c>
    </row>
    <row r="7" spans="1:7" s="9" customFormat="1" x14ac:dyDescent="0.2">
      <c r="A7" s="190" t="s">
        <v>5</v>
      </c>
      <c r="B7" s="133" t="s">
        <v>40</v>
      </c>
      <c r="C7" s="134"/>
      <c r="D7" s="128"/>
      <c r="E7" s="128"/>
      <c r="F7" s="135" t="s">
        <v>6</v>
      </c>
      <c r="G7" s="136">
        <v>4</v>
      </c>
    </row>
    <row r="8" spans="1:7" s="9" customFormat="1" x14ac:dyDescent="0.2">
      <c r="A8" s="190" t="s">
        <v>7</v>
      </c>
      <c r="B8" s="137" t="s">
        <v>41</v>
      </c>
      <c r="C8" s="128"/>
      <c r="D8" s="127"/>
      <c r="E8" s="128"/>
      <c r="F8" s="128"/>
      <c r="G8" s="128"/>
    </row>
    <row r="9" spans="1:7" s="9" customFormat="1" x14ac:dyDescent="0.2">
      <c r="A9" s="240" t="s">
        <v>8</v>
      </c>
      <c r="B9" s="243" t="s">
        <v>9</v>
      </c>
      <c r="C9" s="244"/>
      <c r="D9" s="245" t="s">
        <v>10</v>
      </c>
      <c r="E9" s="248" t="s">
        <v>11</v>
      </c>
      <c r="F9" s="251" t="s">
        <v>12</v>
      </c>
      <c r="G9" s="252" t="s">
        <v>13</v>
      </c>
    </row>
    <row r="10" spans="1:7" s="9" customFormat="1" x14ac:dyDescent="0.2">
      <c r="A10" s="241"/>
      <c r="B10" s="255" t="s">
        <v>14</v>
      </c>
      <c r="C10" s="258" t="s">
        <v>15</v>
      </c>
      <c r="D10" s="246"/>
      <c r="E10" s="249"/>
      <c r="F10" s="249"/>
      <c r="G10" s="253"/>
    </row>
    <row r="11" spans="1:7" s="9" customFormat="1" ht="13.5" customHeight="1" x14ac:dyDescent="0.2">
      <c r="A11" s="241"/>
      <c r="B11" s="256"/>
      <c r="C11" s="241"/>
      <c r="D11" s="246"/>
      <c r="E11" s="249"/>
      <c r="F11" s="249"/>
      <c r="G11" s="253"/>
    </row>
    <row r="12" spans="1:7" s="9" customFormat="1" x14ac:dyDescent="0.2">
      <c r="A12" s="242"/>
      <c r="B12" s="257"/>
      <c r="C12" s="242"/>
      <c r="D12" s="247"/>
      <c r="E12" s="250"/>
      <c r="F12" s="250"/>
      <c r="G12" s="254"/>
    </row>
    <row r="13" spans="1:7" s="9" customFormat="1" x14ac:dyDescent="0.2">
      <c r="A13" s="149" t="s">
        <v>16</v>
      </c>
      <c r="B13" s="191"/>
      <c r="C13" s="191"/>
      <c r="D13" s="191"/>
      <c r="E13" s="191"/>
      <c r="F13" s="191"/>
      <c r="G13" s="192"/>
    </row>
    <row r="14" spans="1:7" s="9" customFormat="1" x14ac:dyDescent="0.2">
      <c r="A14" s="138" t="s">
        <v>17</v>
      </c>
      <c r="B14" s="139">
        <v>12063881.51</v>
      </c>
      <c r="C14" s="139">
        <v>28149056.809999999</v>
      </c>
      <c r="D14" s="139"/>
      <c r="E14" s="139"/>
      <c r="F14" s="139"/>
      <c r="G14" s="140">
        <f>SUM(B14:F14)</f>
        <v>40212938.32</v>
      </c>
    </row>
    <row r="15" spans="1:7" s="9" customFormat="1" x14ac:dyDescent="0.2">
      <c r="A15" s="138" t="s">
        <v>18</v>
      </c>
      <c r="B15" s="139"/>
      <c r="C15" s="139"/>
      <c r="D15" s="139"/>
      <c r="E15" s="139"/>
      <c r="F15" s="139"/>
      <c r="G15" s="140"/>
    </row>
    <row r="16" spans="1:7" s="9" customFormat="1" ht="22.5" x14ac:dyDescent="0.2">
      <c r="A16" s="141" t="s">
        <v>19</v>
      </c>
      <c r="B16" s="142"/>
      <c r="C16" s="142"/>
      <c r="D16" s="142"/>
      <c r="E16" s="142"/>
      <c r="F16" s="142"/>
      <c r="G16" s="143"/>
    </row>
    <row r="17" spans="1:7" s="9" customFormat="1" x14ac:dyDescent="0.2">
      <c r="A17" s="144">
        <v>2021</v>
      </c>
      <c r="B17" s="145">
        <v>5718821.4699999997</v>
      </c>
      <c r="C17" s="145">
        <v>648255.61</v>
      </c>
      <c r="D17" s="145"/>
      <c r="E17" s="145"/>
      <c r="F17" s="145"/>
      <c r="G17" s="146">
        <f>B17+C17+D17+E17+F17</f>
        <v>6367077.0800000001</v>
      </c>
    </row>
    <row r="18" spans="1:7" s="9" customFormat="1" x14ac:dyDescent="0.2">
      <c r="A18" s="144">
        <v>2022</v>
      </c>
      <c r="B18" s="145">
        <v>12490956.98</v>
      </c>
      <c r="C18" s="145">
        <v>1443074.32</v>
      </c>
      <c r="D18" s="145"/>
      <c r="E18" s="145"/>
      <c r="F18" s="145"/>
      <c r="G18" s="146">
        <f>SUM(B18:F18)</f>
        <v>13934031.300000001</v>
      </c>
    </row>
    <row r="19" spans="1:7" s="9" customFormat="1" x14ac:dyDescent="0.2">
      <c r="A19" s="147" t="s">
        <v>20</v>
      </c>
      <c r="B19" s="148">
        <f>B17+B18</f>
        <v>18209778.449999999</v>
      </c>
      <c r="C19" s="148">
        <f>C17+C18</f>
        <v>2091329.9300000002</v>
      </c>
      <c r="D19" s="148"/>
      <c r="E19" s="148"/>
      <c r="F19" s="148"/>
      <c r="G19" s="148">
        <f>G17+G18</f>
        <v>20301108.380000003</v>
      </c>
    </row>
    <row r="20" spans="1:7" s="9" customFormat="1" x14ac:dyDescent="0.2">
      <c r="A20" s="149" t="s">
        <v>21</v>
      </c>
      <c r="B20" s="150">
        <f>B14+B19</f>
        <v>30273659.960000001</v>
      </c>
      <c r="C20" s="150">
        <f>C14+C19</f>
        <v>30240386.739999998</v>
      </c>
      <c r="D20" s="150"/>
      <c r="E20" s="150"/>
      <c r="F20" s="150"/>
      <c r="G20" s="151">
        <f>G14+G19</f>
        <v>60514046.700000003</v>
      </c>
    </row>
    <row r="21" spans="1:7" s="9" customFormat="1" hidden="1" x14ac:dyDescent="0.2">
      <c r="A21" s="138" t="s">
        <v>22</v>
      </c>
      <c r="B21" s="139"/>
      <c r="C21" s="139"/>
      <c r="D21" s="139"/>
      <c r="E21" s="139"/>
      <c r="F21" s="139"/>
      <c r="G21" s="140"/>
    </row>
    <row r="22" spans="1:7" s="9" customFormat="1" hidden="1" x14ac:dyDescent="0.2">
      <c r="A22" s="138" t="s">
        <v>23</v>
      </c>
      <c r="B22" s="139"/>
      <c r="C22" s="139"/>
      <c r="D22" s="139"/>
      <c r="E22" s="139"/>
      <c r="F22" s="139"/>
      <c r="G22" s="140">
        <f t="shared" ref="G22:G41" si="0">SUM(B22:F22)</f>
        <v>0</v>
      </c>
    </row>
    <row r="23" spans="1:7" s="9" customFormat="1" hidden="1" x14ac:dyDescent="0.2">
      <c r="A23" s="152" t="s">
        <v>24</v>
      </c>
      <c r="B23" s="153"/>
      <c r="C23" s="153"/>
      <c r="D23" s="153"/>
      <c r="E23" s="153"/>
      <c r="F23" s="153"/>
      <c r="G23" s="154">
        <f t="shared" si="0"/>
        <v>0</v>
      </c>
    </row>
    <row r="24" spans="1:7" s="9" customFormat="1" ht="22.5" x14ac:dyDescent="0.2">
      <c r="A24" s="155" t="s">
        <v>42</v>
      </c>
      <c r="B24" s="156"/>
      <c r="C24" s="193">
        <v>2159621.54</v>
      </c>
      <c r="D24" s="156"/>
      <c r="E24" s="156"/>
      <c r="F24" s="156"/>
      <c r="G24" s="156">
        <f t="shared" si="0"/>
        <v>2159621.54</v>
      </c>
    </row>
    <row r="25" spans="1:7" s="9" customFormat="1" ht="25.5" customHeight="1" x14ac:dyDescent="0.2">
      <c r="A25" s="155" t="s">
        <v>55</v>
      </c>
      <c r="B25" s="156"/>
      <c r="C25" s="193">
        <v>269568</v>
      </c>
      <c r="D25" s="156"/>
      <c r="E25" s="156"/>
      <c r="F25" s="156"/>
      <c r="G25" s="156">
        <f>SUM(C25:F25)</f>
        <v>269568</v>
      </c>
    </row>
    <row r="26" spans="1:7" s="9" customFormat="1" ht="22.5" x14ac:dyDescent="0.2">
      <c r="A26" s="157" t="s">
        <v>37</v>
      </c>
      <c r="B26" s="158"/>
      <c r="C26" s="194">
        <v>2793735.17</v>
      </c>
      <c r="D26" s="159"/>
      <c r="E26" s="159"/>
      <c r="F26" s="159"/>
      <c r="G26" s="160">
        <f t="shared" si="0"/>
        <v>2793735.17</v>
      </c>
    </row>
    <row r="27" spans="1:7" s="9" customFormat="1" x14ac:dyDescent="0.2">
      <c r="A27" s="161" t="s">
        <v>49</v>
      </c>
      <c r="B27" s="162"/>
      <c r="C27" s="195">
        <v>1145576</v>
      </c>
      <c r="D27" s="156"/>
      <c r="E27" s="156"/>
      <c r="F27" s="156"/>
      <c r="G27" s="156">
        <f t="shared" si="0"/>
        <v>1145576</v>
      </c>
    </row>
    <row r="28" spans="1:7" s="9" customFormat="1" x14ac:dyDescent="0.2">
      <c r="A28" s="163" t="s">
        <v>62</v>
      </c>
      <c r="B28" s="164"/>
      <c r="C28" s="196">
        <v>1854140</v>
      </c>
      <c r="D28" s="164"/>
      <c r="E28" s="164"/>
      <c r="F28" s="164"/>
      <c r="G28" s="165">
        <f t="shared" si="0"/>
        <v>1854140</v>
      </c>
    </row>
    <row r="29" spans="1:7" s="9" customFormat="1" x14ac:dyDescent="0.2">
      <c r="A29" s="166" t="s">
        <v>50</v>
      </c>
      <c r="B29" s="167"/>
      <c r="C29" s="197">
        <v>98400</v>
      </c>
      <c r="D29" s="167"/>
      <c r="E29" s="167"/>
      <c r="F29" s="167"/>
      <c r="G29" s="168">
        <f t="shared" si="0"/>
        <v>98400</v>
      </c>
    </row>
    <row r="30" spans="1:7" s="9" customFormat="1" ht="22.5" x14ac:dyDescent="0.2">
      <c r="A30" s="169" t="s">
        <v>56</v>
      </c>
      <c r="B30" s="167"/>
      <c r="C30" s="197">
        <v>341912</v>
      </c>
      <c r="D30" s="167"/>
      <c r="E30" s="167"/>
      <c r="F30" s="167"/>
      <c r="G30" s="168">
        <f t="shared" si="0"/>
        <v>341912</v>
      </c>
    </row>
    <row r="31" spans="1:7" s="9" customFormat="1" ht="22.5" x14ac:dyDescent="0.2">
      <c r="A31" s="169" t="s">
        <v>57</v>
      </c>
      <c r="B31" s="167"/>
      <c r="C31" s="197">
        <v>1997098.35</v>
      </c>
      <c r="D31" s="167"/>
      <c r="E31" s="167"/>
      <c r="F31" s="167"/>
      <c r="G31" s="168">
        <f t="shared" si="0"/>
        <v>1997098.35</v>
      </c>
    </row>
    <row r="32" spans="1:7" s="9" customFormat="1" ht="22.5" x14ac:dyDescent="0.2">
      <c r="A32" s="169" t="s">
        <v>58</v>
      </c>
      <c r="B32" s="167"/>
      <c r="C32" s="197">
        <v>233240</v>
      </c>
      <c r="D32" s="167"/>
      <c r="E32" s="167"/>
      <c r="F32" s="167"/>
      <c r="G32" s="168">
        <f t="shared" si="0"/>
        <v>233240</v>
      </c>
    </row>
    <row r="33" spans="1:7" s="9" customFormat="1" ht="22.5" x14ac:dyDescent="0.2">
      <c r="A33" s="170" t="s">
        <v>51</v>
      </c>
      <c r="B33" s="171"/>
      <c r="C33" s="198">
        <v>239640</v>
      </c>
      <c r="D33" s="171"/>
      <c r="E33" s="171"/>
      <c r="F33" s="171"/>
      <c r="G33" s="172">
        <f t="shared" si="0"/>
        <v>239640</v>
      </c>
    </row>
    <row r="34" spans="1:7" s="9" customFormat="1" ht="22.5" x14ac:dyDescent="0.2">
      <c r="A34" s="170" t="s">
        <v>59</v>
      </c>
      <c r="B34" s="171"/>
      <c r="C34" s="198">
        <v>1897450</v>
      </c>
      <c r="D34" s="171"/>
      <c r="E34" s="171"/>
      <c r="F34" s="171"/>
      <c r="G34" s="172">
        <f t="shared" si="0"/>
        <v>1897450</v>
      </c>
    </row>
    <row r="35" spans="1:7" s="9" customFormat="1" ht="22.5" x14ac:dyDescent="0.2">
      <c r="A35" s="170" t="s">
        <v>60</v>
      </c>
      <c r="B35" s="171"/>
      <c r="C35" s="198">
        <v>1990000</v>
      </c>
      <c r="D35" s="171"/>
      <c r="E35" s="171"/>
      <c r="F35" s="171"/>
      <c r="G35" s="172">
        <f t="shared" si="0"/>
        <v>1990000</v>
      </c>
    </row>
    <row r="36" spans="1:7" s="9" customFormat="1" ht="22.5" x14ac:dyDescent="0.2">
      <c r="A36" s="173" t="s">
        <v>52</v>
      </c>
      <c r="B36" s="171"/>
      <c r="C36" s="198">
        <v>16750</v>
      </c>
      <c r="D36" s="171"/>
      <c r="E36" s="171"/>
      <c r="F36" s="171"/>
      <c r="G36" s="172">
        <f t="shared" si="0"/>
        <v>16750</v>
      </c>
    </row>
    <row r="37" spans="1:7" s="9" customFormat="1" ht="14.45" hidden="1" customHeight="1" x14ac:dyDescent="0.2">
      <c r="A37" s="262" t="s">
        <v>25</v>
      </c>
      <c r="B37" s="264"/>
      <c r="C37" s="266"/>
      <c r="D37" s="264"/>
      <c r="E37" s="264"/>
      <c r="F37" s="264"/>
      <c r="G37" s="259">
        <f t="shared" si="0"/>
        <v>0</v>
      </c>
    </row>
    <row r="38" spans="1:7" s="9" customFormat="1" hidden="1" x14ac:dyDescent="0.2">
      <c r="A38" s="263"/>
      <c r="B38" s="265"/>
      <c r="C38" s="267"/>
      <c r="D38" s="265"/>
      <c r="E38" s="265"/>
      <c r="F38" s="265"/>
      <c r="G38" s="260">
        <f t="shared" si="0"/>
        <v>0</v>
      </c>
    </row>
    <row r="39" spans="1:7" s="9" customFormat="1" ht="22.5" x14ac:dyDescent="0.2">
      <c r="A39" s="174" t="s">
        <v>44</v>
      </c>
      <c r="B39" s="201"/>
      <c r="C39" s="202">
        <v>4300000</v>
      </c>
      <c r="D39" s="201"/>
      <c r="E39" s="201"/>
      <c r="F39" s="176"/>
      <c r="G39" s="177">
        <f t="shared" si="0"/>
        <v>4300000</v>
      </c>
    </row>
    <row r="40" spans="1:7" s="9" customFormat="1" x14ac:dyDescent="0.2">
      <c r="A40" s="174" t="s">
        <v>53</v>
      </c>
      <c r="B40" s="201"/>
      <c r="C40" s="202">
        <v>598500</v>
      </c>
      <c r="D40" s="201"/>
      <c r="E40" s="201"/>
      <c r="F40" s="176"/>
      <c r="G40" s="177">
        <f t="shared" si="0"/>
        <v>598500</v>
      </c>
    </row>
    <row r="41" spans="1:7" s="9" customFormat="1" x14ac:dyDescent="0.2">
      <c r="A41" s="174" t="s">
        <v>54</v>
      </c>
      <c r="B41" s="139"/>
      <c r="C41" s="200">
        <v>1015000</v>
      </c>
      <c r="D41" s="139"/>
      <c r="E41" s="139"/>
      <c r="F41" s="178"/>
      <c r="G41" s="179">
        <f t="shared" si="0"/>
        <v>1015000</v>
      </c>
    </row>
    <row r="42" spans="1:7" s="9" customFormat="1" hidden="1" x14ac:dyDescent="0.2">
      <c r="A42" s="180" t="s">
        <v>27</v>
      </c>
      <c r="B42" s="139"/>
      <c r="C42" s="200"/>
      <c r="D42" s="139"/>
      <c r="E42" s="139"/>
      <c r="F42" s="139"/>
      <c r="G42" s="140"/>
    </row>
    <row r="43" spans="1:7" s="9" customFormat="1" x14ac:dyDescent="0.2">
      <c r="A43" s="174" t="s">
        <v>61</v>
      </c>
      <c r="B43" s="139"/>
      <c r="C43" s="200">
        <v>3887004.84</v>
      </c>
      <c r="D43" s="139"/>
      <c r="E43" s="139"/>
      <c r="F43" s="139"/>
      <c r="G43" s="140">
        <f>SUM(C43:F43)</f>
        <v>3887004.84</v>
      </c>
    </row>
    <row r="44" spans="1:7" s="9" customFormat="1" x14ac:dyDescent="0.2">
      <c r="A44" s="181" t="s">
        <v>63</v>
      </c>
      <c r="B44" s="182">
        <f>SUM(B22:B42)</f>
        <v>0</v>
      </c>
      <c r="C44" s="182">
        <f>SUM(C24:C43)</f>
        <v>24837635.900000002</v>
      </c>
      <c r="D44" s="182"/>
      <c r="E44" s="182"/>
      <c r="F44" s="182"/>
      <c r="G44" s="183">
        <f>SUM(G24:G43)</f>
        <v>24837635.900000002</v>
      </c>
    </row>
    <row r="45" spans="1:7" s="9" customFormat="1" x14ac:dyDescent="0.2">
      <c r="A45" s="184" t="s">
        <v>64</v>
      </c>
      <c r="B45" s="185">
        <f>B20-B44</f>
        <v>30273659.960000001</v>
      </c>
      <c r="C45" s="185">
        <f>C20-C44</f>
        <v>5402750.8399999961</v>
      </c>
      <c r="D45" s="185"/>
      <c r="E45" s="185"/>
      <c r="F45" s="185"/>
      <c r="G45" s="186">
        <f>G20-G44</f>
        <v>35676410.799999997</v>
      </c>
    </row>
    <row r="46" spans="1:7" s="9" customFormat="1" ht="14.45" customHeight="1" x14ac:dyDescent="0.2">
      <c r="A46" s="261" t="s">
        <v>30</v>
      </c>
      <c r="B46" s="261"/>
      <c r="C46" s="261"/>
      <c r="D46" s="261"/>
      <c r="E46" s="261"/>
      <c r="F46" s="261"/>
      <c r="G46" s="261"/>
    </row>
    <row r="47" spans="1:7" s="9" customFormat="1" x14ac:dyDescent="0.2">
      <c r="A47" s="128"/>
      <c r="B47" s="128"/>
      <c r="C47" s="187"/>
      <c r="D47" s="128"/>
      <c r="E47" s="128"/>
      <c r="F47" s="128"/>
      <c r="G47" s="128"/>
    </row>
    <row r="48" spans="1:7" s="9" customFormat="1" x14ac:dyDescent="0.2">
      <c r="A48" s="188" t="s">
        <v>45</v>
      </c>
      <c r="B48" s="128"/>
      <c r="C48" s="128"/>
      <c r="D48" s="128"/>
      <c r="E48" s="128"/>
      <c r="F48" s="188" t="s">
        <v>47</v>
      </c>
      <c r="G48" s="128"/>
    </row>
    <row r="49" spans="1:7" s="9" customFormat="1" x14ac:dyDescent="0.2">
      <c r="A49" s="187" t="s">
        <v>46</v>
      </c>
      <c r="B49" s="128"/>
      <c r="C49" s="128"/>
      <c r="D49" s="128"/>
      <c r="E49" s="128"/>
      <c r="F49" s="128" t="s">
        <v>48</v>
      </c>
      <c r="G49" s="128"/>
    </row>
    <row r="50" spans="1:7" x14ac:dyDescent="0.2">
      <c r="A50" s="128"/>
      <c r="B50" s="128"/>
      <c r="C50" s="128"/>
      <c r="D50" s="128"/>
      <c r="E50" s="128"/>
      <c r="F50" s="128"/>
      <c r="G50" s="128"/>
    </row>
  </sheetData>
  <sheetProtection password="CFFB" sheet="1" objects="1" scenarios="1"/>
  <mergeCells count="17">
    <mergeCell ref="G37:G38"/>
    <mergeCell ref="A46:G46"/>
    <mergeCell ref="A37:A38"/>
    <mergeCell ref="B37:B38"/>
    <mergeCell ref="C37:C38"/>
    <mergeCell ref="D37:D38"/>
    <mergeCell ref="E37:E38"/>
    <mergeCell ref="F37:F38"/>
    <mergeCell ref="A4:G4"/>
    <mergeCell ref="A9:A12"/>
    <mergeCell ref="B9:C9"/>
    <mergeCell ref="D9:D12"/>
    <mergeCell ref="E9:E12"/>
    <mergeCell ref="F9:F12"/>
    <mergeCell ref="G9:G12"/>
    <mergeCell ref="B10:B12"/>
    <mergeCell ref="C10:C12"/>
  </mergeCells>
  <printOptions horizontalCentered="1"/>
  <pageMargins left="0.75" right="0.75" top="0.26" bottom="0" header="0.41" footer="0.31"/>
  <pageSetup paperSize="5" scale="8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16" sqref="G16"/>
    </sheetView>
  </sheetViews>
  <sheetFormatPr defaultRowHeight="15" x14ac:dyDescent="0.25"/>
  <sheetData>
    <row r="1" spans="1:1" ht="23.45" customHeight="1" x14ac:dyDescent="0.35">
      <c r="A1" s="1" t="s">
        <v>32</v>
      </c>
    </row>
    <row r="3" spans="1:1" x14ac:dyDescent="0.25">
      <c r="A3" t="s">
        <v>33</v>
      </c>
    </row>
    <row r="5" spans="1:1" x14ac:dyDescent="0.25">
      <c r="A5" t="s">
        <v>34</v>
      </c>
    </row>
    <row r="6" spans="1:1" x14ac:dyDescent="0.25">
      <c r="A6" s="2" t="s">
        <v>35</v>
      </c>
    </row>
    <row r="9" spans="1:1" x14ac:dyDescent="0.25">
      <c r="A9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Q</vt:lpstr>
      <vt:lpstr>2nd Q</vt:lpstr>
      <vt:lpstr>3RD Q</vt:lpstr>
      <vt:lpstr>4th Q</vt:lpstr>
      <vt:lpstr>4th Q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Aure</dc:creator>
  <cp:lastModifiedBy>Windows User</cp:lastModifiedBy>
  <cp:lastPrinted>2031-11-11T07:06:40Z</cp:lastPrinted>
  <dcterms:created xsi:type="dcterms:W3CDTF">2015-06-05T18:17:20Z</dcterms:created>
  <dcterms:modified xsi:type="dcterms:W3CDTF">2024-02-12T02:41:57Z</dcterms:modified>
</cp:coreProperties>
</file>