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1" sheetId="1" r:id="rId4"/>
    <sheet state="visible" name="Задача 2" sheetId="2" r:id="rId5"/>
    <sheet state="visible" name="Задача 4" sheetId="3" r:id="rId6"/>
    <sheet state="visible" name="Задача 5" sheetId="4" r:id="rId7"/>
  </sheets>
  <definedNames/>
  <calcPr/>
</workbook>
</file>

<file path=xl/sharedStrings.xml><?xml version="1.0" encoding="utf-8"?>
<sst xmlns="http://schemas.openxmlformats.org/spreadsheetml/2006/main" count="54" uniqueCount="42">
  <si>
    <t>Задача 1. Есть инвестиционный проект с денежными потоками по кварталам:</t>
  </si>
  <si>
    <t>Квартал 0 1 2 3 4 5</t>
  </si>
  <si>
    <t>денежный поток -1200 100 200 300 400 500</t>
  </si>
  <si>
    <t>Необходимо принять решение, инвестируем в проект или нет, если ставка дисконтирования 15% годовых.</t>
  </si>
  <si>
    <t>Ставка</t>
  </si>
  <si>
    <t>Квартал</t>
  </si>
  <si>
    <t xml:space="preserve">Денежный поток </t>
  </si>
  <si>
    <t>NPV</t>
  </si>
  <si>
    <t>Вывод:</t>
  </si>
  <si>
    <t>Поскольку чистая приведенная стоимость проекта больше нуля инвестицыии в него принесут прибыль.</t>
  </si>
  <si>
    <t>Задача 2. Для инвестиционного проекта с денежными потоками:</t>
  </si>
  <si>
    <t>Год 0 1 2 3 4 5 6</t>
  </si>
  <si>
    <t>денежный поток -1500 100 200 300 400 500 600</t>
  </si>
  <si>
    <t>найти NPV, если первые два года ставка дисконтирования равна 20%, следующие два года она равна 15%, и затем становится 10%.</t>
  </si>
  <si>
    <t>Год</t>
  </si>
  <si>
    <t>Диск. множетель</t>
  </si>
  <si>
    <t>Диск поток</t>
  </si>
  <si>
    <t>Задача 3. Для проекта из задачи 2 найти внутреннюю норму доходности.</t>
  </si>
  <si>
    <t>IRR</t>
  </si>
  <si>
    <t>Задача 4. Есть два инвестиционных проекта со следующими денежными потоками:</t>
  </si>
  <si>
    <t>Год 0 1 2 3 4 5</t>
  </si>
  <si>
    <t>Проект А -1000 100 250 450 500 550</t>
  </si>
  <si>
    <t>Проект Б -1000 200 300 400 450 500</t>
  </si>
  <si>
    <t>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</si>
  <si>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t>Проект А</t>
  </si>
  <si>
    <t>Проект Б</t>
  </si>
  <si>
    <t>NPV А</t>
  </si>
  <si>
    <t>PI A</t>
  </si>
  <si>
    <t>NPV Б</t>
  </si>
  <si>
    <t>PI Б</t>
  </si>
  <si>
    <t>Индекс доходности проекта А выше, инвестировать нужно в него.</t>
  </si>
  <si>
    <t>Задача 5. Есть два инвестиционных проекта со следующими денежными потоками:</t>
  </si>
  <si>
    <t>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</si>
  <si>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Поток А</t>
  </si>
  <si>
    <t>Поток Б</t>
  </si>
  <si>
    <t>Дисконт А</t>
  </si>
  <si>
    <t>Дисконт Б</t>
  </si>
  <si>
    <t>Окупаемасть А</t>
  </si>
  <si>
    <t>5 год</t>
  </si>
  <si>
    <t>Окупаемость Б</t>
  </si>
  <si>
    <t>4 год</t>
  </si>
  <si>
    <t>Выбрать следуетп проект Б, т.к он нкупается на 4 году, а проект А выходит на окупаемость только через 5 лет.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</si>
</sst>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2C2D30"/>
      <name val="Roboto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4" xfId="0" applyBorder="1" applyFont="1" applyNumberFormat="1"/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0" fillId="0" fontId="2" numFmtId="10" xfId="0" applyFont="1" applyNumberFormat="1"/>
    <xf borderId="1" fillId="0" fontId="2" numFmtId="0" xfId="0" applyAlignment="1" applyBorder="1" applyFont="1">
      <alignment horizontal="right" readingOrder="0"/>
    </xf>
    <xf borderId="1" fillId="0" fontId="2" numFmtId="2" xfId="0" applyAlignment="1" applyBorder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B5" s="3">
        <v>0.15</v>
      </c>
      <c r="C5" s="2"/>
      <c r="D5" s="2"/>
      <c r="E5" s="2"/>
      <c r="F5" s="2"/>
      <c r="G5" s="2"/>
    </row>
    <row r="6">
      <c r="A6" s="4" t="s">
        <v>5</v>
      </c>
      <c r="B6" s="5">
        <v>0.0</v>
      </c>
      <c r="C6" s="5">
        <v>1.0</v>
      </c>
      <c r="D6" s="5">
        <v>2.0</v>
      </c>
      <c r="E6" s="5">
        <v>3.0</v>
      </c>
      <c r="F6" s="5">
        <v>4.0</v>
      </c>
      <c r="G6" s="5">
        <v>5.0</v>
      </c>
    </row>
    <row r="7">
      <c r="A7" s="4" t="s">
        <v>6</v>
      </c>
      <c r="B7" s="6">
        <v>-1200.0</v>
      </c>
      <c r="C7" s="6">
        <v>100.0</v>
      </c>
      <c r="D7" s="6">
        <v>200.0</v>
      </c>
      <c r="E7" s="6">
        <v>300.0</v>
      </c>
      <c r="F7" s="6">
        <v>400.0</v>
      </c>
      <c r="G7" s="6">
        <v>500.0</v>
      </c>
    </row>
    <row r="8">
      <c r="A8" s="5" t="s">
        <v>7</v>
      </c>
      <c r="B8" s="7">
        <f t="array" ref="B8">NPV(B5/4,C7:G7)+B7</f>
        <v>111.988577</v>
      </c>
    </row>
    <row r="9">
      <c r="A9" s="2" t="s">
        <v>8</v>
      </c>
    </row>
    <row r="10">
      <c r="A10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  <row r="5">
      <c r="A5" s="4" t="s">
        <v>14</v>
      </c>
      <c r="B5" s="5">
        <v>0.0</v>
      </c>
      <c r="C5" s="5">
        <v>1.0</v>
      </c>
      <c r="D5" s="5">
        <v>2.0</v>
      </c>
      <c r="E5" s="5">
        <v>3.0</v>
      </c>
      <c r="F5" s="5">
        <v>4.0</v>
      </c>
      <c r="G5" s="5">
        <v>5.0</v>
      </c>
      <c r="H5" s="5">
        <v>6.0</v>
      </c>
    </row>
    <row r="6">
      <c r="A6" s="4" t="s">
        <v>4</v>
      </c>
      <c r="B6" s="8">
        <v>0.2</v>
      </c>
      <c r="C6" s="8">
        <v>0.2</v>
      </c>
      <c r="D6" s="8">
        <v>0.15</v>
      </c>
      <c r="E6" s="8">
        <v>0.15</v>
      </c>
      <c r="F6" s="8">
        <v>0.1</v>
      </c>
      <c r="G6" s="8">
        <v>0.1</v>
      </c>
      <c r="H6" s="8">
        <v>0.1</v>
      </c>
    </row>
    <row r="7">
      <c r="A7" s="4" t="s">
        <v>6</v>
      </c>
      <c r="B7" s="5">
        <v>-1500.0</v>
      </c>
      <c r="C7" s="5">
        <v>100.0</v>
      </c>
      <c r="D7" s="5">
        <v>200.0</v>
      </c>
      <c r="E7" s="5">
        <v>300.0</v>
      </c>
      <c r="F7" s="5">
        <v>400.0</v>
      </c>
      <c r="G7" s="5">
        <v>500.0</v>
      </c>
      <c r="H7" s="5">
        <v>600.0</v>
      </c>
    </row>
    <row r="8">
      <c r="A8" s="4" t="s">
        <v>15</v>
      </c>
      <c r="B8" s="9">
        <f t="shared" ref="B8:C8" si="1">1/(1+B6)^B5</f>
        <v>1</v>
      </c>
      <c r="C8" s="9">
        <f t="shared" si="1"/>
        <v>0.8333333333</v>
      </c>
      <c r="D8" s="9">
        <f t="shared" ref="D8:H8" si="2">C8/(1+D6)</f>
        <v>0.7246376812</v>
      </c>
      <c r="E8" s="9">
        <f t="shared" si="2"/>
        <v>0.6301197227</v>
      </c>
      <c r="F8" s="9">
        <f t="shared" si="2"/>
        <v>0.5728361116</v>
      </c>
      <c r="G8" s="9">
        <f t="shared" si="2"/>
        <v>0.5207601014</v>
      </c>
      <c r="H8" s="9">
        <f t="shared" si="2"/>
        <v>0.473418274</v>
      </c>
    </row>
    <row r="9">
      <c r="A9" s="4" t="s">
        <v>16</v>
      </c>
      <c r="B9" s="9">
        <f t="shared" ref="B9:H9" si="3">B7*B8</f>
        <v>-1500</v>
      </c>
      <c r="C9" s="9">
        <f t="shared" si="3"/>
        <v>83.33333333</v>
      </c>
      <c r="D9" s="9">
        <f t="shared" si="3"/>
        <v>144.9275362</v>
      </c>
      <c r="E9" s="9">
        <f t="shared" si="3"/>
        <v>189.0359168</v>
      </c>
      <c r="F9" s="9">
        <f t="shared" si="3"/>
        <v>229.1344446</v>
      </c>
      <c r="G9" s="9">
        <f t="shared" si="3"/>
        <v>260.3800507</v>
      </c>
      <c r="H9" s="9">
        <f t="shared" si="3"/>
        <v>284.0509644</v>
      </c>
    </row>
    <row r="10">
      <c r="A10" s="5" t="s">
        <v>7</v>
      </c>
      <c r="B10" s="9">
        <f>SUM(B9:H9)</f>
        <v>-309.1377538</v>
      </c>
    </row>
    <row r="12">
      <c r="A12" s="1" t="s">
        <v>17</v>
      </c>
    </row>
    <row r="13">
      <c r="A13" s="2" t="s">
        <v>18</v>
      </c>
      <c r="B13" s="10">
        <f>IRR(B7:H7)</f>
        <v>0.08252383124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2" t="s">
        <v>4</v>
      </c>
      <c r="B6" s="3">
        <v>0.1</v>
      </c>
    </row>
    <row r="7">
      <c r="A7" s="5" t="s">
        <v>14</v>
      </c>
      <c r="B7" s="5">
        <v>0.0</v>
      </c>
      <c r="C7" s="5">
        <v>1.0</v>
      </c>
      <c r="D7" s="5">
        <v>2.0</v>
      </c>
      <c r="E7" s="5">
        <v>3.0</v>
      </c>
      <c r="F7" s="5">
        <v>4.0</v>
      </c>
      <c r="G7" s="5">
        <v>5.0</v>
      </c>
    </row>
    <row r="8">
      <c r="A8" s="5" t="s">
        <v>24</v>
      </c>
      <c r="B8" s="5">
        <v>-1000.0</v>
      </c>
      <c r="C8" s="5">
        <v>100.0</v>
      </c>
      <c r="D8" s="5">
        <v>250.0</v>
      </c>
      <c r="E8" s="5">
        <v>450.0</v>
      </c>
      <c r="F8" s="5">
        <v>500.0</v>
      </c>
      <c r="G8" s="5">
        <v>550.0</v>
      </c>
    </row>
    <row r="9">
      <c r="A9" s="5" t="s">
        <v>25</v>
      </c>
      <c r="B9" s="5">
        <v>-1000.0</v>
      </c>
      <c r="C9" s="5">
        <v>200.0</v>
      </c>
      <c r="D9" s="5">
        <v>300.0</v>
      </c>
      <c r="E9" s="5">
        <v>400.0</v>
      </c>
      <c r="F9" s="5">
        <v>450.0</v>
      </c>
      <c r="G9" s="5">
        <v>500.0</v>
      </c>
    </row>
    <row r="10">
      <c r="A10" s="5" t="s">
        <v>26</v>
      </c>
      <c r="B10" s="7">
        <f t="shared" ref="B10:B11" si="1">NPV($B$6,C8:G8)+B8</f>
        <v>318.6257769</v>
      </c>
      <c r="C10" s="11" t="s">
        <v>27</v>
      </c>
      <c r="D10" s="12">
        <f t="shared" ref="D10:D11" si="2">1+(B10/B8)</f>
        <v>0.6813742231</v>
      </c>
    </row>
    <row r="11">
      <c r="A11" s="5" t="s">
        <v>28</v>
      </c>
      <c r="B11" s="7">
        <f t="shared" si="1"/>
        <v>348.0947029</v>
      </c>
      <c r="C11" s="11" t="s">
        <v>29</v>
      </c>
      <c r="D11" s="12">
        <f t="shared" si="2"/>
        <v>0.6519052971</v>
      </c>
    </row>
    <row r="12">
      <c r="A12" s="2" t="s">
        <v>8</v>
      </c>
    </row>
    <row r="13">
      <c r="A13" s="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32</v>
      </c>
    </row>
    <row r="6">
      <c r="A6" s="2" t="s">
        <v>4</v>
      </c>
      <c r="B6" s="3">
        <v>0.1</v>
      </c>
    </row>
    <row r="7">
      <c r="A7" s="5" t="s">
        <v>14</v>
      </c>
      <c r="B7" s="5">
        <v>0.0</v>
      </c>
      <c r="C7" s="5">
        <v>1.0</v>
      </c>
      <c r="D7" s="5">
        <v>2.0</v>
      </c>
      <c r="E7" s="5">
        <v>3.0</v>
      </c>
      <c r="F7" s="5">
        <v>4.0</v>
      </c>
      <c r="G7" s="5">
        <v>5.0</v>
      </c>
    </row>
    <row r="8">
      <c r="A8" s="5" t="s">
        <v>33</v>
      </c>
      <c r="B8" s="5">
        <v>-1000.0</v>
      </c>
      <c r="C8" s="5">
        <v>100.0</v>
      </c>
      <c r="D8" s="5">
        <v>250.0</v>
      </c>
      <c r="E8" s="5">
        <v>450.0</v>
      </c>
      <c r="F8" s="5">
        <v>500.0</v>
      </c>
      <c r="G8" s="5">
        <v>550.0</v>
      </c>
    </row>
    <row r="9">
      <c r="A9" s="5" t="s">
        <v>34</v>
      </c>
      <c r="B9" s="5">
        <v>-1000.0</v>
      </c>
      <c r="C9" s="5">
        <v>200.0</v>
      </c>
      <c r="D9" s="5">
        <v>300.0</v>
      </c>
      <c r="E9" s="5">
        <v>400.0</v>
      </c>
      <c r="F9" s="5">
        <v>450.0</v>
      </c>
      <c r="G9" s="5">
        <v>500.0</v>
      </c>
    </row>
    <row r="10">
      <c r="A10" s="5" t="s">
        <v>35</v>
      </c>
      <c r="B10" s="9">
        <f t="shared" ref="B10:G10" si="1">B8*1/(1+$B$6)^B7</f>
        <v>-1000</v>
      </c>
      <c r="C10" s="9">
        <f t="shared" si="1"/>
        <v>90.90909091</v>
      </c>
      <c r="D10" s="9">
        <f t="shared" si="1"/>
        <v>206.6115702</v>
      </c>
      <c r="E10" s="9">
        <f t="shared" si="1"/>
        <v>338.0916604</v>
      </c>
      <c r="F10" s="9">
        <f t="shared" si="1"/>
        <v>341.5067277</v>
      </c>
      <c r="G10" s="9">
        <f t="shared" si="1"/>
        <v>341.5067277</v>
      </c>
    </row>
    <row r="11">
      <c r="A11" s="5" t="s">
        <v>36</v>
      </c>
      <c r="B11" s="9">
        <f t="shared" ref="B11:G11" si="2">B9*1/(1+$B$6)^B7</f>
        <v>-1000</v>
      </c>
      <c r="C11" s="9">
        <f t="shared" si="2"/>
        <v>181.8181818</v>
      </c>
      <c r="D11" s="9">
        <f t="shared" si="2"/>
        <v>247.9338843</v>
      </c>
      <c r="E11" s="9">
        <f t="shared" si="2"/>
        <v>300.5259204</v>
      </c>
      <c r="F11" s="9">
        <f t="shared" si="2"/>
        <v>307.3560549</v>
      </c>
      <c r="G11" s="9">
        <f t="shared" si="2"/>
        <v>310.4606615</v>
      </c>
    </row>
    <row r="12">
      <c r="A12" s="2" t="s">
        <v>37</v>
      </c>
      <c r="B12" s="13">
        <f>B10+C10+D10+E10+F10+G10</f>
        <v>318.6257769</v>
      </c>
      <c r="C12" s="2" t="s">
        <v>38</v>
      </c>
    </row>
    <row r="13">
      <c r="A13" s="2" t="s">
        <v>39</v>
      </c>
      <c r="B13" s="13">
        <f>B11+C11+D11+E11+F11</f>
        <v>37.63404139</v>
      </c>
      <c r="C13" s="2" t="s">
        <v>40</v>
      </c>
    </row>
    <row r="14">
      <c r="A14" s="2" t="s">
        <v>8</v>
      </c>
    </row>
    <row r="15">
      <c r="A15" s="2" t="s">
        <v>41</v>
      </c>
    </row>
  </sheetData>
  <drawing r:id="rId1"/>
</worksheet>
</file>