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935"/>
  </bookViews>
  <sheets>
    <sheet name="Drivers space" sheetId="1" r:id="rId1"/>
  </sheets>
  <definedNames>
    <definedName name="_xlnm.Print_Area" localSheetId="0">'Drivers space'!$A$1:$H$74</definedName>
  </definedNames>
  <calcPr calcId="125725" iterate="1"/>
</workbook>
</file>

<file path=xl/calcChain.xml><?xml version="1.0" encoding="utf-8"?>
<calcChain xmlns="http://schemas.openxmlformats.org/spreadsheetml/2006/main">
  <c r="E59" i="1"/>
  <c r="G59" s="1"/>
  <c r="E60"/>
  <c r="G60" s="1"/>
  <c r="E74"/>
  <c r="G74" s="1"/>
  <c r="E73"/>
  <c r="G73" s="1"/>
  <c r="G63"/>
  <c r="E72"/>
  <c r="G72" s="1"/>
  <c r="E71"/>
  <c r="G71" s="1"/>
  <c r="E70"/>
  <c r="G70" s="1"/>
  <c r="E65"/>
  <c r="G65" s="1"/>
  <c r="E64"/>
  <c r="G64" s="1"/>
  <c r="E63"/>
  <c r="E62"/>
  <c r="G62" s="1"/>
  <c r="E61"/>
  <c r="G61" s="1"/>
  <c r="E54"/>
  <c r="G54" s="1"/>
  <c r="E53"/>
  <c r="G53" s="1"/>
  <c r="E52"/>
  <c r="G52" s="1"/>
  <c r="E51"/>
  <c r="G51" s="1"/>
  <c r="E46"/>
  <c r="E45"/>
  <c r="F35"/>
  <c r="F34"/>
  <c r="F33"/>
  <c r="E33"/>
  <c r="F32"/>
  <c r="E32"/>
  <c r="F31"/>
  <c r="E31"/>
  <c r="F30"/>
  <c r="F29"/>
  <c r="F28"/>
  <c r="E28"/>
  <c r="G27"/>
  <c r="F27"/>
  <c r="G22"/>
  <c r="G17"/>
  <c r="E17"/>
  <c r="G16"/>
  <c r="E16"/>
  <c r="G15"/>
  <c r="E15"/>
  <c r="G14"/>
  <c r="E14"/>
  <c r="G8"/>
  <c r="E8"/>
  <c r="G7"/>
  <c r="E7"/>
  <c r="G6"/>
  <c r="E6"/>
  <c r="G5"/>
  <c r="E5"/>
  <c r="G4"/>
  <c r="G3"/>
</calcChain>
</file>

<file path=xl/sharedStrings.xml><?xml version="1.0" encoding="utf-8"?>
<sst xmlns="http://schemas.openxmlformats.org/spreadsheetml/2006/main" count="176" uniqueCount="66">
  <si>
    <t>174.122.252.58/10.46.19.132</t>
  </si>
  <si>
    <t>DRIVES</t>
  </si>
  <si>
    <t>TOTAL SIZE</t>
  </si>
  <si>
    <t>UNITS</t>
  </si>
  <si>
    <t>FREESPACES</t>
  </si>
  <si>
    <t>% FREE</t>
  </si>
  <si>
    <t>Min if any</t>
  </si>
  <si>
    <t>COMMENT</t>
  </si>
  <si>
    <t>CONTENTS</t>
  </si>
  <si>
    <t>C</t>
  </si>
  <si>
    <t>GB</t>
  </si>
  <si>
    <t xml:space="preserve">OS IS LOADED </t>
  </si>
  <si>
    <t>D</t>
  </si>
  <si>
    <t>ORACLE BINARIES INSTALLED CONTAINS DATABASE FILES,BATCH FILES,SQL SCRIPTS (MIN 150 GB)</t>
  </si>
  <si>
    <t xml:space="preserve">E </t>
  </si>
  <si>
    <t>DATABASE BACKUPS ARE PRESENT AND WILL BE VARYING BETWEEN 150-405 GB</t>
  </si>
  <si>
    <t>U</t>
  </si>
  <si>
    <t>TB</t>
  </si>
  <si>
    <t>Z</t>
  </si>
  <si>
    <t xml:space="preserve">DATABASE BACKUPS FROM 'E' ARE COPIED TO 'Z'. </t>
  </si>
  <si>
    <t>Y</t>
  </si>
  <si>
    <t>LOGICAL BACKUPS COPIED TO THIS DRIVE</t>
  </si>
  <si>
    <t>V</t>
  </si>
  <si>
    <t>Not in Use</t>
  </si>
  <si>
    <t>OS AND THE ORACLE BINARIES ARE LOADED</t>
  </si>
  <si>
    <t>DATABASE FILES ARE LOCATED HERE</t>
  </si>
  <si>
    <t>E</t>
  </si>
  <si>
    <t>FLASH RECOVERY AREA,ARCHIVE LOGS &amp; ONLINE LOGS</t>
  </si>
  <si>
    <t xml:space="preserve">BACKUPS ARE PRESENT AND OTHER FILES </t>
  </si>
  <si>
    <t>P1TESTING (10.76.65.194)</t>
  </si>
  <si>
    <t>OS, ORACLE XE AND MSSQL EXPRESS INSTALLED AND THEIR BACKUPS</t>
  </si>
  <si>
    <t>CCMS (10.76.65.197)</t>
  </si>
  <si>
    <t xml:space="preserve">Filesystem </t>
  </si>
  <si>
    <t xml:space="preserve">Total Size </t>
  </si>
  <si>
    <t xml:space="preserve">Used </t>
  </si>
  <si>
    <t>Available</t>
  </si>
  <si>
    <t>% Free</t>
  </si>
  <si>
    <t>/dev/xvda2</t>
  </si>
  <si>
    <t>/ --&gt; ORACLE XE IS INSTALLED</t>
  </si>
  <si>
    <t xml:space="preserve">none </t>
  </si>
  <si>
    <t>KB</t>
  </si>
  <si>
    <t xml:space="preserve">udev </t>
  </si>
  <si>
    <t>MB</t>
  </si>
  <si>
    <t xml:space="preserve">tmpfs </t>
  </si>
  <si>
    <t xml:space="preserve">none  </t>
  </si>
  <si>
    <t xml:space="preserve">/dev/xvda1 </t>
  </si>
  <si>
    <t xml:space="preserve">shmfs </t>
  </si>
  <si>
    <t>WIN-DBB9NJVI9FI(52.21.140.231)</t>
  </si>
  <si>
    <t xml:space="preserve">OS AND ORACLE 11.2.0.1 (SE) IS INSTALLED USED FOR TESTING </t>
  </si>
  <si>
    <t>%FREE</t>
  </si>
  <si>
    <t>XE DATAFILES ARE HERE</t>
  </si>
  <si>
    <t xml:space="preserve">C </t>
  </si>
  <si>
    <t xml:space="preserve"> OS AND XE IS INSTALLED. </t>
  </si>
  <si>
    <t xml:space="preserve">10.10.3.254 </t>
  </si>
  <si>
    <t xml:space="preserve"> OS AND BATCHFILES </t>
  </si>
  <si>
    <t>FOLDERS LIKE 2016,2017 ETC</t>
  </si>
  <si>
    <t>10.46.19.131</t>
  </si>
  <si>
    <t>F</t>
  </si>
  <si>
    <t>G</t>
  </si>
  <si>
    <t>W</t>
  </si>
  <si>
    <t xml:space="preserve">172.26.16.178 </t>
  </si>
  <si>
    <t>ORACLE BINARIES INSTALLED CONTAINS DATABASE FILES</t>
  </si>
  <si>
    <t xml:space="preserve">DRIVERS1 (169.54.28.2)  SERVER MIGRATED </t>
  </si>
  <si>
    <t>ORTHO ARCHIVE</t>
  </si>
  <si>
    <t>HIVE-2 (10.10.10.15)  SERVER NOT IN USE</t>
  </si>
  <si>
    <r>
      <t xml:space="preserve">BACKUPS OF DATABASES.( </t>
    </r>
    <r>
      <rPr>
        <b/>
        <sz val="18"/>
        <color rgb="FFFF0000"/>
        <rFont val="Times New Roman"/>
        <family val="1"/>
      </rPr>
      <t>Drive disconnected</t>
    </r>
    <r>
      <rPr>
        <b/>
        <sz val="18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</si>
</sst>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>
  <numFmts count="2">
    <numFmt numFmtId="164" formatCode="0.00;[Red]0.00"/>
    <numFmt numFmtId="165" formatCode="0.000"/>
  </numFmts>
  <fonts count="14">
    <font>
      <sz val="11"/>
      <color theme="1"/>
      <name val="Calibri"/>
      <charset val="134"/>
      <scheme val="minor"/>
    </font>
    <font>
      <b/>
      <sz val="18"/>
      <color rgb="FF3F3F3F"/>
      <name val="Times New Roman"/>
      <charset val="134"/>
    </font>
    <font>
      <sz val="18"/>
      <color theme="1"/>
      <name val="Times New Roman"/>
      <charset val="134"/>
    </font>
    <font>
      <b/>
      <sz val="18"/>
      <name val="Times New Roman"/>
      <charset val="134"/>
    </font>
    <font>
      <sz val="18"/>
      <color rgb="FFFF0000"/>
      <name val="Times New Roman"/>
      <charset val="134"/>
    </font>
    <font>
      <b/>
      <sz val="18"/>
      <color rgb="FF00B050"/>
      <name val="Times New Roman"/>
      <charset val="134"/>
    </font>
    <font>
      <b/>
      <sz val="18"/>
      <color rgb="FFFF0000"/>
      <name val="Times New Roman"/>
      <charset val="134"/>
    </font>
    <font>
      <b/>
      <sz val="18"/>
      <color rgb="FF3F3F3F"/>
      <name val="Times New Roman"/>
      <charset val="134"/>
    </font>
    <font>
      <sz val="10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rgb="FF00B050"/>
      <name val="Times New Roman"/>
      <family val="1"/>
    </font>
    <font>
      <b/>
      <sz val="18"/>
      <color rgb="FF3F3F3F"/>
      <name val="Times New Roman"/>
      <family val="1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9" fillId="2" borderId="2" applyNumberFormat="0" applyAlignment="0" applyProtection="0"/>
    <xf numFmtId="0" fontId="8" fillId="0" borderId="0">
      <alignment vertical="top"/>
    </xf>
  </cellStyleXfs>
  <cellXfs count="65">
    <xf numFmtId="0" fontId="0" fillId="0" borderId="0" xfId="0"/>
    <xf numFmtId="0" fontId="1" fillId="2" borderId="1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2" xfId="1" applyFont="1" applyAlignment="1">
      <alignment horizontal="center" vertical="center"/>
    </xf>
    <xf numFmtId="164" fontId="1" fillId="2" borderId="3" xfId="1" applyNumberFormat="1" applyFont="1" applyBorder="1" applyAlignment="1">
      <alignment horizontal="center" vertical="center"/>
    </xf>
    <xf numFmtId="0" fontId="1" fillId="2" borderId="4" xfId="1" applyFont="1" applyBorder="1" applyAlignment="1">
      <alignment horizontal="center" vertical="center"/>
    </xf>
    <xf numFmtId="0" fontId="1" fillId="2" borderId="5" xfId="1" applyFont="1" applyBorder="1" applyAlignment="1">
      <alignment horizontal="center" vertical="center"/>
    </xf>
    <xf numFmtId="1" fontId="1" fillId="3" borderId="2" xfId="1" applyNumberFormat="1" applyFont="1" applyFill="1" applyAlignment="1">
      <alignment horizontal="center" vertical="center"/>
    </xf>
    <xf numFmtId="0" fontId="1" fillId="2" borderId="3" xfId="1" applyFont="1" applyBorder="1" applyAlignment="1">
      <alignment horizontal="center" vertical="center"/>
    </xf>
    <xf numFmtId="0" fontId="1" fillId="3" borderId="2" xfId="1" applyFont="1" applyFill="1" applyAlignment="1">
      <alignment horizontal="center" vertical="center"/>
    </xf>
    <xf numFmtId="0" fontId="1" fillId="2" borderId="6" xfId="1" applyFont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164" fontId="1" fillId="2" borderId="7" xfId="1" applyNumberFormat="1" applyFont="1" applyBorder="1" applyAlignment="1">
      <alignment horizontal="center" vertical="center"/>
    </xf>
    <xf numFmtId="0" fontId="1" fillId="2" borderId="7" xfId="1" applyFont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2" xfId="1" applyFont="1" applyBorder="1" applyAlignment="1">
      <alignment horizontal="center" vertical="center"/>
    </xf>
    <xf numFmtId="0" fontId="1" fillId="2" borderId="13" xfId="1" applyFont="1" applyBorder="1" applyAlignment="1">
      <alignment horizontal="center" vertical="center"/>
    </xf>
    <xf numFmtId="0" fontId="1" fillId="2" borderId="14" xfId="1" applyFont="1" applyBorder="1" applyAlignment="1">
      <alignment horizontal="center" vertical="center"/>
    </xf>
    <xf numFmtId="0" fontId="1" fillId="2" borderId="15" xfId="1" applyFont="1" applyBorder="1" applyAlignment="1">
      <alignment horizontal="center" vertical="center"/>
    </xf>
    <xf numFmtId="1" fontId="1" fillId="2" borderId="3" xfId="1" applyNumberFormat="1" applyFont="1" applyBorder="1" applyAlignment="1">
      <alignment horizontal="center" vertical="center"/>
    </xf>
    <xf numFmtId="164" fontId="1" fillId="2" borderId="2" xfId="1" applyNumberFormat="1" applyFont="1" applyAlignment="1">
      <alignment horizontal="center" vertical="center"/>
    </xf>
    <xf numFmtId="164" fontId="1" fillId="2" borderId="4" xfId="1" applyNumberFormat="1" applyFont="1" applyBorder="1" applyAlignment="1">
      <alignment horizontal="center" vertical="center"/>
    </xf>
    <xf numFmtId="1" fontId="1" fillId="3" borderId="3" xfId="1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1" fillId="2" borderId="19" xfId="1" applyFont="1" applyBorder="1" applyAlignment="1">
      <alignment horizontal="center" vertical="center"/>
    </xf>
    <xf numFmtId="0" fontId="3" fillId="2" borderId="2" xfId="1" applyFont="1" applyAlignment="1">
      <alignment horizontal="center" vertical="center"/>
    </xf>
    <xf numFmtId="1" fontId="3" fillId="3" borderId="20" xfId="1" applyNumberFormat="1" applyFont="1" applyFill="1" applyBorder="1" applyAlignment="1">
      <alignment horizontal="center" vertical="center"/>
    </xf>
    <xf numFmtId="164" fontId="3" fillId="2" borderId="21" xfId="1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1" fillId="2" borderId="0" xfId="1" applyFont="1" applyBorder="1" applyAlignment="1">
      <alignment vertical="center"/>
    </xf>
    <xf numFmtId="0" fontId="10" fillId="2" borderId="3" xfId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1" fillId="2" borderId="22" xfId="1" applyNumberFormat="1" applyFont="1" applyBorder="1" applyAlignment="1">
      <alignment horizontal="center" vertical="center"/>
    </xf>
    <xf numFmtId="0" fontId="1" fillId="2" borderId="22" xfId="1" applyFont="1" applyBorder="1" applyAlignment="1">
      <alignment horizontal="center" vertical="center"/>
    </xf>
    <xf numFmtId="0" fontId="10" fillId="2" borderId="7" xfId="1" applyFont="1" applyBorder="1" applyAlignment="1">
      <alignment horizontal="center" vertical="center"/>
    </xf>
    <xf numFmtId="0" fontId="11" fillId="2" borderId="4" xfId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5" fillId="2" borderId="19" xfId="1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165" fontId="1" fillId="2" borderId="2" xfId="1" applyNumberFormat="1" applyFont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" fillId="4" borderId="19" xfId="1" applyFont="1" applyFill="1" applyBorder="1" applyAlignment="1">
      <alignment horizontal="center" vertical="center"/>
    </xf>
    <xf numFmtId="0" fontId="11" fillId="4" borderId="15" xfId="1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164" fontId="1" fillId="4" borderId="22" xfId="1" applyNumberFormat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7" fillId="2" borderId="0" xfId="1" applyFont="1" applyBorder="1" applyAlignment="1">
      <alignment horizontal="center"/>
    </xf>
    <xf numFmtId="0" fontId="1" fillId="2" borderId="0" xfId="1" applyFont="1" applyBorder="1" applyAlignment="1">
      <alignment horizontal="center"/>
    </xf>
    <xf numFmtId="0" fontId="1" fillId="2" borderId="11" xfId="1" applyFont="1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1" fillId="2" borderId="16" xfId="1" applyFont="1" applyBorder="1" applyAlignment="1">
      <alignment horizontal="center" vertical="center"/>
    </xf>
    <xf numFmtId="0" fontId="1" fillId="2" borderId="17" xfId="1" applyFont="1" applyBorder="1" applyAlignment="1">
      <alignment horizontal="center" vertical="center"/>
    </xf>
    <xf numFmtId="0" fontId="1" fillId="2" borderId="18" xfId="1" applyFont="1" applyBorder="1" applyAlignment="1">
      <alignment horizontal="center" vertical="center"/>
    </xf>
    <xf numFmtId="0" fontId="1" fillId="2" borderId="9" xfId="1" applyFont="1" applyBorder="1" applyAlignment="1">
      <alignment horizontal="center"/>
    </xf>
    <xf numFmtId="0" fontId="1" fillId="2" borderId="10" xfId="1" applyFont="1" applyBorder="1" applyAlignment="1">
      <alignment horizontal="center"/>
    </xf>
  </cellXfs>
  <cellStyles count="3">
    <cellStyle name="Normal" xfId="0" builtinId="0"/>
    <cellStyle name="Output" xfId="1" builtinId="21"/>
    <cellStyle name="Style 1" xfId="2"/>
  </cellStyles>
  <dxfs count="2">
    <dxf>
      <font>
        <color rgb="FF00B050"/>
      </font>
    </dxf>
    <dxf>
      <font>
        <color rgb="FFC0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view="pageBreakPreview" topLeftCell="A46" zoomScale="57" zoomScaleSheetLayoutView="57" workbookViewId="0">
      <selection activeCell="D54" sqref="D54"/>
    </sheetView>
  </sheetViews>
  <sheetFormatPr defaultColWidth="9.140625" defaultRowHeight="23.25"/>
  <cols>
    <col min="1" max="4" width="25.7109375" style="2" customWidth="1"/>
    <col min="5" max="5" width="25.7109375" style="3" customWidth="1"/>
    <col min="6" max="7" width="25.7109375" style="2" customWidth="1"/>
    <col min="8" max="8" width="163.42578125" style="2" customWidth="1"/>
    <col min="9" max="16384" width="9.140625" style="2"/>
  </cols>
  <sheetData>
    <row r="1" spans="1:10" s="1" customFormat="1" ht="24.95" customHeight="1">
      <c r="A1" s="59" t="s">
        <v>0</v>
      </c>
      <c r="B1" s="57"/>
      <c r="C1" s="57"/>
      <c r="D1" s="57"/>
      <c r="E1" s="57"/>
      <c r="F1" s="57"/>
      <c r="G1" s="57"/>
      <c r="H1" s="57"/>
      <c r="I1" s="36"/>
      <c r="J1" s="36"/>
    </row>
    <row r="2" spans="1:10" ht="24.95" customHeight="1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4" t="s">
        <v>8</v>
      </c>
    </row>
    <row r="3" spans="1:10" ht="24.95" customHeight="1">
      <c r="A3" s="4" t="s">
        <v>9</v>
      </c>
      <c r="B3" s="4">
        <v>99.9</v>
      </c>
      <c r="C3" s="4" t="s">
        <v>10</v>
      </c>
      <c r="D3" s="8">
        <v>27.3</v>
      </c>
      <c r="E3" s="5">
        <v>27.3</v>
      </c>
      <c r="F3" s="4">
        <v>22</v>
      </c>
      <c r="G3" s="9" t="str">
        <f t="shared" ref="G3:G8" si="0">IF(D3&lt;F3,"ALERT","GOOD")</f>
        <v>GOOD</v>
      </c>
      <c r="H3" s="4" t="s">
        <v>11</v>
      </c>
    </row>
    <row r="4" spans="1:10" ht="24.95" customHeight="1">
      <c r="A4" s="4" t="s">
        <v>12</v>
      </c>
      <c r="B4" s="4">
        <v>736</v>
      </c>
      <c r="C4" s="4" t="s">
        <v>10</v>
      </c>
      <c r="D4" s="10">
        <v>158</v>
      </c>
      <c r="E4" s="5">
        <v>160</v>
      </c>
      <c r="F4" s="4">
        <v>160</v>
      </c>
      <c r="G4" s="9" t="str">
        <f t="shared" si="0"/>
        <v>ALERT</v>
      </c>
      <c r="H4" s="4" t="s">
        <v>13</v>
      </c>
    </row>
    <row r="5" spans="1:10" ht="24.95" customHeight="1">
      <c r="A5" s="4" t="s">
        <v>14</v>
      </c>
      <c r="B5" s="4">
        <v>930</v>
      </c>
      <c r="C5" s="4" t="s">
        <v>10</v>
      </c>
      <c r="D5" s="10">
        <v>287</v>
      </c>
      <c r="E5" s="5">
        <f>D5/B5*100</f>
        <v>30.86021505376344</v>
      </c>
      <c r="F5" s="4">
        <v>200</v>
      </c>
      <c r="G5" s="9" t="str">
        <f t="shared" si="0"/>
        <v>GOOD</v>
      </c>
      <c r="H5" s="4" t="s">
        <v>15</v>
      </c>
    </row>
    <row r="6" spans="1:10" ht="24.95" customHeight="1">
      <c r="A6" s="4" t="s">
        <v>16</v>
      </c>
      <c r="B6" s="4">
        <v>1.81</v>
      </c>
      <c r="C6" s="4" t="s">
        <v>17</v>
      </c>
      <c r="D6" s="10">
        <v>198</v>
      </c>
      <c r="E6" s="5">
        <f>IF(C6="TB",D6*100/(B6*1024))</f>
        <v>10.682838397790055</v>
      </c>
      <c r="F6" s="4">
        <v>355</v>
      </c>
      <c r="G6" s="9" t="str">
        <f t="shared" si="0"/>
        <v>ALERT</v>
      </c>
      <c r="H6" s="4"/>
    </row>
    <row r="7" spans="1:10" ht="24.95" customHeight="1">
      <c r="A7" s="4" t="s">
        <v>18</v>
      </c>
      <c r="B7" s="4">
        <v>1.81</v>
      </c>
      <c r="C7" s="4" t="s">
        <v>17</v>
      </c>
      <c r="D7" s="10">
        <v>310</v>
      </c>
      <c r="E7" s="5">
        <f>IF(C7="TB",D7*100/(B7*1024))</f>
        <v>16.725656077348066</v>
      </c>
      <c r="F7" s="4">
        <v>355</v>
      </c>
      <c r="G7" s="9" t="str">
        <f t="shared" si="0"/>
        <v>ALERT</v>
      </c>
      <c r="H7" s="4" t="s">
        <v>19</v>
      </c>
    </row>
    <row r="8" spans="1:10" ht="24.95" customHeight="1">
      <c r="A8" s="11" t="s">
        <v>20</v>
      </c>
      <c r="B8" s="11">
        <v>1</v>
      </c>
      <c r="C8" s="11" t="s">
        <v>17</v>
      </c>
      <c r="D8" s="12">
        <v>354</v>
      </c>
      <c r="E8" s="13">
        <f>IF(C8="TB",D8/(B8*1024)*100)</f>
        <v>34.5703125</v>
      </c>
      <c r="F8" s="11">
        <v>60</v>
      </c>
      <c r="G8" s="14" t="str">
        <f t="shared" si="0"/>
        <v>GOOD</v>
      </c>
      <c r="H8" s="4" t="s">
        <v>21</v>
      </c>
    </row>
    <row r="9" spans="1:10" ht="24.95" customHeight="1">
      <c r="A9" s="6" t="s">
        <v>22</v>
      </c>
      <c r="B9" s="6">
        <v>128</v>
      </c>
      <c r="C9" s="6" t="s">
        <v>17</v>
      </c>
      <c r="D9" s="15" t="s">
        <v>23</v>
      </c>
      <c r="E9" s="16"/>
      <c r="F9" s="17"/>
      <c r="G9" s="18"/>
      <c r="H9" s="17"/>
    </row>
    <row r="10" spans="1:10" ht="24.95" customHeight="1">
      <c r="A10" s="63" t="s">
        <v>64</v>
      </c>
      <c r="B10" s="63"/>
      <c r="C10" s="63"/>
      <c r="D10" s="63"/>
      <c r="E10" s="63"/>
      <c r="F10" s="63"/>
      <c r="G10" s="63"/>
      <c r="H10" s="64"/>
    </row>
    <row r="11" spans="1:10" ht="24.95" customHeight="1">
      <c r="A11" s="57"/>
      <c r="B11" s="57"/>
      <c r="C11" s="57"/>
      <c r="D11" s="57"/>
      <c r="E11" s="57"/>
      <c r="F11" s="57"/>
      <c r="G11" s="57"/>
      <c r="H11" s="58"/>
    </row>
    <row r="12" spans="1:10" ht="24.95" customHeight="1">
      <c r="A12" s="57"/>
      <c r="B12" s="57"/>
      <c r="C12" s="57"/>
      <c r="D12" s="57"/>
      <c r="E12" s="57"/>
      <c r="F12" s="57"/>
      <c r="G12" s="57"/>
      <c r="H12" s="58"/>
    </row>
    <row r="13" spans="1:10" ht="24.95" customHeight="1">
      <c r="A13" s="6" t="s">
        <v>1</v>
      </c>
      <c r="B13" s="6" t="s">
        <v>2</v>
      </c>
      <c r="C13" s="19" t="s">
        <v>3</v>
      </c>
      <c r="D13" s="4" t="s">
        <v>4</v>
      </c>
      <c r="E13" s="5" t="s">
        <v>5</v>
      </c>
      <c r="F13" s="6" t="s">
        <v>6</v>
      </c>
      <c r="G13" s="7" t="s">
        <v>7</v>
      </c>
      <c r="H13" s="4" t="s">
        <v>8</v>
      </c>
    </row>
    <row r="14" spans="1:10" ht="24.95" customHeight="1">
      <c r="A14" s="20" t="s">
        <v>9</v>
      </c>
      <c r="B14" s="20">
        <v>279</v>
      </c>
      <c r="C14" s="4" t="s">
        <v>10</v>
      </c>
      <c r="D14" s="8">
        <v>113</v>
      </c>
      <c r="E14" s="5">
        <f t="shared" ref="E14:E17" si="1">D14/B14*100</f>
        <v>40.501792114695341</v>
      </c>
      <c r="F14" s="4">
        <v>50</v>
      </c>
      <c r="G14" s="9" t="str">
        <f>IF(D14&lt;F14,"ALERT","GOOD")</f>
        <v>GOOD</v>
      </c>
      <c r="H14" s="4" t="s">
        <v>24</v>
      </c>
    </row>
    <row r="15" spans="1:10" ht="24.95" customHeight="1">
      <c r="A15" s="4" t="s">
        <v>12</v>
      </c>
      <c r="B15" s="4">
        <v>838</v>
      </c>
      <c r="C15" s="4" t="s">
        <v>10</v>
      </c>
      <c r="D15" s="8">
        <v>94</v>
      </c>
      <c r="E15" s="5">
        <f t="shared" si="1"/>
        <v>11.217183770883054</v>
      </c>
      <c r="F15" s="4">
        <v>75</v>
      </c>
      <c r="G15" s="9" t="str">
        <f t="shared" ref="G15:G17" si="2">IF(D15&lt;F15,"ALERT","GOOD")</f>
        <v>GOOD</v>
      </c>
      <c r="H15" s="4" t="s">
        <v>25</v>
      </c>
    </row>
    <row r="16" spans="1:10" ht="24.95" customHeight="1">
      <c r="A16" s="4" t="s">
        <v>26</v>
      </c>
      <c r="B16" s="4">
        <v>558</v>
      </c>
      <c r="C16" s="4" t="s">
        <v>10</v>
      </c>
      <c r="D16" s="8">
        <v>361</v>
      </c>
      <c r="E16" s="5">
        <f t="shared" si="1"/>
        <v>64.695340501792117</v>
      </c>
      <c r="F16" s="4">
        <v>100</v>
      </c>
      <c r="G16" s="9" t="str">
        <f t="shared" si="2"/>
        <v>GOOD</v>
      </c>
      <c r="H16" s="4" t="s">
        <v>27</v>
      </c>
    </row>
    <row r="17" spans="1:8" ht="24.95" customHeight="1">
      <c r="A17" s="4" t="s">
        <v>18</v>
      </c>
      <c r="B17" s="4">
        <v>3.63</v>
      </c>
      <c r="C17" s="21" t="s">
        <v>17</v>
      </c>
      <c r="D17" s="8">
        <v>2.4500000000000002</v>
      </c>
      <c r="E17" s="5">
        <f t="shared" si="1"/>
        <v>67.493112947658403</v>
      </c>
      <c r="F17" s="4">
        <v>0.6</v>
      </c>
      <c r="G17" s="9" t="str">
        <f t="shared" si="2"/>
        <v>GOOD</v>
      </c>
      <c r="H17" s="4" t="s">
        <v>28</v>
      </c>
    </row>
    <row r="18" spans="1:8" ht="24.95" customHeight="1">
      <c r="A18" s="57" t="s">
        <v>29</v>
      </c>
      <c r="B18" s="57"/>
      <c r="C18" s="57"/>
      <c r="D18" s="57"/>
      <c r="E18" s="57"/>
      <c r="F18" s="57"/>
      <c r="G18" s="57"/>
      <c r="H18" s="58"/>
    </row>
    <row r="19" spans="1:8" ht="24.95" customHeight="1">
      <c r="A19" s="57"/>
      <c r="B19" s="57"/>
      <c r="C19" s="57"/>
      <c r="D19" s="57"/>
      <c r="E19" s="57"/>
      <c r="F19" s="57"/>
      <c r="G19" s="57"/>
      <c r="H19" s="58"/>
    </row>
    <row r="20" spans="1:8" ht="24.95" customHeight="1">
      <c r="A20" s="57"/>
      <c r="B20" s="57"/>
      <c r="C20" s="57"/>
      <c r="D20" s="57"/>
      <c r="E20" s="57"/>
      <c r="F20" s="57"/>
      <c r="G20" s="57"/>
      <c r="H20" s="58"/>
    </row>
    <row r="21" spans="1:8" ht="24.95" customHeight="1">
      <c r="A21" s="4" t="s">
        <v>1</v>
      </c>
      <c r="B21" s="4" t="s">
        <v>2</v>
      </c>
      <c r="C21" s="4" t="s">
        <v>3</v>
      </c>
      <c r="D21" s="4" t="s">
        <v>4</v>
      </c>
      <c r="E21" s="5" t="s">
        <v>5</v>
      </c>
      <c r="F21" s="6" t="s">
        <v>6</v>
      </c>
      <c r="G21" s="7" t="s">
        <v>7</v>
      </c>
      <c r="H21" s="4" t="s">
        <v>8</v>
      </c>
    </row>
    <row r="22" spans="1:8" ht="24.95" customHeight="1">
      <c r="A22" s="4" t="s">
        <v>9</v>
      </c>
      <c r="B22" s="4">
        <v>99.9</v>
      </c>
      <c r="C22" s="4" t="s">
        <v>10</v>
      </c>
      <c r="D22" s="8">
        <v>41</v>
      </c>
      <c r="E22" s="5">
        <v>50.4</v>
      </c>
      <c r="F22" s="4">
        <v>20</v>
      </c>
      <c r="G22" s="9" t="str">
        <f t="shared" ref="G22" si="3">IF(D22&lt;F22,"ALERT","GOOD")</f>
        <v>GOOD</v>
      </c>
      <c r="H22" s="4" t="s">
        <v>30</v>
      </c>
    </row>
    <row r="23" spans="1:8" ht="24.95" customHeight="1">
      <c r="A23" s="57" t="s">
        <v>31</v>
      </c>
      <c r="B23" s="57"/>
      <c r="C23" s="57"/>
      <c r="D23" s="57"/>
      <c r="E23" s="57"/>
      <c r="F23" s="57"/>
      <c r="G23" s="57"/>
      <c r="H23" s="58"/>
    </row>
    <row r="24" spans="1:8" ht="24.95" customHeight="1">
      <c r="A24" s="57"/>
      <c r="B24" s="57"/>
      <c r="C24" s="57"/>
      <c r="D24" s="57"/>
      <c r="E24" s="57"/>
      <c r="F24" s="57"/>
      <c r="G24" s="57"/>
      <c r="H24" s="58"/>
    </row>
    <row r="25" spans="1:8" ht="24.95" customHeight="1">
      <c r="A25" s="57"/>
      <c r="B25" s="57"/>
      <c r="C25" s="57"/>
      <c r="D25" s="57"/>
      <c r="E25" s="57"/>
      <c r="F25" s="57"/>
      <c r="G25" s="57"/>
      <c r="H25" s="58"/>
    </row>
    <row r="26" spans="1:8" ht="24.95" customHeight="1">
      <c r="A26" s="4" t="s">
        <v>32</v>
      </c>
      <c r="B26" s="4" t="s">
        <v>33</v>
      </c>
      <c r="C26" s="4" t="s">
        <v>3</v>
      </c>
      <c r="D26" s="4" t="s">
        <v>34</v>
      </c>
      <c r="E26" s="5" t="s">
        <v>35</v>
      </c>
      <c r="F26" s="4" t="s">
        <v>36</v>
      </c>
      <c r="G26" s="22" t="s">
        <v>7</v>
      </c>
      <c r="H26" s="4" t="s">
        <v>8</v>
      </c>
    </row>
    <row r="27" spans="1:8" ht="24.95" customHeight="1">
      <c r="A27" s="4" t="s">
        <v>37</v>
      </c>
      <c r="B27" s="4">
        <v>25</v>
      </c>
      <c r="C27" s="4" t="s">
        <v>10</v>
      </c>
      <c r="D27" s="8">
        <v>5.5</v>
      </c>
      <c r="E27" s="5">
        <v>20</v>
      </c>
      <c r="F27" s="23">
        <f>(B27-D27)*100/B27</f>
        <v>78</v>
      </c>
      <c r="G27" s="60" t="str">
        <f>IF(E27&lt;10,"ALERT","GOOD")</f>
        <v>GOOD</v>
      </c>
      <c r="H27" s="4" t="s">
        <v>38</v>
      </c>
    </row>
    <row r="28" spans="1:8" ht="24.95" customHeight="1">
      <c r="A28" s="4" t="s">
        <v>39</v>
      </c>
      <c r="B28" s="4">
        <v>4</v>
      </c>
      <c r="C28" s="4" t="s">
        <v>40</v>
      </c>
      <c r="D28" s="8">
        <v>0</v>
      </c>
      <c r="E28" s="5">
        <f t="shared" ref="E28:E33" si="4">B28-D28</f>
        <v>4</v>
      </c>
      <c r="F28" s="23">
        <f>(B28-D28)*100/B28</f>
        <v>100</v>
      </c>
      <c r="G28" s="61"/>
      <c r="H28" s="6"/>
    </row>
    <row r="29" spans="1:8" ht="24.95" customHeight="1">
      <c r="A29" s="4" t="s">
        <v>41</v>
      </c>
      <c r="B29" s="4">
        <v>486</v>
      </c>
      <c r="C29" s="4" t="s">
        <v>42</v>
      </c>
      <c r="D29" s="8">
        <v>0</v>
      </c>
      <c r="E29" s="24">
        <v>486</v>
      </c>
      <c r="F29" s="23">
        <f t="shared" ref="F29:F35" si="5">(B29-D29)*100/B29</f>
        <v>100</v>
      </c>
      <c r="G29" s="61"/>
      <c r="H29" s="6"/>
    </row>
    <row r="30" spans="1:8" ht="24.95" customHeight="1">
      <c r="A30" s="4" t="s">
        <v>43</v>
      </c>
      <c r="B30" s="4">
        <v>99</v>
      </c>
      <c r="C30" s="4" t="s">
        <v>42</v>
      </c>
      <c r="D30" s="8">
        <v>0</v>
      </c>
      <c r="E30" s="5">
        <v>99</v>
      </c>
      <c r="F30" s="23">
        <f t="shared" si="5"/>
        <v>100</v>
      </c>
      <c r="G30" s="61"/>
      <c r="H30" s="6"/>
    </row>
    <row r="31" spans="1:8" ht="24.95" customHeight="1">
      <c r="A31" s="4" t="s">
        <v>44</v>
      </c>
      <c r="B31" s="4">
        <v>5</v>
      </c>
      <c r="C31" s="4" t="s">
        <v>42</v>
      </c>
      <c r="D31" s="8">
        <v>0</v>
      </c>
      <c r="E31" s="5">
        <f t="shared" si="4"/>
        <v>5</v>
      </c>
      <c r="F31" s="23">
        <f t="shared" si="5"/>
        <v>100</v>
      </c>
      <c r="G31" s="61"/>
      <c r="H31" s="6"/>
    </row>
    <row r="32" spans="1:8" ht="24.95" customHeight="1">
      <c r="A32" s="4" t="s">
        <v>44</v>
      </c>
      <c r="B32" s="4">
        <v>495</v>
      </c>
      <c r="C32" s="4" t="s">
        <v>42</v>
      </c>
      <c r="D32" s="8">
        <v>0</v>
      </c>
      <c r="E32" s="5">
        <f t="shared" si="4"/>
        <v>495</v>
      </c>
      <c r="F32" s="23">
        <f t="shared" si="5"/>
        <v>100</v>
      </c>
      <c r="G32" s="61"/>
      <c r="H32" s="6"/>
    </row>
    <row r="33" spans="1:8" ht="24.95" customHeight="1">
      <c r="A33" s="4" t="s">
        <v>39</v>
      </c>
      <c r="B33" s="4">
        <v>100</v>
      </c>
      <c r="C33" s="4" t="s">
        <v>42</v>
      </c>
      <c r="D33" s="8">
        <v>0</v>
      </c>
      <c r="E33" s="5">
        <f t="shared" si="4"/>
        <v>100</v>
      </c>
      <c r="F33" s="23">
        <f t="shared" si="5"/>
        <v>100</v>
      </c>
      <c r="G33" s="61"/>
      <c r="H33" s="6"/>
    </row>
    <row r="34" spans="1:8" ht="24.95" customHeight="1">
      <c r="A34" s="4" t="s">
        <v>45</v>
      </c>
      <c r="B34" s="4">
        <v>232</v>
      </c>
      <c r="C34" s="4" t="s">
        <v>42</v>
      </c>
      <c r="D34" s="8">
        <v>18</v>
      </c>
      <c r="E34" s="5">
        <v>202</v>
      </c>
      <c r="F34" s="23">
        <f t="shared" si="5"/>
        <v>92.241379310344826</v>
      </c>
      <c r="G34" s="61"/>
      <c r="H34" s="6"/>
    </row>
    <row r="35" spans="1:8" ht="24.95" customHeight="1">
      <c r="A35" s="4" t="s">
        <v>46</v>
      </c>
      <c r="B35" s="4">
        <v>1000</v>
      </c>
      <c r="C35" s="4" t="s">
        <v>42</v>
      </c>
      <c r="D35" s="8">
        <v>251</v>
      </c>
      <c r="E35" s="5">
        <v>766</v>
      </c>
      <c r="F35" s="23">
        <f t="shared" si="5"/>
        <v>74.900000000000006</v>
      </c>
      <c r="G35" s="62"/>
      <c r="H35" s="6"/>
    </row>
    <row r="36" spans="1:8" ht="24.95" customHeight="1">
      <c r="A36" s="57" t="s">
        <v>47</v>
      </c>
      <c r="B36" s="57"/>
      <c r="C36" s="57"/>
      <c r="D36" s="57"/>
      <c r="E36" s="57"/>
      <c r="F36" s="57"/>
      <c r="G36" s="57"/>
      <c r="H36" s="58"/>
    </row>
    <row r="37" spans="1:8" ht="24.95" customHeight="1">
      <c r="A37" s="57"/>
      <c r="B37" s="57"/>
      <c r="C37" s="57"/>
      <c r="D37" s="57"/>
      <c r="E37" s="57"/>
      <c r="F37" s="57"/>
      <c r="G37" s="57"/>
      <c r="H37" s="58"/>
    </row>
    <row r="38" spans="1:8" ht="24.95" customHeight="1">
      <c r="A38" s="57"/>
      <c r="B38" s="57"/>
      <c r="C38" s="57"/>
      <c r="D38" s="57"/>
      <c r="E38" s="57"/>
      <c r="F38" s="57"/>
      <c r="G38" s="57"/>
      <c r="H38" s="58"/>
    </row>
    <row r="39" spans="1:8" ht="24.95" customHeight="1">
      <c r="A39" s="4" t="s">
        <v>1</v>
      </c>
      <c r="B39" s="4" t="s">
        <v>2</v>
      </c>
      <c r="C39" s="4"/>
      <c r="D39" s="9" t="s">
        <v>4</v>
      </c>
      <c r="E39" s="25" t="s">
        <v>5</v>
      </c>
      <c r="F39" s="6" t="s">
        <v>6</v>
      </c>
      <c r="G39" s="6" t="s">
        <v>7</v>
      </c>
      <c r="H39" s="4" t="s">
        <v>8</v>
      </c>
    </row>
    <row r="40" spans="1:8" ht="24.95" customHeight="1">
      <c r="A40" s="4" t="s">
        <v>9</v>
      </c>
      <c r="B40" s="4">
        <v>99.9</v>
      </c>
      <c r="C40" s="4" t="s">
        <v>10</v>
      </c>
      <c r="D40" s="26">
        <v>54.4</v>
      </c>
      <c r="E40" s="25">
        <v>54.1</v>
      </c>
      <c r="F40" s="27"/>
      <c r="G40" s="17"/>
      <c r="H40" s="4" t="s">
        <v>48</v>
      </c>
    </row>
    <row r="41" spans="1:8" ht="24.95" customHeight="1">
      <c r="A41" s="57" t="s">
        <v>62</v>
      </c>
      <c r="B41" s="57"/>
      <c r="C41" s="57"/>
      <c r="D41" s="57"/>
      <c r="E41" s="57"/>
      <c r="F41" s="57"/>
      <c r="G41" s="57"/>
      <c r="H41" s="58"/>
    </row>
    <row r="42" spans="1:8" ht="24.95" customHeight="1">
      <c r="A42" s="57"/>
      <c r="B42" s="57"/>
      <c r="C42" s="57"/>
      <c r="D42" s="57"/>
      <c r="E42" s="57"/>
      <c r="F42" s="57"/>
      <c r="G42" s="57"/>
      <c r="H42" s="58"/>
    </row>
    <row r="43" spans="1:8" ht="24.95" customHeight="1">
      <c r="A43" s="57"/>
      <c r="B43" s="57"/>
      <c r="C43" s="57"/>
      <c r="D43" s="57"/>
      <c r="E43" s="57"/>
      <c r="F43" s="57"/>
      <c r="G43" s="57"/>
      <c r="H43" s="58"/>
    </row>
    <row r="44" spans="1:8" ht="24.95" customHeight="1">
      <c r="A44" s="4" t="s">
        <v>1</v>
      </c>
      <c r="B44" s="4" t="s">
        <v>2</v>
      </c>
      <c r="C44" s="4"/>
      <c r="D44" s="11" t="s">
        <v>4</v>
      </c>
      <c r="E44" s="13" t="s">
        <v>49</v>
      </c>
      <c r="F44" s="28" t="s">
        <v>6</v>
      </c>
      <c r="G44" s="22" t="s">
        <v>7</v>
      </c>
      <c r="H44" s="11" t="s">
        <v>8</v>
      </c>
    </row>
    <row r="45" spans="1:8" ht="24.95" customHeight="1">
      <c r="A45" s="4" t="s">
        <v>12</v>
      </c>
      <c r="B45" s="4">
        <v>199</v>
      </c>
      <c r="C45" s="4" t="s">
        <v>10</v>
      </c>
      <c r="D45" s="6">
        <v>198</v>
      </c>
      <c r="E45" s="25">
        <f>D45*100/B45</f>
        <v>99.497487437185924</v>
      </c>
      <c r="F45" s="6"/>
      <c r="G45" s="6"/>
      <c r="H45" s="6" t="s">
        <v>50</v>
      </c>
    </row>
    <row r="46" spans="1:8" ht="24.95" customHeight="1">
      <c r="A46" s="29" t="s">
        <v>51</v>
      </c>
      <c r="B46" s="29">
        <v>25</v>
      </c>
      <c r="C46" s="29" t="s">
        <v>10</v>
      </c>
      <c r="D46" s="30">
        <v>0.754</v>
      </c>
      <c r="E46" s="31">
        <f>D46*100/B46</f>
        <v>3.016</v>
      </c>
      <c r="F46" s="32"/>
      <c r="G46" s="33"/>
      <c r="H46" s="20" t="s">
        <v>52</v>
      </c>
    </row>
    <row r="47" spans="1:8" ht="24.95" customHeight="1">
      <c r="A47" s="57" t="s">
        <v>53</v>
      </c>
      <c r="B47" s="57"/>
      <c r="C47" s="57"/>
      <c r="D47" s="57"/>
      <c r="E47" s="57"/>
      <c r="F47" s="57"/>
      <c r="G47" s="57"/>
      <c r="H47" s="58"/>
    </row>
    <row r="48" spans="1:8" ht="24.95" customHeight="1">
      <c r="A48" s="57"/>
      <c r="B48" s="57"/>
      <c r="C48" s="57"/>
      <c r="D48" s="57"/>
      <c r="E48" s="57"/>
      <c r="F48" s="57"/>
      <c r="G48" s="57"/>
      <c r="H48" s="58"/>
    </row>
    <row r="49" spans="1:8" ht="24.95" customHeight="1">
      <c r="A49" s="57"/>
      <c r="B49" s="57"/>
      <c r="C49" s="57"/>
      <c r="D49" s="57"/>
      <c r="E49" s="57"/>
      <c r="F49" s="57"/>
      <c r="G49" s="57"/>
      <c r="H49" s="58"/>
    </row>
    <row r="50" spans="1:8" ht="24.95" customHeight="1">
      <c r="A50" s="4" t="s">
        <v>1</v>
      </c>
      <c r="B50" s="4" t="s">
        <v>2</v>
      </c>
      <c r="C50" s="4"/>
      <c r="D50" s="4" t="s">
        <v>4</v>
      </c>
      <c r="E50" s="24" t="s">
        <v>49</v>
      </c>
      <c r="F50" s="4" t="s">
        <v>6</v>
      </c>
      <c r="G50" s="9" t="s">
        <v>7</v>
      </c>
      <c r="H50" s="4" t="s">
        <v>8</v>
      </c>
    </row>
    <row r="51" spans="1:8" ht="24.95" customHeight="1">
      <c r="A51" s="4" t="s">
        <v>51</v>
      </c>
      <c r="B51" s="4">
        <v>97.5</v>
      </c>
      <c r="C51" s="4" t="s">
        <v>10</v>
      </c>
      <c r="D51" s="4">
        <v>64.3</v>
      </c>
      <c r="E51" s="24">
        <f t="shared" ref="E51:E54" si="6">D51*100/B51</f>
        <v>65.948717948717942</v>
      </c>
      <c r="F51" s="4">
        <v>20</v>
      </c>
      <c r="G51" s="34" t="str">
        <f t="shared" ref="G51:G54" si="7">IF(E51&lt;F51,"ALERT","GOOD")</f>
        <v>GOOD</v>
      </c>
      <c r="H51" s="4" t="s">
        <v>54</v>
      </c>
    </row>
    <row r="52" spans="1:8" ht="24.95" customHeight="1">
      <c r="A52" s="4" t="s">
        <v>12</v>
      </c>
      <c r="B52" s="4">
        <v>1.81</v>
      </c>
      <c r="C52" s="4" t="s">
        <v>17</v>
      </c>
      <c r="D52" s="48">
        <v>0.626</v>
      </c>
      <c r="E52" s="24">
        <f t="shared" si="6"/>
        <v>34.585635359116019</v>
      </c>
      <c r="F52" s="4">
        <v>10</v>
      </c>
      <c r="G52" s="34" t="str">
        <f>IF(E52&lt;F52,"ALERT","GOOD")</f>
        <v>GOOD</v>
      </c>
      <c r="H52" s="4" t="s">
        <v>55</v>
      </c>
    </row>
    <row r="53" spans="1:8" ht="24.95" customHeight="1">
      <c r="A53" s="4" t="s">
        <v>26</v>
      </c>
      <c r="B53" s="4">
        <v>540</v>
      </c>
      <c r="C53" s="4" t="s">
        <v>10</v>
      </c>
      <c r="D53" s="4">
        <v>155</v>
      </c>
      <c r="E53" s="24">
        <f t="shared" si="6"/>
        <v>28.703703703703702</v>
      </c>
      <c r="F53" s="4">
        <v>20</v>
      </c>
      <c r="G53" s="34" t="str">
        <f t="shared" si="7"/>
        <v>GOOD</v>
      </c>
      <c r="H53" s="6"/>
    </row>
    <row r="54" spans="1:8" ht="24.95" customHeight="1">
      <c r="A54" s="4" t="s">
        <v>57</v>
      </c>
      <c r="B54" s="4">
        <v>292</v>
      </c>
      <c r="C54" s="4" t="s">
        <v>10</v>
      </c>
      <c r="D54" s="4">
        <v>156</v>
      </c>
      <c r="E54" s="24">
        <f t="shared" si="6"/>
        <v>53.424657534246577</v>
      </c>
      <c r="F54" s="4">
        <v>20</v>
      </c>
      <c r="G54" s="34" t="str">
        <f t="shared" si="7"/>
        <v>GOOD</v>
      </c>
      <c r="H54" s="6"/>
    </row>
    <row r="55" spans="1:8" ht="24.95" customHeight="1">
      <c r="A55" s="56" t="s">
        <v>56</v>
      </c>
      <c r="B55" s="57"/>
      <c r="C55" s="57"/>
      <c r="D55" s="57"/>
      <c r="E55" s="57"/>
      <c r="F55" s="57"/>
      <c r="G55" s="57"/>
      <c r="H55" s="58"/>
    </row>
    <row r="56" spans="1:8" ht="24.95" customHeight="1">
      <c r="A56" s="57"/>
      <c r="B56" s="57"/>
      <c r="C56" s="57"/>
      <c r="D56" s="57"/>
      <c r="E56" s="57"/>
      <c r="F56" s="57"/>
      <c r="G56" s="57"/>
      <c r="H56" s="58"/>
    </row>
    <row r="57" spans="1:8" ht="24.95" customHeight="1">
      <c r="A57" s="57"/>
      <c r="B57" s="57"/>
      <c r="C57" s="57"/>
      <c r="D57" s="57"/>
      <c r="E57" s="57"/>
      <c r="F57" s="57"/>
      <c r="G57" s="57"/>
      <c r="H57" s="58"/>
    </row>
    <row r="58" spans="1:8" ht="24.95" customHeight="1">
      <c r="A58" s="4" t="s">
        <v>1</v>
      </c>
      <c r="B58" s="4" t="s">
        <v>2</v>
      </c>
      <c r="C58" s="4"/>
      <c r="D58" s="4" t="s">
        <v>4</v>
      </c>
      <c r="E58" s="24" t="s">
        <v>49</v>
      </c>
      <c r="F58" s="4" t="s">
        <v>6</v>
      </c>
      <c r="G58" s="9" t="s">
        <v>7</v>
      </c>
      <c r="H58" s="4" t="s">
        <v>8</v>
      </c>
    </row>
    <row r="59" spans="1:8" ht="24.95" customHeight="1">
      <c r="A59" s="4" t="s">
        <v>51</v>
      </c>
      <c r="B59" s="4">
        <v>100</v>
      </c>
      <c r="C59" s="4" t="s">
        <v>10</v>
      </c>
      <c r="D59" s="4">
        <v>5.05</v>
      </c>
      <c r="E59" s="24">
        <f t="shared" ref="E59:E65" si="8">D59*100/B59</f>
        <v>5.05</v>
      </c>
      <c r="F59" s="4">
        <v>10</v>
      </c>
      <c r="G59" s="35" t="str">
        <f>IF(E59&lt;F59,"ALERT","GOOD")</f>
        <v>ALERT</v>
      </c>
      <c r="H59" s="4"/>
    </row>
    <row r="60" spans="1:8" ht="24.95" customHeight="1">
      <c r="A60" s="4" t="s">
        <v>12</v>
      </c>
      <c r="B60" s="4">
        <v>736</v>
      </c>
      <c r="C60" s="4" t="s">
        <v>10</v>
      </c>
      <c r="D60" s="4">
        <v>74.7</v>
      </c>
      <c r="E60" s="24">
        <f t="shared" si="8"/>
        <v>10.149456521739131</v>
      </c>
      <c r="F60" s="4">
        <v>10</v>
      </c>
      <c r="G60" s="34" t="str">
        <f t="shared" ref="G60:G65" si="9">IF(E60&lt;F60,"ALERT","GOOD")</f>
        <v>GOOD</v>
      </c>
      <c r="H60" s="4"/>
    </row>
    <row r="61" spans="1:8" ht="24.95" customHeight="1">
      <c r="A61" s="4" t="s">
        <v>57</v>
      </c>
      <c r="B61" s="4">
        <v>1.81</v>
      </c>
      <c r="C61" s="4" t="s">
        <v>17</v>
      </c>
      <c r="D61" s="4">
        <v>0.19800000000000001</v>
      </c>
      <c r="E61" s="24">
        <f t="shared" si="8"/>
        <v>10.939226519337018</v>
      </c>
      <c r="F61" s="4">
        <v>10</v>
      </c>
      <c r="G61" s="34" t="str">
        <f t="shared" si="9"/>
        <v>GOOD</v>
      </c>
      <c r="H61" s="6"/>
    </row>
    <row r="62" spans="1:8" ht="24.95" customHeight="1">
      <c r="A62" s="4" t="s">
        <v>58</v>
      </c>
      <c r="B62" s="4">
        <v>1.81</v>
      </c>
      <c r="C62" s="4" t="s">
        <v>17</v>
      </c>
      <c r="D62" s="4">
        <v>0.31</v>
      </c>
      <c r="E62" s="24">
        <f t="shared" si="8"/>
        <v>17.127071823204421</v>
      </c>
      <c r="F62" s="4">
        <v>10</v>
      </c>
      <c r="G62" s="34" t="str">
        <f t="shared" si="9"/>
        <v>GOOD</v>
      </c>
      <c r="H62" s="6"/>
    </row>
    <row r="63" spans="1:8" ht="24.95" customHeight="1">
      <c r="A63" s="4" t="s">
        <v>59</v>
      </c>
      <c r="B63" s="4">
        <v>838</v>
      </c>
      <c r="C63" s="4" t="s">
        <v>10</v>
      </c>
      <c r="D63" s="4">
        <v>93.7</v>
      </c>
      <c r="E63" s="24">
        <f t="shared" si="8"/>
        <v>11.181384248210025</v>
      </c>
      <c r="F63" s="4">
        <v>10</v>
      </c>
      <c r="G63" s="34" t="str">
        <f t="shared" si="9"/>
        <v>GOOD</v>
      </c>
      <c r="H63" s="6"/>
    </row>
    <row r="64" spans="1:8" ht="24.95" customHeight="1">
      <c r="A64" s="4" t="s">
        <v>20</v>
      </c>
      <c r="B64" s="4">
        <v>1</v>
      </c>
      <c r="C64" s="4" t="s">
        <v>17</v>
      </c>
      <c r="D64" s="4">
        <v>0.35299999999999998</v>
      </c>
      <c r="E64" s="24">
        <f t="shared" si="8"/>
        <v>35.299999999999997</v>
      </c>
      <c r="F64" s="4">
        <v>30</v>
      </c>
      <c r="G64" s="34" t="str">
        <f t="shared" si="9"/>
        <v>GOOD</v>
      </c>
      <c r="H64" s="6"/>
    </row>
    <row r="65" spans="1:8" ht="24.95" customHeight="1">
      <c r="A65" s="4" t="s">
        <v>18</v>
      </c>
      <c r="B65" s="4">
        <v>1</v>
      </c>
      <c r="C65" s="4" t="s">
        <v>17</v>
      </c>
      <c r="D65" s="4">
        <v>0.35299999999999998</v>
      </c>
      <c r="E65" s="24">
        <f t="shared" si="8"/>
        <v>35.299999999999997</v>
      </c>
      <c r="F65" s="4">
        <v>15</v>
      </c>
      <c r="G65" s="34" t="str">
        <f t="shared" si="9"/>
        <v>GOOD</v>
      </c>
      <c r="H65" s="6"/>
    </row>
    <row r="66" spans="1:8">
      <c r="A66" s="57" t="s">
        <v>60</v>
      </c>
      <c r="B66" s="57"/>
      <c r="C66" s="57"/>
      <c r="D66" s="57"/>
      <c r="E66" s="57"/>
      <c r="F66" s="57"/>
      <c r="G66" s="57"/>
      <c r="H66" s="58"/>
    </row>
    <row r="67" spans="1:8">
      <c r="A67" s="57"/>
      <c r="B67" s="57"/>
      <c r="C67" s="57"/>
      <c r="D67" s="57"/>
      <c r="E67" s="57"/>
      <c r="F67" s="57"/>
      <c r="G67" s="57"/>
      <c r="H67" s="58"/>
    </row>
    <row r="68" spans="1:8">
      <c r="A68" s="57"/>
      <c r="B68" s="57"/>
      <c r="C68" s="57"/>
      <c r="D68" s="57"/>
      <c r="E68" s="57"/>
      <c r="F68" s="57"/>
      <c r="G68" s="57"/>
      <c r="H68" s="58"/>
    </row>
    <row r="69" spans="1:8" ht="24.95" customHeight="1">
      <c r="A69" s="4" t="s">
        <v>1</v>
      </c>
      <c r="B69" s="4" t="s">
        <v>2</v>
      </c>
      <c r="C69" s="4"/>
      <c r="D69" s="4" t="s">
        <v>4</v>
      </c>
      <c r="E69" s="24" t="s">
        <v>49</v>
      </c>
      <c r="F69" s="4" t="s">
        <v>6</v>
      </c>
      <c r="G69" s="9" t="s">
        <v>7</v>
      </c>
      <c r="H69" s="4" t="s">
        <v>8</v>
      </c>
    </row>
    <row r="70" spans="1:8" ht="24.95" customHeight="1">
      <c r="A70" s="4" t="s">
        <v>51</v>
      </c>
      <c r="B70" s="4">
        <v>299</v>
      </c>
      <c r="C70" s="4" t="s">
        <v>10</v>
      </c>
      <c r="D70" s="4">
        <v>174</v>
      </c>
      <c r="E70" s="24">
        <f t="shared" ref="E70:E72" si="10">D70*100/B70</f>
        <v>58.19397993311037</v>
      </c>
      <c r="F70" s="4">
        <v>30</v>
      </c>
      <c r="G70" s="37" t="str">
        <f t="shared" ref="G70:G72" si="11">IF(E70&lt;F70,"ALERT","GOOD")</f>
        <v>GOOD</v>
      </c>
      <c r="H70" s="4"/>
    </row>
    <row r="71" spans="1:8" ht="24.95" customHeight="1">
      <c r="A71" s="11" t="s">
        <v>12</v>
      </c>
      <c r="B71" s="4">
        <v>1.95</v>
      </c>
      <c r="C71" s="4" t="s">
        <v>17</v>
      </c>
      <c r="D71" s="11">
        <v>0.69399999999999995</v>
      </c>
      <c r="E71" s="24">
        <f t="shared" si="10"/>
        <v>35.589743589743584</v>
      </c>
      <c r="F71" s="4">
        <v>30</v>
      </c>
      <c r="G71" s="43" t="str">
        <f t="shared" si="11"/>
        <v>GOOD</v>
      </c>
      <c r="H71" s="11"/>
    </row>
    <row r="72" spans="1:8" ht="24.95" customHeight="1">
      <c r="A72" s="6" t="s">
        <v>26</v>
      </c>
      <c r="B72" s="42">
        <v>1.95</v>
      </c>
      <c r="C72" s="14" t="s">
        <v>17</v>
      </c>
      <c r="D72" s="6">
        <v>0.98</v>
      </c>
      <c r="E72" s="41">
        <f t="shared" si="10"/>
        <v>50.256410256410255</v>
      </c>
      <c r="F72" s="14">
        <v>30</v>
      </c>
      <c r="G72" s="40" t="str">
        <f t="shared" si="11"/>
        <v>GOOD</v>
      </c>
      <c r="H72" s="44" t="s">
        <v>61</v>
      </c>
    </row>
    <row r="73" spans="1:8" s="39" customFormat="1">
      <c r="A73" s="49" t="s">
        <v>58</v>
      </c>
      <c r="B73" s="50">
        <v>3.63</v>
      </c>
      <c r="C73" s="51" t="s">
        <v>17</v>
      </c>
      <c r="D73" s="52">
        <v>1.57</v>
      </c>
      <c r="E73" s="53">
        <f>D73*100/B73</f>
        <v>43.250688705234161</v>
      </c>
      <c r="F73" s="54">
        <v>30</v>
      </c>
      <c r="G73" s="55" t="str">
        <f>IF(E73&lt;F73,"ALERT","GOOD")</f>
        <v>GOOD</v>
      </c>
      <c r="H73" s="52" t="s">
        <v>65</v>
      </c>
    </row>
    <row r="74" spans="1:8">
      <c r="A74" s="45" t="s">
        <v>57</v>
      </c>
      <c r="B74" s="45">
        <v>99.9</v>
      </c>
      <c r="C74" s="45" t="s">
        <v>10</v>
      </c>
      <c r="D74" s="45">
        <v>35.700000000000003</v>
      </c>
      <c r="E74" s="47">
        <f>D74*100/B74</f>
        <v>35.735735735735737</v>
      </c>
      <c r="F74" s="45">
        <v>30</v>
      </c>
      <c r="G74" s="46" t="str">
        <f>IF(E74&lt;F74,"ALERT","GOOD")</f>
        <v>GOOD</v>
      </c>
      <c r="H74" s="38" t="s">
        <v>63</v>
      </c>
    </row>
  </sheetData>
  <mergeCells count="10">
    <mergeCell ref="A55:H57"/>
    <mergeCell ref="A66:H68"/>
    <mergeCell ref="A1:H1"/>
    <mergeCell ref="G27:G35"/>
    <mergeCell ref="A47:H49"/>
    <mergeCell ref="A10:H12"/>
    <mergeCell ref="A18:H20"/>
    <mergeCell ref="A23:H25"/>
    <mergeCell ref="A36:H38"/>
    <mergeCell ref="A41:H43"/>
  </mergeCells>
  <conditionalFormatting sqref="G22 G14:G17 G40 G3:G8">
    <cfRule type="containsText" dxfId="1" priority="2" operator="containsText" text="ALERT">
      <formula>NOT(ISERROR(SEARCH("ALERT",G3)))</formula>
    </cfRule>
  </conditionalFormatting>
  <conditionalFormatting sqref="G22 G14:G17 G27 G3:G8">
    <cfRule type="containsText" dxfId="0" priority="1" operator="containsText" text="GOOD">
      <formula>NOT(ISERROR(SEARCH("GOOD",G3)))</formula>
    </cfRule>
  </conditionalFormatting>
  <pageMargins left="0.69930555555555596" right="0.69930555555555596" top="0.75" bottom="0.75" header="0.3" footer="0.3"/>
  <pageSetup paperSize="9" scale="2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Drivers space</vt:lpstr>
      <vt:lpstr>'Drivers space'!Print_Area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database</cp:lastModifiedBy>
  <dcterms:created xsi:type="dcterms:W3CDTF">2006-09-16T00:00:00Z</dcterms:created>
  <dcterms:modified xsi:type="dcterms:W3CDTF">2019-05-31T07:41:53Z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