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8800" windowHeight="13635" activeTab="4"/>
  </bookViews>
  <sheets>
    <sheet name="Sheet" sheetId="1" r:id="rId1"/>
    <sheet name="Scenarios" sheetId="2" r:id="rId2"/>
    <sheet name="Timeline" sheetId="3" r:id="rId3"/>
    <sheet name="wal-mart" sheetId="4" r:id="rId4"/>
    <sheet name="existing 9" sheetId="5" r:id="rId5"/>
  </sheets>
  <calcPr calcId="152511"/>
</workbook>
</file>

<file path=xl/calcChain.xml><?xml version="1.0" encoding="utf-8"?>
<calcChain xmlns="http://schemas.openxmlformats.org/spreadsheetml/2006/main">
  <c r="E21" i="5" l="1"/>
  <c r="E20" i="5"/>
  <c r="E19" i="5"/>
  <c r="E18" i="5"/>
  <c r="E13" i="5" s="1"/>
  <c r="E17" i="5"/>
  <c r="A6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E9" i="5" s="1"/>
  <c r="E12" i="5" s="1"/>
  <c r="E21" i="4"/>
  <c r="E13" i="4" s="1"/>
  <c r="E20" i="4"/>
  <c r="E19" i="4"/>
  <c r="E18" i="4"/>
  <c r="E17" i="4"/>
  <c r="E11" i="4"/>
  <c r="A6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E9" i="4" s="1"/>
  <c r="E12" i="4" s="1"/>
  <c r="A6" i="3"/>
  <c r="AN5" i="3"/>
  <c r="AF5" i="3"/>
  <c r="X5" i="3"/>
  <c r="P5" i="3"/>
  <c r="H5" i="3"/>
  <c r="C5" i="3"/>
  <c r="A5" i="3"/>
  <c r="A4" i="3"/>
  <c r="C3" i="2"/>
  <c r="C6" i="3" s="1"/>
  <c r="C2" i="2"/>
  <c r="C1" i="2"/>
  <c r="C4" i="3" s="1"/>
  <c r="AN4" i="3" l="1"/>
  <c r="C4" i="5"/>
  <c r="C4" i="4"/>
  <c r="AK4" i="3"/>
  <c r="AG4" i="3"/>
  <c r="AC4" i="3"/>
  <c r="Y4" i="3"/>
  <c r="U4" i="3"/>
  <c r="Q4" i="3"/>
  <c r="M4" i="3"/>
  <c r="I4" i="3"/>
  <c r="E4" i="3"/>
  <c r="AM4" i="3"/>
  <c r="AI4" i="3"/>
  <c r="AE4" i="3"/>
  <c r="AA4" i="3"/>
  <c r="W4" i="3"/>
  <c r="S4" i="3"/>
  <c r="O4" i="3"/>
  <c r="K4" i="3"/>
  <c r="G4" i="3"/>
  <c r="AO4" i="3"/>
  <c r="AJ4" i="3"/>
  <c r="AB4" i="3"/>
  <c r="T4" i="3"/>
  <c r="L4" i="3"/>
  <c r="AL4" i="3"/>
  <c r="AH4" i="3"/>
  <c r="AD4" i="3"/>
  <c r="Z4" i="3"/>
  <c r="V4" i="3"/>
  <c r="R4" i="3"/>
  <c r="N4" i="3"/>
  <c r="J4" i="3"/>
  <c r="F4" i="3"/>
  <c r="AF4" i="3"/>
  <c r="X4" i="3"/>
  <c r="P4" i="3"/>
  <c r="H4" i="3"/>
  <c r="H5" i="5"/>
  <c r="H5" i="4"/>
  <c r="X5" i="5"/>
  <c r="X5" i="4"/>
  <c r="AM6" i="3"/>
  <c r="AI6" i="3"/>
  <c r="AE6" i="3"/>
  <c r="AA6" i="3"/>
  <c r="W6" i="3"/>
  <c r="S6" i="3"/>
  <c r="O6" i="3"/>
  <c r="K6" i="3"/>
  <c r="G6" i="3"/>
  <c r="C6" i="5"/>
  <c r="C6" i="4"/>
  <c r="AL6" i="3"/>
  <c r="AH6" i="3"/>
  <c r="AD6" i="3"/>
  <c r="Z6" i="3"/>
  <c r="V6" i="3"/>
  <c r="R6" i="3"/>
  <c r="N6" i="3"/>
  <c r="J6" i="3"/>
  <c r="F6" i="3"/>
  <c r="AN6" i="3"/>
  <c r="AJ6" i="3"/>
  <c r="AF6" i="3"/>
  <c r="AB6" i="3"/>
  <c r="X6" i="3"/>
  <c r="T6" i="3"/>
  <c r="P6" i="3"/>
  <c r="L6" i="3"/>
  <c r="H6" i="3"/>
  <c r="C5" i="5"/>
  <c r="C5" i="4"/>
  <c r="AO5" i="3"/>
  <c r="AK5" i="3"/>
  <c r="AG5" i="3"/>
  <c r="AC5" i="3"/>
  <c r="Y5" i="3"/>
  <c r="U5" i="3"/>
  <c r="Q5" i="3"/>
  <c r="M5" i="3"/>
  <c r="I5" i="3"/>
  <c r="E5" i="3"/>
  <c r="AM5" i="3"/>
  <c r="AI5" i="3"/>
  <c r="AE5" i="3"/>
  <c r="AA5" i="3"/>
  <c r="W5" i="3"/>
  <c r="S5" i="3"/>
  <c r="O5" i="3"/>
  <c r="K5" i="3"/>
  <c r="G5" i="3"/>
  <c r="L5" i="3"/>
  <c r="T5" i="3"/>
  <c r="AB5" i="3"/>
  <c r="AJ5" i="3"/>
  <c r="E6" i="3"/>
  <c r="U6" i="3"/>
  <c r="AK6" i="3"/>
  <c r="P5" i="5"/>
  <c r="P5" i="4"/>
  <c r="AF5" i="5"/>
  <c r="AF5" i="4"/>
  <c r="AN5" i="5"/>
  <c r="AN5" i="4"/>
  <c r="M6" i="3"/>
  <c r="AC6" i="3"/>
  <c r="A4" i="5"/>
  <c r="A4" i="4"/>
  <c r="F5" i="3"/>
  <c r="N5" i="3"/>
  <c r="V5" i="3"/>
  <c r="AD5" i="3"/>
  <c r="AL5" i="3"/>
  <c r="I6" i="3"/>
  <c r="Y6" i="3"/>
  <c r="AO6" i="3"/>
  <c r="E14" i="4"/>
  <c r="E63" i="5"/>
  <c r="E64" i="5" s="1"/>
  <c r="E38" i="5"/>
  <c r="E39" i="5" s="1"/>
  <c r="E43" i="5"/>
  <c r="E44" i="5" s="1"/>
  <c r="A5" i="5"/>
  <c r="A5" i="4"/>
  <c r="J5" i="3"/>
  <c r="R5" i="3"/>
  <c r="Z5" i="3"/>
  <c r="AH5" i="3"/>
  <c r="Q6" i="3"/>
  <c r="AG6" i="3"/>
  <c r="E11" i="5"/>
  <c r="E14" i="5" s="1"/>
  <c r="E24" i="5" s="1"/>
  <c r="E25" i="5" s="1"/>
  <c r="E28" i="5" s="1"/>
  <c r="E29" i="5" s="1"/>
  <c r="AL5" i="5" l="1"/>
  <c r="AL5" i="4"/>
  <c r="AB5" i="5"/>
  <c r="AB5" i="4"/>
  <c r="AA5" i="5"/>
  <c r="AA5" i="4"/>
  <c r="U5" i="5"/>
  <c r="U5" i="4"/>
  <c r="H6" i="5"/>
  <c r="H6" i="4"/>
  <c r="AN6" i="5"/>
  <c r="AN6" i="4"/>
  <c r="AH6" i="5"/>
  <c r="AH6" i="4"/>
  <c r="W6" i="5"/>
  <c r="W6" i="4"/>
  <c r="AF4" i="5"/>
  <c r="AF4" i="4"/>
  <c r="AH4" i="5"/>
  <c r="AH4" i="4"/>
  <c r="K4" i="5"/>
  <c r="K4" i="4"/>
  <c r="AA4" i="5"/>
  <c r="AA4" i="4"/>
  <c r="E4" i="5"/>
  <c r="E4" i="4"/>
  <c r="U4" i="5"/>
  <c r="U4" i="4"/>
  <c r="AK4" i="5"/>
  <c r="AK4" i="4"/>
  <c r="Q6" i="5"/>
  <c r="Q6" i="4"/>
  <c r="J5" i="4"/>
  <c r="J5" i="5"/>
  <c r="E50" i="5"/>
  <c r="E51" i="5" s="1"/>
  <c r="E58" i="5"/>
  <c r="E59" i="5" s="1"/>
  <c r="E65" i="5" s="1"/>
  <c r="E66" i="5" s="1"/>
  <c r="E67" i="5" s="1"/>
  <c r="E68" i="5" s="1"/>
  <c r="AO6" i="5"/>
  <c r="AO6" i="4"/>
  <c r="AD5" i="5"/>
  <c r="AD5" i="4"/>
  <c r="U6" i="5"/>
  <c r="U6" i="4"/>
  <c r="T5" i="5"/>
  <c r="T5" i="4"/>
  <c r="O5" i="5"/>
  <c r="O5" i="4"/>
  <c r="AE5" i="5"/>
  <c r="AE5" i="4"/>
  <c r="I5" i="5"/>
  <c r="I5" i="4"/>
  <c r="Y5" i="5"/>
  <c r="Y5" i="4"/>
  <c r="AO5" i="5"/>
  <c r="AO5" i="4"/>
  <c r="L6" i="5"/>
  <c r="L6" i="4"/>
  <c r="AB6" i="5"/>
  <c r="AB6" i="4"/>
  <c r="F6" i="5"/>
  <c r="F6" i="4"/>
  <c r="V6" i="5"/>
  <c r="V6" i="4"/>
  <c r="AL6" i="5"/>
  <c r="AL6" i="4"/>
  <c r="K6" i="5"/>
  <c r="K6" i="4"/>
  <c r="AA6" i="5"/>
  <c r="AA6" i="4"/>
  <c r="H4" i="5"/>
  <c r="H4" i="4"/>
  <c r="F4" i="5"/>
  <c r="F4" i="4"/>
  <c r="V4" i="5"/>
  <c r="V4" i="4"/>
  <c r="AL4" i="5"/>
  <c r="AL4" i="4"/>
  <c r="AJ4" i="5"/>
  <c r="AJ4" i="4"/>
  <c r="O4" i="5"/>
  <c r="O4" i="4"/>
  <c r="AE4" i="5"/>
  <c r="AE4" i="4"/>
  <c r="I4" i="5"/>
  <c r="I4" i="4"/>
  <c r="Y4" i="5"/>
  <c r="Y4" i="4"/>
  <c r="Y6" i="5"/>
  <c r="Y6" i="4"/>
  <c r="V5" i="5"/>
  <c r="V5" i="4"/>
  <c r="E6" i="5"/>
  <c r="E6" i="4"/>
  <c r="L5" i="5"/>
  <c r="L5" i="4"/>
  <c r="S5" i="5"/>
  <c r="S5" i="4"/>
  <c r="AI5" i="5"/>
  <c r="AI5" i="4"/>
  <c r="M5" i="5"/>
  <c r="M5" i="4"/>
  <c r="AC5" i="5"/>
  <c r="AC5" i="4"/>
  <c r="P6" i="5"/>
  <c r="P6" i="4"/>
  <c r="AF6" i="5"/>
  <c r="AF6" i="4"/>
  <c r="J6" i="5"/>
  <c r="J6" i="4"/>
  <c r="Z6" i="5"/>
  <c r="Z6" i="4"/>
  <c r="O6" i="5"/>
  <c r="O6" i="4"/>
  <c r="AE6" i="5"/>
  <c r="AE6" i="4"/>
  <c r="P4" i="5"/>
  <c r="P4" i="4"/>
  <c r="J4" i="5"/>
  <c r="J4" i="4"/>
  <c r="Z4" i="5"/>
  <c r="Z4" i="4"/>
  <c r="L4" i="5"/>
  <c r="L4" i="4"/>
  <c r="AO4" i="5"/>
  <c r="AO4" i="4"/>
  <c r="S4" i="5"/>
  <c r="S4" i="4"/>
  <c r="AI4" i="5"/>
  <c r="AI4" i="4"/>
  <c r="M4" i="5"/>
  <c r="M4" i="4"/>
  <c r="AC4" i="5"/>
  <c r="AC4" i="4"/>
  <c r="AG6" i="5"/>
  <c r="AG6" i="4"/>
  <c r="R5" i="5"/>
  <c r="R5" i="4"/>
  <c r="F5" i="5"/>
  <c r="F5" i="4"/>
  <c r="M6" i="5"/>
  <c r="M6" i="4"/>
  <c r="AK6" i="5"/>
  <c r="AK6" i="4"/>
  <c r="K5" i="5"/>
  <c r="K5" i="4"/>
  <c r="E5" i="5"/>
  <c r="E5" i="4"/>
  <c r="AK5" i="5"/>
  <c r="AK5" i="4"/>
  <c r="X6" i="5"/>
  <c r="X6" i="4"/>
  <c r="R6" i="5"/>
  <c r="R6" i="4"/>
  <c r="G6" i="5"/>
  <c r="G6" i="4"/>
  <c r="AM6" i="5"/>
  <c r="AM6" i="4"/>
  <c r="R4" i="5"/>
  <c r="R4" i="4"/>
  <c r="AB4" i="5"/>
  <c r="AB4" i="4"/>
  <c r="AH5" i="5"/>
  <c r="AH5" i="4"/>
  <c r="Z5" i="4"/>
  <c r="Z5" i="5"/>
  <c r="I6" i="5"/>
  <c r="I6" i="4"/>
  <c r="N5" i="5"/>
  <c r="N5" i="4"/>
  <c r="AC6" i="5"/>
  <c r="AC6" i="4"/>
  <c r="AJ5" i="5"/>
  <c r="AJ5" i="4"/>
  <c r="G5" i="5"/>
  <c r="G5" i="4"/>
  <c r="W5" i="5"/>
  <c r="W5" i="4"/>
  <c r="AM5" i="5"/>
  <c r="AM5" i="4"/>
  <c r="Q5" i="5"/>
  <c r="Q5" i="4"/>
  <c r="AG5" i="5"/>
  <c r="AG5" i="4"/>
  <c r="T6" i="5"/>
  <c r="T6" i="4"/>
  <c r="AJ6" i="5"/>
  <c r="AJ6" i="4"/>
  <c r="N6" i="5"/>
  <c r="N6" i="4"/>
  <c r="AD6" i="5"/>
  <c r="AD6" i="4"/>
  <c r="S6" i="4"/>
  <c r="S6" i="5"/>
  <c r="AI6" i="4"/>
  <c r="AI6" i="5"/>
  <c r="X4" i="5"/>
  <c r="X4" i="4"/>
  <c r="N4" i="5"/>
  <c r="N4" i="4"/>
  <c r="AD4" i="5"/>
  <c r="AD4" i="4"/>
  <c r="T4" i="5"/>
  <c r="T4" i="4"/>
  <c r="G4" i="5"/>
  <c r="G4" i="4"/>
  <c r="W4" i="5"/>
  <c r="W4" i="4"/>
  <c r="AM4" i="5"/>
  <c r="AM4" i="4"/>
  <c r="Q4" i="4"/>
  <c r="Q4" i="5"/>
  <c r="AG4" i="4"/>
  <c r="AG4" i="5"/>
  <c r="AN4" i="5"/>
  <c r="AN4" i="4"/>
</calcChain>
</file>

<file path=xl/comments1.xml><?xml version="1.0" encoding="utf-8"?>
<comments xmlns="http://schemas.openxmlformats.org/spreadsheetml/2006/main">
  <authors>
    <author>Ilya</author>
  </authors>
  <commentList>
    <comment ref="A23" authorId="0" shapeId="0">
      <text>
        <r>
          <rPr>
            <b/>
            <sz val="9"/>
            <color indexed="81"/>
            <rFont val="Tahoma"/>
            <charset val="1"/>
          </rPr>
          <t>Ilya:</t>
        </r>
        <r>
          <rPr>
            <sz val="9"/>
            <color indexed="81"/>
            <rFont val="Tahoma"/>
            <charset val="1"/>
          </rPr>
          <t xml:space="preserve">
These top-level drivers should still be indented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Ilya:</t>
        </r>
        <r>
          <rPr>
            <sz val="9"/>
            <color indexed="81"/>
            <rFont val="Tahoma"/>
            <family val="2"/>
          </rPr>
          <t xml:space="preserve">
Should bold the summary lines and should only use "total" when the line has details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Ilya:</t>
        </r>
        <r>
          <rPr>
            <sz val="9"/>
            <color indexed="81"/>
            <rFont val="Tahoma"/>
            <family val="2"/>
          </rPr>
          <t xml:space="preserve">
Need to fix these blank rows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Ilya:</t>
        </r>
        <r>
          <rPr>
            <sz val="9"/>
            <color indexed="81"/>
            <rFont val="Tahoma"/>
            <family val="2"/>
          </rPr>
          <t xml:space="preserve">
Ideally, blank items should get a 0 in the master and a link </t>
        </r>
      </text>
    </comment>
  </commentList>
</comments>
</file>

<file path=xl/sharedStrings.xml><?xml version="1.0" encoding="utf-8"?>
<sst xmlns="http://schemas.openxmlformats.org/spreadsheetml/2006/main" count="63" uniqueCount="52">
  <si>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</si>
  <si>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</si>
  <si>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</si>
  <si>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</si>
  <si>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</si>
  <si>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</si>
  <si>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</si>
  <si>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</si>
  <si>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</si>
  <si>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</si>
  <si>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</si>
  <si>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</si>
  <si>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</si>
  <si>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</si>
  <si>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monthly unit revenue over lifecycle.</t>
  </si>
  <si>
    <t>total revenue</t>
  </si>
  <si>
    <t>active_gross_margin</t>
  </si>
  <si>
    <t>compute cost from known gross margin.</t>
  </si>
  <si>
    <t>total cost</t>
  </si>
  <si>
    <t xml:space="preserve">  sg&amp;a</t>
  </si>
  <si>
    <t xml:space="preserve">  ref_year</t>
  </si>
  <si>
    <t xml:space="preserve">  annual_inflation</t>
  </si>
  <si>
    <t xml:space="preserve">  base_annual_expense</t>
  </si>
  <si>
    <t xml:space="preserve">  inflation-adjusted monthly expense from known annual start.</t>
  </si>
  <si>
    <t xml:space="preserve">  total employee expense</t>
  </si>
  <si>
    <t xml:space="preserve">  new_optional_tags</t>
  </si>
  <si>
    <t>['run-rate', 'cash rent', 'non-straight-line', 'non-GAAP']</t>
  </si>
  <si>
    <t xml:space="preserve">  fixed_monthly_value</t>
  </si>
  <si>
    <t xml:space="preserve">  set line to fixed monthly value.</t>
  </si>
  <si>
    <t xml:space="preserve">  total rent</t>
  </si>
  <si>
    <t xml:space="preserve">  source_multiplier</t>
  </si>
  <si>
    <t xml:space="preserve">  source_line_name</t>
  </si>
  <si>
    <t>Rent</t>
  </si>
  <si>
    <t xml:space="preserve">  max</t>
  </si>
  <si>
    <t xml:space="preserve">  min</t>
  </si>
  <si>
    <t xml:space="preserve">  set line based on source value and multiplier.</t>
  </si>
  <si>
    <t xml:space="preserve">  total utilities</t>
  </si>
  <si>
    <t xml:space="preserve">    source_multiplier</t>
  </si>
  <si>
    <t xml:space="preserve">    source_line_name</t>
  </si>
  <si>
    <t xml:space="preserve">    min</t>
  </si>
  <si>
    <t xml:space="preserve">    set line based on source value and multiplier.</t>
  </si>
  <si>
    <t xml:space="preserve">    total security</t>
  </si>
  <si>
    <t xml:space="preserve">    new_optional_tags</t>
  </si>
  <si>
    <t>['it', 'internet expense', 'telephony expense', 'cell phone', 'land line']</t>
  </si>
  <si>
    <t xml:space="preserve">    fixed_monthly_value</t>
  </si>
  <si>
    <t xml:space="preserve">    set line to fixed monthly value.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</si>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</sst>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6"/>
  <sheetViews>
    <sheetView workbookViewId="0"/>
  </sheetViews>
  <sheetFormatPr defaultColWidth="11.42578125" defaultRowHeight="15" x14ac:dyDescent="0.25"/>
  <sheetData>
    <row r="3" spans="1:41" x14ac:dyDescent="0.25">
      <c r="E3" s="1">
        <v>42185</v>
      </c>
      <c r="F3" s="1">
        <v>42216</v>
      </c>
      <c r="G3" s="1">
        <v>42247</v>
      </c>
      <c r="H3" s="1">
        <v>42277</v>
      </c>
      <c r="I3" s="1">
        <v>42308</v>
      </c>
      <c r="J3" s="1">
        <v>42338</v>
      </c>
      <c r="K3" s="1">
        <v>42369</v>
      </c>
      <c r="L3" s="1">
        <v>42400</v>
      </c>
      <c r="M3" s="1">
        <v>42429</v>
      </c>
      <c r="N3" s="1">
        <v>42460</v>
      </c>
      <c r="O3" s="1">
        <v>42490</v>
      </c>
      <c r="P3" s="1">
        <v>42521</v>
      </c>
      <c r="Q3" s="1">
        <v>42551</v>
      </c>
      <c r="R3" s="1">
        <v>42582</v>
      </c>
      <c r="S3" s="1">
        <v>42613</v>
      </c>
      <c r="T3" s="1">
        <v>42643</v>
      </c>
      <c r="U3" s="1">
        <v>42674</v>
      </c>
      <c r="V3" s="1">
        <v>42704</v>
      </c>
      <c r="W3" s="1">
        <v>42735</v>
      </c>
      <c r="X3" s="1">
        <v>42766</v>
      </c>
      <c r="Y3" s="1">
        <v>42794</v>
      </c>
      <c r="Z3" s="1">
        <v>42825</v>
      </c>
      <c r="AA3" s="1">
        <v>42855</v>
      </c>
      <c r="AB3" s="1">
        <v>42886</v>
      </c>
      <c r="AC3" s="1">
        <v>42916</v>
      </c>
      <c r="AD3" s="1">
        <v>42947</v>
      </c>
      <c r="AE3" s="1">
        <v>42978</v>
      </c>
      <c r="AF3" s="1">
        <v>43008</v>
      </c>
      <c r="AG3" s="1">
        <v>43039</v>
      </c>
      <c r="AH3" s="1">
        <v>43069</v>
      </c>
      <c r="AI3" s="1">
        <v>43100</v>
      </c>
      <c r="AJ3" s="1">
        <v>43131</v>
      </c>
      <c r="AK3" s="1">
        <v>43159</v>
      </c>
      <c r="AL3" s="1">
        <v>43190</v>
      </c>
      <c r="AM3" s="1">
        <v>43220</v>
      </c>
      <c r="AN3" s="1">
        <v>43251</v>
      </c>
      <c r="AO3" s="1">
        <v>43281</v>
      </c>
    </row>
    <row r="4" spans="1:41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</row>
    <row r="5" spans="1:41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</row>
    <row r="6" spans="1:41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1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 activeCell="A5" sqref="A5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>E3</f>
        <v>42185</v>
      </c>
    </row>
    <row r="11" spans="1:41" x14ac:dyDescent="0.25">
      <c r="A11" t="s">
        <v>4</v>
      </c>
      <c r="E11">
        <f>IF(E18, E9-E18)</f>
        <v>6269</v>
      </c>
    </row>
    <row r="12" spans="1:41" x14ac:dyDescent="0.25">
      <c r="A12" t="s">
        <v>5</v>
      </c>
      <c r="E12" t="b">
        <f>IF(AND(E18&lt;=E9,E9&lt;E21),TRUE,FALSE)</f>
        <v>1</v>
      </c>
    </row>
    <row r="13" spans="1:41" x14ac:dyDescent="0.25">
      <c r="A13" t="s">
        <v>6</v>
      </c>
      <c r="E13">
        <f>IF(E21, E21-E18)</f>
        <v>18250</v>
      </c>
    </row>
    <row r="14" spans="1:41" x14ac:dyDescent="0.25">
      <c r="A14" t="s">
        <v>7</v>
      </c>
      <c r="E14">
        <f>IF(E13, ROUND(E11/E13*100,0))</f>
        <v>34</v>
      </c>
    </row>
    <row r="17" spans="1:5" x14ac:dyDescent="0.25">
      <c r="A17" t="s">
        <v>8</v>
      </c>
      <c r="C17" s="1">
        <v>35551</v>
      </c>
      <c r="E17" s="1">
        <f>C17</f>
        <v>35551</v>
      </c>
    </row>
    <row r="18" spans="1:5" x14ac:dyDescent="0.25">
      <c r="A18" t="s">
        <v>9</v>
      </c>
      <c r="C18" s="1">
        <v>35916</v>
      </c>
      <c r="E18" s="1">
        <f>C18</f>
        <v>35916</v>
      </c>
    </row>
    <row r="19" spans="1:5" x14ac:dyDescent="0.25">
      <c r="A19" t="s">
        <v>10</v>
      </c>
      <c r="C19" s="1">
        <v>41391</v>
      </c>
      <c r="E19" s="1">
        <f>C19</f>
        <v>41391</v>
      </c>
    </row>
    <row r="20" spans="1:5" x14ac:dyDescent="0.25">
      <c r="A20" t="s">
        <v>11</v>
      </c>
      <c r="C20" s="1">
        <v>48691</v>
      </c>
      <c r="E20" s="1">
        <f>C20</f>
        <v>48691</v>
      </c>
    </row>
    <row r="21" spans="1:5" x14ac:dyDescent="0.25">
      <c r="A21" t="s">
        <v>12</v>
      </c>
      <c r="C21" s="1">
        <v>54166</v>
      </c>
      <c r="E21" s="1">
        <f>C21</f>
        <v>54166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70"/>
  <sheetViews>
    <sheetView showGridLines="0" tabSelected="1" zoomScale="80" workbookViewId="0">
      <pane xSplit="3" ySplit="3" topLeftCell="D25" activePane="bottomRight" state="frozen"/>
      <selection pane="topRight"/>
      <selection pane="bottomLeft"/>
      <selection pane="bottomRight" activeCell="A41" sqref="A41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>E3</f>
        <v>42185</v>
      </c>
    </row>
    <row r="11" spans="1:41" x14ac:dyDescent="0.25">
      <c r="A11" t="s">
        <v>4</v>
      </c>
      <c r="E11">
        <f>IF(E18, E9-E18)</f>
        <v>425</v>
      </c>
    </row>
    <row r="12" spans="1:41" x14ac:dyDescent="0.25">
      <c r="A12" t="s">
        <v>5</v>
      </c>
      <c r="E12" t="b">
        <f>IF(AND(E18&lt;=E9,E9&lt;E21),TRUE,FALSE)</f>
        <v>1</v>
      </c>
    </row>
    <row r="13" spans="1:41" x14ac:dyDescent="0.25">
      <c r="A13" t="s">
        <v>6</v>
      </c>
      <c r="E13">
        <f>IF(E21, E21-E18)</f>
        <v>5475</v>
      </c>
    </row>
    <row r="14" spans="1:41" x14ac:dyDescent="0.25">
      <c r="A14" t="s">
        <v>7</v>
      </c>
      <c r="E14">
        <f>IF(E13, ROUND(E11/E13*100,0))</f>
        <v>8</v>
      </c>
    </row>
    <row r="17" spans="1:5" x14ac:dyDescent="0.25">
      <c r="A17" t="s">
        <v>8</v>
      </c>
      <c r="C17" s="1">
        <v>41517</v>
      </c>
      <c r="E17" s="1">
        <f>C17</f>
        <v>41517</v>
      </c>
    </row>
    <row r="18" spans="1:5" x14ac:dyDescent="0.25">
      <c r="A18" t="s">
        <v>9</v>
      </c>
      <c r="C18" s="1">
        <v>41760</v>
      </c>
      <c r="E18" s="1">
        <f>C18</f>
        <v>41760</v>
      </c>
    </row>
    <row r="19" spans="1:5" x14ac:dyDescent="0.25">
      <c r="A19" t="s">
        <v>10</v>
      </c>
      <c r="C19" s="1">
        <v>42855</v>
      </c>
      <c r="E19" s="1">
        <f>C19</f>
        <v>42855</v>
      </c>
    </row>
    <row r="20" spans="1:5" x14ac:dyDescent="0.25">
      <c r="A20" t="s">
        <v>11</v>
      </c>
      <c r="C20" s="1">
        <v>44497</v>
      </c>
      <c r="E20" s="1">
        <f>C20</f>
        <v>44497</v>
      </c>
    </row>
    <row r="21" spans="1:5" x14ac:dyDescent="0.25">
      <c r="A21" t="s">
        <v>12</v>
      </c>
      <c r="C21" s="1">
        <v>47235</v>
      </c>
      <c r="E21" s="1">
        <f>C21</f>
        <v>47235</v>
      </c>
    </row>
    <row r="23" spans="1:5" x14ac:dyDescent="0.25">
      <c r="A23" t="s">
        <v>13</v>
      </c>
      <c r="E23">
        <v>1000000</v>
      </c>
    </row>
    <row r="24" spans="1:5" x14ac:dyDescent="0.25">
      <c r="A24" t="s">
        <v>14</v>
      </c>
      <c r="E24">
        <f>E23/12*E14/(20-0)</f>
        <v>33333.333333333328</v>
      </c>
    </row>
    <row r="25" spans="1:5" x14ac:dyDescent="0.25">
      <c r="A25" t="s">
        <v>15</v>
      </c>
      <c r="E25">
        <f>E24</f>
        <v>33333.333333333328</v>
      </c>
    </row>
    <row r="27" spans="1:5" x14ac:dyDescent="0.25">
      <c r="A27" t="s">
        <v>16</v>
      </c>
      <c r="E27">
        <v>0.65</v>
      </c>
    </row>
    <row r="28" spans="1:5" x14ac:dyDescent="0.25">
      <c r="A28" t="s">
        <v>17</v>
      </c>
      <c r="E28">
        <f>IF(E12, 'existing 9'!E25 * (1-E27))</f>
        <v>11666.666666666664</v>
      </c>
    </row>
    <row r="29" spans="1:5" x14ac:dyDescent="0.25">
      <c r="A29" t="s">
        <v>18</v>
      </c>
      <c r="E29">
        <f>E28</f>
        <v>11666.666666666664</v>
      </c>
    </row>
    <row r="31" spans="1:5" x14ac:dyDescent="0.25"/>
    <row r="33" spans="1:5" x14ac:dyDescent="0.25">
      <c r="A33" t="s">
        <v>19</v>
      </c>
    </row>
    <row r="35" spans="1:5" x14ac:dyDescent="0.25">
      <c r="A35" t="s">
        <v>20</v>
      </c>
      <c r="E35">
        <v>2015</v>
      </c>
    </row>
    <row r="36" spans="1:5" x14ac:dyDescent="0.25">
      <c r="A36" t="s">
        <v>21</v>
      </c>
      <c r="E36">
        <v>0.03</v>
      </c>
    </row>
    <row r="37" spans="1:5" x14ac:dyDescent="0.25">
      <c r="A37" t="s">
        <v>22</v>
      </c>
      <c r="E37">
        <v>300000</v>
      </c>
    </row>
    <row r="38" spans="1:5" x14ac:dyDescent="0.25">
      <c r="A38" t="s">
        <v>23</v>
      </c>
      <c r="E38">
        <f>IF(E12,E37/12*(1+E36)^0)</f>
        <v>25000</v>
      </c>
    </row>
    <row r="39" spans="1:5" x14ac:dyDescent="0.25">
      <c r="A39" t="s">
        <v>24</v>
      </c>
      <c r="E39">
        <f>E38</f>
        <v>25000</v>
      </c>
    </row>
    <row r="41" spans="1:5" x14ac:dyDescent="0.25">
      <c r="A41" t="s">
        <v>25</v>
      </c>
      <c r="E41" t="s">
        <v>26</v>
      </c>
    </row>
    <row r="42" spans="1:5" x14ac:dyDescent="0.25">
      <c r="A42" t="s">
        <v>27</v>
      </c>
      <c r="E42">
        <v>2000</v>
      </c>
    </row>
    <row r="43" spans="1:5" x14ac:dyDescent="0.25">
      <c r="A43" t="s">
        <v>28</v>
      </c>
      <c r="E43">
        <f>E42*E12</f>
        <v>2000</v>
      </c>
    </row>
    <row r="44" spans="1:5" x14ac:dyDescent="0.25">
      <c r="A44" t="s">
        <v>29</v>
      </c>
      <c r="E44">
        <f>E43</f>
        <v>2000</v>
      </c>
    </row>
    <row r="46" spans="1:5" x14ac:dyDescent="0.25">
      <c r="A46" t="s">
        <v>30</v>
      </c>
      <c r="E46">
        <v>0.05</v>
      </c>
    </row>
    <row r="47" spans="1:5" x14ac:dyDescent="0.25">
      <c r="A47" t="s">
        <v>31</v>
      </c>
      <c r="E47" t="s">
        <v>32</v>
      </c>
    </row>
    <row r="48" spans="1:5" x14ac:dyDescent="0.25">
      <c r="A48" t="s">
        <v>33</v>
      </c>
      <c r="E48">
        <v>2000</v>
      </c>
    </row>
    <row r="49" spans="1:5" x14ac:dyDescent="0.25">
      <c r="A49" t="s">
        <v>34</v>
      </c>
      <c r="E49">
        <v>100</v>
      </c>
    </row>
    <row r="50" spans="1:5" x14ac:dyDescent="0.25">
      <c r="A50" t="s">
        <v>35</v>
      </c>
      <c r="E50">
        <f>MIN(+MAX(+'existing 9'!E44*E46, E49), E48)</f>
        <v>100</v>
      </c>
    </row>
    <row r="51" spans="1:5" x14ac:dyDescent="0.25">
      <c r="A51" t="s">
        <v>36</v>
      </c>
      <c r="E51">
        <f>E50</f>
        <v>100</v>
      </c>
    </row>
    <row r="55" spans="1:5" x14ac:dyDescent="0.25">
      <c r="A55" t="s">
        <v>37</v>
      </c>
      <c r="E55">
        <v>0.02</v>
      </c>
    </row>
    <row r="56" spans="1:5" x14ac:dyDescent="0.25">
      <c r="A56" t="s">
        <v>38</v>
      </c>
      <c r="E56" t="s">
        <v>32</v>
      </c>
    </row>
    <row r="57" spans="1:5" x14ac:dyDescent="0.25">
      <c r="A57" t="s">
        <v>39</v>
      </c>
      <c r="E57">
        <v>100</v>
      </c>
    </row>
    <row r="58" spans="1:5" x14ac:dyDescent="0.25">
      <c r="A58" t="s">
        <v>40</v>
      </c>
      <c r="E58">
        <f>MAX(+'existing 9'!E44*E55, E57)</f>
        <v>100</v>
      </c>
    </row>
    <row r="59" spans="1:5" x14ac:dyDescent="0.25">
      <c r="A59" t="s">
        <v>41</v>
      </c>
      <c r="E59">
        <f>E58</f>
        <v>100</v>
      </c>
    </row>
    <row r="61" spans="1:5" x14ac:dyDescent="0.25">
      <c r="A61" t="s">
        <v>42</v>
      </c>
      <c r="E61" t="s">
        <v>43</v>
      </c>
    </row>
    <row r="62" spans="1:5" x14ac:dyDescent="0.25">
      <c r="A62" t="s">
        <v>44</v>
      </c>
      <c r="E62">
        <v>500</v>
      </c>
    </row>
    <row r="63" spans="1:5" x14ac:dyDescent="0.25">
      <c r="A63" t="s">
        <v>45</v>
      </c>
      <c r="E63">
        <f>E62*E12</f>
        <v>500</v>
      </c>
    </row>
    <row r="64" spans="1:5" x14ac:dyDescent="0.25">
      <c r="A64" t="s">
        <v>46</v>
      </c>
      <c r="E64">
        <f>E63</f>
        <v>500</v>
      </c>
    </row>
    <row r="65" spans="1:5" x14ac:dyDescent="0.25">
      <c r="A65" t="s">
        <v>47</v>
      </c>
      <c r="E65">
        <f>'existing 9'!E59+'existing 9'!E64</f>
        <v>600</v>
      </c>
    </row>
    <row r="66" spans="1:5" x14ac:dyDescent="0.25">
      <c r="A66" t="s">
        <v>48</v>
      </c>
      <c r="E66">
        <f>E65</f>
        <v>600</v>
      </c>
    </row>
    <row r="67" spans="1:5" x14ac:dyDescent="0.25">
      <c r="A67" t="s">
        <v>49</v>
      </c>
      <c r="E67">
        <f>'existing 9'!E33+'existing 9'!E39+'existing 9'!E44+'existing 9'!E51+'existing 9'!E66</f>
        <v>27700</v>
      </c>
    </row>
    <row r="68" spans="1:5" x14ac:dyDescent="0.25">
      <c r="A68" t="s">
        <v>50</v>
      </c>
      <c r="E68">
        <f>E67</f>
        <v>27700</v>
      </c>
    </row>
    <row r="70" spans="1:5" x14ac:dyDescent="0.25">
      <c r="A70" t="s">
        <v>51</v>
      </c>
    </row>
  </sheetData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Scenarios</vt:lpstr>
      <vt:lpstr>Timeline</vt:lpstr>
      <vt:lpstr>wal-mart</vt:lpstr>
      <vt:lpstr>existing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2016-02-08T16:19:24Z</dcterms:created>
  <dcterms:modified xsi:type="dcterms:W3CDTF">2016-02-08T21:43:53Z</dcterms:modified>
  <cp:category/>
  <dc:identifier/>
  <cp:contentStatus/>
  <dc:language/>
  <cp:version/>
</cp:coreProperties>
</file>