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<sst xmlns="http://schemas.openxmlformats.org/spreadsheetml/2006/main" count="13" uniqueCount="12">
  <si>
    <t>次数</t>
  </si>
  <si>
    <t>误差</t>
  </si>
  <si>
    <t>平均</t>
  </si>
  <si>
    <t>d/mm</t>
  </si>
  <si>
    <t>T/℃</t>
  </si>
  <si>
    <t>Time（s）</t>
  </si>
  <si>
    <t>v（m/s）</t>
  </si>
  <si>
    <t>η/(Pa·s)</t>
  </si>
  <si>
    <t>Re</t>
  </si>
  <si>
    <t>η'</t>
  </si>
  <si>
    <t>*η/(Pa/s)</t>
  </si>
  <si>
    <t>修正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</si>
</sst>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 "/>
    <numFmt numFmtId="178" formatCode="#,##0.0000_ "/>
    <numFmt numFmtId="179" formatCode="0.000000_ "/>
  </numFmts>
  <fonts count="22">
    <font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9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10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13" applyNumberFormat="0" applyAlignment="0" applyProtection="0">
      <alignment vertical="center"/>
    </xf>
    <xf numFmtId="0" fontId="16" fillId="11" borderId="9" applyNumberFormat="0" applyAlignment="0" applyProtection="0">
      <alignment vertical="center"/>
    </xf>
    <xf numFmtId="0" fontId="17" fillId="12" borderId="14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9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78" fontId="0" fillId="0" borderId="8" xfId="0" applyNumberFormat="1" applyBorder="1" applyAlignment="1">
      <alignment horizontal="center"/>
    </xf>
    <xf numFmtId="178" fontId="0" fillId="0" borderId="4" xfId="0" applyNumberFormat="1" applyBorder="1" applyAlignment="1">
      <alignment horizontal="center" vertical="center"/>
    </xf>
    <xf numFmtId="179" fontId="0" fillId="0" borderId="4" xfId="0" applyNumberFormat="1" applyBorder="1" applyAlignment="1">
      <alignment horizontal="center" vertical="center"/>
    </xf>
    <xf numFmtId="178" fontId="0" fillId="0" borderId="7" xfId="0" applyNumberForma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η-T</a:t>
            </a:r>
            <a:r>
              <a:rPr lang="zh-CN" altLang="en-US"/>
              <a:t>图</a:t>
            </a:r>
            <a:endParaRPr lang="zh-CN" altLang="en-US"/>
          </a:p>
        </c:rich>
      </c:tx>
      <c:layout>
        <c:manualLayout>
          <c:xMode val="edge"/>
          <c:yMode val="edge"/>
          <c:x val="0.452680827687237"/>
          <c:y val="0.044879640962872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71376256274058"/>
          <c:y val="0.152445540484998"/>
          <c:w val="0.86432844668562"/>
          <c:h val="0.749945467667343"/>
        </c:manualLayout>
      </c:layout>
      <c:scatterChart>
        <c:scatterStyle val="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Sheet1!$A$6:$A$12</c:f>
              <c:numCache>
                <c:formatCode>General</c:formatCode>
                <c:ptCount val="7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</c:numCache>
            </c:numRef>
          </c:xVal>
          <c:yVal>
            <c:numRef>
              <c:f>(Sheet1!$I$6:$I$8,Sheet1!$K$9:$K$12)</c:f>
              <c:numCache>
                <c:formatCode>#,##0.0000_ </c:formatCode>
                <c:ptCount val="7"/>
                <c:pt idx="0">
                  <c:v>0.646793450431404</c:v>
                </c:pt>
                <c:pt idx="1">
                  <c:v>0.442658188183988</c:v>
                </c:pt>
                <c:pt idx="2">
                  <c:v>0.30676716970579</c:v>
                </c:pt>
                <c:pt idx="3">
                  <c:v>0.210442837856096</c:v>
                </c:pt>
                <c:pt idx="4">
                  <c:v>0.139796008033203</c:v>
                </c:pt>
                <c:pt idx="5">
                  <c:v>0.10607280595783</c:v>
                </c:pt>
                <c:pt idx="6">
                  <c:v>0.0782519970090131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38816"/>
        <c:axId val="601816096"/>
      </c:scatterChart>
      <c:valAx>
        <c:axId val="602638816"/>
        <c:scaling>
          <c:orientation val="minMax"/>
          <c:max val="6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T/</a:t>
                </a:r>
                <a:r>
                  <a:rPr lang="zh-CN" altLang="en-US"/>
                  <a:t>℃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75097986451545"/>
              <c:y val="0.84566378956021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816096"/>
        <c:crosses val="autoZero"/>
        <c:crossBetween val="midCat"/>
        <c:majorUnit val="5"/>
        <c:minorUnit val="1"/>
      </c:valAx>
      <c:valAx>
        <c:axId val="601816096"/>
        <c:scaling>
          <c:orientation val="minMax"/>
          <c:max val="0.74"/>
          <c:min val="0.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Pa·s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0222882615156018"/>
              <c:y val="0.06460479431439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2638816"/>
        <c:crosses val="autoZero"/>
        <c:crossBetween val="midCat"/>
        <c:majorUnit val="0.1"/>
        <c:minorUnit val="0.0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355600</xdr:colOff>
      <xdr:row>18</xdr:row>
      <xdr:rowOff>106680</xdr:rowOff>
    </xdr:from>
    <xdr:to>
      <xdr:col>8</xdr:col>
      <xdr:colOff>271780</xdr:colOff>
      <xdr:row>36</xdr:row>
      <xdr:rowOff>62230</xdr:rowOff>
    </xdr:to>
    <xdr:graphicFrame>
      <xdr:nvGraphicFramePr>
        <xdr:cNvPr id="2" name="图表 1"/>
        <xdr:cNvGraphicFramePr/>
      </xdr:nvGraphicFramePr>
      <xdr:xfrm>
        <a:off x="355600" y="3440430"/>
        <a:ext cx="5445125" cy="3155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H10" sqref="H10"/>
    </sheetView>
  </sheetViews>
  <sheetFormatPr defaultColWidth="9" defaultRowHeight="14"/>
  <cols>
    <col min="8" max="8" width="9.55833333333333" customWidth="1"/>
    <col min="9" max="9" width="8.775" customWidth="1"/>
    <col min="10" max="10" width="10.5583333333333" customWidth="1"/>
    <col min="11" max="11" width="9.55833333333333" customWidth="1"/>
    <col min="13" max="13" width="13.8333333333333"/>
  </cols>
  <sheetData>
    <row r="1" spans="1:11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 t="s">
        <v>1</v>
      </c>
      <c r="K1" s="15" t="s">
        <v>2</v>
      </c>
    </row>
    <row r="2" ht="14.75" spans="1:11">
      <c r="A2" s="3" t="s">
        <v>3</v>
      </c>
      <c r="B2" s="4">
        <v>1.448</v>
      </c>
      <c r="C2" s="4">
        <v>1.446</v>
      </c>
      <c r="D2" s="4">
        <v>1.445</v>
      </c>
      <c r="E2" s="4">
        <v>1.446</v>
      </c>
      <c r="F2" s="4">
        <v>1.443</v>
      </c>
      <c r="G2" s="4">
        <v>1.442</v>
      </c>
      <c r="H2" s="4">
        <v>1.445</v>
      </c>
      <c r="I2" s="4">
        <v>1.447</v>
      </c>
      <c r="J2" s="4">
        <v>0</v>
      </c>
      <c r="K2" s="16">
        <f>AVERAGE(B2:I2)</f>
        <v>1.44525</v>
      </c>
    </row>
    <row r="4" ht="15" spans="1:13">
      <c r="A4" s="5" t="s">
        <v>4</v>
      </c>
      <c r="B4" s="6" t="s">
        <v>5</v>
      </c>
      <c r="C4" s="6"/>
      <c r="D4" s="6"/>
      <c r="E4" s="6"/>
      <c r="F4" s="6"/>
      <c r="G4" s="6"/>
      <c r="H4" s="7" t="s">
        <v>6</v>
      </c>
      <c r="I4" s="7" t="s">
        <v>7</v>
      </c>
      <c r="J4" s="2" t="s">
        <v>8</v>
      </c>
      <c r="K4" s="2" t="s">
        <v>9</v>
      </c>
      <c r="L4" s="2" t="s">
        <v>10</v>
      </c>
      <c r="M4" s="17" t="s">
        <v>11</v>
      </c>
    </row>
    <row r="5" ht="15" spans="1:13">
      <c r="A5" s="8"/>
      <c r="B5" s="9">
        <v>1</v>
      </c>
      <c r="C5" s="9">
        <v>2</v>
      </c>
      <c r="D5" s="9">
        <v>3</v>
      </c>
      <c r="E5" s="9">
        <v>4</v>
      </c>
      <c r="F5" s="9">
        <v>5</v>
      </c>
      <c r="G5" s="9" t="s">
        <v>2</v>
      </c>
      <c r="H5" s="9"/>
      <c r="I5" s="9"/>
      <c r="J5" s="18"/>
      <c r="K5" s="18"/>
      <c r="L5" s="18"/>
      <c r="M5" s="19"/>
    </row>
    <row r="6" ht="15" spans="1:13">
      <c r="A6" s="8">
        <v>25</v>
      </c>
      <c r="B6" s="9">
        <v>19.47</v>
      </c>
      <c r="C6" s="9">
        <v>19.48</v>
      </c>
      <c r="D6" s="9">
        <v>19.5</v>
      </c>
      <c r="E6" s="9">
        <v>19.51</v>
      </c>
      <c r="F6" s="9">
        <v>19.47</v>
      </c>
      <c r="G6" s="9">
        <f t="shared" ref="G6:G12" si="0">AVERAGE(B6:F6)</f>
        <v>19.486</v>
      </c>
      <c r="H6" s="10">
        <f t="shared" ref="H6:H12" si="1">(0.2/G6)</f>
        <v>0.0102637791234733</v>
      </c>
      <c r="I6" s="20">
        <f>((7.8-0.95)*9.8*$K$2/1000*$K$2)/(18*H6*(1+2.4*($K$2/1000/0.02)))</f>
        <v>0.646793450431404</v>
      </c>
      <c r="J6" s="20">
        <f>(H6*$K$2*0.95)/I6</f>
        <v>0.0217875435038659</v>
      </c>
      <c r="K6" s="21"/>
      <c r="L6" s="21"/>
      <c r="M6" s="22"/>
    </row>
    <row r="7" ht="15" spans="1:13">
      <c r="A7" s="8">
        <v>30</v>
      </c>
      <c r="B7" s="9">
        <v>13.36</v>
      </c>
      <c r="C7" s="9">
        <v>13.31</v>
      </c>
      <c r="D7" s="9">
        <v>13.33</v>
      </c>
      <c r="E7" s="9">
        <v>13.35</v>
      </c>
      <c r="F7" s="9">
        <v>13.33</v>
      </c>
      <c r="G7" s="9">
        <f t="shared" si="0"/>
        <v>13.336</v>
      </c>
      <c r="H7" s="10">
        <f t="shared" si="1"/>
        <v>0.01499700059988</v>
      </c>
      <c r="I7" s="20">
        <f>((7.8-0.95)*9.8*$K$2/1000*$K$2)/(18*H7*(1+2.4*($K$2/1000/0.02)))</f>
        <v>0.442658188183988</v>
      </c>
      <c r="J7" s="20">
        <f>(H7*$K$2*0.95)/I7</f>
        <v>0.0465160137342119</v>
      </c>
      <c r="K7" s="21"/>
      <c r="L7" s="23">
        <v>0.451</v>
      </c>
      <c r="M7" s="22"/>
    </row>
    <row r="8" ht="15" spans="1:13">
      <c r="A8" s="8">
        <v>35</v>
      </c>
      <c r="B8" s="9">
        <v>9.25</v>
      </c>
      <c r="C8" s="9">
        <v>9.24</v>
      </c>
      <c r="D8" s="9">
        <v>9.25</v>
      </c>
      <c r="E8" s="9">
        <v>9.23</v>
      </c>
      <c r="F8" s="9">
        <v>9.24</v>
      </c>
      <c r="G8" s="9">
        <f t="shared" si="0"/>
        <v>9.242</v>
      </c>
      <c r="H8" s="10">
        <f t="shared" si="1"/>
        <v>0.0216403375892664</v>
      </c>
      <c r="I8" s="20">
        <f>((7.8-0.95)*9.8*$K$2/1000*$K$2)/(18*H8*(1+2.4*($K$2/1000/0.02)))</f>
        <v>0.30676716970579</v>
      </c>
      <c r="J8" s="20">
        <f>(H8*$K$2*0.95)/I8</f>
        <v>0.0968549308400196</v>
      </c>
      <c r="K8" s="21"/>
      <c r="L8" s="21"/>
      <c r="M8" s="22"/>
    </row>
    <row r="9" ht="15" spans="1:13">
      <c r="A9" s="8">
        <v>40</v>
      </c>
      <c r="B9" s="9">
        <v>6.57</v>
      </c>
      <c r="C9" s="9">
        <v>6.59</v>
      </c>
      <c r="D9" s="9">
        <v>6.55</v>
      </c>
      <c r="E9" s="9">
        <v>6.56</v>
      </c>
      <c r="F9" s="9">
        <v>6.57</v>
      </c>
      <c r="G9" s="9">
        <f t="shared" si="0"/>
        <v>6.568</v>
      </c>
      <c r="H9" s="10">
        <f t="shared" si="1"/>
        <v>0.0304506699147381</v>
      </c>
      <c r="I9" s="20">
        <f>((7.8-0.95)*9.8*$K$2/1000*$K$2)/(18*H9*(1+2.4*($K$2/1000/0.02)))</f>
        <v>0.218009821535126</v>
      </c>
      <c r="J9" s="20">
        <f>(H9*$K$2*0.95)/I9</f>
        <v>0.191772961718724</v>
      </c>
      <c r="K9" s="20">
        <f>I9/(1+3*J9/16)</f>
        <v>0.210442837856096</v>
      </c>
      <c r="L9" s="23">
        <v>0.231</v>
      </c>
      <c r="M9" s="24">
        <f>I9-3/16*H9*K2*0.0001*950</f>
        <v>0.217225914238384</v>
      </c>
    </row>
    <row r="10" ht="15" spans="1:13">
      <c r="A10" s="8">
        <v>45</v>
      </c>
      <c r="B10" s="9">
        <v>4.51</v>
      </c>
      <c r="C10" s="9">
        <v>4.53</v>
      </c>
      <c r="D10" s="9">
        <v>4.56</v>
      </c>
      <c r="E10" s="9">
        <v>4.53</v>
      </c>
      <c r="F10" s="9">
        <v>4.52</v>
      </c>
      <c r="G10" s="9">
        <f t="shared" si="0"/>
        <v>4.53</v>
      </c>
      <c r="H10" s="10">
        <f t="shared" si="1"/>
        <v>0.0441501103752759</v>
      </c>
      <c r="I10" s="20">
        <f>((7.8-0.95)*9.8*$K$2/1000*$K$2)/(18*H10*(1+2.4*($K$2/1000/0.02)))</f>
        <v>0.150363046826145</v>
      </c>
      <c r="J10" s="20">
        <f>(H10*$K$2*0.95)/I10</f>
        <v>0.403141270068585</v>
      </c>
      <c r="K10" s="20">
        <f>I10/(1+3*J10/16)</f>
        <v>0.139796008033203</v>
      </c>
      <c r="L10" s="23"/>
      <c r="M10" s="24">
        <f>I10-3/16*H10*K3*0.0001*950</f>
        <v>0.150363046826145</v>
      </c>
    </row>
    <row r="11" ht="15" spans="1:13">
      <c r="A11" s="8">
        <v>50</v>
      </c>
      <c r="B11" s="11">
        <v>3.6</v>
      </c>
      <c r="C11" s="9">
        <v>3.57</v>
      </c>
      <c r="D11" s="9">
        <v>3.59</v>
      </c>
      <c r="E11" s="9">
        <v>3.57</v>
      </c>
      <c r="F11" s="9">
        <v>3.58</v>
      </c>
      <c r="G11" s="9">
        <f t="shared" si="0"/>
        <v>3.582</v>
      </c>
      <c r="H11" s="10">
        <f t="shared" si="1"/>
        <v>0.0558347292015634</v>
      </c>
      <c r="I11" s="20">
        <f>((7.8-0.95)*9.8*$K$2/1000*$K$2)/(18*H11*(1+2.4*($K$2/1000/0.02)))</f>
        <v>0.118896342987031</v>
      </c>
      <c r="J11" s="20">
        <f>(H11*$K$2*0.95)/I11</f>
        <v>0.644766553231948</v>
      </c>
      <c r="K11" s="20">
        <f>I11/(1+3*J11/16)</f>
        <v>0.10607280595783</v>
      </c>
      <c r="L11" s="23"/>
      <c r="M11" s="24">
        <f>I11-3/16*H11*K11*0.0001*950</f>
        <v>0.118790847629347</v>
      </c>
    </row>
    <row r="12" ht="15.75" spans="1:13">
      <c r="A12" s="12">
        <v>55</v>
      </c>
      <c r="B12" s="13">
        <v>2.79</v>
      </c>
      <c r="C12" s="13">
        <v>2.79</v>
      </c>
      <c r="D12" s="13">
        <v>2.82</v>
      </c>
      <c r="E12" s="13">
        <v>2.85</v>
      </c>
      <c r="F12" s="13">
        <v>2.84</v>
      </c>
      <c r="G12" s="13">
        <f t="shared" si="0"/>
        <v>2.818</v>
      </c>
      <c r="H12" s="14">
        <f t="shared" si="1"/>
        <v>0.07097232079489</v>
      </c>
      <c r="I12" s="25">
        <f>((7.8-0.95)*9.8*$K$2/1000*$K$2)/(18*H12*(1+2.4*($K$2/1000/0.02)))</f>
        <v>0.0935371006525554</v>
      </c>
      <c r="J12" s="25">
        <f>(H12*$K$2*0.95)/I12</f>
        <v>1.04176961459743</v>
      </c>
      <c r="K12" s="25">
        <f>I12/(1+3*J12/16)</f>
        <v>0.0782519970090131</v>
      </c>
      <c r="L12" s="26"/>
      <c r="M12" s="27">
        <f>I12-3/16*H12*K5*0.0001*950</f>
        <v>0.0935371006525554</v>
      </c>
    </row>
    <row r="16" spans="12:12">
      <c r="L16" s="18"/>
    </row>
    <row r="17" spans="12:12">
      <c r="L17" s="18"/>
    </row>
    <row r="18" spans="12:12">
      <c r="L18" s="18"/>
    </row>
    <row r="19" spans="12:12">
      <c r="L19" s="18"/>
    </row>
    <row r="20" spans="12:12">
      <c r="L20" s="18"/>
    </row>
    <row r="21" spans="12:12">
      <c r="L21" s="18"/>
    </row>
  </sheetData>
  <mergeCells count="1">
    <mergeCell ref="B4:G4"/>
  </mergeCells>
  <pageMargins left="0.7" right="0.7" top="0.75" bottom="0.75" header="0.3" footer="0.3"/>
  <pageSetup paperSize="9" orientation="portrait"/>
  <headerFooter/>
  <ignoredErrors>
    <ignoredError sqref="M11" formula="1"/>
    <ignoredError sqref="K2 G6:G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2015-06-05T18:19:00Z</dcterms:created>
  <dcterms:modified xsi:type="dcterms:W3CDTF">2022-12-03T10:05:19Z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C414A53EEE614058BD4A7B289FF81C6A</vt:lpwstr>
  </property>
  <property fmtid="{D5CDD505-2E9C-101B-9397-08002B2CF9AE}" pid="3" name="KSOProductBuildVer">
    <vt:lpwstr>2052-11.1.0.12763</vt:lpwstr>
  </property>
</Properties>
</file>