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2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rive\Mathematical and Statistical Software\Assignment\Assignment 1\"/>
    </mc:Choice>
  </mc:AlternateContent>
  <xr:revisionPtr revIDLastSave="0" documentId="13_ncr:1_{042ACE48-02C1-494A-939B-931C4B9DC8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lled Form" sheetId="1" r:id="rId1"/>
    <sheet name="Empty Form" sheetId="6" r:id="rId2"/>
    <sheet name="Tax Rate Tabl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6" l="1"/>
  <c r="H103" i="6"/>
  <c r="H97" i="6"/>
  <c r="H81" i="6"/>
  <c r="H79" i="6"/>
  <c r="H71" i="6"/>
  <c r="H68" i="6"/>
  <c r="H59" i="6"/>
  <c r="H63" i="6" s="1"/>
  <c r="H54" i="6"/>
  <c r="H49" i="6"/>
  <c r="H41" i="6"/>
  <c r="H30" i="6"/>
  <c r="H16" i="6"/>
  <c r="H13" i="6"/>
  <c r="H22" i="6" s="1"/>
  <c r="H59" i="1"/>
  <c r="H63" i="1" s="1"/>
  <c r="H103" i="1"/>
  <c r="H97" i="1"/>
  <c r="H81" i="1"/>
  <c r="H79" i="1"/>
  <c r="H71" i="1"/>
  <c r="H68" i="1"/>
  <c r="H66" i="1"/>
  <c r="H54" i="1"/>
  <c r="H49" i="1"/>
  <c r="H41" i="1"/>
  <c r="H30" i="1"/>
  <c r="H16" i="1"/>
  <c r="H13" i="1"/>
  <c r="H88" i="6" l="1"/>
  <c r="U3" i="6" s="1"/>
  <c r="U4" i="6" s="1"/>
  <c r="H22" i="1"/>
  <c r="H88" i="1"/>
  <c r="U3" i="1" l="1"/>
  <c r="U4" i="1" s="1"/>
  <c r="R5" i="1" s="1"/>
  <c r="R5" i="6"/>
  <c r="T6" i="6" l="1"/>
  <c r="U6" i="6" s="1"/>
  <c r="U5" i="6"/>
  <c r="T6" i="1"/>
  <c r="U6" i="1" s="1"/>
  <c r="U5" i="1"/>
  <c r="U7" i="6" l="1"/>
  <c r="U8" i="6" s="1"/>
  <c r="U7" i="1"/>
  <c r="U8" i="1" s="1"/>
</calcChain>
</file>

<file path=xl/sharedStrings.xml><?xml version="1.0" encoding="utf-8"?>
<sst xmlns="http://schemas.openxmlformats.org/spreadsheetml/2006/main" count="140" uniqueCount="75">
  <si>
    <t>Income Tax Filing</t>
  </si>
  <si>
    <t>About Your Annual Income</t>
  </si>
  <si>
    <t>Gross Income (RM)</t>
  </si>
  <si>
    <t>Tax Relief Items</t>
  </si>
  <si>
    <t>About You and Family</t>
  </si>
  <si>
    <t>Individual and Dependent relatives</t>
  </si>
  <si>
    <t>Mother</t>
  </si>
  <si>
    <t>Father</t>
  </si>
  <si>
    <t>Subtotal for Carer Expenses of Individual and Famliy</t>
  </si>
  <si>
    <t>Basic supporting equipment for disabled self, spouse, child or parent (Eg. Wheelchair...)</t>
  </si>
  <si>
    <t>Other than a degree at masters or doctorate level - Course of study in law, accounting, islamic financing, technical, vocational, industrial, scientific or technology</t>
  </si>
  <si>
    <t>Degree at masters or doctorate level - Any course of study</t>
  </si>
  <si>
    <t>Education fees (Self)</t>
  </si>
  <si>
    <t>Subtotal of About You and Family</t>
  </si>
  <si>
    <t>RM</t>
  </si>
  <si>
    <t>About Medical</t>
  </si>
  <si>
    <t>Medical Expenses for serious disease for self, spouse and child (Eg. Covid-19 Disease, Heart Disease….)</t>
  </si>
  <si>
    <t>Medical expenses for fertility for self or spouse (Eg. Clomid, Gonadotropin…)</t>
  </si>
  <si>
    <t>Complete medical examination for self, spouse, child</t>
  </si>
  <si>
    <t>Subtotal of About Medical</t>
  </si>
  <si>
    <t>About LifeStyle</t>
  </si>
  <si>
    <t>Expenses of the lifestyle use / benefit of self, spouse and child in respect of :</t>
  </si>
  <si>
    <t>Purchase of Technology Equipment for personal ( Eg. Laptop, Smartphone)</t>
  </si>
  <si>
    <t>Purchase of publications ( Eg. Book, Newspaper )</t>
  </si>
  <si>
    <t>Purchase of Sport Equipment ( Eg. Badminton Racket, Football…)</t>
  </si>
  <si>
    <t>Payment of monthly bill for internet subscription (Eg. Unifi, Maxis …)</t>
  </si>
  <si>
    <t>Subtotal of About LifeStyle</t>
  </si>
  <si>
    <t>About Your Child Care (Majority For Female User)</t>
  </si>
  <si>
    <r>
      <t xml:space="preserve">Purchase of BreastFeeding equipment for own use for a child aged 2 years and below (Deduction allowed once in every </t>
    </r>
    <r>
      <rPr>
        <b/>
        <sz val="11"/>
        <color theme="1"/>
        <rFont val="Times New Roman"/>
        <family val="1"/>
      </rPr>
      <t>2 years</t>
    </r>
    <r>
      <rPr>
        <sz val="11"/>
        <color theme="1"/>
        <rFont val="Times New Roman"/>
        <family val="1"/>
      </rPr>
      <t xml:space="preserve"> of assessment)</t>
    </r>
  </si>
  <si>
    <t>Child care fees to a registered child care centre/ kindergarten for a child aged 6 years and below</t>
  </si>
  <si>
    <t>Subtotal of About Child Care</t>
  </si>
  <si>
    <t>About Deposit (Optional)</t>
  </si>
  <si>
    <r>
      <t xml:space="preserve">Net Deposit in </t>
    </r>
    <r>
      <rPr>
        <b/>
        <sz val="11"/>
        <color theme="1"/>
        <rFont val="Times New Roman"/>
        <family val="1"/>
      </rPr>
      <t>Skim Simpanan Pendidikan Nasional</t>
    </r>
    <r>
      <rPr>
        <sz val="11"/>
        <color theme="1"/>
        <rFont val="Times New Roman"/>
        <family val="1"/>
      </rPr>
      <t xml:space="preserve"> (Total deposit in 2020 </t>
    </r>
    <r>
      <rPr>
        <b/>
        <sz val="11"/>
        <color theme="1"/>
        <rFont val="Times New Roman"/>
        <family val="1"/>
      </rPr>
      <t>MINUS</t>
    </r>
    <r>
      <rPr>
        <sz val="11"/>
        <color theme="1"/>
        <rFont val="Times New Roman"/>
        <family val="1"/>
      </rPr>
      <t xml:space="preserve"> total withdrawal in 2020)</t>
    </r>
  </si>
  <si>
    <t>About Your Couple</t>
  </si>
  <si>
    <r>
      <t xml:space="preserve">Husband / Wife / Payment of alimony to former wife (Tips : Have you paid for </t>
    </r>
    <r>
      <rPr>
        <b/>
        <sz val="11"/>
        <color theme="1"/>
        <rFont val="Times New Roman"/>
        <family val="1"/>
      </rPr>
      <t>previous</t>
    </r>
    <r>
      <rPr>
        <sz val="11"/>
        <color theme="1"/>
        <rFont val="Times New Roman"/>
        <family val="1"/>
      </rPr>
      <t xml:space="preserve"> wife?)</t>
    </r>
  </si>
  <si>
    <t>About Your Child</t>
  </si>
  <si>
    <r>
      <t xml:space="preserve">Received further education </t>
    </r>
    <r>
      <rPr>
        <b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Malaysia in respect of an award of diploma or higher?</t>
    </r>
  </si>
  <si>
    <r>
      <t xml:space="preserve">Received further education </t>
    </r>
    <r>
      <rPr>
        <b/>
        <sz val="11"/>
        <color theme="1"/>
        <rFont val="Times New Roman"/>
        <family val="1"/>
      </rPr>
      <t>outside</t>
    </r>
    <r>
      <rPr>
        <sz val="11"/>
        <color theme="1"/>
        <rFont val="Times New Roman"/>
        <family val="1"/>
      </rPr>
      <t xml:space="preserve"> Malaysia in respect of an award of degree or its equivalent?</t>
    </r>
  </si>
  <si>
    <r>
      <t>Approved the</t>
    </r>
    <r>
      <rPr>
        <b/>
        <sz val="11"/>
        <color theme="1"/>
        <rFont val="Times New Roman"/>
        <family val="1"/>
      </rPr>
      <t xml:space="preserve"> instruction and educational establishment</t>
    </r>
    <r>
      <rPr>
        <sz val="11"/>
        <color theme="1"/>
        <rFont val="Times New Roman"/>
        <family val="1"/>
      </rPr>
      <t xml:space="preserve"> by the relevant government authority?</t>
    </r>
  </si>
  <si>
    <r>
      <t xml:space="preserve">Studying Diploma or above </t>
    </r>
    <r>
      <rPr>
        <b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Malaysia</t>
    </r>
  </si>
  <si>
    <r>
      <t xml:space="preserve">Studying Degree or above </t>
    </r>
    <r>
      <rPr>
        <b/>
        <sz val="11"/>
        <color theme="1"/>
        <rFont val="Times New Roman"/>
        <family val="1"/>
      </rPr>
      <t>outside</t>
    </r>
    <r>
      <rPr>
        <sz val="11"/>
        <color theme="1"/>
        <rFont val="Times New Roman"/>
        <family val="1"/>
      </rPr>
      <t xml:space="preserve"> Malaysia ( Ensure course is regconized by local government )</t>
    </r>
  </si>
  <si>
    <t>About Insurance</t>
  </si>
  <si>
    <r>
      <t xml:space="preserve">Life Insurances and EPF </t>
    </r>
    <r>
      <rPr>
        <b/>
        <sz val="11"/>
        <color theme="1"/>
        <rFont val="Times New Roman"/>
        <family val="1"/>
      </rPr>
      <t>INCLUDING</t>
    </r>
    <r>
      <rPr>
        <sz val="11"/>
        <color theme="1"/>
        <rFont val="Times New Roman"/>
        <family val="1"/>
      </rPr>
      <t xml:space="preserve"> not through salary deduction</t>
    </r>
  </si>
  <si>
    <t>Deferred Annuity and Private Retirement Scheme (PRS)</t>
  </si>
  <si>
    <r>
      <t>Additional Insurance for Education and Medical (</t>
    </r>
    <r>
      <rPr>
        <b/>
        <sz val="11"/>
        <color theme="1"/>
        <rFont val="Times New Roman"/>
        <family val="1"/>
      </rPr>
      <t>INCLUDING</t>
    </r>
    <r>
      <rPr>
        <sz val="11"/>
        <color theme="1"/>
        <rFont val="Times New Roman"/>
        <family val="1"/>
      </rPr>
      <t xml:space="preserve"> not through salary deduction)</t>
    </r>
  </si>
  <si>
    <t>Contribution to the Social Security Organization (SOCSO)</t>
  </si>
  <si>
    <t>Subtotal of About Insurance</t>
  </si>
  <si>
    <t>About Your Spend for Tourism</t>
  </si>
  <si>
    <t>Payment for accommodation at premises registered with the Commissioner of Tourism and entrance fee to a tourist attraction</t>
  </si>
  <si>
    <t>Subtotal of About Spend for Tourism</t>
  </si>
  <si>
    <t>On the First</t>
  </si>
  <si>
    <t>Tax</t>
  </si>
  <si>
    <t>Tax Rate (%)</t>
  </si>
  <si>
    <t>Total Income Tax</t>
  </si>
  <si>
    <t>Total Tax Relief</t>
  </si>
  <si>
    <t>Total Chargable Income</t>
  </si>
  <si>
    <t>Calculation for Net Income</t>
  </si>
  <si>
    <t>First Tax</t>
  </si>
  <si>
    <t>Upper Chargeable Income</t>
  </si>
  <si>
    <t>Lower Chargeable Income</t>
  </si>
  <si>
    <t>INF</t>
  </si>
  <si>
    <t>Net Income (RM)</t>
  </si>
  <si>
    <t>Next Tax Rate (%)</t>
  </si>
  <si>
    <t>User Guide</t>
  </si>
  <si>
    <t>Light Color Cells Allow you to input Value (Input Cell)</t>
  </si>
  <si>
    <t>Dark Color Cells is not allow you to input Value (Calculation Cell)</t>
  </si>
  <si>
    <t>Light</t>
  </si>
  <si>
    <t>Dark</t>
  </si>
  <si>
    <t>You Must Read Input Message before Input Value, to avoid Input Error Message.</t>
  </si>
  <si>
    <r>
      <t xml:space="preserve">Received further education </t>
    </r>
    <r>
      <rPr>
        <b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Malaysia in respect of</t>
    </r>
    <r>
      <rPr>
        <b/>
        <sz val="11"/>
        <color theme="1"/>
        <rFont val="Times New Roman"/>
        <family val="1"/>
      </rPr>
      <t xml:space="preserve"> an award</t>
    </r>
    <r>
      <rPr>
        <sz val="11"/>
        <color theme="1"/>
        <rFont val="Times New Roman"/>
        <family val="1"/>
      </rPr>
      <t xml:space="preserve"> of diploma or higher?</t>
    </r>
  </si>
  <si>
    <r>
      <t xml:space="preserve">Received further education </t>
    </r>
    <r>
      <rPr>
        <b/>
        <sz val="11"/>
        <color theme="1"/>
        <rFont val="Times New Roman"/>
        <family val="1"/>
      </rPr>
      <t>outside</t>
    </r>
    <r>
      <rPr>
        <sz val="11"/>
        <color theme="1"/>
        <rFont val="Times New Roman"/>
        <family val="1"/>
      </rPr>
      <t xml:space="preserve"> Malaysia in respect of </t>
    </r>
    <r>
      <rPr>
        <b/>
        <sz val="11"/>
        <color theme="1"/>
        <rFont val="Times New Roman"/>
        <family val="1"/>
      </rPr>
      <t>an award</t>
    </r>
    <r>
      <rPr>
        <sz val="11"/>
        <color theme="1"/>
        <rFont val="Times New Roman"/>
        <family val="1"/>
      </rPr>
      <t xml:space="preserve"> of degree or its equivalent?</t>
    </r>
  </si>
  <si>
    <t>Subtotal of About Deposit</t>
  </si>
  <si>
    <t>Subtotal of About Couple</t>
  </si>
  <si>
    <t>Subtotal of About your Child</t>
  </si>
  <si>
    <t>Subtotal of About Your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</si>
</sst>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36"/>
      <color theme="0"/>
      <name val="Times New Roman"/>
      <family val="1"/>
    </font>
    <font>
      <b/>
      <sz val="16"/>
      <color rgb="FFC0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5" borderId="0" xfId="0" applyFont="1" applyFill="1"/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" fontId="1" fillId="5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left"/>
    </xf>
    <xf numFmtId="0" fontId="1" fillId="11" borderId="1" xfId="0" applyFont="1" applyFill="1" applyBorder="1" applyAlignment="1">
      <alignment vertical="top"/>
    </xf>
    <xf numFmtId="0" fontId="1" fillId="11" borderId="0" xfId="0" applyFont="1" applyFill="1" applyAlignment="1">
      <alignment vertical="top"/>
    </xf>
    <xf numFmtId="0" fontId="1" fillId="2" borderId="0" xfId="0" applyFont="1" applyFill="1" applyAlignment="1">
      <alignment horizontal="left"/>
    </xf>
    <xf numFmtId="4" fontId="1" fillId="2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/>
    </xf>
    <xf numFmtId="4" fontId="1" fillId="19" borderId="0" xfId="0" applyNumberFormat="1" applyFont="1" applyFill="1" applyAlignment="1">
      <alignment horizontal="center" vertical="center"/>
    </xf>
    <xf numFmtId="0" fontId="1" fillId="22" borderId="0" xfId="0" applyFont="1" applyFill="1" applyAlignment="1">
      <alignment horizontal="right" vertical="center" wrapText="1"/>
    </xf>
    <xf numFmtId="0" fontId="1" fillId="22" borderId="2" xfId="0" applyFont="1" applyFill="1" applyBorder="1" applyAlignment="1"/>
    <xf numFmtId="4" fontId="1" fillId="22" borderId="0" xfId="0" applyNumberFormat="1" applyFont="1" applyFill="1" applyAlignment="1">
      <alignment horizontal="center" vertical="center"/>
    </xf>
    <xf numFmtId="0" fontId="1" fillId="24" borderId="0" xfId="0" applyFont="1" applyFill="1" applyAlignment="1">
      <alignment horizontal="left"/>
    </xf>
    <xf numFmtId="4" fontId="1" fillId="24" borderId="0" xfId="0" applyNumberFormat="1" applyFont="1" applyFill="1" applyAlignment="1">
      <alignment horizontal="center" vertical="center"/>
    </xf>
    <xf numFmtId="0" fontId="1" fillId="27" borderId="0" xfId="0" applyFont="1" applyFill="1" applyAlignment="1">
      <alignment horizontal="left"/>
    </xf>
    <xf numFmtId="4" fontId="1" fillId="27" borderId="0" xfId="0" applyNumberFormat="1" applyFont="1" applyFill="1" applyAlignment="1">
      <alignment horizontal="center" vertical="center"/>
    </xf>
    <xf numFmtId="0" fontId="1" fillId="4" borderId="12" xfId="0" applyFont="1" applyFill="1" applyBorder="1"/>
    <xf numFmtId="0" fontId="1" fillId="22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left"/>
    </xf>
    <xf numFmtId="4" fontId="1" fillId="3" borderId="0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0" fillId="0" borderId="0" xfId="0" applyNumberFormat="1"/>
    <xf numFmtId="9" fontId="0" fillId="0" borderId="0" xfId="1" applyFont="1"/>
    <xf numFmtId="4" fontId="0" fillId="0" borderId="0" xfId="0" applyNumberFormat="1" applyAlignment="1">
      <alignment horizontal="right"/>
    </xf>
    <xf numFmtId="4" fontId="1" fillId="11" borderId="14" xfId="0" applyNumberFormat="1" applyFont="1" applyFill="1" applyBorder="1"/>
    <xf numFmtId="9" fontId="1" fillId="11" borderId="14" xfId="1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5" fillId="4" borderId="7" xfId="0" applyFont="1" applyFill="1" applyBorder="1"/>
    <xf numFmtId="0" fontId="5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" fontId="5" fillId="7" borderId="1" xfId="0" applyNumberFormat="1" applyFont="1" applyFill="1" applyBorder="1" applyAlignment="1">
      <alignment horizontal="center" vertical="center"/>
    </xf>
    <xf numFmtId="4" fontId="5" fillId="7" borderId="4" xfId="0" applyNumberFormat="1" applyFont="1" applyFill="1" applyBorder="1" applyAlignment="1">
      <alignment horizontal="center" vertical="center"/>
    </xf>
    <xf numFmtId="4" fontId="5" fillId="7" borderId="0" xfId="0" applyNumberFormat="1" applyFont="1" applyFill="1" applyBorder="1" applyAlignment="1" applyProtection="1">
      <alignment horizontal="center" vertical="center"/>
      <protection locked="0"/>
    </xf>
    <xf numFmtId="4" fontId="5" fillId="7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" fontId="9" fillId="12" borderId="1" xfId="0" applyNumberFormat="1" applyFont="1" applyFill="1" applyBorder="1" applyAlignment="1">
      <alignment horizontal="center" vertical="center"/>
    </xf>
    <xf numFmtId="4" fontId="9" fillId="12" borderId="0" xfId="0" applyNumberFormat="1" applyFont="1" applyFill="1" applyBorder="1" applyAlignment="1">
      <alignment horizontal="center" vertical="center"/>
    </xf>
    <xf numFmtId="4" fontId="9" fillId="12" borderId="18" xfId="0" applyNumberFormat="1" applyFont="1" applyFill="1" applyBorder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4" fontId="1" fillId="3" borderId="0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" fontId="1" fillId="6" borderId="0" xfId="0" applyNumberFormat="1" applyFont="1" applyFill="1" applyBorder="1" applyAlignment="1" applyProtection="1">
      <alignment horizontal="center" vertical="center"/>
      <protection locked="0"/>
    </xf>
    <xf numFmtId="4" fontId="1" fillId="6" borderId="6" xfId="0" applyNumberFormat="1" applyFont="1" applyFill="1" applyBorder="1" applyAlignment="1" applyProtection="1">
      <alignment horizontal="center" vertical="center"/>
      <protection locked="0"/>
    </xf>
    <xf numFmtId="4" fontId="5" fillId="7" borderId="0" xfId="0" applyNumberFormat="1" applyFont="1" applyFill="1" applyBorder="1" applyAlignment="1">
      <alignment horizontal="center" vertical="center"/>
    </xf>
    <xf numFmtId="4" fontId="5" fillId="7" borderId="6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" fontId="5" fillId="7" borderId="11" xfId="0" applyNumberFormat="1" applyFont="1" applyFill="1" applyBorder="1" applyAlignment="1">
      <alignment horizontal="center" vertical="center"/>
    </xf>
    <xf numFmtId="4" fontId="1" fillId="30" borderId="8" xfId="0" applyNumberFormat="1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4" fontId="3" fillId="4" borderId="8" xfId="0" applyNumberFormat="1" applyFont="1" applyFill="1" applyBorder="1" applyAlignment="1">
      <alignment horizontal="center"/>
    </xf>
    <xf numFmtId="4" fontId="5" fillId="7" borderId="8" xfId="0" applyNumberFormat="1" applyFont="1" applyFill="1" applyBorder="1" applyAlignment="1" applyProtection="1">
      <alignment horizontal="center" vertical="center"/>
      <protection locked="0"/>
    </xf>
    <xf numFmtId="4" fontId="5" fillId="7" borderId="10" xfId="0" applyNumberFormat="1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/>
    </xf>
    <xf numFmtId="4" fontId="5" fillId="10" borderId="11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1" fillId="9" borderId="0" xfId="0" applyFont="1" applyFill="1" applyAlignment="1">
      <alignment horizontal="left" wrapText="1"/>
    </xf>
    <xf numFmtId="0" fontId="1" fillId="9" borderId="0" xfId="0" applyFont="1" applyFill="1" applyAlignment="1">
      <alignment horizontal="left"/>
    </xf>
    <xf numFmtId="4" fontId="1" fillId="8" borderId="0" xfId="0" applyNumberFormat="1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left"/>
    </xf>
    <xf numFmtId="4" fontId="5" fillId="15" borderId="1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4" fontId="1" fillId="14" borderId="0" xfId="0" applyNumberFormat="1" applyFont="1" applyFill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4" fontId="1" fillId="13" borderId="1" xfId="0" applyNumberFormat="1" applyFont="1" applyFill="1" applyBorder="1" applyAlignment="1" applyProtection="1">
      <alignment horizontal="center" vertical="center"/>
      <protection locked="0"/>
    </xf>
    <xf numFmtId="4" fontId="1" fillId="13" borderId="0" xfId="0" applyNumberFormat="1" applyFont="1" applyFill="1" applyAlignment="1" applyProtection="1">
      <alignment horizontal="center" vertical="center"/>
      <protection locked="0"/>
    </xf>
    <xf numFmtId="4" fontId="5" fillId="12" borderId="0" xfId="0" applyNumberFormat="1" applyFont="1" applyFill="1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left"/>
    </xf>
    <xf numFmtId="4" fontId="5" fillId="12" borderId="1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top"/>
    </xf>
    <xf numFmtId="0" fontId="1" fillId="16" borderId="1" xfId="0" applyFont="1" applyFill="1" applyBorder="1" applyAlignment="1">
      <alignment horizontal="left"/>
    </xf>
    <xf numFmtId="4" fontId="5" fillId="18" borderId="11" xfId="0" applyNumberFormat="1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left"/>
    </xf>
    <xf numFmtId="0" fontId="1" fillId="19" borderId="9" xfId="0" applyFont="1" applyFill="1" applyBorder="1" applyAlignment="1">
      <alignment horizontal="left"/>
    </xf>
    <xf numFmtId="0" fontId="1" fillId="19" borderId="0" xfId="0" applyFont="1" applyFill="1" applyAlignment="1">
      <alignment horizontal="left" wrapText="1"/>
    </xf>
    <xf numFmtId="4" fontId="1" fillId="21" borderId="0" xfId="0" applyNumberFormat="1" applyFont="1" applyFill="1" applyAlignment="1" applyProtection="1">
      <alignment horizontal="center" vertical="center"/>
      <protection locked="0"/>
    </xf>
    <xf numFmtId="0" fontId="4" fillId="16" borderId="9" xfId="0" applyFont="1" applyFill="1" applyBorder="1" applyAlignment="1">
      <alignment horizontal="left"/>
    </xf>
    <xf numFmtId="0" fontId="1" fillId="16" borderId="9" xfId="0" applyFont="1" applyFill="1" applyBorder="1" applyAlignment="1">
      <alignment horizontal="left"/>
    </xf>
    <xf numFmtId="0" fontId="1" fillId="16" borderId="0" xfId="0" applyFont="1" applyFill="1" applyAlignment="1">
      <alignment horizontal="left" wrapText="1"/>
    </xf>
    <xf numFmtId="4" fontId="1" fillId="17" borderId="0" xfId="0" applyNumberFormat="1" applyFont="1" applyFill="1" applyAlignment="1" applyProtection="1">
      <alignment horizontal="center" vertical="center"/>
      <protection locked="0"/>
    </xf>
    <xf numFmtId="0" fontId="4" fillId="22" borderId="9" xfId="0" applyFont="1" applyFill="1" applyBorder="1" applyAlignment="1">
      <alignment horizontal="left"/>
    </xf>
    <xf numFmtId="0" fontId="1" fillId="22" borderId="9" xfId="0" applyFont="1" applyFill="1" applyBorder="1" applyAlignment="1">
      <alignment horizontal="left"/>
    </xf>
    <xf numFmtId="0" fontId="1" fillId="22" borderId="0" xfId="0" applyFont="1" applyFill="1" applyAlignment="1">
      <alignment horizontal="left" wrapText="1"/>
    </xf>
    <xf numFmtId="4" fontId="5" fillId="23" borderId="0" xfId="0" applyNumberFormat="1" applyFont="1" applyFill="1" applyAlignment="1">
      <alignment horizontal="center" vertical="center"/>
    </xf>
    <xf numFmtId="4" fontId="5" fillId="20" borderId="0" xfId="0" applyNumberFormat="1" applyFont="1" applyFill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4" fontId="5" fillId="20" borderId="1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left"/>
    </xf>
    <xf numFmtId="4" fontId="5" fillId="29" borderId="1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left" wrapText="1"/>
    </xf>
    <xf numFmtId="4" fontId="6" fillId="25" borderId="1" xfId="0" applyNumberFormat="1" applyFont="1" applyFill="1" applyBorder="1" applyAlignment="1" applyProtection="1">
      <alignment horizontal="center" vertical="center"/>
      <protection locked="0"/>
    </xf>
    <xf numFmtId="0" fontId="1" fillId="24" borderId="0" xfId="0" applyFont="1" applyFill="1" applyAlignment="1">
      <alignment horizontal="left" wrapText="1"/>
    </xf>
    <xf numFmtId="4" fontId="6" fillId="25" borderId="0" xfId="0" applyNumberFormat="1" applyFont="1" applyFill="1" applyAlignment="1" applyProtection="1">
      <alignment horizontal="center" vertical="center"/>
      <protection locked="0"/>
    </xf>
    <xf numFmtId="0" fontId="1" fillId="24" borderId="1" xfId="0" applyFont="1" applyFill="1" applyBorder="1" applyAlignment="1">
      <alignment horizontal="left"/>
    </xf>
    <xf numFmtId="4" fontId="5" fillId="26" borderId="11" xfId="0" applyNumberFormat="1" applyFont="1" applyFill="1" applyBorder="1" applyAlignment="1">
      <alignment horizontal="center" vertical="center"/>
    </xf>
    <xf numFmtId="0" fontId="4" fillId="27" borderId="9" xfId="0" applyFont="1" applyFill="1" applyBorder="1" applyAlignment="1">
      <alignment horizontal="left"/>
    </xf>
    <xf numFmtId="0" fontId="1" fillId="27" borderId="9" xfId="0" applyFont="1" applyFill="1" applyBorder="1" applyAlignment="1">
      <alignment horizontal="left"/>
    </xf>
    <xf numFmtId="0" fontId="1" fillId="27" borderId="0" xfId="0" applyFont="1" applyFill="1" applyAlignment="1">
      <alignment horizontal="left" wrapText="1"/>
    </xf>
    <xf numFmtId="4" fontId="6" fillId="28" borderId="0" xfId="0" applyNumberFormat="1" applyFont="1" applyFill="1" applyAlignment="1" applyProtection="1">
      <alignment horizontal="center" vertical="center"/>
      <protection locked="0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24" borderId="9" xfId="0" applyFont="1" applyFill="1" applyBorder="1" applyAlignment="1">
      <alignment horizontal="left"/>
    </xf>
    <xf numFmtId="0" fontId="1" fillId="24" borderId="9" xfId="0" applyFont="1" applyFill="1" applyBorder="1" applyAlignment="1">
      <alignment horizontal="left"/>
    </xf>
    <xf numFmtId="0" fontId="1" fillId="22" borderId="0" xfId="0" applyFont="1" applyFill="1" applyAlignment="1">
      <alignment horizontal="left" vertical="center" wrapText="1"/>
    </xf>
    <xf numFmtId="0" fontId="1" fillId="22" borderId="0" xfId="0" applyFont="1" applyFill="1" applyAlignment="1">
      <alignment horizontal="right" vertical="center" wrapText="1"/>
    </xf>
    <xf numFmtId="0" fontId="8" fillId="5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 wrapText="1"/>
    </xf>
    <xf numFmtId="0" fontId="1" fillId="22" borderId="1" xfId="0" applyFont="1" applyFill="1" applyBorder="1" applyAlignment="1">
      <alignment horizontal="left"/>
    </xf>
    <xf numFmtId="4" fontId="5" fillId="23" borderId="1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22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theme="1"/>
      </font>
      <fill>
        <patternFill>
          <bgColor rgb="FFCCFFFF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rgb="FFCCFFFF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CCFFCC"/>
      <color rgb="FF0033CC"/>
      <color rgb="FF99CCFF"/>
      <color rgb="FFCCECFF"/>
      <color rgb="FF66CCFF"/>
      <color rgb="FF6699FF"/>
      <color rgb="FF3399FF"/>
      <color rgb="FFD60093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10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10" Type="http://schemas.openxmlformats.org/officeDocument/2006/relationships/image" Target="../media/image1.emf"/><Relationship Id="rId4" Type="http://schemas.openxmlformats.org/officeDocument/2006/relationships/image" Target="../media/image7.emf"/><Relationship Id="rId9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18.emf"/><Relationship Id="rId7" Type="http://schemas.openxmlformats.org/officeDocument/2006/relationships/image" Target="../media/image14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6" Type="http://schemas.openxmlformats.org/officeDocument/2006/relationships/image" Target="../media/image15.emf"/><Relationship Id="rId5" Type="http://schemas.openxmlformats.org/officeDocument/2006/relationships/image" Target="../media/image16.emf"/><Relationship Id="rId10" Type="http://schemas.openxmlformats.org/officeDocument/2006/relationships/image" Target="../media/image11.emf"/><Relationship Id="rId4" Type="http://schemas.openxmlformats.org/officeDocument/2006/relationships/image" Target="../media/image17.emf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66675</xdr:rowOff>
        </xdr:from>
        <xdr:to>
          <xdr:col>6</xdr:col>
          <xdr:colOff>266700</xdr:colOff>
          <xdr:row>9</xdr:row>
          <xdr:rowOff>133350</xdr:rowOff>
        </xdr:to>
        <xdr:sp macro="" textlink="">
          <xdr:nvSpPr>
            <xdr:cNvPr id="1037" name="RbuttonF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85725</xdr:rowOff>
        </xdr:from>
        <xdr:to>
          <xdr:col>4</xdr:col>
          <xdr:colOff>523875</xdr:colOff>
          <xdr:row>11</xdr:row>
          <xdr:rowOff>152400</xdr:rowOff>
        </xdr:to>
        <xdr:sp macro="" textlink="">
          <xdr:nvSpPr>
            <xdr:cNvPr id="1038" name="RbuttonF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47625</xdr:rowOff>
        </xdr:from>
        <xdr:to>
          <xdr:col>6</xdr:col>
          <xdr:colOff>809625</xdr:colOff>
          <xdr:row>16</xdr:row>
          <xdr:rowOff>142875</xdr:rowOff>
        </xdr:to>
        <xdr:sp macro="" textlink="">
          <xdr:nvSpPr>
            <xdr:cNvPr id="1039" name="CboxDisabledSelf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37</xdr:row>
          <xdr:rowOff>57150</xdr:rowOff>
        </xdr:from>
        <xdr:to>
          <xdr:col>6</xdr:col>
          <xdr:colOff>819150</xdr:colOff>
          <xdr:row>39</xdr:row>
          <xdr:rowOff>133350</xdr:rowOff>
        </xdr:to>
        <xdr:sp macro="" textlink="">
          <xdr:nvSpPr>
            <xdr:cNvPr id="1040" name="CboxLifestyle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58</xdr:row>
          <xdr:rowOff>76200</xdr:rowOff>
        </xdr:from>
        <xdr:to>
          <xdr:col>6</xdr:col>
          <xdr:colOff>857250</xdr:colOff>
          <xdr:row>60</xdr:row>
          <xdr:rowOff>133350</xdr:rowOff>
        </xdr:to>
        <xdr:sp macro="" textlink="">
          <xdr:nvSpPr>
            <xdr:cNvPr id="1041" name="CBoxDisabledC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65</xdr:row>
          <xdr:rowOff>47625</xdr:rowOff>
        </xdr:from>
        <xdr:to>
          <xdr:col>6</xdr:col>
          <xdr:colOff>857250</xdr:colOff>
          <xdr:row>66</xdr:row>
          <xdr:rowOff>152400</xdr:rowOff>
        </xdr:to>
        <xdr:sp macro="" textlink="">
          <xdr:nvSpPr>
            <xdr:cNvPr id="1042" name="CBoxB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67</xdr:row>
          <xdr:rowOff>76200</xdr:rowOff>
        </xdr:from>
        <xdr:to>
          <xdr:col>6</xdr:col>
          <xdr:colOff>857250</xdr:colOff>
          <xdr:row>69</xdr:row>
          <xdr:rowOff>104775</xdr:rowOff>
        </xdr:to>
        <xdr:sp macro="" textlink="">
          <xdr:nvSpPr>
            <xdr:cNvPr id="1043" name="CBoxA18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70</xdr:row>
          <xdr:rowOff>47625</xdr:rowOff>
        </xdr:from>
        <xdr:to>
          <xdr:col>6</xdr:col>
          <xdr:colOff>857250</xdr:colOff>
          <xdr:row>71</xdr:row>
          <xdr:rowOff>152400</xdr:rowOff>
        </xdr:to>
        <xdr:sp macro="" textlink="">
          <xdr:nvSpPr>
            <xdr:cNvPr id="1044" name="CBoxA18S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78</xdr:row>
          <xdr:rowOff>47625</xdr:rowOff>
        </xdr:from>
        <xdr:to>
          <xdr:col>6</xdr:col>
          <xdr:colOff>857250</xdr:colOff>
          <xdr:row>79</xdr:row>
          <xdr:rowOff>152400</xdr:rowOff>
        </xdr:to>
        <xdr:sp macro="" textlink="">
          <xdr:nvSpPr>
            <xdr:cNvPr id="1046" name="CBoxDisabledK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80</xdr:row>
          <xdr:rowOff>76200</xdr:rowOff>
        </xdr:from>
        <xdr:to>
          <xdr:col>6</xdr:col>
          <xdr:colOff>857250</xdr:colOff>
          <xdr:row>82</xdr:row>
          <xdr:rowOff>104775</xdr:rowOff>
        </xdr:to>
        <xdr:sp macro="" textlink="">
          <xdr:nvSpPr>
            <xdr:cNvPr id="1047" name="CBoxDisabledKS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66675</xdr:rowOff>
        </xdr:from>
        <xdr:to>
          <xdr:col>6</xdr:col>
          <xdr:colOff>266700</xdr:colOff>
          <xdr:row>9</xdr:row>
          <xdr:rowOff>133350</xdr:rowOff>
        </xdr:to>
        <xdr:sp macro="" textlink="">
          <xdr:nvSpPr>
            <xdr:cNvPr id="5121" name="RbuttonF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85725</xdr:rowOff>
        </xdr:from>
        <xdr:to>
          <xdr:col>4</xdr:col>
          <xdr:colOff>523875</xdr:colOff>
          <xdr:row>11</xdr:row>
          <xdr:rowOff>152400</xdr:rowOff>
        </xdr:to>
        <xdr:sp macro="" textlink="">
          <xdr:nvSpPr>
            <xdr:cNvPr id="5122" name="RbuttonF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47625</xdr:rowOff>
        </xdr:from>
        <xdr:to>
          <xdr:col>6</xdr:col>
          <xdr:colOff>809625</xdr:colOff>
          <xdr:row>16</xdr:row>
          <xdr:rowOff>142875</xdr:rowOff>
        </xdr:to>
        <xdr:sp macro="" textlink="">
          <xdr:nvSpPr>
            <xdr:cNvPr id="5123" name="CboxDisabledSelf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37</xdr:row>
          <xdr:rowOff>57150</xdr:rowOff>
        </xdr:from>
        <xdr:to>
          <xdr:col>6</xdr:col>
          <xdr:colOff>819150</xdr:colOff>
          <xdr:row>39</xdr:row>
          <xdr:rowOff>133350</xdr:rowOff>
        </xdr:to>
        <xdr:sp macro="" textlink="">
          <xdr:nvSpPr>
            <xdr:cNvPr id="5124" name="CboxLifestyle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58</xdr:row>
          <xdr:rowOff>76200</xdr:rowOff>
        </xdr:from>
        <xdr:to>
          <xdr:col>6</xdr:col>
          <xdr:colOff>857250</xdr:colOff>
          <xdr:row>60</xdr:row>
          <xdr:rowOff>133350</xdr:rowOff>
        </xdr:to>
        <xdr:sp macro="" textlink="">
          <xdr:nvSpPr>
            <xdr:cNvPr id="5125" name="CBoxDisabledC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65</xdr:row>
          <xdr:rowOff>47625</xdr:rowOff>
        </xdr:from>
        <xdr:to>
          <xdr:col>6</xdr:col>
          <xdr:colOff>857250</xdr:colOff>
          <xdr:row>66</xdr:row>
          <xdr:rowOff>152400</xdr:rowOff>
        </xdr:to>
        <xdr:sp macro="" textlink="">
          <xdr:nvSpPr>
            <xdr:cNvPr id="5126" name="CBoxB18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67</xdr:row>
          <xdr:rowOff>76200</xdr:rowOff>
        </xdr:from>
        <xdr:to>
          <xdr:col>6</xdr:col>
          <xdr:colOff>857250</xdr:colOff>
          <xdr:row>69</xdr:row>
          <xdr:rowOff>104775</xdr:rowOff>
        </xdr:to>
        <xdr:sp macro="" textlink="">
          <xdr:nvSpPr>
            <xdr:cNvPr id="5127" name="CBoxA18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70</xdr:row>
          <xdr:rowOff>47625</xdr:rowOff>
        </xdr:from>
        <xdr:to>
          <xdr:col>6</xdr:col>
          <xdr:colOff>857250</xdr:colOff>
          <xdr:row>71</xdr:row>
          <xdr:rowOff>152400</xdr:rowOff>
        </xdr:to>
        <xdr:sp macro="" textlink="">
          <xdr:nvSpPr>
            <xdr:cNvPr id="5128" name="CBoxA18S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78</xdr:row>
          <xdr:rowOff>47625</xdr:rowOff>
        </xdr:from>
        <xdr:to>
          <xdr:col>6</xdr:col>
          <xdr:colOff>857250</xdr:colOff>
          <xdr:row>79</xdr:row>
          <xdr:rowOff>152400</xdr:rowOff>
        </xdr:to>
        <xdr:sp macro="" textlink="">
          <xdr:nvSpPr>
            <xdr:cNvPr id="5129" name="CBoxDisabledK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80</xdr:row>
          <xdr:rowOff>76200</xdr:rowOff>
        </xdr:from>
        <xdr:to>
          <xdr:col>6</xdr:col>
          <xdr:colOff>857250</xdr:colOff>
          <xdr:row>82</xdr:row>
          <xdr:rowOff>104775</xdr:rowOff>
        </xdr:to>
        <xdr:sp macro="" textlink="">
          <xdr:nvSpPr>
            <xdr:cNvPr id="5130" name="CBoxDisabledKS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5E7D0-F252-4C51-B0B6-5D6CD8B94921}" name="TaxTable" displayName="TaxTable" ref="B2:F14" totalsRowShown="0">
  <autoFilter ref="B2:F14" xr:uid="{41A5E7D0-F252-4C51-B0B6-5D6CD8B94921}"/>
  <tableColumns count="5">
    <tableColumn id="1" xr3:uid="{520F99F3-EF1F-416E-87B3-E2E98E245011}" name="Lower Chargeable Income" dataDxfId="3"/>
    <tableColumn id="2" xr3:uid="{8926BBEA-0178-43F7-AB4C-3AB6B3B768F7}" name="Upper Chargeable Income" dataDxfId="2"/>
    <tableColumn id="3" xr3:uid="{CE9A73D2-0486-4899-8C66-5E04FB8E2AC5}" name="On the First" dataDxfId="1"/>
    <tableColumn id="4" xr3:uid="{B0C45163-70D4-45E9-9051-7CB5CFA416BA}" name="First Tax" dataDxfId="0"/>
    <tableColumn id="5" xr3:uid="{1DC791F9-EA19-4038-9068-616A3A49B8FB}" name="Tax Rate (%)" dataCellStyle="Perce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image" Target="../media/image15.emf"/><Relationship Id="rId18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9.emf"/><Relationship Id="rId7" Type="http://schemas.openxmlformats.org/officeDocument/2006/relationships/image" Target="../media/image12.emf"/><Relationship Id="rId12" Type="http://schemas.openxmlformats.org/officeDocument/2006/relationships/control" Target="../activeX/activeX15.xml"/><Relationship Id="rId17" Type="http://schemas.openxmlformats.org/officeDocument/2006/relationships/image" Target="../media/image17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7.xml"/><Relationship Id="rId20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2.xml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5" Type="http://schemas.openxmlformats.org/officeDocument/2006/relationships/image" Target="../media/image16.emf"/><Relationship Id="rId23" Type="http://schemas.openxmlformats.org/officeDocument/2006/relationships/image" Target="../media/image20.emf"/><Relationship Id="rId10" Type="http://schemas.openxmlformats.org/officeDocument/2006/relationships/control" Target="../activeX/activeX14.xml"/><Relationship Id="rId19" Type="http://schemas.openxmlformats.org/officeDocument/2006/relationships/image" Target="../media/image18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Relationship Id="rId14" Type="http://schemas.openxmlformats.org/officeDocument/2006/relationships/control" Target="../activeX/activeX16.xml"/><Relationship Id="rId22" Type="http://schemas.openxmlformats.org/officeDocument/2006/relationships/control" Target="../activeX/activeX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"/>
  <sheetViews>
    <sheetView workbookViewId="0">
      <selection activeCell="U95" sqref="U95"/>
    </sheetView>
  </sheetViews>
  <sheetFormatPr defaultRowHeight="15" x14ac:dyDescent="0.25"/>
  <cols>
    <col min="1" max="5" width="9.140625" style="1"/>
    <col min="6" max="6" width="13.140625" style="1" customWidth="1"/>
    <col min="7" max="7" width="18.140625" style="1" customWidth="1"/>
    <col min="8" max="12" width="9.140625" style="9"/>
    <col min="13" max="13" width="9.140625" style="1" hidden="1" customWidth="1"/>
    <col min="14" max="17" width="9.140625" style="1"/>
    <col min="18" max="18" width="13.85546875" style="1" customWidth="1"/>
    <col min="19" max="16384" width="9.140625" style="1"/>
  </cols>
  <sheetData>
    <row r="1" spans="1:26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N1" s="25"/>
      <c r="O1" s="52" t="s">
        <v>56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N2" s="25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x14ac:dyDescent="0.25">
      <c r="A3" s="59" t="s">
        <v>1</v>
      </c>
      <c r="B3" s="59"/>
      <c r="C3" s="59"/>
      <c r="D3" s="59"/>
      <c r="E3" s="2"/>
      <c r="F3" s="2"/>
      <c r="G3" s="2"/>
      <c r="H3" s="6"/>
      <c r="I3" s="6"/>
      <c r="J3" s="6"/>
      <c r="K3" s="6"/>
      <c r="L3" s="6"/>
      <c r="N3" s="25"/>
      <c r="O3" s="63" t="s">
        <v>54</v>
      </c>
      <c r="P3" s="64"/>
      <c r="Q3" s="64"/>
      <c r="R3" s="64"/>
      <c r="S3" s="64"/>
      <c r="T3" s="64"/>
      <c r="U3" s="68">
        <f>H22+H30+H41+H49+H54+H63+H88+H97+H103</f>
        <v>93000</v>
      </c>
      <c r="V3" s="69"/>
      <c r="W3" s="69"/>
      <c r="X3" s="69"/>
      <c r="Y3" s="69"/>
      <c r="Z3" s="69"/>
    </row>
    <row r="4" spans="1:26" ht="15.75" thickBot="1" x14ac:dyDescent="0.3">
      <c r="A4" s="59" t="s">
        <v>2</v>
      </c>
      <c r="B4" s="59"/>
      <c r="C4" s="59"/>
      <c r="D4" s="85">
        <v>200000</v>
      </c>
      <c r="E4" s="85"/>
      <c r="F4" s="85"/>
      <c r="G4" s="85"/>
      <c r="H4" s="85"/>
      <c r="I4" s="85"/>
      <c r="J4" s="85"/>
      <c r="K4" s="85"/>
      <c r="L4" s="85"/>
      <c r="N4" s="25"/>
      <c r="O4" s="63" t="s">
        <v>55</v>
      </c>
      <c r="P4" s="64"/>
      <c r="Q4" s="64"/>
      <c r="R4" s="64"/>
      <c r="S4" s="64"/>
      <c r="T4" s="64"/>
      <c r="U4" s="68">
        <f>IF(U3&gt;D4,0,D4-U3)</f>
        <v>107000</v>
      </c>
      <c r="V4" s="69"/>
      <c r="W4" s="69"/>
      <c r="X4" s="69"/>
      <c r="Y4" s="69"/>
      <c r="Z4" s="69"/>
    </row>
    <row r="5" spans="1:26" x14ac:dyDescent="0.25">
      <c r="A5" s="2"/>
      <c r="B5" s="2"/>
      <c r="C5" s="2"/>
      <c r="D5" s="2"/>
      <c r="E5" s="2"/>
      <c r="F5" s="2"/>
      <c r="G5" s="2"/>
      <c r="H5" s="6"/>
      <c r="I5" s="6"/>
      <c r="J5" s="6"/>
      <c r="K5" s="6"/>
      <c r="L5" s="6"/>
      <c r="N5" s="25"/>
      <c r="O5" s="72" t="s">
        <v>50</v>
      </c>
      <c r="P5" s="73"/>
      <c r="Q5" s="74"/>
      <c r="R5" s="33">
        <f>VLOOKUP(U4,TaxTable[],3,TRUE)</f>
        <v>100000</v>
      </c>
      <c r="S5" s="72" t="s">
        <v>51</v>
      </c>
      <c r="T5" s="74"/>
      <c r="U5" s="68">
        <f>VLOOKUP(R5,'Tax Rate Table'!D2:F14,2,FALSE)</f>
        <v>10900</v>
      </c>
      <c r="V5" s="69"/>
      <c r="W5" s="69"/>
      <c r="X5" s="69"/>
      <c r="Y5" s="69"/>
      <c r="Z5" s="69"/>
    </row>
    <row r="6" spans="1:26" ht="24" thickBot="1" x14ac:dyDescent="0.4">
      <c r="A6" s="87" t="s">
        <v>3</v>
      </c>
      <c r="B6" s="87"/>
      <c r="C6" s="87"/>
      <c r="D6" s="87"/>
      <c r="E6" s="87"/>
      <c r="F6" s="87"/>
      <c r="G6" s="87"/>
      <c r="H6" s="88" t="s">
        <v>14</v>
      </c>
      <c r="I6" s="88"/>
      <c r="J6" s="88"/>
      <c r="K6" s="88"/>
      <c r="L6" s="88"/>
      <c r="N6" s="25"/>
      <c r="O6" s="145" t="s">
        <v>62</v>
      </c>
      <c r="P6" s="146"/>
      <c r="Q6" s="146"/>
      <c r="R6" s="146"/>
      <c r="S6" s="146"/>
      <c r="T6" s="34">
        <f>VLOOKUP(R5,'Tax Rate Table'!D2:F14,3,FALSE)</f>
        <v>0.24</v>
      </c>
      <c r="U6" s="70">
        <f>(U4-R5)*T6</f>
        <v>1680</v>
      </c>
      <c r="V6" s="71"/>
      <c r="W6" s="71"/>
      <c r="X6" s="71"/>
      <c r="Y6" s="71"/>
      <c r="Z6" s="71"/>
    </row>
    <row r="7" spans="1:26" x14ac:dyDescent="0.25">
      <c r="A7" s="86" t="s">
        <v>4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N7" s="25"/>
      <c r="O7" s="63" t="s">
        <v>53</v>
      </c>
      <c r="P7" s="64"/>
      <c r="Q7" s="64"/>
      <c r="R7" s="64"/>
      <c r="S7" s="64"/>
      <c r="T7" s="64"/>
      <c r="U7" s="68">
        <f>SUM(U5:Z6)</f>
        <v>12580</v>
      </c>
      <c r="V7" s="69"/>
      <c r="W7" s="69"/>
      <c r="X7" s="69"/>
      <c r="Y7" s="69"/>
      <c r="Z7" s="69"/>
    </row>
    <row r="8" spans="1:26" x14ac:dyDescent="0.25">
      <c r="A8" s="53" t="s">
        <v>5</v>
      </c>
      <c r="B8" s="54"/>
      <c r="C8" s="54"/>
      <c r="D8" s="54"/>
      <c r="E8" s="54"/>
      <c r="F8" s="54"/>
      <c r="G8" s="54"/>
      <c r="H8" s="55">
        <v>9000</v>
      </c>
      <c r="I8" s="55"/>
      <c r="J8" s="55"/>
      <c r="K8" s="55"/>
      <c r="L8" s="56"/>
      <c r="N8" s="25"/>
      <c r="O8" s="151" t="s">
        <v>61</v>
      </c>
      <c r="P8" s="152"/>
      <c r="Q8" s="152"/>
      <c r="R8" s="152"/>
      <c r="S8" s="152"/>
      <c r="T8" s="152"/>
      <c r="U8" s="65">
        <f>U4-U7</f>
        <v>94420</v>
      </c>
      <c r="V8" s="65"/>
      <c r="W8" s="65"/>
      <c r="X8" s="65"/>
      <c r="Y8" s="65"/>
      <c r="Z8" s="65"/>
    </row>
    <row r="9" spans="1:26" x14ac:dyDescent="0.25">
      <c r="A9" s="60"/>
      <c r="B9" s="61"/>
      <c r="C9" s="61"/>
      <c r="D9" s="61"/>
      <c r="E9" s="61"/>
      <c r="F9" s="61"/>
      <c r="G9" s="61"/>
      <c r="H9" s="57">
        <v>5000</v>
      </c>
      <c r="I9" s="57"/>
      <c r="J9" s="57"/>
      <c r="K9" s="57"/>
      <c r="L9" s="58"/>
      <c r="M9" s="35" t="b">
        <v>0</v>
      </c>
      <c r="N9" s="25"/>
      <c r="O9" s="153"/>
      <c r="P9" s="154"/>
      <c r="Q9" s="154"/>
      <c r="R9" s="154"/>
      <c r="S9" s="154"/>
      <c r="T9" s="154"/>
      <c r="U9" s="66"/>
      <c r="V9" s="66"/>
      <c r="W9" s="66"/>
      <c r="X9" s="66"/>
      <c r="Y9" s="66"/>
      <c r="Z9" s="66"/>
    </row>
    <row r="10" spans="1:26" ht="15.75" thickBot="1" x14ac:dyDescent="0.3">
      <c r="A10" s="60"/>
      <c r="B10" s="61"/>
      <c r="C10" s="61"/>
      <c r="D10" s="61"/>
      <c r="E10" s="61"/>
      <c r="F10" s="61"/>
      <c r="G10" s="61"/>
      <c r="H10" s="57"/>
      <c r="I10" s="57"/>
      <c r="J10" s="57"/>
      <c r="K10" s="57"/>
      <c r="L10" s="58"/>
      <c r="N10" s="25"/>
      <c r="O10" s="155"/>
      <c r="P10" s="156"/>
      <c r="Q10" s="156"/>
      <c r="R10" s="156"/>
      <c r="S10" s="156"/>
      <c r="T10" s="156"/>
      <c r="U10" s="67"/>
      <c r="V10" s="67"/>
      <c r="W10" s="67"/>
      <c r="X10" s="67"/>
      <c r="Y10" s="67"/>
      <c r="Z10" s="67"/>
    </row>
    <row r="11" spans="1:26" x14ac:dyDescent="0.25">
      <c r="A11" s="60"/>
      <c r="B11" s="61"/>
      <c r="C11" s="61"/>
      <c r="D11" s="61"/>
      <c r="E11" s="61"/>
      <c r="F11" s="61" t="s">
        <v>6</v>
      </c>
      <c r="G11" s="61"/>
      <c r="H11" s="57">
        <v>1500</v>
      </c>
      <c r="I11" s="57"/>
      <c r="J11" s="57"/>
      <c r="K11" s="57"/>
      <c r="L11" s="58"/>
      <c r="M11" s="35" t="b">
        <v>0</v>
      </c>
      <c r="N11" s="25"/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thickBot="1" x14ac:dyDescent="0.3">
      <c r="A12" s="60"/>
      <c r="B12" s="61"/>
      <c r="C12" s="61"/>
      <c r="D12" s="61"/>
      <c r="E12" s="61"/>
      <c r="F12" s="61" t="s">
        <v>7</v>
      </c>
      <c r="G12" s="61"/>
      <c r="H12" s="89">
        <v>1500</v>
      </c>
      <c r="I12" s="89"/>
      <c r="J12" s="89"/>
      <c r="K12" s="89"/>
      <c r="L12" s="90"/>
      <c r="N12" s="25"/>
      <c r="O12" s="38" t="s">
        <v>63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5">
      <c r="A13" s="77" t="s">
        <v>8</v>
      </c>
      <c r="B13" s="78"/>
      <c r="C13" s="78"/>
      <c r="D13" s="78"/>
      <c r="E13" s="78"/>
      <c r="F13" s="78"/>
      <c r="G13" s="78"/>
      <c r="H13" s="81">
        <f>IFERROR(IF(M9,H8+H9,H8+SUM(H11:L12)),H8)</f>
        <v>12000</v>
      </c>
      <c r="I13" s="81"/>
      <c r="J13" s="81"/>
      <c r="K13" s="81"/>
      <c r="L13" s="82"/>
      <c r="N13" s="25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5" customHeight="1" x14ac:dyDescent="0.2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2"/>
      <c r="N14" s="25"/>
      <c r="O14" s="42" t="s">
        <v>64</v>
      </c>
      <c r="P14" s="43"/>
      <c r="Q14" s="43"/>
      <c r="R14" s="43"/>
      <c r="S14" s="43"/>
      <c r="T14" s="43"/>
      <c r="U14" s="50" t="s">
        <v>66</v>
      </c>
      <c r="V14" s="50"/>
      <c r="W14" s="50"/>
      <c r="X14" s="50"/>
      <c r="Y14" s="50"/>
      <c r="Z14" s="50"/>
    </row>
    <row r="15" spans="1:26" ht="15" customHeight="1" x14ac:dyDescent="0.25">
      <c r="A15" s="77" t="s">
        <v>9</v>
      </c>
      <c r="B15" s="78"/>
      <c r="C15" s="78"/>
      <c r="D15" s="78"/>
      <c r="E15" s="78"/>
      <c r="F15" s="78"/>
      <c r="G15" s="78"/>
      <c r="H15" s="79">
        <v>6000</v>
      </c>
      <c r="I15" s="79"/>
      <c r="J15" s="79"/>
      <c r="K15" s="79"/>
      <c r="L15" s="80"/>
      <c r="N15" s="25"/>
      <c r="O15" s="44" t="s">
        <v>65</v>
      </c>
      <c r="P15" s="45"/>
      <c r="Q15" s="45"/>
      <c r="R15" s="45"/>
      <c r="S15" s="45"/>
      <c r="T15" s="45"/>
      <c r="U15" s="51" t="s">
        <v>67</v>
      </c>
      <c r="V15" s="51"/>
      <c r="W15" s="51"/>
      <c r="X15" s="51"/>
      <c r="Y15" s="51"/>
      <c r="Z15" s="51"/>
    </row>
    <row r="16" spans="1:26" ht="15.75" customHeight="1" x14ac:dyDescent="0.25">
      <c r="A16" s="60"/>
      <c r="B16" s="61"/>
      <c r="C16" s="61"/>
      <c r="D16" s="61"/>
      <c r="E16" s="61"/>
      <c r="F16" s="61"/>
      <c r="G16" s="61"/>
      <c r="H16" s="81">
        <f>IF(M16,6000,0)</f>
        <v>6000</v>
      </c>
      <c r="I16" s="81"/>
      <c r="J16" s="81"/>
      <c r="K16" s="81"/>
      <c r="L16" s="82"/>
      <c r="M16" s="35" t="b">
        <v>1</v>
      </c>
      <c r="N16" s="25"/>
      <c r="O16" s="46" t="s">
        <v>68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" customHeight="1" x14ac:dyDescent="0.25">
      <c r="A17" s="60"/>
      <c r="B17" s="61"/>
      <c r="C17" s="61"/>
      <c r="D17" s="61"/>
      <c r="E17" s="61"/>
      <c r="F17" s="61"/>
      <c r="G17" s="61"/>
      <c r="H17" s="81"/>
      <c r="I17" s="81"/>
      <c r="J17" s="81"/>
      <c r="K17" s="81"/>
      <c r="L17" s="82"/>
      <c r="N17" s="25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" customHeight="1" x14ac:dyDescent="0.25">
      <c r="A18" s="91" t="s">
        <v>12</v>
      </c>
      <c r="B18" s="78"/>
      <c r="C18" s="78"/>
      <c r="D18" s="78"/>
      <c r="E18" s="78"/>
      <c r="F18" s="78"/>
      <c r="G18" s="78"/>
      <c r="H18" s="75"/>
      <c r="I18" s="75"/>
      <c r="J18" s="75"/>
      <c r="K18" s="75"/>
      <c r="L18" s="76"/>
      <c r="N18" s="25"/>
    </row>
    <row r="19" spans="1:26" ht="45" customHeight="1" x14ac:dyDescent="0.25">
      <c r="A19" s="3">
        <v>1</v>
      </c>
      <c r="B19" s="92" t="s">
        <v>10</v>
      </c>
      <c r="C19" s="92"/>
      <c r="D19" s="92"/>
      <c r="E19" s="92"/>
      <c r="F19" s="92"/>
      <c r="G19" s="92"/>
      <c r="H19" s="79">
        <v>7000</v>
      </c>
      <c r="I19" s="79"/>
      <c r="J19" s="79"/>
      <c r="K19" s="79"/>
      <c r="L19" s="80"/>
      <c r="N19" s="25"/>
    </row>
    <row r="20" spans="1:26" x14ac:dyDescent="0.25">
      <c r="A20" s="3">
        <v>2</v>
      </c>
      <c r="B20" s="93" t="s">
        <v>11</v>
      </c>
      <c r="C20" s="93"/>
      <c r="D20" s="93"/>
      <c r="E20" s="93"/>
      <c r="F20" s="93"/>
      <c r="G20" s="93"/>
      <c r="H20" s="79"/>
      <c r="I20" s="79"/>
      <c r="J20" s="79"/>
      <c r="K20" s="79"/>
      <c r="L20" s="80"/>
      <c r="N20" s="25"/>
    </row>
    <row r="21" spans="1:26" x14ac:dyDescent="0.25">
      <c r="A21" s="4"/>
      <c r="B21" s="5"/>
      <c r="C21" s="5"/>
      <c r="D21" s="5"/>
      <c r="E21" s="5"/>
      <c r="F21" s="5"/>
      <c r="G21" s="5"/>
      <c r="H21" s="7"/>
      <c r="I21" s="7"/>
      <c r="J21" s="7"/>
      <c r="K21" s="7"/>
      <c r="L21" s="8"/>
      <c r="N21" s="25"/>
    </row>
    <row r="22" spans="1:26" ht="15.75" thickBot="1" x14ac:dyDescent="0.3">
      <c r="A22" s="83" t="s">
        <v>13</v>
      </c>
      <c r="B22" s="83"/>
      <c r="C22" s="83"/>
      <c r="D22" s="83"/>
      <c r="E22" s="83"/>
      <c r="F22" s="83"/>
      <c r="G22" s="83"/>
      <c r="H22" s="84">
        <f>SUM(H13,H15:L17,H19)</f>
        <v>31000</v>
      </c>
      <c r="I22" s="84"/>
      <c r="J22" s="84"/>
      <c r="K22" s="84"/>
      <c r="L22" s="84"/>
      <c r="N22" s="25"/>
    </row>
    <row r="23" spans="1:26" ht="16.5" thickTop="1" thickBot="1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N23" s="25"/>
    </row>
    <row r="24" spans="1:26" x14ac:dyDescent="0.25">
      <c r="A24" s="99" t="s">
        <v>15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N24" s="25"/>
    </row>
    <row r="25" spans="1:26" x14ac:dyDescent="0.25">
      <c r="A25" s="101" t="s">
        <v>16</v>
      </c>
      <c r="B25" s="101"/>
      <c r="C25" s="101"/>
      <c r="D25" s="101"/>
      <c r="E25" s="101"/>
      <c r="F25" s="101"/>
      <c r="G25" s="101"/>
      <c r="H25" s="103">
        <v>5000</v>
      </c>
      <c r="I25" s="103"/>
      <c r="J25" s="103"/>
      <c r="K25" s="103"/>
      <c r="L25" s="103"/>
      <c r="N25" s="25"/>
    </row>
    <row r="26" spans="1:26" x14ac:dyDescent="0.25">
      <c r="A26" s="101"/>
      <c r="B26" s="101"/>
      <c r="C26" s="101"/>
      <c r="D26" s="101"/>
      <c r="E26" s="101"/>
      <c r="F26" s="101"/>
      <c r="G26" s="101"/>
      <c r="H26" s="103"/>
      <c r="I26" s="103"/>
      <c r="J26" s="103"/>
      <c r="K26" s="103"/>
      <c r="L26" s="103"/>
      <c r="N26" s="25"/>
    </row>
    <row r="27" spans="1:26" x14ac:dyDescent="0.25">
      <c r="A27" s="102" t="s">
        <v>17</v>
      </c>
      <c r="B27" s="102"/>
      <c r="C27" s="102"/>
      <c r="D27" s="102"/>
      <c r="E27" s="102"/>
      <c r="F27" s="102"/>
      <c r="G27" s="102"/>
      <c r="H27" s="103">
        <v>2000</v>
      </c>
      <c r="I27" s="103"/>
      <c r="J27" s="103"/>
      <c r="K27" s="103"/>
      <c r="L27" s="103"/>
      <c r="N27" s="25"/>
    </row>
    <row r="28" spans="1:26" x14ac:dyDescent="0.25">
      <c r="A28" s="102" t="s">
        <v>18</v>
      </c>
      <c r="B28" s="102"/>
      <c r="C28" s="102"/>
      <c r="D28" s="102"/>
      <c r="E28" s="102"/>
      <c r="F28" s="102"/>
      <c r="G28" s="102"/>
      <c r="H28" s="103">
        <v>500</v>
      </c>
      <c r="I28" s="103"/>
      <c r="J28" s="103"/>
      <c r="K28" s="103"/>
      <c r="L28" s="103"/>
      <c r="N28" s="25"/>
    </row>
    <row r="29" spans="1:26" x14ac:dyDescent="0.25">
      <c r="A29" s="11"/>
      <c r="B29" s="11"/>
      <c r="C29" s="11"/>
      <c r="D29" s="11"/>
      <c r="E29" s="11"/>
      <c r="F29" s="11"/>
      <c r="G29" s="11"/>
      <c r="H29" s="10"/>
      <c r="I29" s="10"/>
      <c r="J29" s="10"/>
      <c r="K29" s="10"/>
      <c r="L29" s="10"/>
      <c r="N29" s="25"/>
    </row>
    <row r="30" spans="1:26" ht="15.75" thickBot="1" x14ac:dyDescent="0.3">
      <c r="A30" s="94" t="s">
        <v>19</v>
      </c>
      <c r="B30" s="94"/>
      <c r="C30" s="94"/>
      <c r="D30" s="94"/>
      <c r="E30" s="94"/>
      <c r="F30" s="94"/>
      <c r="G30" s="94"/>
      <c r="H30" s="95">
        <f>IF(SUM(H25:L28)&gt;6000,6000,SUM(H25:L28))</f>
        <v>6000</v>
      </c>
      <c r="I30" s="95"/>
      <c r="J30" s="95"/>
      <c r="K30" s="95"/>
      <c r="L30" s="95"/>
      <c r="N30" s="25"/>
    </row>
    <row r="31" spans="1:26" ht="16.5" thickTop="1" thickBot="1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N31" s="25"/>
    </row>
    <row r="32" spans="1:26" x14ac:dyDescent="0.25">
      <c r="A32" s="97" t="s">
        <v>20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N32" s="25"/>
    </row>
    <row r="33" spans="1:14" x14ac:dyDescent="0.25">
      <c r="A33" s="12" t="s">
        <v>21</v>
      </c>
      <c r="B33" s="12"/>
      <c r="C33" s="12"/>
      <c r="D33" s="12"/>
      <c r="E33" s="12"/>
      <c r="F33" s="12"/>
      <c r="G33" s="12"/>
      <c r="H33" s="110">
        <v>2500</v>
      </c>
      <c r="I33" s="110"/>
      <c r="J33" s="110"/>
      <c r="K33" s="110"/>
      <c r="L33" s="110"/>
      <c r="N33" s="25"/>
    </row>
    <row r="34" spans="1:14" x14ac:dyDescent="0.25">
      <c r="A34" s="13">
        <v>1</v>
      </c>
      <c r="B34" s="115" t="s">
        <v>23</v>
      </c>
      <c r="C34" s="115"/>
      <c r="D34" s="115"/>
      <c r="E34" s="115"/>
      <c r="F34" s="115"/>
      <c r="G34" s="115"/>
      <c r="H34" s="111"/>
      <c r="I34" s="111"/>
      <c r="J34" s="111"/>
      <c r="K34" s="111"/>
      <c r="L34" s="111"/>
      <c r="N34" s="25"/>
    </row>
    <row r="35" spans="1:14" x14ac:dyDescent="0.25">
      <c r="A35" s="13">
        <v>2</v>
      </c>
      <c r="B35" s="115" t="s">
        <v>22</v>
      </c>
      <c r="C35" s="115"/>
      <c r="D35" s="115"/>
      <c r="E35" s="115"/>
      <c r="F35" s="115"/>
      <c r="G35" s="115"/>
      <c r="H35" s="111"/>
      <c r="I35" s="111"/>
      <c r="J35" s="111"/>
      <c r="K35" s="111"/>
      <c r="L35" s="111"/>
      <c r="N35" s="25"/>
    </row>
    <row r="36" spans="1:14" x14ac:dyDescent="0.25">
      <c r="A36" s="13">
        <v>3</v>
      </c>
      <c r="B36" s="115" t="s">
        <v>24</v>
      </c>
      <c r="C36" s="115"/>
      <c r="D36" s="115"/>
      <c r="E36" s="115"/>
      <c r="F36" s="115"/>
      <c r="G36" s="115"/>
      <c r="H36" s="111"/>
      <c r="I36" s="111"/>
      <c r="J36" s="111"/>
      <c r="K36" s="111"/>
      <c r="L36" s="111"/>
      <c r="N36" s="25"/>
    </row>
    <row r="37" spans="1:14" x14ac:dyDescent="0.25">
      <c r="A37" s="13">
        <v>4</v>
      </c>
      <c r="B37" s="115" t="s">
        <v>25</v>
      </c>
      <c r="C37" s="115"/>
      <c r="D37" s="115"/>
      <c r="E37" s="115"/>
      <c r="F37" s="115"/>
      <c r="G37" s="115"/>
      <c r="H37" s="111"/>
      <c r="I37" s="111"/>
      <c r="J37" s="111"/>
      <c r="K37" s="111"/>
      <c r="L37" s="111"/>
      <c r="N37" s="25"/>
    </row>
    <row r="38" spans="1:14" x14ac:dyDescent="0.25">
      <c r="A38" s="160"/>
      <c r="B38" s="160"/>
      <c r="C38" s="160"/>
      <c r="D38" s="160"/>
      <c r="E38" s="160"/>
      <c r="F38" s="160"/>
      <c r="G38" s="160"/>
      <c r="H38" s="112">
        <v>2500</v>
      </c>
      <c r="I38" s="112"/>
      <c r="J38" s="112"/>
      <c r="K38" s="112"/>
      <c r="L38" s="112"/>
      <c r="M38" s="35" t="b">
        <v>1</v>
      </c>
      <c r="N38" s="25"/>
    </row>
    <row r="39" spans="1:14" x14ac:dyDescent="0.25">
      <c r="A39" s="160"/>
      <c r="B39" s="160"/>
      <c r="C39" s="160"/>
      <c r="D39" s="160"/>
      <c r="E39" s="160"/>
      <c r="F39" s="160"/>
      <c r="G39" s="160"/>
      <c r="H39" s="112"/>
      <c r="I39" s="112"/>
      <c r="J39" s="112"/>
      <c r="K39" s="112"/>
      <c r="L39" s="112"/>
      <c r="N39" s="25"/>
    </row>
    <row r="40" spans="1:14" x14ac:dyDescent="0.25">
      <c r="A40" s="161"/>
      <c r="B40" s="161"/>
      <c r="C40" s="161"/>
      <c r="D40" s="161"/>
      <c r="E40" s="161"/>
      <c r="F40" s="161"/>
      <c r="G40" s="161"/>
      <c r="H40" s="112"/>
      <c r="I40" s="112"/>
      <c r="J40" s="112"/>
      <c r="K40" s="112"/>
      <c r="L40" s="112"/>
      <c r="N40" s="25"/>
    </row>
    <row r="41" spans="1:14" ht="15.75" thickBot="1" x14ac:dyDescent="0.3">
      <c r="A41" s="113" t="s">
        <v>26</v>
      </c>
      <c r="B41" s="113"/>
      <c r="C41" s="113"/>
      <c r="D41" s="113"/>
      <c r="E41" s="113"/>
      <c r="F41" s="113"/>
      <c r="G41" s="113"/>
      <c r="H41" s="114">
        <f>IF(M38,SUM(H33:L40),H33)</f>
        <v>5000</v>
      </c>
      <c r="I41" s="114"/>
      <c r="J41" s="114"/>
      <c r="K41" s="114"/>
      <c r="L41" s="114"/>
      <c r="N41" s="25"/>
    </row>
    <row r="42" spans="1:14" ht="16.5" thickTop="1" thickBot="1" x14ac:dyDescent="0.3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N42" s="25"/>
    </row>
    <row r="43" spans="1:14" x14ac:dyDescent="0.25">
      <c r="A43" s="108" t="s">
        <v>27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N43" s="25"/>
    </row>
    <row r="44" spans="1:14" x14ac:dyDescent="0.25">
      <c r="A44" s="106" t="s">
        <v>28</v>
      </c>
      <c r="B44" s="106"/>
      <c r="C44" s="106"/>
      <c r="D44" s="106"/>
      <c r="E44" s="106"/>
      <c r="F44" s="106"/>
      <c r="G44" s="106"/>
      <c r="H44" s="107">
        <v>1000</v>
      </c>
      <c r="I44" s="107"/>
      <c r="J44" s="107"/>
      <c r="K44" s="107"/>
      <c r="L44" s="107"/>
      <c r="N44" s="25"/>
    </row>
    <row r="45" spans="1:14" x14ac:dyDescent="0.25">
      <c r="A45" s="106"/>
      <c r="B45" s="106"/>
      <c r="C45" s="106"/>
      <c r="D45" s="106"/>
      <c r="E45" s="106"/>
      <c r="F45" s="106"/>
      <c r="G45" s="106"/>
      <c r="H45" s="107"/>
      <c r="I45" s="107"/>
      <c r="J45" s="107"/>
      <c r="K45" s="107"/>
      <c r="L45" s="107"/>
      <c r="N45" s="25"/>
    </row>
    <row r="46" spans="1:14" x14ac:dyDescent="0.25">
      <c r="A46" s="106" t="s">
        <v>29</v>
      </c>
      <c r="B46" s="106"/>
      <c r="C46" s="106"/>
      <c r="D46" s="106"/>
      <c r="E46" s="106"/>
      <c r="F46" s="106"/>
      <c r="G46" s="106"/>
      <c r="H46" s="107">
        <v>3000</v>
      </c>
      <c r="I46" s="107"/>
      <c r="J46" s="107"/>
      <c r="K46" s="107"/>
      <c r="L46" s="107"/>
      <c r="N46" s="25"/>
    </row>
    <row r="47" spans="1:14" x14ac:dyDescent="0.25">
      <c r="A47" s="106"/>
      <c r="B47" s="106"/>
      <c r="C47" s="106"/>
      <c r="D47" s="106"/>
      <c r="E47" s="106"/>
      <c r="F47" s="106"/>
      <c r="G47" s="106"/>
      <c r="H47" s="107"/>
      <c r="I47" s="107"/>
      <c r="J47" s="107"/>
      <c r="K47" s="107"/>
      <c r="L47" s="107"/>
      <c r="N47" s="25"/>
    </row>
    <row r="48" spans="1:14" x14ac:dyDescent="0.25">
      <c r="A48" s="14"/>
      <c r="B48" s="14"/>
      <c r="C48" s="14"/>
      <c r="D48" s="14"/>
      <c r="E48" s="14"/>
      <c r="F48" s="14"/>
      <c r="G48" s="14"/>
      <c r="H48" s="15"/>
      <c r="I48" s="15"/>
      <c r="J48" s="15"/>
      <c r="K48" s="15"/>
      <c r="L48" s="15"/>
      <c r="N48" s="25"/>
    </row>
    <row r="49" spans="1:14" ht="15.75" thickBot="1" x14ac:dyDescent="0.3">
      <c r="A49" s="104" t="s">
        <v>30</v>
      </c>
      <c r="B49" s="104"/>
      <c r="C49" s="104"/>
      <c r="D49" s="104"/>
      <c r="E49" s="104"/>
      <c r="F49" s="104"/>
      <c r="G49" s="104"/>
      <c r="H49" s="105">
        <f>IF(SUM(H44:L47)&gt;6000,6000,SUM(H44:L47))</f>
        <v>4000</v>
      </c>
      <c r="I49" s="105"/>
      <c r="J49" s="105"/>
      <c r="K49" s="105"/>
      <c r="L49" s="105"/>
      <c r="N49" s="25"/>
    </row>
    <row r="50" spans="1:14" ht="16.5" thickTop="1" thickBot="1" x14ac:dyDescent="0.3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N50" s="25"/>
    </row>
    <row r="51" spans="1:14" x14ac:dyDescent="0.25">
      <c r="A51" s="122" t="s">
        <v>31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N51" s="25"/>
    </row>
    <row r="52" spans="1:14" x14ac:dyDescent="0.25">
      <c r="A52" s="124" t="s">
        <v>32</v>
      </c>
      <c r="B52" s="124"/>
      <c r="C52" s="124"/>
      <c r="D52" s="124"/>
      <c r="E52" s="124"/>
      <c r="F52" s="124"/>
      <c r="G52" s="124"/>
      <c r="H52" s="125">
        <v>8000</v>
      </c>
      <c r="I52" s="125"/>
      <c r="J52" s="125"/>
      <c r="K52" s="125"/>
      <c r="L52" s="125"/>
      <c r="N52" s="25"/>
    </row>
    <row r="53" spans="1:14" x14ac:dyDescent="0.25">
      <c r="A53" s="124"/>
      <c r="B53" s="124"/>
      <c r="C53" s="124"/>
      <c r="D53" s="124"/>
      <c r="E53" s="124"/>
      <c r="F53" s="124"/>
      <c r="G53" s="124"/>
      <c r="H53" s="125"/>
      <c r="I53" s="125"/>
      <c r="J53" s="125"/>
      <c r="K53" s="125"/>
      <c r="L53" s="125"/>
      <c r="N53" s="25"/>
    </row>
    <row r="54" spans="1:14" ht="15.75" thickBot="1" x14ac:dyDescent="0.3">
      <c r="A54" s="116" t="s">
        <v>71</v>
      </c>
      <c r="B54" s="116"/>
      <c r="C54" s="116"/>
      <c r="D54" s="116"/>
      <c r="E54" s="116"/>
      <c r="F54" s="116"/>
      <c r="G54" s="116"/>
      <c r="H54" s="117">
        <f>H52</f>
        <v>8000</v>
      </c>
      <c r="I54" s="117"/>
      <c r="J54" s="117"/>
      <c r="K54" s="117"/>
      <c r="L54" s="117"/>
      <c r="N54" s="25"/>
    </row>
    <row r="55" spans="1:14" ht="16.5" thickTop="1" thickBot="1" x14ac:dyDescent="0.3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N55" s="25"/>
    </row>
    <row r="56" spans="1:14" x14ac:dyDescent="0.25">
      <c r="A56" s="118" t="s">
        <v>33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N56" s="25"/>
    </row>
    <row r="57" spans="1:14" x14ac:dyDescent="0.25">
      <c r="A57" s="120" t="s">
        <v>34</v>
      </c>
      <c r="B57" s="120"/>
      <c r="C57" s="120"/>
      <c r="D57" s="120"/>
      <c r="E57" s="120"/>
      <c r="F57" s="120"/>
      <c r="G57" s="120"/>
      <c r="H57" s="121">
        <v>4000</v>
      </c>
      <c r="I57" s="121"/>
      <c r="J57" s="121"/>
      <c r="K57" s="121"/>
      <c r="L57" s="121"/>
      <c r="N57" s="25"/>
    </row>
    <row r="58" spans="1:14" x14ac:dyDescent="0.25">
      <c r="A58" s="120"/>
      <c r="B58" s="120"/>
      <c r="C58" s="120"/>
      <c r="D58" s="120"/>
      <c r="E58" s="120"/>
      <c r="F58" s="120"/>
      <c r="G58" s="120"/>
      <c r="H58" s="121"/>
      <c r="I58" s="121"/>
      <c r="J58" s="121"/>
      <c r="K58" s="121"/>
      <c r="L58" s="121"/>
      <c r="N58" s="25"/>
    </row>
    <row r="59" spans="1:14" x14ac:dyDescent="0.25">
      <c r="A59" s="120"/>
      <c r="B59" s="120"/>
      <c r="C59" s="120"/>
      <c r="D59" s="120"/>
      <c r="E59" s="120"/>
      <c r="F59" s="120"/>
      <c r="G59" s="120"/>
      <c r="H59" s="130">
        <f>IF(M59,3500,0)</f>
        <v>3500</v>
      </c>
      <c r="I59" s="130"/>
      <c r="J59" s="130"/>
      <c r="K59" s="130"/>
      <c r="L59" s="130"/>
      <c r="M59" s="35" t="b">
        <v>1</v>
      </c>
      <c r="N59" s="25"/>
    </row>
    <row r="60" spans="1:14" x14ac:dyDescent="0.25">
      <c r="A60" s="120"/>
      <c r="B60" s="120"/>
      <c r="C60" s="120"/>
      <c r="D60" s="120"/>
      <c r="E60" s="120"/>
      <c r="F60" s="120"/>
      <c r="G60" s="120"/>
      <c r="H60" s="130"/>
      <c r="I60" s="130"/>
      <c r="J60" s="130"/>
      <c r="K60" s="130"/>
      <c r="L60" s="130"/>
      <c r="N60" s="25"/>
    </row>
    <row r="61" spans="1:14" x14ac:dyDescent="0.25">
      <c r="A61" s="120"/>
      <c r="B61" s="120"/>
      <c r="C61" s="120"/>
      <c r="D61" s="120"/>
      <c r="E61" s="120"/>
      <c r="F61" s="120"/>
      <c r="G61" s="120"/>
      <c r="H61" s="130"/>
      <c r="I61" s="130"/>
      <c r="J61" s="130"/>
      <c r="K61" s="130"/>
      <c r="L61" s="130"/>
      <c r="N61" s="25"/>
    </row>
    <row r="62" spans="1:14" x14ac:dyDescent="0.25">
      <c r="A62" s="16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N62" s="25"/>
    </row>
    <row r="63" spans="1:14" ht="15.75" thickBot="1" x14ac:dyDescent="0.3">
      <c r="A63" s="131" t="s">
        <v>72</v>
      </c>
      <c r="B63" s="131"/>
      <c r="C63" s="131"/>
      <c r="D63" s="131"/>
      <c r="E63" s="131"/>
      <c r="F63" s="131"/>
      <c r="G63" s="131"/>
      <c r="H63" s="132">
        <f>IF(SUM(H57:L61)&gt;6000,6000,SUM(H57:L61))</f>
        <v>6000</v>
      </c>
      <c r="I63" s="132"/>
      <c r="J63" s="132"/>
      <c r="K63" s="132"/>
      <c r="L63" s="132"/>
      <c r="N63" s="25"/>
    </row>
    <row r="64" spans="1:14" ht="16.5" thickTop="1" thickBot="1" x14ac:dyDescent="0.3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N64" s="25"/>
    </row>
    <row r="65" spans="1:14" x14ac:dyDescent="0.25">
      <c r="A65" s="126" t="s">
        <v>35</v>
      </c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N65" s="25"/>
    </row>
    <row r="66" spans="1:14" x14ac:dyDescent="0.25">
      <c r="A66" s="128"/>
      <c r="B66" s="128"/>
      <c r="C66" s="128"/>
      <c r="D66" s="128"/>
      <c r="E66" s="128"/>
      <c r="F66" s="128"/>
      <c r="G66" s="128"/>
      <c r="H66" s="129">
        <f>IF(M66,2000,0)</f>
        <v>2000</v>
      </c>
      <c r="I66" s="129"/>
      <c r="J66" s="129"/>
      <c r="K66" s="129"/>
      <c r="L66" s="129"/>
      <c r="M66" s="35" t="b">
        <v>1</v>
      </c>
      <c r="N66" s="25"/>
    </row>
    <row r="67" spans="1:14" x14ac:dyDescent="0.25">
      <c r="A67" s="128"/>
      <c r="B67" s="128"/>
      <c r="C67" s="128"/>
      <c r="D67" s="128"/>
      <c r="E67" s="128"/>
      <c r="F67" s="128"/>
      <c r="G67" s="128"/>
      <c r="H67" s="129"/>
      <c r="I67" s="129"/>
      <c r="J67" s="129"/>
      <c r="K67" s="129"/>
      <c r="L67" s="129"/>
      <c r="N67" s="25"/>
    </row>
    <row r="68" spans="1:14" x14ac:dyDescent="0.25">
      <c r="A68" s="128"/>
      <c r="B68" s="128"/>
      <c r="C68" s="128"/>
      <c r="D68" s="128"/>
      <c r="E68" s="128"/>
      <c r="F68" s="128"/>
      <c r="G68" s="128"/>
      <c r="H68" s="129">
        <f>IF(M68,2000,0)</f>
        <v>2000</v>
      </c>
      <c r="I68" s="129"/>
      <c r="J68" s="129"/>
      <c r="K68" s="129"/>
      <c r="L68" s="129"/>
      <c r="M68" s="35" t="b">
        <v>1</v>
      </c>
      <c r="N68" s="25"/>
    </row>
    <row r="69" spans="1:14" x14ac:dyDescent="0.25">
      <c r="A69" s="128"/>
      <c r="B69" s="128"/>
      <c r="C69" s="128"/>
      <c r="D69" s="128"/>
      <c r="E69" s="128"/>
      <c r="F69" s="128"/>
      <c r="G69" s="128"/>
      <c r="H69" s="129"/>
      <c r="I69" s="129"/>
      <c r="J69" s="129"/>
      <c r="K69" s="129"/>
      <c r="L69" s="129"/>
      <c r="N69" s="25"/>
    </row>
    <row r="70" spans="1:14" x14ac:dyDescent="0.25">
      <c r="A70" s="128"/>
      <c r="B70" s="128"/>
      <c r="C70" s="128"/>
      <c r="D70" s="128"/>
      <c r="E70" s="128"/>
      <c r="F70" s="128"/>
      <c r="G70" s="128"/>
      <c r="H70" s="129"/>
      <c r="I70" s="129"/>
      <c r="J70" s="129"/>
      <c r="K70" s="129"/>
      <c r="L70" s="129"/>
      <c r="N70" s="25"/>
    </row>
    <row r="71" spans="1:14" x14ac:dyDescent="0.25">
      <c r="A71" s="162"/>
      <c r="B71" s="162"/>
      <c r="C71" s="162"/>
      <c r="D71" s="162"/>
      <c r="E71" s="162"/>
      <c r="F71" s="162"/>
      <c r="G71" s="162"/>
      <c r="H71" s="129">
        <f>IF(M71,8000,0)</f>
        <v>8000</v>
      </c>
      <c r="I71" s="129"/>
      <c r="J71" s="129"/>
      <c r="K71" s="129"/>
      <c r="L71" s="129"/>
      <c r="M71" s="35" t="b">
        <v>1</v>
      </c>
      <c r="N71" s="25"/>
    </row>
    <row r="72" spans="1:14" x14ac:dyDescent="0.25">
      <c r="A72" s="162"/>
      <c r="B72" s="162"/>
      <c r="C72" s="162"/>
      <c r="D72" s="162"/>
      <c r="E72" s="162"/>
      <c r="F72" s="162"/>
      <c r="G72" s="162"/>
      <c r="H72" s="129"/>
      <c r="I72" s="129"/>
      <c r="J72" s="129"/>
      <c r="K72" s="129"/>
      <c r="L72" s="129"/>
      <c r="N72" s="25"/>
    </row>
    <row r="73" spans="1:14" ht="15" customHeight="1" x14ac:dyDescent="0.25">
      <c r="A73" s="150">
        <v>1</v>
      </c>
      <c r="B73" s="128" t="s">
        <v>69</v>
      </c>
      <c r="C73" s="128"/>
      <c r="D73" s="128"/>
      <c r="E73" s="128"/>
      <c r="F73" s="128"/>
      <c r="G73" s="128"/>
      <c r="H73" s="129"/>
      <c r="I73" s="129"/>
      <c r="J73" s="129"/>
      <c r="K73" s="129"/>
      <c r="L73" s="129"/>
      <c r="N73" s="25"/>
    </row>
    <row r="74" spans="1:14" x14ac:dyDescent="0.25">
      <c r="A74" s="150"/>
      <c r="B74" s="128"/>
      <c r="C74" s="128"/>
      <c r="D74" s="128"/>
      <c r="E74" s="128"/>
      <c r="F74" s="128"/>
      <c r="G74" s="128"/>
      <c r="H74" s="129"/>
      <c r="I74" s="129"/>
      <c r="J74" s="129"/>
      <c r="K74" s="129"/>
      <c r="L74" s="129"/>
      <c r="N74" s="25"/>
    </row>
    <row r="75" spans="1:14" ht="15" customHeight="1" x14ac:dyDescent="0.25">
      <c r="A75" s="150">
        <v>2</v>
      </c>
      <c r="B75" s="128" t="s">
        <v>70</v>
      </c>
      <c r="C75" s="128"/>
      <c r="D75" s="128"/>
      <c r="E75" s="128"/>
      <c r="F75" s="128"/>
      <c r="G75" s="128"/>
      <c r="H75" s="129"/>
      <c r="I75" s="129"/>
      <c r="J75" s="129"/>
      <c r="K75" s="129"/>
      <c r="L75" s="129"/>
      <c r="N75" s="25"/>
    </row>
    <row r="76" spans="1:14" x14ac:dyDescent="0.25">
      <c r="A76" s="150"/>
      <c r="B76" s="128"/>
      <c r="C76" s="128"/>
      <c r="D76" s="128"/>
      <c r="E76" s="128"/>
      <c r="F76" s="128"/>
      <c r="G76" s="128"/>
      <c r="H76" s="129"/>
      <c r="I76" s="129"/>
      <c r="J76" s="129"/>
      <c r="K76" s="129"/>
      <c r="L76" s="129"/>
      <c r="N76" s="25"/>
    </row>
    <row r="77" spans="1:14" ht="15" customHeight="1" x14ac:dyDescent="0.25">
      <c r="A77" s="150">
        <v>3</v>
      </c>
      <c r="B77" s="128" t="s">
        <v>38</v>
      </c>
      <c r="C77" s="128"/>
      <c r="D77" s="128"/>
      <c r="E77" s="128"/>
      <c r="F77" s="128"/>
      <c r="G77" s="128"/>
      <c r="H77" s="129"/>
      <c r="I77" s="129"/>
      <c r="J77" s="129"/>
      <c r="K77" s="129"/>
      <c r="L77" s="129"/>
      <c r="N77" s="25"/>
    </row>
    <row r="78" spans="1:14" x14ac:dyDescent="0.25">
      <c r="A78" s="150"/>
      <c r="B78" s="128"/>
      <c r="C78" s="128"/>
      <c r="D78" s="128"/>
      <c r="E78" s="128"/>
      <c r="F78" s="128"/>
      <c r="G78" s="128"/>
      <c r="H78" s="129"/>
      <c r="I78" s="129"/>
      <c r="J78" s="129"/>
      <c r="K78" s="129"/>
      <c r="L78" s="129"/>
      <c r="N78" s="25"/>
    </row>
    <row r="79" spans="1:14" x14ac:dyDescent="0.25">
      <c r="A79" s="157"/>
      <c r="B79" s="157"/>
      <c r="C79" s="157"/>
      <c r="D79" s="157"/>
      <c r="E79" s="157"/>
      <c r="F79" s="157"/>
      <c r="G79" s="157"/>
      <c r="H79" s="129">
        <f>IF(M79,6000,0)</f>
        <v>6000</v>
      </c>
      <c r="I79" s="129"/>
      <c r="J79" s="129"/>
      <c r="K79" s="129"/>
      <c r="L79" s="129"/>
      <c r="M79" s="35" t="b">
        <v>1</v>
      </c>
      <c r="N79" s="25"/>
    </row>
    <row r="80" spans="1:14" x14ac:dyDescent="0.25">
      <c r="A80" s="157"/>
      <c r="B80" s="157"/>
      <c r="C80" s="157"/>
      <c r="D80" s="157"/>
      <c r="E80" s="157"/>
      <c r="F80" s="157"/>
      <c r="G80" s="157"/>
      <c r="H80" s="129"/>
      <c r="I80" s="129"/>
      <c r="J80" s="129"/>
      <c r="K80" s="129"/>
      <c r="L80" s="129"/>
      <c r="N80" s="25"/>
    </row>
    <row r="81" spans="1:14" x14ac:dyDescent="0.25">
      <c r="A81" s="157"/>
      <c r="B81" s="157"/>
      <c r="C81" s="157"/>
      <c r="D81" s="157"/>
      <c r="E81" s="157"/>
      <c r="F81" s="157"/>
      <c r="G81" s="157"/>
      <c r="H81" s="129">
        <f>IF(M81,8000,0)</f>
        <v>8000</v>
      </c>
      <c r="I81" s="129"/>
      <c r="J81" s="129"/>
      <c r="K81" s="129"/>
      <c r="L81" s="129"/>
      <c r="M81" s="35" t="b">
        <v>1</v>
      </c>
      <c r="N81" s="25"/>
    </row>
    <row r="82" spans="1:14" x14ac:dyDescent="0.25">
      <c r="A82" s="157"/>
      <c r="B82" s="157"/>
      <c r="C82" s="157"/>
      <c r="D82" s="157"/>
      <c r="E82" s="157"/>
      <c r="F82" s="157"/>
      <c r="G82" s="157"/>
      <c r="H82" s="129"/>
      <c r="I82" s="129"/>
      <c r="J82" s="129"/>
      <c r="K82" s="129"/>
      <c r="L82" s="129"/>
      <c r="N82" s="25"/>
    </row>
    <row r="83" spans="1:14" x14ac:dyDescent="0.25">
      <c r="A83" s="157"/>
      <c r="B83" s="157"/>
      <c r="C83" s="157"/>
      <c r="D83" s="157"/>
      <c r="E83" s="157"/>
      <c r="F83" s="157"/>
      <c r="G83" s="157"/>
      <c r="H83" s="129"/>
      <c r="I83" s="129"/>
      <c r="J83" s="129"/>
      <c r="K83" s="129"/>
      <c r="L83" s="129"/>
      <c r="N83" s="25"/>
    </row>
    <row r="84" spans="1:14" x14ac:dyDescent="0.25">
      <c r="A84" s="18">
        <v>1</v>
      </c>
      <c r="B84" s="149" t="s">
        <v>39</v>
      </c>
      <c r="C84" s="149"/>
      <c r="D84" s="149"/>
      <c r="E84" s="149"/>
      <c r="F84" s="149"/>
      <c r="G84" s="149"/>
      <c r="H84" s="129"/>
      <c r="I84" s="129"/>
      <c r="J84" s="129"/>
      <c r="K84" s="129"/>
      <c r="L84" s="129"/>
      <c r="N84" s="25"/>
    </row>
    <row r="85" spans="1:14" ht="15" customHeight="1" x14ac:dyDescent="0.25">
      <c r="A85" s="150">
        <v>2</v>
      </c>
      <c r="B85" s="149" t="s">
        <v>40</v>
      </c>
      <c r="C85" s="149"/>
      <c r="D85" s="149"/>
      <c r="E85" s="149"/>
      <c r="F85" s="149"/>
      <c r="G85" s="149"/>
      <c r="H85" s="129"/>
      <c r="I85" s="129"/>
      <c r="J85" s="129"/>
      <c r="K85" s="129"/>
      <c r="L85" s="129"/>
      <c r="N85" s="25"/>
    </row>
    <row r="86" spans="1:14" x14ac:dyDescent="0.25">
      <c r="A86" s="150"/>
      <c r="B86" s="149"/>
      <c r="C86" s="149"/>
      <c r="D86" s="149"/>
      <c r="E86" s="149"/>
      <c r="F86" s="149"/>
      <c r="G86" s="149"/>
      <c r="H86" s="129"/>
      <c r="I86" s="129"/>
      <c r="J86" s="129"/>
      <c r="K86" s="129"/>
      <c r="L86" s="129"/>
      <c r="N86" s="25"/>
    </row>
    <row r="87" spans="1:14" x14ac:dyDescent="0.25">
      <c r="A87" s="19"/>
      <c r="B87" s="19"/>
      <c r="C87" s="19"/>
      <c r="D87" s="19"/>
      <c r="E87" s="19"/>
      <c r="F87" s="19"/>
      <c r="G87" s="19"/>
      <c r="H87" s="20"/>
      <c r="I87" s="20"/>
      <c r="J87" s="20"/>
      <c r="K87" s="20"/>
      <c r="L87" s="20"/>
      <c r="N87" s="25"/>
    </row>
    <row r="88" spans="1:14" ht="15.75" thickBot="1" x14ac:dyDescent="0.3">
      <c r="A88" s="158" t="s">
        <v>73</v>
      </c>
      <c r="B88" s="158"/>
      <c r="C88" s="158"/>
      <c r="D88" s="158"/>
      <c r="E88" s="158"/>
      <c r="F88" s="158"/>
      <c r="G88" s="158"/>
      <c r="H88" s="159">
        <f>SUM(H66:L86)</f>
        <v>26000</v>
      </c>
      <c r="I88" s="159"/>
      <c r="J88" s="159"/>
      <c r="K88" s="159"/>
      <c r="L88" s="159"/>
      <c r="N88" s="25"/>
    </row>
    <row r="89" spans="1:14" ht="16.5" thickTop="1" thickBot="1" x14ac:dyDescent="0.3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N89" s="25"/>
    </row>
    <row r="90" spans="1:14" x14ac:dyDescent="0.25">
      <c r="A90" s="147" t="s">
        <v>41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N90" s="25"/>
    </row>
    <row r="91" spans="1:14" ht="15" customHeight="1" x14ac:dyDescent="0.25">
      <c r="A91" s="135" t="s">
        <v>42</v>
      </c>
      <c r="B91" s="135"/>
      <c r="C91" s="135"/>
      <c r="D91" s="135"/>
      <c r="E91" s="135"/>
      <c r="F91" s="135"/>
      <c r="G91" s="135"/>
      <c r="H91" s="136">
        <v>7000</v>
      </c>
      <c r="I91" s="136"/>
      <c r="J91" s="136"/>
      <c r="K91" s="136"/>
      <c r="L91" s="136"/>
      <c r="N91" s="25"/>
    </row>
    <row r="92" spans="1:14" x14ac:dyDescent="0.25">
      <c r="A92" s="137" t="s">
        <v>43</v>
      </c>
      <c r="B92" s="137"/>
      <c r="C92" s="137"/>
      <c r="D92" s="137"/>
      <c r="E92" s="137"/>
      <c r="F92" s="137"/>
      <c r="G92" s="137"/>
      <c r="H92" s="138">
        <v>3000</v>
      </c>
      <c r="I92" s="138"/>
      <c r="J92" s="138"/>
      <c r="K92" s="138"/>
      <c r="L92" s="138"/>
      <c r="N92" s="25"/>
    </row>
    <row r="93" spans="1:14" ht="15" customHeight="1" x14ac:dyDescent="0.25">
      <c r="A93" s="137" t="s">
        <v>44</v>
      </c>
      <c r="B93" s="137"/>
      <c r="C93" s="137"/>
      <c r="D93" s="137"/>
      <c r="E93" s="137"/>
      <c r="F93" s="137"/>
      <c r="G93" s="137"/>
      <c r="H93" s="138">
        <v>3000</v>
      </c>
      <c r="I93" s="138"/>
      <c r="J93" s="138"/>
      <c r="K93" s="138"/>
      <c r="L93" s="138"/>
      <c r="N93" s="25"/>
    </row>
    <row r="94" spans="1:14" x14ac:dyDescent="0.25">
      <c r="A94" s="137"/>
      <c r="B94" s="137"/>
      <c r="C94" s="137"/>
      <c r="D94" s="137"/>
      <c r="E94" s="137"/>
      <c r="F94" s="137"/>
      <c r="G94" s="137"/>
      <c r="H94" s="138"/>
      <c r="I94" s="138"/>
      <c r="J94" s="138"/>
      <c r="K94" s="138"/>
      <c r="L94" s="138"/>
      <c r="N94" s="25"/>
    </row>
    <row r="95" spans="1:14" x14ac:dyDescent="0.25">
      <c r="A95" s="137" t="s">
        <v>45</v>
      </c>
      <c r="B95" s="137"/>
      <c r="C95" s="137"/>
      <c r="D95" s="137"/>
      <c r="E95" s="137"/>
      <c r="F95" s="137"/>
      <c r="G95" s="137"/>
      <c r="H95" s="138">
        <v>250</v>
      </c>
      <c r="I95" s="138"/>
      <c r="J95" s="138"/>
      <c r="K95" s="138"/>
      <c r="L95" s="138"/>
      <c r="N95" s="25"/>
    </row>
    <row r="96" spans="1:14" x14ac:dyDescent="0.25">
      <c r="A96" s="21"/>
      <c r="B96" s="21"/>
      <c r="C96" s="21"/>
      <c r="D96" s="21"/>
      <c r="E96" s="21"/>
      <c r="F96" s="21"/>
      <c r="G96" s="21"/>
      <c r="H96" s="22"/>
      <c r="I96" s="22"/>
      <c r="J96" s="22"/>
      <c r="K96" s="22"/>
      <c r="L96" s="22"/>
      <c r="N96" s="25"/>
    </row>
    <row r="97" spans="1:14" ht="15.75" thickBot="1" x14ac:dyDescent="0.3">
      <c r="A97" s="139" t="s">
        <v>46</v>
      </c>
      <c r="B97" s="139"/>
      <c r="C97" s="139"/>
      <c r="D97" s="139"/>
      <c r="E97" s="139"/>
      <c r="F97" s="139"/>
      <c r="G97" s="139"/>
      <c r="H97" s="140">
        <f>IF(SUM(H91:L95)&gt;6000,6000,SUM(H91:L95))</f>
        <v>6000</v>
      </c>
      <c r="I97" s="140"/>
      <c r="J97" s="140"/>
      <c r="K97" s="140"/>
      <c r="L97" s="140"/>
      <c r="N97" s="25"/>
    </row>
    <row r="98" spans="1:14" ht="16.5" thickTop="1" thickBot="1" x14ac:dyDescent="0.3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N98" s="25"/>
    </row>
    <row r="99" spans="1:14" x14ac:dyDescent="0.25">
      <c r="A99" s="141" t="s">
        <v>47</v>
      </c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N99" s="25"/>
    </row>
    <row r="100" spans="1:14" x14ac:dyDescent="0.25">
      <c r="A100" s="143" t="s">
        <v>48</v>
      </c>
      <c r="B100" s="143"/>
      <c r="C100" s="143"/>
      <c r="D100" s="143"/>
      <c r="E100" s="143"/>
      <c r="F100" s="143"/>
      <c r="G100" s="143"/>
      <c r="H100" s="144">
        <v>1000</v>
      </c>
      <c r="I100" s="144"/>
      <c r="J100" s="144"/>
      <c r="K100" s="144"/>
      <c r="L100" s="144"/>
      <c r="N100" s="25"/>
    </row>
    <row r="101" spans="1:14" x14ac:dyDescent="0.25">
      <c r="A101" s="143"/>
      <c r="B101" s="143"/>
      <c r="C101" s="143"/>
      <c r="D101" s="143"/>
      <c r="E101" s="143"/>
      <c r="F101" s="143"/>
      <c r="G101" s="143"/>
      <c r="H101" s="144"/>
      <c r="I101" s="144"/>
      <c r="J101" s="144"/>
      <c r="K101" s="144"/>
      <c r="L101" s="144"/>
      <c r="N101" s="25"/>
    </row>
    <row r="102" spans="1:14" x14ac:dyDescent="0.25">
      <c r="A102" s="23"/>
      <c r="B102" s="23"/>
      <c r="C102" s="23"/>
      <c r="D102" s="23"/>
      <c r="E102" s="23"/>
      <c r="F102" s="23"/>
      <c r="G102" s="23"/>
      <c r="H102" s="24"/>
      <c r="I102" s="24"/>
      <c r="J102" s="24"/>
      <c r="K102" s="24"/>
      <c r="L102" s="24"/>
      <c r="N102" s="25"/>
    </row>
    <row r="103" spans="1:14" ht="15.75" thickBot="1" x14ac:dyDescent="0.3">
      <c r="A103" s="133" t="s">
        <v>49</v>
      </c>
      <c r="B103" s="133"/>
      <c r="C103" s="133"/>
      <c r="D103" s="133"/>
      <c r="E103" s="133"/>
      <c r="F103" s="133"/>
      <c r="G103" s="133"/>
      <c r="H103" s="134">
        <f>IF(SUM(H100:L101)&gt;6000,6000,SUM(H100:L101))</f>
        <v>1000</v>
      </c>
      <c r="I103" s="134"/>
      <c r="J103" s="134"/>
      <c r="K103" s="134"/>
      <c r="L103" s="134"/>
      <c r="N103" s="25"/>
    </row>
    <row r="104" spans="1:14" ht="15.75" thickTop="1" x14ac:dyDescent="0.25"/>
  </sheetData>
  <mergeCells count="134">
    <mergeCell ref="S5:T5"/>
    <mergeCell ref="O6:S6"/>
    <mergeCell ref="A89:L89"/>
    <mergeCell ref="A90:L90"/>
    <mergeCell ref="B85:G86"/>
    <mergeCell ref="A85:A86"/>
    <mergeCell ref="H81:L86"/>
    <mergeCell ref="A77:A78"/>
    <mergeCell ref="H71:L78"/>
    <mergeCell ref="O7:T7"/>
    <mergeCell ref="O8:T10"/>
    <mergeCell ref="A79:G80"/>
    <mergeCell ref="A81:G83"/>
    <mergeCell ref="B84:G84"/>
    <mergeCell ref="H79:L80"/>
    <mergeCell ref="A88:G88"/>
    <mergeCell ref="H88:L88"/>
    <mergeCell ref="A38:G40"/>
    <mergeCell ref="A71:G72"/>
    <mergeCell ref="B73:G74"/>
    <mergeCell ref="A73:A74"/>
    <mergeCell ref="B75:G76"/>
    <mergeCell ref="A75:A76"/>
    <mergeCell ref="B77:G78"/>
    <mergeCell ref="A103:G103"/>
    <mergeCell ref="H103:L103"/>
    <mergeCell ref="A91:G91"/>
    <mergeCell ref="H91:L91"/>
    <mergeCell ref="A92:G92"/>
    <mergeCell ref="A93:G94"/>
    <mergeCell ref="A95:G95"/>
    <mergeCell ref="H93:L94"/>
    <mergeCell ref="H95:L95"/>
    <mergeCell ref="H92:L92"/>
    <mergeCell ref="A97:G97"/>
    <mergeCell ref="H97:L97"/>
    <mergeCell ref="A98:L98"/>
    <mergeCell ref="A99:L99"/>
    <mergeCell ref="A100:G101"/>
    <mergeCell ref="H100:L101"/>
    <mergeCell ref="A65:L65"/>
    <mergeCell ref="A66:G67"/>
    <mergeCell ref="H66:L67"/>
    <mergeCell ref="A68:G70"/>
    <mergeCell ref="H68:L70"/>
    <mergeCell ref="A59:G61"/>
    <mergeCell ref="H59:L61"/>
    <mergeCell ref="A63:G63"/>
    <mergeCell ref="H63:L63"/>
    <mergeCell ref="A64:L64"/>
    <mergeCell ref="A54:G54"/>
    <mergeCell ref="H54:L54"/>
    <mergeCell ref="A55:L55"/>
    <mergeCell ref="A56:L56"/>
    <mergeCell ref="A57:G58"/>
    <mergeCell ref="H57:L58"/>
    <mergeCell ref="A50:L50"/>
    <mergeCell ref="A51:L51"/>
    <mergeCell ref="A52:G53"/>
    <mergeCell ref="H52:L53"/>
    <mergeCell ref="A49:G49"/>
    <mergeCell ref="H49:L49"/>
    <mergeCell ref="A46:G47"/>
    <mergeCell ref="H46:L47"/>
    <mergeCell ref="A42:L42"/>
    <mergeCell ref="A43:L43"/>
    <mergeCell ref="A44:G45"/>
    <mergeCell ref="H44:L45"/>
    <mergeCell ref="H33:L37"/>
    <mergeCell ref="H38:L40"/>
    <mergeCell ref="A41:G41"/>
    <mergeCell ref="H41:L41"/>
    <mergeCell ref="B34:G34"/>
    <mergeCell ref="B35:G35"/>
    <mergeCell ref="B36:G36"/>
    <mergeCell ref="B37:G37"/>
    <mergeCell ref="A30:G30"/>
    <mergeCell ref="H30:L30"/>
    <mergeCell ref="A23:L23"/>
    <mergeCell ref="A31:L31"/>
    <mergeCell ref="A32:L32"/>
    <mergeCell ref="A24:L24"/>
    <mergeCell ref="A25:G26"/>
    <mergeCell ref="A27:G27"/>
    <mergeCell ref="A28:G28"/>
    <mergeCell ref="H25:L26"/>
    <mergeCell ref="H27:L27"/>
    <mergeCell ref="H28:L28"/>
    <mergeCell ref="H18:L18"/>
    <mergeCell ref="A15:G15"/>
    <mergeCell ref="H15:L15"/>
    <mergeCell ref="H16:L17"/>
    <mergeCell ref="A16:G17"/>
    <mergeCell ref="A22:G22"/>
    <mergeCell ref="H22:L22"/>
    <mergeCell ref="D4:L4"/>
    <mergeCell ref="A7:L7"/>
    <mergeCell ref="A6:G6"/>
    <mergeCell ref="H6:L6"/>
    <mergeCell ref="F11:G11"/>
    <mergeCell ref="F12:G12"/>
    <mergeCell ref="H11:L11"/>
    <mergeCell ref="H12:L12"/>
    <mergeCell ref="A11:E12"/>
    <mergeCell ref="A18:G18"/>
    <mergeCell ref="B19:G19"/>
    <mergeCell ref="B20:G20"/>
    <mergeCell ref="A13:G13"/>
    <mergeCell ref="H13:L13"/>
    <mergeCell ref="H19:L20"/>
    <mergeCell ref="O12:Z13"/>
    <mergeCell ref="O14:T14"/>
    <mergeCell ref="O15:T15"/>
    <mergeCell ref="O16:Z17"/>
    <mergeCell ref="U14:Z14"/>
    <mergeCell ref="U15:Z15"/>
    <mergeCell ref="A1:L2"/>
    <mergeCell ref="A8:G8"/>
    <mergeCell ref="H8:L8"/>
    <mergeCell ref="H9:L10"/>
    <mergeCell ref="A3:D3"/>
    <mergeCell ref="A4:C4"/>
    <mergeCell ref="A9:G10"/>
    <mergeCell ref="A14:L14"/>
    <mergeCell ref="O1:Z2"/>
    <mergeCell ref="O3:T3"/>
    <mergeCell ref="O4:T4"/>
    <mergeCell ref="U8:Z10"/>
    <mergeCell ref="U7:Z7"/>
    <mergeCell ref="U6:Z6"/>
    <mergeCell ref="U5:Z5"/>
    <mergeCell ref="U4:Z4"/>
    <mergeCell ref="U3:Z3"/>
    <mergeCell ref="O5:Q5"/>
  </mergeCells>
  <conditionalFormatting sqref="H11:L12">
    <cfRule type="expression" dxfId="9" priority="3">
      <formula>$M$11</formula>
    </cfRule>
  </conditionalFormatting>
  <conditionalFormatting sqref="H9">
    <cfRule type="expression" dxfId="8" priority="4">
      <formula>$M$9</formula>
    </cfRule>
  </conditionalFormatting>
  <conditionalFormatting sqref="H38:L40">
    <cfRule type="expression" dxfId="7" priority="2">
      <formula>M38</formula>
    </cfRule>
  </conditionalFormatting>
  <dataValidations count="35">
    <dataValidation type="decimal" showInputMessage="1" showErrorMessage="1" errorTitle="Input Invalid" error="Please read the Input Message." promptTitle="Expenses for your Family" prompt="Amount must between 0 to 5000" sqref="H9:L10" xr:uid="{A88008BF-8682-4E48-A97F-0421579777BF}">
      <formula1>0</formula1>
      <formula2>5000</formula2>
    </dataValidation>
    <dataValidation type="decimal" allowBlank="1" showInputMessage="1" showErrorMessage="1" errorTitle="Input Invalid" error="Please read the Input Message." promptTitle="Expenses for your Mother" prompt="Maximum Amount is RM1,500" sqref="H11:L11" xr:uid="{612B3E26-B6D8-445D-B0A8-2DBEB9270441}">
      <formula1>0</formula1>
      <formula2>1500</formula2>
    </dataValidation>
    <dataValidation type="decimal" allowBlank="1" showInputMessage="1" showErrorMessage="1" errorTitle="Input Invalid" error="Please read the Input Message." promptTitle="Expenses for Father" prompt="Maximum Amount is RM1,500" sqref="H12:L12" xr:uid="{607F9ABA-9AFA-4508-AE8B-4A0F2F473444}">
      <formula1>0</formula1>
      <formula2>1500</formula2>
    </dataValidation>
    <dataValidation type="whole" operator="equal" allowBlank="1" showInputMessage="1" showErrorMessage="1" errorTitle="Fixed Amount" error="Please read the Input Message." promptTitle="Individual Tax Relief" prompt="Tax Relief Amount for yourself must RM9,000" sqref="H8:L8" xr:uid="{97C33345-2BAF-4F08-BB87-37FBED99AF0C}">
      <formula1>9000</formula1>
    </dataValidation>
    <dataValidation type="decimal" allowBlank="1" showInputMessage="1" showErrorMessage="1" errorTitle="Input Invalid" error="Please read the Input Message." promptTitle="Amount for Support Equipment" prompt="Amount must between RM 0 to RM 6,000" sqref="H15:L15" xr:uid="{B7696A72-1CC4-442E-9C24-79A98AB6D4BB}">
      <formula1>0</formula1>
      <formula2>6000</formula2>
    </dataValidation>
    <dataValidation allowBlank="1" showInputMessage="1" showErrorMessage="1" prompt="Subtotal = Expenses for Individual + Expenses for Family" sqref="H13:L13" xr:uid="{F849DB51-4699-4745-8B8A-80BC2DDB91CF}"/>
    <dataValidation allowBlank="1" showInputMessage="1" showErrorMessage="1" promptTitle="Tax Relief if Disabled Self" prompt="Amount of Tax is RM 6,000, If you are disabled person." sqref="H16:L17" xr:uid="{587A9F75-2C56-4D7D-BF28-FC7906F1E977}"/>
    <dataValidation type="decimal" allowBlank="1" showInputMessage="1" showErrorMessage="1" errorTitle="Input Invalid" error="Please read the Input Message." promptTitle="Tax for Education Fees" prompt="Amount must between RM 0 to RM 7,000" sqref="H19:L20" xr:uid="{4F873D4F-11B5-49B4-B592-DC23987F1F8A}">
      <formula1>0</formula1>
      <formula2>7000</formula2>
    </dataValidation>
    <dataValidation allowBlank="1" showInputMessage="1" showErrorMessage="1" promptTitle="Subtotal of About You and Family" sqref="H22:L22" xr:uid="{C00B5926-EDCA-4653-B466-615BF211FAA3}"/>
    <dataValidation allowBlank="1" showInputMessage="1" showErrorMessage="1" promptTitle="Annual Income" prompt="How many Income per year" sqref="D4:L4" xr:uid="{E08A8F35-A225-4BC1-B738-32A9A3C46E01}"/>
    <dataValidation type="decimal" allowBlank="1" showInputMessage="1" showErrorMessage="1" errorTitle="Input Invalid" error="Please read the Input Message." promptTitle="Expenses for Medical Examination" prompt="Amount must between RM 0 to RM 500" sqref="H28:L28" xr:uid="{7675C312-9495-46F3-BD4F-6B300ACC7A45}">
      <formula1>0</formula1>
      <formula2>500</formula2>
    </dataValidation>
    <dataValidation allowBlank="1" showInputMessage="1" showErrorMessage="1" promptTitle="Subtotal of Tax Relief Medical" prompt="Maximum Tax Relief Amount must RM 6,000, _x000a_System automatically assign value to RM 6,000 if value exceed RM 6,000" sqref="H30:L30 H49:L49 H54:L54 H63:L63 H88:L88 H97:L97 H103:L103" xr:uid="{338B64FB-8587-4A2D-AA9D-DFD5525A9732}"/>
    <dataValidation type="decimal" allowBlank="1" showInputMessage="1" showErrorMessage="1" errorTitle="Invalid Input" error="Please read the input message." promptTitle="Expenses of the lifestyle use" prompt="Amount must between RM 0 to RM 2,500" sqref="H33:L37" xr:uid="{455A3F2B-36E1-4570-8A5E-DB8B24C084CD}">
      <formula1>0</formula1>
      <formula2>2500</formula2>
    </dataValidation>
    <dataValidation type="decimal" allowBlank="1" showInputMessage="1" showErrorMessage="1" errorTitle="Invalid Input" error="Please read the input message." promptTitle="Extra Case for lifestyle expense" prompt="Amount must between RM 0 to RM 2,500" sqref="H38:L40" xr:uid="{96C958FD-0B6B-45DB-A0EE-7E19D02B9DB7}">
      <formula1>0</formula1>
      <formula2>2500</formula2>
    </dataValidation>
    <dataValidation type="decimal" allowBlank="1" showInputMessage="1" showErrorMessage="1" errorTitle="Invalid Input" error="Please read the input message." promptTitle="Expense for Child Care Equipment" prompt="Amount must between RM 0 to RM 1,000" sqref="H44:L45" xr:uid="{A009E5B0-D77E-4074-8C82-1869AD85FFE4}">
      <formula1>0</formula1>
      <formula2>1000</formula2>
    </dataValidation>
    <dataValidation type="decimal" allowBlank="1" showInputMessage="1" showErrorMessage="1" errorTitle="Invalid Input" error="Please read the input message." promptTitle="Child care centre Registration" prompt="Amount must between RM 0 to RM 3,000" sqref="H46:L47" xr:uid="{F878E670-91A5-445A-8162-B51B4A74E0AD}">
      <formula1>0</formula1>
      <formula2>3000</formula2>
    </dataValidation>
    <dataValidation type="decimal" allowBlank="1" showInputMessage="1" showErrorMessage="1" errorTitle="Invalid Input" error="Please read the input message." promptTitle="Expense for Deposit" prompt="Amount must between RM 0 to RM 8,000" sqref="H52:L53" xr:uid="{07032CE1-8473-4FC8-9DA2-1ED703EA55C4}">
      <formula1>0</formula1>
      <formula2>8000</formula2>
    </dataValidation>
    <dataValidation allowBlank="1" showInputMessage="1" showErrorMessage="1" promptTitle="Expenses for Disabled Couple" prompt="Tax Amount is RM 3,500 , If your husband/wife disabled." sqref="H59:L61" xr:uid="{D40D46EB-29F7-4F3F-A02F-7B301CD94ED4}"/>
    <dataValidation type="decimal" allowBlank="1" showInputMessage="1" showErrorMessage="1" errorTitle="Invalid Input" error="Please read the input message." promptTitle="Expense for Alimony Payment" prompt="Amount must between RM 0 to RM 4,000" sqref="H57:L58" xr:uid="{A0ADF106-740F-4ECB-91DC-D81444FB14BF}">
      <formula1>0</formula1>
      <formula2>4000</formula2>
    </dataValidation>
    <dataValidation allowBlank="1" showInputMessage="1" showErrorMessage="1" promptTitle="Expenses for unmarried child" prompt="Tax Amount is RM 2,000 , If your child have." sqref="H66:L70" xr:uid="{4D121005-3E22-4CD5-B8CA-F67C6A1A45B8}"/>
    <dataValidation allowBlank="1" showInputMessage="1" showErrorMessage="1" promptTitle="Expenses for Unmarried Child" prompt="Tax Amount is RM 8,000 , If your child have." sqref="H71:L78" xr:uid="{FB60F022-7C9E-4541-9C0E-BF1A58E001C5}"/>
    <dataValidation allowBlank="1" showInputMessage="1" showErrorMessage="1" promptTitle="Expenses for Disabled Child" prompt="Tax Amount is RM 6,000 , If your child have." sqref="H79:L80" xr:uid="{931CBD0B-0A25-46A1-8D78-1DE5B67F2AC2}"/>
    <dataValidation allowBlank="1" showInputMessage="1" showErrorMessage="1" promptTitle="For Unmarried Disabled Child" prompt="Tax Amount is RM 8,000 , If your child have." sqref="H81:L86" xr:uid="{1DA1AAFB-97CB-434F-BDD3-CC704331CE62}"/>
    <dataValidation allowBlank="1" showInputMessage="1" showErrorMessage="1" promptTitle="Net Income" prompt="This is your final Income after reduced by Tax Amount" sqref="U8:Z10" xr:uid="{7D7DCB31-E3C8-4D9A-818B-00502A3E0C37}"/>
    <dataValidation allowBlank="1" showInputMessage="1" showErrorMessage="1" promptTitle="On the First Tax" prompt="According to Tax Income in hasil.gov.my" sqref="U5:Z5" xr:uid="{74BAF4A5-92F3-4BBC-9BBC-74FC58D57D2E}"/>
    <dataValidation allowBlank="1" showInputMessage="1" showErrorMessage="1" promptTitle="Tax Rate" prompt="According to Tax Income in hasil.gov.my" sqref="T6" xr:uid="{418D98A1-32D1-46EB-BD41-1C3DE177FBB0}"/>
    <dataValidation allowBlank="1" showInputMessage="1" showErrorMessage="1" promptTitle="Total Tax Relief" prompt="Summation of Subtotal Tax Relief" sqref="U3:Z3" xr:uid="{954D8713-1F62-43C0-82A4-1C9AAC0CE33C}"/>
    <dataValidation allowBlank="1" showInputMessage="1" showErrorMessage="1" promptTitle="Charagble Income" prompt="Gross Income - Total Tax Relief" sqref="U4:Z4" xr:uid="{BB5C238E-53B2-4F05-96BE-F547B2085038}"/>
    <dataValidation allowBlank="1" showInputMessage="1" showErrorMessage="1" promptTitle="Total Income Tax" prompt="On the First Tax + Next Tax Amount" sqref="U7:Z7" xr:uid="{3922D485-58C4-422F-AAD8-5F4CE79E2EAC}"/>
    <dataValidation allowBlank="1" showInputMessage="1" showErrorMessage="1" promptTitle="Next Tax Amount" prompt="Remaining Amount After On the First Amount * Tax Rate" sqref="U6:Z6" xr:uid="{1DD72693-3110-44A2-9045-CA5FDFFF69F9}"/>
    <dataValidation type="decimal" allowBlank="1" showInputMessage="1" showErrorMessage="1" errorTitle="Invalid Input" error="Please read the input message." promptTitle="Expense for Insurance" prompt="Amount must between RM 0 to RM 7,000" sqref="H91:L91" xr:uid="{908B489A-AAF9-4102-BB74-226CD887B8F3}">
      <formula1>0</formula1>
      <formula2>7000</formula2>
    </dataValidation>
    <dataValidation type="decimal" allowBlank="1" showInputMessage="1" showErrorMessage="1" errorTitle="Invalid Input" error="Please read the input message." promptTitle="Expense for Private Insurance" prompt="Amount must between RM 0 to RM 3,000" sqref="H92:L92" xr:uid="{9B774673-785D-42DB-B029-AF1261EF7DFC}">
      <formula1>0</formula1>
      <formula2>3000</formula2>
    </dataValidation>
    <dataValidation type="decimal" allowBlank="1" showInputMessage="1" showErrorMessage="1" errorTitle="Invalid Input" error="Please read the input message." promptTitle="Expenses for Specify Insurance" prompt="Amount must between RM 0 and RM 3,000" sqref="H93:L94" xr:uid="{DFD4253E-CD36-460C-9E4D-4437906684CB}">
      <formula1>0</formula1>
      <formula2>3000</formula2>
    </dataValidation>
    <dataValidation type="decimal" allowBlank="1" showInputMessage="1" showErrorMessage="1" errorTitle="Invalid Input" error="Please read the input message." promptTitle="Expenses for SOCSO" prompt="Amount must between RM 0 and RM 250" sqref="H95:L95" xr:uid="{2099839D-707F-4325-B05E-954180CB9BD7}">
      <formula1>0</formula1>
      <formula2>250</formula2>
    </dataValidation>
    <dataValidation type="decimal" allowBlank="1" showInputMessage="1" showErrorMessage="1" errorTitle="Invalid Input" error="Please read the input message." promptTitle="Expense for Tourism" prompt="Amount must between RM 0 to RM 1,000" sqref="H100:L101" xr:uid="{670168B7-B221-48F0-8AB9-C340A4699924}">
      <formula1>0</formula1>
      <formula2>1000</formula2>
    </dataValidation>
  </dataValidations>
  <pageMargins left="0.25" right="0.25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CBoxDisabledKS">
          <controlPr locked="0" defaultSize="0" autoLine="0" linkedCell="M81" r:id="rId5">
            <anchor moveWithCells="1">
              <from>
                <xdr:col>0</xdr:col>
                <xdr:colOff>152400</xdr:colOff>
                <xdr:row>80</xdr:row>
                <xdr:rowOff>76200</xdr:rowOff>
              </from>
              <to>
                <xdr:col>6</xdr:col>
                <xdr:colOff>857250</xdr:colOff>
                <xdr:row>82</xdr:row>
                <xdr:rowOff>104775</xdr:rowOff>
              </to>
            </anchor>
          </controlPr>
        </control>
      </mc:Choice>
      <mc:Fallback>
        <control shapeId="1047" r:id="rId4" name="CBoxDisabledKS"/>
      </mc:Fallback>
    </mc:AlternateContent>
    <mc:AlternateContent xmlns:mc="http://schemas.openxmlformats.org/markup-compatibility/2006">
      <mc:Choice Requires="x14">
        <control shapeId="1046" r:id="rId6" name="CBoxDisabledK">
          <controlPr locked="0" defaultSize="0" autoLine="0" linkedCell="M79" r:id="rId7">
            <anchor moveWithCells="1">
              <from>
                <xdr:col>0</xdr:col>
                <xdr:colOff>152400</xdr:colOff>
                <xdr:row>78</xdr:row>
                <xdr:rowOff>47625</xdr:rowOff>
              </from>
              <to>
                <xdr:col>6</xdr:col>
                <xdr:colOff>857250</xdr:colOff>
                <xdr:row>79</xdr:row>
                <xdr:rowOff>152400</xdr:rowOff>
              </to>
            </anchor>
          </controlPr>
        </control>
      </mc:Choice>
      <mc:Fallback>
        <control shapeId="1046" r:id="rId6" name="CBoxDisabledK"/>
      </mc:Fallback>
    </mc:AlternateContent>
    <mc:AlternateContent xmlns:mc="http://schemas.openxmlformats.org/markup-compatibility/2006">
      <mc:Choice Requires="x14">
        <control shapeId="1044" r:id="rId8" name="CBoxA18S">
          <controlPr locked="0" defaultSize="0" autoLine="0" linkedCell="M71" r:id="rId9">
            <anchor moveWithCells="1">
              <from>
                <xdr:col>0</xdr:col>
                <xdr:colOff>152400</xdr:colOff>
                <xdr:row>70</xdr:row>
                <xdr:rowOff>47625</xdr:rowOff>
              </from>
              <to>
                <xdr:col>6</xdr:col>
                <xdr:colOff>857250</xdr:colOff>
                <xdr:row>71</xdr:row>
                <xdr:rowOff>152400</xdr:rowOff>
              </to>
            </anchor>
          </controlPr>
        </control>
      </mc:Choice>
      <mc:Fallback>
        <control shapeId="1044" r:id="rId8" name="CBoxA18S"/>
      </mc:Fallback>
    </mc:AlternateContent>
    <mc:AlternateContent xmlns:mc="http://schemas.openxmlformats.org/markup-compatibility/2006">
      <mc:Choice Requires="x14">
        <control shapeId="1043" r:id="rId10" name="CBoxA18">
          <controlPr locked="0" defaultSize="0" autoLine="0" autoPict="0" linkedCell="M68" r:id="rId11">
            <anchor moveWithCells="1">
              <from>
                <xdr:col>0</xdr:col>
                <xdr:colOff>152400</xdr:colOff>
                <xdr:row>67</xdr:row>
                <xdr:rowOff>76200</xdr:rowOff>
              </from>
              <to>
                <xdr:col>6</xdr:col>
                <xdr:colOff>857250</xdr:colOff>
                <xdr:row>69</xdr:row>
                <xdr:rowOff>104775</xdr:rowOff>
              </to>
            </anchor>
          </controlPr>
        </control>
      </mc:Choice>
      <mc:Fallback>
        <control shapeId="1043" r:id="rId10" name="CBoxA18"/>
      </mc:Fallback>
    </mc:AlternateContent>
    <mc:AlternateContent xmlns:mc="http://schemas.openxmlformats.org/markup-compatibility/2006">
      <mc:Choice Requires="x14">
        <control shapeId="1042" r:id="rId12" name="CBoxB18">
          <controlPr locked="0" defaultSize="0" autoLine="0" linkedCell="M66" r:id="rId13">
            <anchor moveWithCells="1">
              <from>
                <xdr:col>0</xdr:col>
                <xdr:colOff>152400</xdr:colOff>
                <xdr:row>65</xdr:row>
                <xdr:rowOff>47625</xdr:rowOff>
              </from>
              <to>
                <xdr:col>6</xdr:col>
                <xdr:colOff>857250</xdr:colOff>
                <xdr:row>66</xdr:row>
                <xdr:rowOff>152400</xdr:rowOff>
              </to>
            </anchor>
          </controlPr>
        </control>
      </mc:Choice>
      <mc:Fallback>
        <control shapeId="1042" r:id="rId12" name="CBoxB18"/>
      </mc:Fallback>
    </mc:AlternateContent>
    <mc:AlternateContent xmlns:mc="http://schemas.openxmlformats.org/markup-compatibility/2006">
      <mc:Choice Requires="x14">
        <control shapeId="1041" r:id="rId14" name="CBoxDisabledC">
          <controlPr locked="0" defaultSize="0" autoLine="0" linkedCell="M59" r:id="rId15">
            <anchor moveWithCells="1">
              <from>
                <xdr:col>0</xdr:col>
                <xdr:colOff>152400</xdr:colOff>
                <xdr:row>58</xdr:row>
                <xdr:rowOff>76200</xdr:rowOff>
              </from>
              <to>
                <xdr:col>6</xdr:col>
                <xdr:colOff>857250</xdr:colOff>
                <xdr:row>60</xdr:row>
                <xdr:rowOff>133350</xdr:rowOff>
              </to>
            </anchor>
          </controlPr>
        </control>
      </mc:Choice>
      <mc:Fallback>
        <control shapeId="1041" r:id="rId14" name="CBoxDisabledC"/>
      </mc:Fallback>
    </mc:AlternateContent>
    <mc:AlternateContent xmlns:mc="http://schemas.openxmlformats.org/markup-compatibility/2006">
      <mc:Choice Requires="x14">
        <control shapeId="1040" r:id="rId16" name="CboxLifestyle">
          <controlPr locked="0" defaultSize="0" autoLine="0" autoPict="0" linkedCell="M38" r:id="rId17">
            <anchor moveWithCells="1">
              <from>
                <xdr:col>0</xdr:col>
                <xdr:colOff>114300</xdr:colOff>
                <xdr:row>37</xdr:row>
                <xdr:rowOff>57150</xdr:rowOff>
              </from>
              <to>
                <xdr:col>6</xdr:col>
                <xdr:colOff>819150</xdr:colOff>
                <xdr:row>39</xdr:row>
                <xdr:rowOff>133350</xdr:rowOff>
              </to>
            </anchor>
          </controlPr>
        </control>
      </mc:Choice>
      <mc:Fallback>
        <control shapeId="1040" r:id="rId16" name="CboxLifestyle"/>
      </mc:Fallback>
    </mc:AlternateContent>
    <mc:AlternateContent xmlns:mc="http://schemas.openxmlformats.org/markup-compatibility/2006">
      <mc:Choice Requires="x14">
        <control shapeId="1037" r:id="rId18" name="RbuttonF1">
          <controlPr locked="0" defaultSize="0" autoLine="0" autoPict="0" linkedCell="M9" r:id="rId19">
            <anchor moveWithCells="1">
              <from>
                <xdr:col>0</xdr:col>
                <xdr:colOff>114300</xdr:colOff>
                <xdr:row>8</xdr:row>
                <xdr:rowOff>66675</xdr:rowOff>
              </from>
              <to>
                <xdr:col>6</xdr:col>
                <xdr:colOff>266700</xdr:colOff>
                <xdr:row>9</xdr:row>
                <xdr:rowOff>133350</xdr:rowOff>
              </to>
            </anchor>
          </controlPr>
        </control>
      </mc:Choice>
      <mc:Fallback>
        <control shapeId="1037" r:id="rId18" name="RbuttonF1"/>
      </mc:Fallback>
    </mc:AlternateContent>
    <mc:AlternateContent xmlns:mc="http://schemas.openxmlformats.org/markup-compatibility/2006">
      <mc:Choice Requires="x14">
        <control shapeId="1038" r:id="rId20" name="RbuttonF2">
          <controlPr locked="0" defaultSize="0" autoLine="0" linkedCell="M11" r:id="rId21">
            <anchor moveWithCells="1">
              <from>
                <xdr:col>0</xdr:col>
                <xdr:colOff>114300</xdr:colOff>
                <xdr:row>10</xdr:row>
                <xdr:rowOff>85725</xdr:rowOff>
              </from>
              <to>
                <xdr:col>4</xdr:col>
                <xdr:colOff>523875</xdr:colOff>
                <xdr:row>11</xdr:row>
                <xdr:rowOff>152400</xdr:rowOff>
              </to>
            </anchor>
          </controlPr>
        </control>
      </mc:Choice>
      <mc:Fallback>
        <control shapeId="1038" r:id="rId20" name="RbuttonF2"/>
      </mc:Fallback>
    </mc:AlternateContent>
    <mc:AlternateContent xmlns:mc="http://schemas.openxmlformats.org/markup-compatibility/2006">
      <mc:Choice Requires="x14">
        <control shapeId="1039" r:id="rId22" name="CboxDisabledSelf">
          <controlPr locked="0" defaultSize="0" autoLine="0" linkedCell="M16" r:id="rId23">
            <anchor moveWithCells="1">
              <from>
                <xdr:col>0</xdr:col>
                <xdr:colOff>104775</xdr:colOff>
                <xdr:row>15</xdr:row>
                <xdr:rowOff>47625</xdr:rowOff>
              </from>
              <to>
                <xdr:col>6</xdr:col>
                <xdr:colOff>809625</xdr:colOff>
                <xdr:row>16</xdr:row>
                <xdr:rowOff>142875</xdr:rowOff>
              </to>
            </anchor>
          </controlPr>
        </control>
      </mc:Choice>
      <mc:Fallback>
        <control shapeId="1039" r:id="rId22" name="CboxDisabledSel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65F6-DB2F-4FD4-9D5D-66750D7C7C80}">
  <sheetPr codeName="Sheet2"/>
  <dimension ref="A1:Z104"/>
  <sheetViews>
    <sheetView tabSelected="1" workbookViewId="0">
      <selection activeCell="T26" sqref="T26"/>
    </sheetView>
  </sheetViews>
  <sheetFormatPr defaultRowHeight="15" x14ac:dyDescent="0.25"/>
  <cols>
    <col min="1" max="5" width="9.140625" style="1"/>
    <col min="6" max="6" width="13.140625" style="1" customWidth="1"/>
    <col min="7" max="7" width="18.140625" style="1" customWidth="1"/>
    <col min="8" max="12" width="9.140625" style="9"/>
    <col min="13" max="13" width="9.140625" style="1" hidden="1" customWidth="1"/>
    <col min="14" max="17" width="9.140625" style="1"/>
    <col min="18" max="18" width="13.85546875" style="1" customWidth="1"/>
    <col min="19" max="16384" width="9.140625" style="1"/>
  </cols>
  <sheetData>
    <row r="1" spans="1:26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N1" s="25"/>
      <c r="O1" s="52" t="s">
        <v>56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N2" s="25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x14ac:dyDescent="0.25">
      <c r="A3" s="59" t="s">
        <v>1</v>
      </c>
      <c r="B3" s="59"/>
      <c r="C3" s="59"/>
      <c r="D3" s="59"/>
      <c r="E3" s="2"/>
      <c r="F3" s="2"/>
      <c r="G3" s="2"/>
      <c r="H3" s="6"/>
      <c r="I3" s="6"/>
      <c r="J3" s="6"/>
      <c r="K3" s="6"/>
      <c r="L3" s="6"/>
      <c r="N3" s="25"/>
      <c r="O3" s="63" t="s">
        <v>54</v>
      </c>
      <c r="P3" s="64"/>
      <c r="Q3" s="64"/>
      <c r="R3" s="64"/>
      <c r="S3" s="64"/>
      <c r="T3" s="64"/>
      <c r="U3" s="68">
        <f>H22+H30+H41+H49+H54+H63+H88+H97+H103</f>
        <v>9000</v>
      </c>
      <c r="V3" s="69"/>
      <c r="W3" s="69"/>
      <c r="X3" s="69"/>
      <c r="Y3" s="69"/>
      <c r="Z3" s="69"/>
    </row>
    <row r="4" spans="1:26" ht="15.75" thickBot="1" x14ac:dyDescent="0.3">
      <c r="A4" s="59" t="s">
        <v>2</v>
      </c>
      <c r="B4" s="59"/>
      <c r="C4" s="59"/>
      <c r="D4" s="85"/>
      <c r="E4" s="85"/>
      <c r="F4" s="85"/>
      <c r="G4" s="85"/>
      <c r="H4" s="85"/>
      <c r="I4" s="85"/>
      <c r="J4" s="85"/>
      <c r="K4" s="85"/>
      <c r="L4" s="85"/>
      <c r="N4" s="25"/>
      <c r="O4" s="63" t="s">
        <v>55</v>
      </c>
      <c r="P4" s="64"/>
      <c r="Q4" s="64"/>
      <c r="R4" s="64"/>
      <c r="S4" s="64"/>
      <c r="T4" s="64"/>
      <c r="U4" s="68">
        <f>IF(U3&gt;D4,0,D4-U3)</f>
        <v>0</v>
      </c>
      <c r="V4" s="69"/>
      <c r="W4" s="69"/>
      <c r="X4" s="69"/>
      <c r="Y4" s="69"/>
      <c r="Z4" s="69"/>
    </row>
    <row r="5" spans="1:26" x14ac:dyDescent="0.25">
      <c r="A5" s="2"/>
      <c r="B5" s="2"/>
      <c r="C5" s="2"/>
      <c r="D5" s="2"/>
      <c r="E5" s="2"/>
      <c r="F5" s="2"/>
      <c r="G5" s="2"/>
      <c r="H5" s="6"/>
      <c r="I5" s="6"/>
      <c r="J5" s="6"/>
      <c r="K5" s="6"/>
      <c r="L5" s="6"/>
      <c r="N5" s="25"/>
      <c r="O5" s="72" t="s">
        <v>50</v>
      </c>
      <c r="P5" s="73"/>
      <c r="Q5" s="74"/>
      <c r="R5" s="33">
        <f>VLOOKUP(U4,TaxTable[],3,TRUE)</f>
        <v>0</v>
      </c>
      <c r="S5" s="72" t="s">
        <v>51</v>
      </c>
      <c r="T5" s="74"/>
      <c r="U5" s="68">
        <f>VLOOKUP(R5,'Tax Rate Table'!D2:F14,2,FALSE)</f>
        <v>0</v>
      </c>
      <c r="V5" s="69"/>
      <c r="W5" s="69"/>
      <c r="X5" s="69"/>
      <c r="Y5" s="69"/>
      <c r="Z5" s="69"/>
    </row>
    <row r="6" spans="1:26" ht="24" thickBot="1" x14ac:dyDescent="0.4">
      <c r="A6" s="87" t="s">
        <v>3</v>
      </c>
      <c r="B6" s="87"/>
      <c r="C6" s="87"/>
      <c r="D6" s="87"/>
      <c r="E6" s="87"/>
      <c r="F6" s="87"/>
      <c r="G6" s="87"/>
      <c r="H6" s="88" t="s">
        <v>14</v>
      </c>
      <c r="I6" s="88"/>
      <c r="J6" s="88"/>
      <c r="K6" s="88"/>
      <c r="L6" s="88"/>
      <c r="N6" s="25"/>
      <c r="O6" s="145" t="s">
        <v>62</v>
      </c>
      <c r="P6" s="146"/>
      <c r="Q6" s="146"/>
      <c r="R6" s="146"/>
      <c r="S6" s="146"/>
      <c r="T6" s="34">
        <f>VLOOKUP(R5,'Tax Rate Table'!D2:F14,3,FALSE)</f>
        <v>0</v>
      </c>
      <c r="U6" s="70">
        <f>(U4-R5)*T6</f>
        <v>0</v>
      </c>
      <c r="V6" s="71"/>
      <c r="W6" s="71"/>
      <c r="X6" s="71"/>
      <c r="Y6" s="71"/>
      <c r="Z6" s="71"/>
    </row>
    <row r="7" spans="1:26" x14ac:dyDescent="0.25">
      <c r="A7" s="86" t="s">
        <v>4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N7" s="25"/>
      <c r="O7" s="63" t="s">
        <v>53</v>
      </c>
      <c r="P7" s="64"/>
      <c r="Q7" s="64"/>
      <c r="R7" s="64"/>
      <c r="S7" s="64"/>
      <c r="T7" s="64"/>
      <c r="U7" s="68">
        <f>SUM(U5:Z6)</f>
        <v>0</v>
      </c>
      <c r="V7" s="69"/>
      <c r="W7" s="69"/>
      <c r="X7" s="69"/>
      <c r="Y7" s="69"/>
      <c r="Z7" s="69"/>
    </row>
    <row r="8" spans="1:26" x14ac:dyDescent="0.25">
      <c r="A8" s="53" t="s">
        <v>5</v>
      </c>
      <c r="B8" s="54"/>
      <c r="C8" s="54"/>
      <c r="D8" s="54"/>
      <c r="E8" s="54"/>
      <c r="F8" s="54"/>
      <c r="G8" s="54"/>
      <c r="H8" s="55">
        <v>9000</v>
      </c>
      <c r="I8" s="55"/>
      <c r="J8" s="55"/>
      <c r="K8" s="55"/>
      <c r="L8" s="56"/>
      <c r="N8" s="25"/>
      <c r="O8" s="151" t="s">
        <v>61</v>
      </c>
      <c r="P8" s="152"/>
      <c r="Q8" s="152"/>
      <c r="R8" s="152"/>
      <c r="S8" s="152"/>
      <c r="T8" s="152"/>
      <c r="U8" s="65">
        <f>U4-U7</f>
        <v>0</v>
      </c>
      <c r="V8" s="65"/>
      <c r="W8" s="65"/>
      <c r="X8" s="65"/>
      <c r="Y8" s="65"/>
      <c r="Z8" s="65"/>
    </row>
    <row r="9" spans="1:26" x14ac:dyDescent="0.25">
      <c r="A9" s="60"/>
      <c r="B9" s="61"/>
      <c r="C9" s="61"/>
      <c r="D9" s="61"/>
      <c r="E9" s="61"/>
      <c r="F9" s="61"/>
      <c r="G9" s="61"/>
      <c r="H9" s="57"/>
      <c r="I9" s="57"/>
      <c r="J9" s="57"/>
      <c r="K9" s="57"/>
      <c r="L9" s="58"/>
      <c r="M9" s="35" t="b">
        <v>1</v>
      </c>
      <c r="N9" s="25"/>
      <c r="O9" s="153"/>
      <c r="P9" s="154"/>
      <c r="Q9" s="154"/>
      <c r="R9" s="154"/>
      <c r="S9" s="154"/>
      <c r="T9" s="154"/>
      <c r="U9" s="66"/>
      <c r="V9" s="66"/>
      <c r="W9" s="66"/>
      <c r="X9" s="66"/>
      <c r="Y9" s="66"/>
      <c r="Z9" s="66"/>
    </row>
    <row r="10" spans="1:26" ht="15.75" thickBot="1" x14ac:dyDescent="0.3">
      <c r="A10" s="60"/>
      <c r="B10" s="61"/>
      <c r="C10" s="61"/>
      <c r="D10" s="61"/>
      <c r="E10" s="61"/>
      <c r="F10" s="61"/>
      <c r="G10" s="61"/>
      <c r="H10" s="57"/>
      <c r="I10" s="57"/>
      <c r="J10" s="57"/>
      <c r="K10" s="57"/>
      <c r="L10" s="58"/>
      <c r="N10" s="25"/>
      <c r="O10" s="155"/>
      <c r="P10" s="156"/>
      <c r="Q10" s="156"/>
      <c r="R10" s="156"/>
      <c r="S10" s="156"/>
      <c r="T10" s="156"/>
      <c r="U10" s="67"/>
      <c r="V10" s="67"/>
      <c r="W10" s="67"/>
      <c r="X10" s="67"/>
      <c r="Y10" s="67"/>
      <c r="Z10" s="67"/>
    </row>
    <row r="11" spans="1:26" x14ac:dyDescent="0.25">
      <c r="A11" s="60"/>
      <c r="B11" s="61"/>
      <c r="C11" s="61"/>
      <c r="D11" s="61"/>
      <c r="E11" s="61"/>
      <c r="F11" s="61" t="s">
        <v>6</v>
      </c>
      <c r="G11" s="61"/>
      <c r="H11" s="57"/>
      <c r="I11" s="57"/>
      <c r="J11" s="57"/>
      <c r="K11" s="57"/>
      <c r="L11" s="58"/>
      <c r="M11" s="35" t="b">
        <v>0</v>
      </c>
      <c r="N11" s="25"/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thickBot="1" x14ac:dyDescent="0.3">
      <c r="A12" s="60"/>
      <c r="B12" s="61"/>
      <c r="C12" s="61"/>
      <c r="D12" s="61"/>
      <c r="E12" s="61"/>
      <c r="F12" s="61" t="s">
        <v>7</v>
      </c>
      <c r="G12" s="61"/>
      <c r="H12" s="89"/>
      <c r="I12" s="89"/>
      <c r="J12" s="89"/>
      <c r="K12" s="89"/>
      <c r="L12" s="90"/>
      <c r="N12" s="25"/>
      <c r="O12" s="38" t="s">
        <v>63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5">
      <c r="A13" s="77" t="s">
        <v>8</v>
      </c>
      <c r="B13" s="78"/>
      <c r="C13" s="78"/>
      <c r="D13" s="78"/>
      <c r="E13" s="78"/>
      <c r="F13" s="78"/>
      <c r="G13" s="78"/>
      <c r="H13" s="81">
        <f>IFERROR(IF(M9,H8+H9,H8+SUM(H11:L12)),H8)</f>
        <v>9000</v>
      </c>
      <c r="I13" s="81"/>
      <c r="J13" s="81"/>
      <c r="K13" s="81"/>
      <c r="L13" s="82"/>
      <c r="N13" s="25"/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5" customHeight="1" x14ac:dyDescent="0.2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2"/>
      <c r="N14" s="25"/>
      <c r="O14" s="42" t="s">
        <v>64</v>
      </c>
      <c r="P14" s="43"/>
      <c r="Q14" s="43"/>
      <c r="R14" s="43"/>
      <c r="S14" s="43"/>
      <c r="T14" s="43"/>
      <c r="U14" s="50" t="s">
        <v>66</v>
      </c>
      <c r="V14" s="50"/>
      <c r="W14" s="50"/>
      <c r="X14" s="50"/>
      <c r="Y14" s="50"/>
      <c r="Z14" s="50"/>
    </row>
    <row r="15" spans="1:26" ht="15" customHeight="1" x14ac:dyDescent="0.25">
      <c r="A15" s="77" t="s">
        <v>9</v>
      </c>
      <c r="B15" s="78"/>
      <c r="C15" s="78"/>
      <c r="D15" s="78"/>
      <c r="E15" s="78"/>
      <c r="F15" s="78"/>
      <c r="G15" s="78"/>
      <c r="H15" s="79"/>
      <c r="I15" s="79"/>
      <c r="J15" s="79"/>
      <c r="K15" s="79"/>
      <c r="L15" s="80"/>
      <c r="N15" s="25"/>
      <c r="O15" s="44" t="s">
        <v>65</v>
      </c>
      <c r="P15" s="45"/>
      <c r="Q15" s="45"/>
      <c r="R15" s="45"/>
      <c r="S15" s="45"/>
      <c r="T15" s="45"/>
      <c r="U15" s="51" t="s">
        <v>67</v>
      </c>
      <c r="V15" s="51"/>
      <c r="W15" s="51"/>
      <c r="X15" s="51"/>
      <c r="Y15" s="51"/>
      <c r="Z15" s="51"/>
    </row>
    <row r="16" spans="1:26" ht="15.75" customHeight="1" x14ac:dyDescent="0.25">
      <c r="A16" s="60"/>
      <c r="B16" s="61"/>
      <c r="C16" s="61"/>
      <c r="D16" s="61"/>
      <c r="E16" s="61"/>
      <c r="F16" s="61"/>
      <c r="G16" s="61"/>
      <c r="H16" s="81">
        <f>IF(M16,6000,0)</f>
        <v>0</v>
      </c>
      <c r="I16" s="81"/>
      <c r="J16" s="81"/>
      <c r="K16" s="81"/>
      <c r="L16" s="82"/>
      <c r="M16" s="35" t="b">
        <v>0</v>
      </c>
      <c r="N16" s="25"/>
      <c r="O16" s="46" t="s">
        <v>68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" customHeight="1" x14ac:dyDescent="0.25">
      <c r="A17" s="60"/>
      <c r="B17" s="61"/>
      <c r="C17" s="61"/>
      <c r="D17" s="61"/>
      <c r="E17" s="61"/>
      <c r="F17" s="61"/>
      <c r="G17" s="61"/>
      <c r="H17" s="81"/>
      <c r="I17" s="81"/>
      <c r="J17" s="81"/>
      <c r="K17" s="81"/>
      <c r="L17" s="82"/>
      <c r="N17" s="25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" customHeight="1" x14ac:dyDescent="0.25">
      <c r="A18" s="91" t="s">
        <v>12</v>
      </c>
      <c r="B18" s="78"/>
      <c r="C18" s="78"/>
      <c r="D18" s="78"/>
      <c r="E18" s="78"/>
      <c r="F18" s="78"/>
      <c r="G18" s="78"/>
      <c r="H18" s="75"/>
      <c r="I18" s="75"/>
      <c r="J18" s="75"/>
      <c r="K18" s="75"/>
      <c r="L18" s="76"/>
      <c r="N18" s="25"/>
    </row>
    <row r="19" spans="1:26" ht="45" customHeight="1" x14ac:dyDescent="0.25">
      <c r="A19" s="3">
        <v>1</v>
      </c>
      <c r="B19" s="92" t="s">
        <v>10</v>
      </c>
      <c r="C19" s="92"/>
      <c r="D19" s="92"/>
      <c r="E19" s="92"/>
      <c r="F19" s="92"/>
      <c r="G19" s="92"/>
      <c r="H19" s="79"/>
      <c r="I19" s="79"/>
      <c r="J19" s="79"/>
      <c r="K19" s="79"/>
      <c r="L19" s="80"/>
      <c r="N19" s="25"/>
    </row>
    <row r="20" spans="1:26" x14ac:dyDescent="0.25">
      <c r="A20" s="3">
        <v>2</v>
      </c>
      <c r="B20" s="93" t="s">
        <v>11</v>
      </c>
      <c r="C20" s="93"/>
      <c r="D20" s="93"/>
      <c r="E20" s="93"/>
      <c r="F20" s="93"/>
      <c r="G20" s="93"/>
      <c r="H20" s="79"/>
      <c r="I20" s="79"/>
      <c r="J20" s="79"/>
      <c r="K20" s="79"/>
      <c r="L20" s="80"/>
      <c r="N20" s="25"/>
    </row>
    <row r="21" spans="1:26" x14ac:dyDescent="0.25">
      <c r="A21" s="4"/>
      <c r="B21" s="5"/>
      <c r="C21" s="5"/>
      <c r="D21" s="5"/>
      <c r="E21" s="5"/>
      <c r="F21" s="5"/>
      <c r="G21" s="5"/>
      <c r="H21" s="28"/>
      <c r="I21" s="28"/>
      <c r="J21" s="28"/>
      <c r="K21" s="28"/>
      <c r="L21" s="29"/>
      <c r="N21" s="25"/>
    </row>
    <row r="22" spans="1:26" ht="15.75" thickBot="1" x14ac:dyDescent="0.3">
      <c r="A22" s="83" t="s">
        <v>13</v>
      </c>
      <c r="B22" s="83"/>
      <c r="C22" s="83"/>
      <c r="D22" s="83"/>
      <c r="E22" s="83"/>
      <c r="F22" s="83"/>
      <c r="G22" s="83"/>
      <c r="H22" s="84">
        <f>SUM(H13,H15:L17,H19)</f>
        <v>9000</v>
      </c>
      <c r="I22" s="84"/>
      <c r="J22" s="84"/>
      <c r="K22" s="84"/>
      <c r="L22" s="84"/>
      <c r="N22" s="25"/>
    </row>
    <row r="23" spans="1:26" ht="16.5" thickTop="1" thickBot="1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N23" s="25"/>
    </row>
    <row r="24" spans="1:26" x14ac:dyDescent="0.25">
      <c r="A24" s="99" t="s">
        <v>15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N24" s="25"/>
    </row>
    <row r="25" spans="1:26" x14ac:dyDescent="0.25">
      <c r="A25" s="101" t="s">
        <v>16</v>
      </c>
      <c r="B25" s="101"/>
      <c r="C25" s="101"/>
      <c r="D25" s="101"/>
      <c r="E25" s="101"/>
      <c r="F25" s="101"/>
      <c r="G25" s="101"/>
      <c r="H25" s="103"/>
      <c r="I25" s="103"/>
      <c r="J25" s="103"/>
      <c r="K25" s="103"/>
      <c r="L25" s="103"/>
      <c r="N25" s="25"/>
    </row>
    <row r="26" spans="1:26" x14ac:dyDescent="0.25">
      <c r="A26" s="101"/>
      <c r="B26" s="101"/>
      <c r="C26" s="101"/>
      <c r="D26" s="101"/>
      <c r="E26" s="101"/>
      <c r="F26" s="101"/>
      <c r="G26" s="101"/>
      <c r="H26" s="103"/>
      <c r="I26" s="103"/>
      <c r="J26" s="103"/>
      <c r="K26" s="103"/>
      <c r="L26" s="103"/>
      <c r="N26" s="25"/>
    </row>
    <row r="27" spans="1:26" x14ac:dyDescent="0.25">
      <c r="A27" s="102" t="s">
        <v>17</v>
      </c>
      <c r="B27" s="102"/>
      <c r="C27" s="102"/>
      <c r="D27" s="102"/>
      <c r="E27" s="102"/>
      <c r="F27" s="102"/>
      <c r="G27" s="102"/>
      <c r="H27" s="103"/>
      <c r="I27" s="103"/>
      <c r="J27" s="103"/>
      <c r="K27" s="103"/>
      <c r="L27" s="103"/>
      <c r="N27" s="25"/>
    </row>
    <row r="28" spans="1:26" x14ac:dyDescent="0.25">
      <c r="A28" s="102" t="s">
        <v>18</v>
      </c>
      <c r="B28" s="102"/>
      <c r="C28" s="102"/>
      <c r="D28" s="102"/>
      <c r="E28" s="102"/>
      <c r="F28" s="102"/>
      <c r="G28" s="102"/>
      <c r="H28" s="103"/>
      <c r="I28" s="103"/>
      <c r="J28" s="103"/>
      <c r="K28" s="103"/>
      <c r="L28" s="103"/>
      <c r="N28" s="25"/>
    </row>
    <row r="29" spans="1:26" x14ac:dyDescent="0.25">
      <c r="A29" s="27"/>
      <c r="B29" s="27"/>
      <c r="C29" s="27"/>
      <c r="D29" s="27"/>
      <c r="E29" s="27"/>
      <c r="F29" s="27"/>
      <c r="G29" s="27"/>
      <c r="H29" s="10"/>
      <c r="I29" s="10"/>
      <c r="J29" s="10"/>
      <c r="K29" s="10"/>
      <c r="L29" s="10"/>
      <c r="N29" s="25"/>
    </row>
    <row r="30" spans="1:26" ht="15.75" thickBot="1" x14ac:dyDescent="0.3">
      <c r="A30" s="94" t="s">
        <v>19</v>
      </c>
      <c r="B30" s="94"/>
      <c r="C30" s="94"/>
      <c r="D30" s="94"/>
      <c r="E30" s="94"/>
      <c r="F30" s="94"/>
      <c r="G30" s="94"/>
      <c r="H30" s="95">
        <f>IF(SUM(H25:L28)&gt;6000,6000,SUM(H25:L28))</f>
        <v>0</v>
      </c>
      <c r="I30" s="95"/>
      <c r="J30" s="95"/>
      <c r="K30" s="95"/>
      <c r="L30" s="95"/>
      <c r="N30" s="25"/>
    </row>
    <row r="31" spans="1:26" ht="16.5" thickTop="1" thickBot="1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N31" s="25"/>
    </row>
    <row r="32" spans="1:26" x14ac:dyDescent="0.25">
      <c r="A32" s="97" t="s">
        <v>20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N32" s="25"/>
    </row>
    <row r="33" spans="1:14" x14ac:dyDescent="0.25">
      <c r="A33" s="12" t="s">
        <v>21</v>
      </c>
      <c r="B33" s="12"/>
      <c r="C33" s="12"/>
      <c r="D33" s="12"/>
      <c r="E33" s="12"/>
      <c r="F33" s="12"/>
      <c r="G33" s="12"/>
      <c r="H33" s="110"/>
      <c r="I33" s="110"/>
      <c r="J33" s="110"/>
      <c r="K33" s="110"/>
      <c r="L33" s="110"/>
      <c r="N33" s="25"/>
    </row>
    <row r="34" spans="1:14" x14ac:dyDescent="0.25">
      <c r="A34" s="13">
        <v>1</v>
      </c>
      <c r="B34" s="115" t="s">
        <v>23</v>
      </c>
      <c r="C34" s="115"/>
      <c r="D34" s="115"/>
      <c r="E34" s="115"/>
      <c r="F34" s="115"/>
      <c r="G34" s="115"/>
      <c r="H34" s="111"/>
      <c r="I34" s="111"/>
      <c r="J34" s="111"/>
      <c r="K34" s="111"/>
      <c r="L34" s="111"/>
      <c r="N34" s="25"/>
    </row>
    <row r="35" spans="1:14" x14ac:dyDescent="0.25">
      <c r="A35" s="13">
        <v>2</v>
      </c>
      <c r="B35" s="115" t="s">
        <v>22</v>
      </c>
      <c r="C35" s="115"/>
      <c r="D35" s="115"/>
      <c r="E35" s="115"/>
      <c r="F35" s="115"/>
      <c r="G35" s="115"/>
      <c r="H35" s="111"/>
      <c r="I35" s="111"/>
      <c r="J35" s="111"/>
      <c r="K35" s="111"/>
      <c r="L35" s="111"/>
      <c r="N35" s="25"/>
    </row>
    <row r="36" spans="1:14" x14ac:dyDescent="0.25">
      <c r="A36" s="13">
        <v>3</v>
      </c>
      <c r="B36" s="115" t="s">
        <v>24</v>
      </c>
      <c r="C36" s="115"/>
      <c r="D36" s="115"/>
      <c r="E36" s="115"/>
      <c r="F36" s="115"/>
      <c r="G36" s="115"/>
      <c r="H36" s="111"/>
      <c r="I36" s="111"/>
      <c r="J36" s="111"/>
      <c r="K36" s="111"/>
      <c r="L36" s="111"/>
      <c r="N36" s="25"/>
    </row>
    <row r="37" spans="1:14" x14ac:dyDescent="0.25">
      <c r="A37" s="13">
        <v>4</v>
      </c>
      <c r="B37" s="115" t="s">
        <v>25</v>
      </c>
      <c r="C37" s="115"/>
      <c r="D37" s="115"/>
      <c r="E37" s="115"/>
      <c r="F37" s="115"/>
      <c r="G37" s="115"/>
      <c r="H37" s="111"/>
      <c r="I37" s="111"/>
      <c r="J37" s="111"/>
      <c r="K37" s="111"/>
      <c r="L37" s="111"/>
      <c r="N37" s="25"/>
    </row>
    <row r="38" spans="1:14" x14ac:dyDescent="0.25">
      <c r="A38" s="160"/>
      <c r="B38" s="160"/>
      <c r="C38" s="160"/>
      <c r="D38" s="160"/>
      <c r="E38" s="160"/>
      <c r="F38" s="160"/>
      <c r="G38" s="160"/>
      <c r="H38" s="112"/>
      <c r="I38" s="112"/>
      <c r="J38" s="112"/>
      <c r="K38" s="112"/>
      <c r="L38" s="112"/>
      <c r="M38" s="35" t="b">
        <v>1</v>
      </c>
      <c r="N38" s="25"/>
    </row>
    <row r="39" spans="1:14" x14ac:dyDescent="0.25">
      <c r="A39" s="160"/>
      <c r="B39" s="160"/>
      <c r="C39" s="160"/>
      <c r="D39" s="160"/>
      <c r="E39" s="160"/>
      <c r="F39" s="160"/>
      <c r="G39" s="160"/>
      <c r="H39" s="112"/>
      <c r="I39" s="112"/>
      <c r="J39" s="112"/>
      <c r="K39" s="112"/>
      <c r="L39" s="112"/>
      <c r="N39" s="25"/>
    </row>
    <row r="40" spans="1:14" x14ac:dyDescent="0.25">
      <c r="A40" s="161"/>
      <c r="B40" s="161"/>
      <c r="C40" s="161"/>
      <c r="D40" s="161"/>
      <c r="E40" s="161"/>
      <c r="F40" s="161"/>
      <c r="G40" s="161"/>
      <c r="H40" s="112"/>
      <c r="I40" s="112"/>
      <c r="J40" s="112"/>
      <c r="K40" s="112"/>
      <c r="L40" s="112"/>
      <c r="N40" s="25"/>
    </row>
    <row r="41" spans="1:14" ht="15.75" thickBot="1" x14ac:dyDescent="0.3">
      <c r="A41" s="113" t="s">
        <v>26</v>
      </c>
      <c r="B41" s="113"/>
      <c r="C41" s="113"/>
      <c r="D41" s="113"/>
      <c r="E41" s="113"/>
      <c r="F41" s="113"/>
      <c r="G41" s="113"/>
      <c r="H41" s="114">
        <f>IF(M38,SUM(H33:L40),H33)</f>
        <v>0</v>
      </c>
      <c r="I41" s="114"/>
      <c r="J41" s="114"/>
      <c r="K41" s="114"/>
      <c r="L41" s="114"/>
      <c r="N41" s="25"/>
    </row>
    <row r="42" spans="1:14" ht="16.5" thickTop="1" thickBot="1" x14ac:dyDescent="0.3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N42" s="25"/>
    </row>
    <row r="43" spans="1:14" x14ac:dyDescent="0.25">
      <c r="A43" s="108" t="s">
        <v>27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N43" s="25"/>
    </row>
    <row r="44" spans="1:14" x14ac:dyDescent="0.25">
      <c r="A44" s="106" t="s">
        <v>28</v>
      </c>
      <c r="B44" s="106"/>
      <c r="C44" s="106"/>
      <c r="D44" s="106"/>
      <c r="E44" s="106"/>
      <c r="F44" s="106"/>
      <c r="G44" s="106"/>
      <c r="H44" s="107"/>
      <c r="I44" s="107"/>
      <c r="J44" s="107"/>
      <c r="K44" s="107"/>
      <c r="L44" s="107"/>
      <c r="N44" s="25"/>
    </row>
    <row r="45" spans="1:14" x14ac:dyDescent="0.25">
      <c r="A45" s="106"/>
      <c r="B45" s="106"/>
      <c r="C45" s="106"/>
      <c r="D45" s="106"/>
      <c r="E45" s="106"/>
      <c r="F45" s="106"/>
      <c r="G45" s="106"/>
      <c r="H45" s="107"/>
      <c r="I45" s="107"/>
      <c r="J45" s="107"/>
      <c r="K45" s="107"/>
      <c r="L45" s="107"/>
      <c r="N45" s="25"/>
    </row>
    <row r="46" spans="1:14" x14ac:dyDescent="0.25">
      <c r="A46" s="106" t="s">
        <v>29</v>
      </c>
      <c r="B46" s="106"/>
      <c r="C46" s="106"/>
      <c r="D46" s="106"/>
      <c r="E46" s="106"/>
      <c r="F46" s="106"/>
      <c r="G46" s="106"/>
      <c r="H46" s="107"/>
      <c r="I46" s="107"/>
      <c r="J46" s="107"/>
      <c r="K46" s="107"/>
      <c r="L46" s="107"/>
      <c r="N46" s="25"/>
    </row>
    <row r="47" spans="1:14" x14ac:dyDescent="0.25">
      <c r="A47" s="106"/>
      <c r="B47" s="106"/>
      <c r="C47" s="106"/>
      <c r="D47" s="106"/>
      <c r="E47" s="106"/>
      <c r="F47" s="106"/>
      <c r="G47" s="106"/>
      <c r="H47" s="107"/>
      <c r="I47" s="107"/>
      <c r="J47" s="107"/>
      <c r="K47" s="107"/>
      <c r="L47" s="107"/>
      <c r="N47" s="25"/>
    </row>
    <row r="48" spans="1:14" x14ac:dyDescent="0.25">
      <c r="A48" s="14"/>
      <c r="B48" s="14"/>
      <c r="C48" s="14"/>
      <c r="D48" s="14"/>
      <c r="E48" s="14"/>
      <c r="F48" s="14"/>
      <c r="G48" s="14"/>
      <c r="H48" s="15"/>
      <c r="I48" s="15"/>
      <c r="J48" s="15"/>
      <c r="K48" s="15"/>
      <c r="L48" s="15"/>
      <c r="N48" s="25"/>
    </row>
    <row r="49" spans="1:14" ht="15.75" thickBot="1" x14ac:dyDescent="0.3">
      <c r="A49" s="104" t="s">
        <v>30</v>
      </c>
      <c r="B49" s="104"/>
      <c r="C49" s="104"/>
      <c r="D49" s="104"/>
      <c r="E49" s="104"/>
      <c r="F49" s="104"/>
      <c r="G49" s="104"/>
      <c r="H49" s="105">
        <f>IF(SUM(H44:L47)&gt;6000,6000,SUM(H44:L47))</f>
        <v>0</v>
      </c>
      <c r="I49" s="105"/>
      <c r="J49" s="105"/>
      <c r="K49" s="105"/>
      <c r="L49" s="105"/>
      <c r="N49" s="25"/>
    </row>
    <row r="50" spans="1:14" ht="16.5" thickTop="1" thickBot="1" x14ac:dyDescent="0.3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N50" s="25"/>
    </row>
    <row r="51" spans="1:14" x14ac:dyDescent="0.25">
      <c r="A51" s="122" t="s">
        <v>31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N51" s="25"/>
    </row>
    <row r="52" spans="1:14" x14ac:dyDescent="0.25">
      <c r="A52" s="124" t="s">
        <v>32</v>
      </c>
      <c r="B52" s="124"/>
      <c r="C52" s="124"/>
      <c r="D52" s="124"/>
      <c r="E52" s="124"/>
      <c r="F52" s="124"/>
      <c r="G52" s="124"/>
      <c r="H52" s="125"/>
      <c r="I52" s="125"/>
      <c r="J52" s="125"/>
      <c r="K52" s="125"/>
      <c r="L52" s="125"/>
      <c r="N52" s="25"/>
    </row>
    <row r="53" spans="1:14" x14ac:dyDescent="0.25">
      <c r="A53" s="124"/>
      <c r="B53" s="124"/>
      <c r="C53" s="124"/>
      <c r="D53" s="124"/>
      <c r="E53" s="124"/>
      <c r="F53" s="124"/>
      <c r="G53" s="124"/>
      <c r="H53" s="125"/>
      <c r="I53" s="125"/>
      <c r="J53" s="125"/>
      <c r="K53" s="125"/>
      <c r="L53" s="125"/>
      <c r="N53" s="25"/>
    </row>
    <row r="54" spans="1:14" ht="15.75" thickBot="1" x14ac:dyDescent="0.3">
      <c r="A54" s="116" t="s">
        <v>71</v>
      </c>
      <c r="B54" s="116"/>
      <c r="C54" s="116"/>
      <c r="D54" s="116"/>
      <c r="E54" s="116"/>
      <c r="F54" s="116"/>
      <c r="G54" s="116"/>
      <c r="H54" s="117">
        <f>H52</f>
        <v>0</v>
      </c>
      <c r="I54" s="117"/>
      <c r="J54" s="117"/>
      <c r="K54" s="117"/>
      <c r="L54" s="117"/>
      <c r="N54" s="25"/>
    </row>
    <row r="55" spans="1:14" ht="16.5" thickTop="1" thickBot="1" x14ac:dyDescent="0.3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N55" s="25"/>
    </row>
    <row r="56" spans="1:14" x14ac:dyDescent="0.25">
      <c r="A56" s="118" t="s">
        <v>33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N56" s="25"/>
    </row>
    <row r="57" spans="1:14" x14ac:dyDescent="0.25">
      <c r="A57" s="120" t="s">
        <v>34</v>
      </c>
      <c r="B57" s="120"/>
      <c r="C57" s="120"/>
      <c r="D57" s="120"/>
      <c r="E57" s="120"/>
      <c r="F57" s="120"/>
      <c r="G57" s="120"/>
      <c r="H57" s="121"/>
      <c r="I57" s="121"/>
      <c r="J57" s="121"/>
      <c r="K57" s="121"/>
      <c r="L57" s="121"/>
      <c r="N57" s="25"/>
    </row>
    <row r="58" spans="1:14" x14ac:dyDescent="0.25">
      <c r="A58" s="120"/>
      <c r="B58" s="120"/>
      <c r="C58" s="120"/>
      <c r="D58" s="120"/>
      <c r="E58" s="120"/>
      <c r="F58" s="120"/>
      <c r="G58" s="120"/>
      <c r="H58" s="121"/>
      <c r="I58" s="121"/>
      <c r="J58" s="121"/>
      <c r="K58" s="121"/>
      <c r="L58" s="121"/>
      <c r="N58" s="25"/>
    </row>
    <row r="59" spans="1:14" x14ac:dyDescent="0.25">
      <c r="A59" s="120"/>
      <c r="B59" s="120"/>
      <c r="C59" s="120"/>
      <c r="D59" s="120"/>
      <c r="E59" s="120"/>
      <c r="F59" s="120"/>
      <c r="G59" s="120"/>
      <c r="H59" s="130">
        <f>IF(M59,3500,0)</f>
        <v>0</v>
      </c>
      <c r="I59" s="130"/>
      <c r="J59" s="130"/>
      <c r="K59" s="130"/>
      <c r="L59" s="130"/>
      <c r="M59" s="35" t="b">
        <v>0</v>
      </c>
      <c r="N59" s="25"/>
    </row>
    <row r="60" spans="1:14" x14ac:dyDescent="0.25">
      <c r="A60" s="120"/>
      <c r="B60" s="120"/>
      <c r="C60" s="120"/>
      <c r="D60" s="120"/>
      <c r="E60" s="120"/>
      <c r="F60" s="120"/>
      <c r="G60" s="120"/>
      <c r="H60" s="130"/>
      <c r="I60" s="130"/>
      <c r="J60" s="130"/>
      <c r="K60" s="130"/>
      <c r="L60" s="130"/>
      <c r="N60" s="25"/>
    </row>
    <row r="61" spans="1:14" x14ac:dyDescent="0.25">
      <c r="A61" s="120"/>
      <c r="B61" s="120"/>
      <c r="C61" s="120"/>
      <c r="D61" s="120"/>
      <c r="E61" s="120"/>
      <c r="F61" s="120"/>
      <c r="G61" s="120"/>
      <c r="H61" s="130"/>
      <c r="I61" s="130"/>
      <c r="J61" s="130"/>
      <c r="K61" s="130"/>
      <c r="L61" s="130"/>
      <c r="N61" s="25"/>
    </row>
    <row r="62" spans="1:14" x14ac:dyDescent="0.25">
      <c r="A62" s="16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N62" s="25"/>
    </row>
    <row r="63" spans="1:14" ht="15.75" thickBot="1" x14ac:dyDescent="0.3">
      <c r="A63" s="131" t="s">
        <v>72</v>
      </c>
      <c r="B63" s="131"/>
      <c r="C63" s="131"/>
      <c r="D63" s="131"/>
      <c r="E63" s="131"/>
      <c r="F63" s="131"/>
      <c r="G63" s="131"/>
      <c r="H63" s="132">
        <f>IF(SUM(H57:L61)&gt;6000,6000,SUM(H57:L61))</f>
        <v>0</v>
      </c>
      <c r="I63" s="132"/>
      <c r="J63" s="132"/>
      <c r="K63" s="132"/>
      <c r="L63" s="132"/>
      <c r="N63" s="25"/>
    </row>
    <row r="64" spans="1:14" ht="16.5" thickTop="1" thickBot="1" x14ac:dyDescent="0.3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N64" s="25"/>
    </row>
    <row r="65" spans="1:14" x14ac:dyDescent="0.25">
      <c r="A65" s="126" t="s">
        <v>35</v>
      </c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N65" s="25"/>
    </row>
    <row r="66" spans="1:14" x14ac:dyDescent="0.25">
      <c r="A66" s="128"/>
      <c r="B66" s="128"/>
      <c r="C66" s="128"/>
      <c r="D66" s="128"/>
      <c r="E66" s="128"/>
      <c r="F66" s="128"/>
      <c r="G66" s="128"/>
      <c r="H66" s="129">
        <f>IF(M66,2000,0)</f>
        <v>0</v>
      </c>
      <c r="I66" s="129"/>
      <c r="J66" s="129"/>
      <c r="K66" s="129"/>
      <c r="L66" s="129"/>
      <c r="M66" s="35" t="b">
        <v>0</v>
      </c>
      <c r="N66" s="25"/>
    </row>
    <row r="67" spans="1:14" x14ac:dyDescent="0.25">
      <c r="A67" s="128"/>
      <c r="B67" s="128"/>
      <c r="C67" s="128"/>
      <c r="D67" s="128"/>
      <c r="E67" s="128"/>
      <c r="F67" s="128"/>
      <c r="G67" s="128"/>
      <c r="H67" s="129"/>
      <c r="I67" s="129"/>
      <c r="J67" s="129"/>
      <c r="K67" s="129"/>
      <c r="L67" s="129"/>
      <c r="N67" s="25"/>
    </row>
    <row r="68" spans="1:14" x14ac:dyDescent="0.25">
      <c r="A68" s="128"/>
      <c r="B68" s="128"/>
      <c r="C68" s="128"/>
      <c r="D68" s="128"/>
      <c r="E68" s="128"/>
      <c r="F68" s="128"/>
      <c r="G68" s="128"/>
      <c r="H68" s="129">
        <f>IF(M68,2000,0)</f>
        <v>0</v>
      </c>
      <c r="I68" s="129"/>
      <c r="J68" s="129"/>
      <c r="K68" s="129"/>
      <c r="L68" s="129"/>
      <c r="M68" s="35" t="b">
        <v>0</v>
      </c>
      <c r="N68" s="25"/>
    </row>
    <row r="69" spans="1:14" x14ac:dyDescent="0.25">
      <c r="A69" s="128"/>
      <c r="B69" s="128"/>
      <c r="C69" s="128"/>
      <c r="D69" s="128"/>
      <c r="E69" s="128"/>
      <c r="F69" s="128"/>
      <c r="G69" s="128"/>
      <c r="H69" s="129"/>
      <c r="I69" s="129"/>
      <c r="J69" s="129"/>
      <c r="K69" s="129"/>
      <c r="L69" s="129"/>
      <c r="N69" s="25"/>
    </row>
    <row r="70" spans="1:14" x14ac:dyDescent="0.25">
      <c r="A70" s="128"/>
      <c r="B70" s="128"/>
      <c r="C70" s="128"/>
      <c r="D70" s="128"/>
      <c r="E70" s="128"/>
      <c r="F70" s="128"/>
      <c r="G70" s="128"/>
      <c r="H70" s="129"/>
      <c r="I70" s="129"/>
      <c r="J70" s="129"/>
      <c r="K70" s="129"/>
      <c r="L70" s="129"/>
      <c r="N70" s="25"/>
    </row>
    <row r="71" spans="1:14" x14ac:dyDescent="0.25">
      <c r="A71" s="162"/>
      <c r="B71" s="162"/>
      <c r="C71" s="162"/>
      <c r="D71" s="162"/>
      <c r="E71" s="162"/>
      <c r="F71" s="162"/>
      <c r="G71" s="162"/>
      <c r="H71" s="129">
        <f>IF(M71,8000,0)</f>
        <v>0</v>
      </c>
      <c r="I71" s="129"/>
      <c r="J71" s="129"/>
      <c r="K71" s="129"/>
      <c r="L71" s="129"/>
      <c r="M71" s="35" t="b">
        <v>0</v>
      </c>
      <c r="N71" s="25"/>
    </row>
    <row r="72" spans="1:14" x14ac:dyDescent="0.25">
      <c r="A72" s="162"/>
      <c r="B72" s="162"/>
      <c r="C72" s="162"/>
      <c r="D72" s="162"/>
      <c r="E72" s="162"/>
      <c r="F72" s="162"/>
      <c r="G72" s="162"/>
      <c r="H72" s="129"/>
      <c r="I72" s="129"/>
      <c r="J72" s="129"/>
      <c r="K72" s="129"/>
      <c r="L72" s="129"/>
      <c r="N72" s="25"/>
    </row>
    <row r="73" spans="1:14" ht="15" customHeight="1" x14ac:dyDescent="0.25">
      <c r="A73" s="150">
        <v>1</v>
      </c>
      <c r="B73" s="128" t="s">
        <v>36</v>
      </c>
      <c r="C73" s="128"/>
      <c r="D73" s="128"/>
      <c r="E73" s="128"/>
      <c r="F73" s="128"/>
      <c r="G73" s="128"/>
      <c r="H73" s="129"/>
      <c r="I73" s="129"/>
      <c r="J73" s="129"/>
      <c r="K73" s="129"/>
      <c r="L73" s="129"/>
      <c r="N73" s="25"/>
    </row>
    <row r="74" spans="1:14" x14ac:dyDescent="0.25">
      <c r="A74" s="150"/>
      <c r="B74" s="128"/>
      <c r="C74" s="128"/>
      <c r="D74" s="128"/>
      <c r="E74" s="128"/>
      <c r="F74" s="128"/>
      <c r="G74" s="128"/>
      <c r="H74" s="129"/>
      <c r="I74" s="129"/>
      <c r="J74" s="129"/>
      <c r="K74" s="129"/>
      <c r="L74" s="129"/>
      <c r="N74" s="25"/>
    </row>
    <row r="75" spans="1:14" ht="15" customHeight="1" x14ac:dyDescent="0.25">
      <c r="A75" s="150">
        <v>2</v>
      </c>
      <c r="B75" s="128" t="s">
        <v>37</v>
      </c>
      <c r="C75" s="128"/>
      <c r="D75" s="128"/>
      <c r="E75" s="128"/>
      <c r="F75" s="128"/>
      <c r="G75" s="128"/>
      <c r="H75" s="129"/>
      <c r="I75" s="129"/>
      <c r="J75" s="129"/>
      <c r="K75" s="129"/>
      <c r="L75" s="129"/>
      <c r="N75" s="25"/>
    </row>
    <row r="76" spans="1:14" x14ac:dyDescent="0.25">
      <c r="A76" s="150"/>
      <c r="B76" s="128"/>
      <c r="C76" s="128"/>
      <c r="D76" s="128"/>
      <c r="E76" s="128"/>
      <c r="F76" s="128"/>
      <c r="G76" s="128"/>
      <c r="H76" s="129"/>
      <c r="I76" s="129"/>
      <c r="J76" s="129"/>
      <c r="K76" s="129"/>
      <c r="L76" s="129"/>
      <c r="N76" s="25"/>
    </row>
    <row r="77" spans="1:14" ht="15" customHeight="1" x14ac:dyDescent="0.25">
      <c r="A77" s="150">
        <v>3</v>
      </c>
      <c r="B77" s="128" t="s">
        <v>38</v>
      </c>
      <c r="C77" s="128"/>
      <c r="D77" s="128"/>
      <c r="E77" s="128"/>
      <c r="F77" s="128"/>
      <c r="G77" s="128"/>
      <c r="H77" s="129"/>
      <c r="I77" s="129"/>
      <c r="J77" s="129"/>
      <c r="K77" s="129"/>
      <c r="L77" s="129"/>
      <c r="N77" s="25"/>
    </row>
    <row r="78" spans="1:14" x14ac:dyDescent="0.25">
      <c r="A78" s="150"/>
      <c r="B78" s="128"/>
      <c r="C78" s="128"/>
      <c r="D78" s="128"/>
      <c r="E78" s="128"/>
      <c r="F78" s="128"/>
      <c r="G78" s="128"/>
      <c r="H78" s="129"/>
      <c r="I78" s="129"/>
      <c r="J78" s="129"/>
      <c r="K78" s="129"/>
      <c r="L78" s="129"/>
      <c r="N78" s="25"/>
    </row>
    <row r="79" spans="1:14" x14ac:dyDescent="0.25">
      <c r="A79" s="157"/>
      <c r="B79" s="157"/>
      <c r="C79" s="157"/>
      <c r="D79" s="157"/>
      <c r="E79" s="157"/>
      <c r="F79" s="157"/>
      <c r="G79" s="157"/>
      <c r="H79" s="129">
        <f>IF(M79,6000,0)</f>
        <v>0</v>
      </c>
      <c r="I79" s="129"/>
      <c r="J79" s="129"/>
      <c r="K79" s="129"/>
      <c r="L79" s="129"/>
      <c r="M79" s="35" t="b">
        <v>0</v>
      </c>
      <c r="N79" s="25"/>
    </row>
    <row r="80" spans="1:14" x14ac:dyDescent="0.25">
      <c r="A80" s="157"/>
      <c r="B80" s="157"/>
      <c r="C80" s="157"/>
      <c r="D80" s="157"/>
      <c r="E80" s="157"/>
      <c r="F80" s="157"/>
      <c r="G80" s="157"/>
      <c r="H80" s="129"/>
      <c r="I80" s="129"/>
      <c r="J80" s="129"/>
      <c r="K80" s="129"/>
      <c r="L80" s="129"/>
      <c r="N80" s="25"/>
    </row>
    <row r="81" spans="1:14" x14ac:dyDescent="0.25">
      <c r="A81" s="157"/>
      <c r="B81" s="157"/>
      <c r="C81" s="157"/>
      <c r="D81" s="157"/>
      <c r="E81" s="157"/>
      <c r="F81" s="157"/>
      <c r="G81" s="157"/>
      <c r="H81" s="129">
        <f>IF(M81,8000,0)</f>
        <v>0</v>
      </c>
      <c r="I81" s="129"/>
      <c r="J81" s="129"/>
      <c r="K81" s="129"/>
      <c r="L81" s="129"/>
      <c r="M81" s="35" t="b">
        <v>0</v>
      </c>
      <c r="N81" s="25"/>
    </row>
    <row r="82" spans="1:14" x14ac:dyDescent="0.25">
      <c r="A82" s="157"/>
      <c r="B82" s="157"/>
      <c r="C82" s="157"/>
      <c r="D82" s="157"/>
      <c r="E82" s="157"/>
      <c r="F82" s="157"/>
      <c r="G82" s="157"/>
      <c r="H82" s="129"/>
      <c r="I82" s="129"/>
      <c r="J82" s="129"/>
      <c r="K82" s="129"/>
      <c r="L82" s="129"/>
      <c r="N82" s="25"/>
    </row>
    <row r="83" spans="1:14" x14ac:dyDescent="0.25">
      <c r="A83" s="157"/>
      <c r="B83" s="157"/>
      <c r="C83" s="157"/>
      <c r="D83" s="157"/>
      <c r="E83" s="157"/>
      <c r="F83" s="157"/>
      <c r="G83" s="157"/>
      <c r="H83" s="129"/>
      <c r="I83" s="129"/>
      <c r="J83" s="129"/>
      <c r="K83" s="129"/>
      <c r="L83" s="129"/>
      <c r="N83" s="25"/>
    </row>
    <row r="84" spans="1:14" x14ac:dyDescent="0.25">
      <c r="A84" s="26">
        <v>1</v>
      </c>
      <c r="B84" s="149" t="s">
        <v>39</v>
      </c>
      <c r="C84" s="149"/>
      <c r="D84" s="149"/>
      <c r="E84" s="149"/>
      <c r="F84" s="149"/>
      <c r="G84" s="149"/>
      <c r="H84" s="129"/>
      <c r="I84" s="129"/>
      <c r="J84" s="129"/>
      <c r="K84" s="129"/>
      <c r="L84" s="129"/>
      <c r="N84" s="25"/>
    </row>
    <row r="85" spans="1:14" ht="15" customHeight="1" x14ac:dyDescent="0.25">
      <c r="A85" s="150">
        <v>2</v>
      </c>
      <c r="B85" s="149" t="s">
        <v>40</v>
      </c>
      <c r="C85" s="149"/>
      <c r="D85" s="149"/>
      <c r="E85" s="149"/>
      <c r="F85" s="149"/>
      <c r="G85" s="149"/>
      <c r="H85" s="129"/>
      <c r="I85" s="129"/>
      <c r="J85" s="129"/>
      <c r="K85" s="129"/>
      <c r="L85" s="129"/>
      <c r="N85" s="25"/>
    </row>
    <row r="86" spans="1:14" x14ac:dyDescent="0.25">
      <c r="A86" s="150"/>
      <c r="B86" s="149"/>
      <c r="C86" s="149"/>
      <c r="D86" s="149"/>
      <c r="E86" s="149"/>
      <c r="F86" s="149"/>
      <c r="G86" s="149"/>
      <c r="H86" s="129"/>
      <c r="I86" s="129"/>
      <c r="J86" s="129"/>
      <c r="K86" s="129"/>
      <c r="L86" s="129"/>
      <c r="N86" s="25"/>
    </row>
    <row r="87" spans="1:14" x14ac:dyDescent="0.25">
      <c r="A87" s="19"/>
      <c r="B87" s="19"/>
      <c r="C87" s="19"/>
      <c r="D87" s="19"/>
      <c r="E87" s="19"/>
      <c r="F87" s="19"/>
      <c r="G87" s="19"/>
      <c r="H87" s="20"/>
      <c r="I87" s="20"/>
      <c r="J87" s="20"/>
      <c r="K87" s="20"/>
      <c r="L87" s="20"/>
      <c r="N87" s="25"/>
    </row>
    <row r="88" spans="1:14" ht="15.75" thickBot="1" x14ac:dyDescent="0.3">
      <c r="A88" s="158" t="s">
        <v>74</v>
      </c>
      <c r="B88" s="158"/>
      <c r="C88" s="158"/>
      <c r="D88" s="158"/>
      <c r="E88" s="158"/>
      <c r="F88" s="158"/>
      <c r="G88" s="158"/>
      <c r="H88" s="159">
        <f>SUM(H66:L86)</f>
        <v>0</v>
      </c>
      <c r="I88" s="159"/>
      <c r="J88" s="159"/>
      <c r="K88" s="159"/>
      <c r="L88" s="159"/>
      <c r="N88" s="25"/>
    </row>
    <row r="89" spans="1:14" ht="16.5" thickTop="1" thickBot="1" x14ac:dyDescent="0.3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N89" s="25"/>
    </row>
    <row r="90" spans="1:14" x14ac:dyDescent="0.25">
      <c r="A90" s="147" t="s">
        <v>41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N90" s="25"/>
    </row>
    <row r="91" spans="1:14" ht="15" customHeight="1" x14ac:dyDescent="0.25">
      <c r="A91" s="135" t="s">
        <v>42</v>
      </c>
      <c r="B91" s="135"/>
      <c r="C91" s="135"/>
      <c r="D91" s="135"/>
      <c r="E91" s="135"/>
      <c r="F91" s="135"/>
      <c r="G91" s="135"/>
      <c r="H91" s="136"/>
      <c r="I91" s="136"/>
      <c r="J91" s="136"/>
      <c r="K91" s="136"/>
      <c r="L91" s="136"/>
      <c r="N91" s="25"/>
    </row>
    <row r="92" spans="1:14" x14ac:dyDescent="0.25">
      <c r="A92" s="137" t="s">
        <v>43</v>
      </c>
      <c r="B92" s="137"/>
      <c r="C92" s="137"/>
      <c r="D92" s="137"/>
      <c r="E92" s="137"/>
      <c r="F92" s="137"/>
      <c r="G92" s="137"/>
      <c r="H92" s="138"/>
      <c r="I92" s="138"/>
      <c r="J92" s="138"/>
      <c r="K92" s="138"/>
      <c r="L92" s="138"/>
      <c r="N92" s="25"/>
    </row>
    <row r="93" spans="1:14" ht="15" customHeight="1" x14ac:dyDescent="0.25">
      <c r="A93" s="137" t="s">
        <v>44</v>
      </c>
      <c r="B93" s="137"/>
      <c r="C93" s="137"/>
      <c r="D93" s="137"/>
      <c r="E93" s="137"/>
      <c r="F93" s="137"/>
      <c r="G93" s="137"/>
      <c r="H93" s="138"/>
      <c r="I93" s="138"/>
      <c r="J93" s="138"/>
      <c r="K93" s="138"/>
      <c r="L93" s="138"/>
      <c r="N93" s="25"/>
    </row>
    <row r="94" spans="1:14" x14ac:dyDescent="0.25">
      <c r="A94" s="137"/>
      <c r="B94" s="137"/>
      <c r="C94" s="137"/>
      <c r="D94" s="137"/>
      <c r="E94" s="137"/>
      <c r="F94" s="137"/>
      <c r="G94" s="137"/>
      <c r="H94" s="138"/>
      <c r="I94" s="138"/>
      <c r="J94" s="138"/>
      <c r="K94" s="138"/>
      <c r="L94" s="138"/>
      <c r="N94" s="25"/>
    </row>
    <row r="95" spans="1:14" x14ac:dyDescent="0.25">
      <c r="A95" s="137" t="s">
        <v>45</v>
      </c>
      <c r="B95" s="137"/>
      <c r="C95" s="137"/>
      <c r="D95" s="137"/>
      <c r="E95" s="137"/>
      <c r="F95" s="137"/>
      <c r="G95" s="137"/>
      <c r="H95" s="138"/>
      <c r="I95" s="138"/>
      <c r="J95" s="138"/>
      <c r="K95" s="138"/>
      <c r="L95" s="138"/>
      <c r="N95" s="25"/>
    </row>
    <row r="96" spans="1:14" x14ac:dyDescent="0.25">
      <c r="A96" s="21"/>
      <c r="B96" s="21"/>
      <c r="C96" s="21"/>
      <c r="D96" s="21"/>
      <c r="E96" s="21"/>
      <c r="F96" s="21"/>
      <c r="G96" s="21"/>
      <c r="H96" s="22"/>
      <c r="I96" s="22"/>
      <c r="J96" s="22"/>
      <c r="K96" s="22"/>
      <c r="L96" s="22"/>
      <c r="N96" s="25"/>
    </row>
    <row r="97" spans="1:14" ht="15.75" thickBot="1" x14ac:dyDescent="0.3">
      <c r="A97" s="139" t="s">
        <v>46</v>
      </c>
      <c r="B97" s="139"/>
      <c r="C97" s="139"/>
      <c r="D97" s="139"/>
      <c r="E97" s="139"/>
      <c r="F97" s="139"/>
      <c r="G97" s="139"/>
      <c r="H97" s="140">
        <f>IF(SUM(H91:L95)&gt;6000,6000,SUM(H91:L95))</f>
        <v>0</v>
      </c>
      <c r="I97" s="140"/>
      <c r="J97" s="140"/>
      <c r="K97" s="140"/>
      <c r="L97" s="140"/>
      <c r="N97" s="25"/>
    </row>
    <row r="98" spans="1:14" ht="16.5" thickTop="1" thickBot="1" x14ac:dyDescent="0.3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N98" s="25"/>
    </row>
    <row r="99" spans="1:14" x14ac:dyDescent="0.25">
      <c r="A99" s="141" t="s">
        <v>47</v>
      </c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N99" s="25"/>
    </row>
    <row r="100" spans="1:14" x14ac:dyDescent="0.25">
      <c r="A100" s="143" t="s">
        <v>48</v>
      </c>
      <c r="B100" s="143"/>
      <c r="C100" s="143"/>
      <c r="D100" s="143"/>
      <c r="E100" s="143"/>
      <c r="F100" s="143"/>
      <c r="G100" s="143"/>
      <c r="H100" s="144"/>
      <c r="I100" s="144"/>
      <c r="J100" s="144"/>
      <c r="K100" s="144"/>
      <c r="L100" s="144"/>
      <c r="N100" s="25"/>
    </row>
    <row r="101" spans="1:14" x14ac:dyDescent="0.25">
      <c r="A101" s="143"/>
      <c r="B101" s="143"/>
      <c r="C101" s="143"/>
      <c r="D101" s="143"/>
      <c r="E101" s="143"/>
      <c r="F101" s="143"/>
      <c r="G101" s="143"/>
      <c r="H101" s="144"/>
      <c r="I101" s="144"/>
      <c r="J101" s="144"/>
      <c r="K101" s="144"/>
      <c r="L101" s="144"/>
      <c r="N101" s="25"/>
    </row>
    <row r="102" spans="1:14" x14ac:dyDescent="0.25">
      <c r="A102" s="23"/>
      <c r="B102" s="23"/>
      <c r="C102" s="23"/>
      <c r="D102" s="23"/>
      <c r="E102" s="23"/>
      <c r="F102" s="23"/>
      <c r="G102" s="23"/>
      <c r="H102" s="24"/>
      <c r="I102" s="24"/>
      <c r="J102" s="24"/>
      <c r="K102" s="24"/>
      <c r="L102" s="24"/>
      <c r="N102" s="25"/>
    </row>
    <row r="103" spans="1:14" ht="15.75" thickBot="1" x14ac:dyDescent="0.3">
      <c r="A103" s="133" t="s">
        <v>49</v>
      </c>
      <c r="B103" s="133"/>
      <c r="C103" s="133"/>
      <c r="D103" s="133"/>
      <c r="E103" s="133"/>
      <c r="F103" s="133"/>
      <c r="G103" s="133"/>
      <c r="H103" s="134">
        <f>IF(SUM(H100:L101)&gt;6000,6000,SUM(H100:L101))</f>
        <v>0</v>
      </c>
      <c r="I103" s="134"/>
      <c r="J103" s="134"/>
      <c r="K103" s="134"/>
      <c r="L103" s="134"/>
      <c r="N103" s="25"/>
    </row>
    <row r="104" spans="1:14" ht="15.75" thickTop="1" x14ac:dyDescent="0.25"/>
  </sheetData>
  <sheetProtection sheet="1" objects="1" scenarios="1"/>
  <mergeCells count="134">
    <mergeCell ref="A103:G103"/>
    <mergeCell ref="H103:L103"/>
    <mergeCell ref="A97:G97"/>
    <mergeCell ref="H97:L97"/>
    <mergeCell ref="A98:L98"/>
    <mergeCell ref="A99:L99"/>
    <mergeCell ref="A100:G101"/>
    <mergeCell ref="H100:L101"/>
    <mergeCell ref="A92:G92"/>
    <mergeCell ref="H92:L92"/>
    <mergeCell ref="A93:G94"/>
    <mergeCell ref="H93:L94"/>
    <mergeCell ref="A95:G95"/>
    <mergeCell ref="H95:L95"/>
    <mergeCell ref="A88:G88"/>
    <mergeCell ref="H88:L88"/>
    <mergeCell ref="A89:L89"/>
    <mergeCell ref="A90:L90"/>
    <mergeCell ref="A91:G91"/>
    <mergeCell ref="H91:L91"/>
    <mergeCell ref="A79:G80"/>
    <mergeCell ref="H79:L80"/>
    <mergeCell ref="A81:G83"/>
    <mergeCell ref="H81:L86"/>
    <mergeCell ref="B84:G84"/>
    <mergeCell ref="A85:A86"/>
    <mergeCell ref="B85:G86"/>
    <mergeCell ref="A68:G70"/>
    <mergeCell ref="H68:L70"/>
    <mergeCell ref="A71:G72"/>
    <mergeCell ref="H71:L78"/>
    <mergeCell ref="A73:A74"/>
    <mergeCell ref="B73:G74"/>
    <mergeCell ref="A75:A76"/>
    <mergeCell ref="B75:G76"/>
    <mergeCell ref="A77:A78"/>
    <mergeCell ref="B77:G78"/>
    <mergeCell ref="A63:G63"/>
    <mergeCell ref="H63:L63"/>
    <mergeCell ref="A64:L64"/>
    <mergeCell ref="A65:L65"/>
    <mergeCell ref="A66:G67"/>
    <mergeCell ref="H66:L67"/>
    <mergeCell ref="A55:L55"/>
    <mergeCell ref="A56:L56"/>
    <mergeCell ref="A57:G58"/>
    <mergeCell ref="H57:L58"/>
    <mergeCell ref="A59:G61"/>
    <mergeCell ref="H59:L61"/>
    <mergeCell ref="A50:L50"/>
    <mergeCell ref="A51:L51"/>
    <mergeCell ref="A52:G53"/>
    <mergeCell ref="H52:L53"/>
    <mergeCell ref="A54:G54"/>
    <mergeCell ref="H54:L54"/>
    <mergeCell ref="A44:G45"/>
    <mergeCell ref="H44:L45"/>
    <mergeCell ref="A46:G47"/>
    <mergeCell ref="H46:L47"/>
    <mergeCell ref="A49:G49"/>
    <mergeCell ref="H49:L49"/>
    <mergeCell ref="A38:G40"/>
    <mergeCell ref="H38:L40"/>
    <mergeCell ref="A41:G41"/>
    <mergeCell ref="H41:L41"/>
    <mergeCell ref="A42:L42"/>
    <mergeCell ref="A43:L43"/>
    <mergeCell ref="A31:L31"/>
    <mergeCell ref="A32:L32"/>
    <mergeCell ref="H33:L37"/>
    <mergeCell ref="B34:G34"/>
    <mergeCell ref="B35:G35"/>
    <mergeCell ref="B36:G36"/>
    <mergeCell ref="B37:G37"/>
    <mergeCell ref="A27:G27"/>
    <mergeCell ref="H27:L27"/>
    <mergeCell ref="A28:G28"/>
    <mergeCell ref="H28:L28"/>
    <mergeCell ref="A30:G30"/>
    <mergeCell ref="H30:L30"/>
    <mergeCell ref="A22:G22"/>
    <mergeCell ref="H22:L22"/>
    <mergeCell ref="A23:L23"/>
    <mergeCell ref="A24:L24"/>
    <mergeCell ref="A25:G26"/>
    <mergeCell ref="H25:L26"/>
    <mergeCell ref="A16:G17"/>
    <mergeCell ref="H16:L17"/>
    <mergeCell ref="O16:Z17"/>
    <mergeCell ref="A18:G18"/>
    <mergeCell ref="H18:L18"/>
    <mergeCell ref="B19:G19"/>
    <mergeCell ref="H19:L20"/>
    <mergeCell ref="B20:G20"/>
    <mergeCell ref="A14:L14"/>
    <mergeCell ref="O14:T14"/>
    <mergeCell ref="U14:Z14"/>
    <mergeCell ref="A15:G15"/>
    <mergeCell ref="H15:L15"/>
    <mergeCell ref="O15:T15"/>
    <mergeCell ref="U15:Z15"/>
    <mergeCell ref="A11:E12"/>
    <mergeCell ref="F11:G11"/>
    <mergeCell ref="H11:L11"/>
    <mergeCell ref="F12:G12"/>
    <mergeCell ref="H12:L12"/>
    <mergeCell ref="O12:Z13"/>
    <mergeCell ref="A13:G13"/>
    <mergeCell ref="H13:L13"/>
    <mergeCell ref="A7:L7"/>
    <mergeCell ref="O7:T7"/>
    <mergeCell ref="U7:Z7"/>
    <mergeCell ref="A8:G8"/>
    <mergeCell ref="H8:L8"/>
    <mergeCell ref="O8:T10"/>
    <mergeCell ref="U8:Z10"/>
    <mergeCell ref="A9:G10"/>
    <mergeCell ref="H9:L10"/>
    <mergeCell ref="O5:Q5"/>
    <mergeCell ref="S5:T5"/>
    <mergeCell ref="U5:Z5"/>
    <mergeCell ref="A6:G6"/>
    <mergeCell ref="H6:L6"/>
    <mergeCell ref="O6:S6"/>
    <mergeCell ref="U6:Z6"/>
    <mergeCell ref="A1:L2"/>
    <mergeCell ref="O1:Z2"/>
    <mergeCell ref="A3:D3"/>
    <mergeCell ref="O3:T3"/>
    <mergeCell ref="U3:Z3"/>
    <mergeCell ref="A4:C4"/>
    <mergeCell ref="D4:L4"/>
    <mergeCell ref="O4:T4"/>
    <mergeCell ref="U4:Z4"/>
  </mergeCells>
  <conditionalFormatting sqref="H11:L12">
    <cfRule type="expression" dxfId="6" priority="2">
      <formula>$M$11</formula>
    </cfRule>
  </conditionalFormatting>
  <conditionalFormatting sqref="H9">
    <cfRule type="expression" dxfId="5" priority="3">
      <formula>$M$9</formula>
    </cfRule>
  </conditionalFormatting>
  <conditionalFormatting sqref="H38:L40">
    <cfRule type="expression" dxfId="4" priority="1">
      <formula>M38</formula>
    </cfRule>
  </conditionalFormatting>
  <dataValidations count="35">
    <dataValidation type="decimal" allowBlank="1" showInputMessage="1" showErrorMessage="1" errorTitle="Invalid Input" error="Please read the input message." promptTitle="Expense for Tourism" prompt="Amount must between RM 0 to RM 1,000" sqref="H100:L101" xr:uid="{F8535C9A-C870-4EBF-A50D-F78C8CC85B77}">
      <formula1>0</formula1>
      <formula2>1000</formula2>
    </dataValidation>
    <dataValidation type="decimal" allowBlank="1" showInputMessage="1" showErrorMessage="1" errorTitle="Invalid Input" error="Please read the input message." promptTitle="Expenses for SOCSO" prompt="Amount must between RM 0 and RM 250" sqref="H95:L95" xr:uid="{65AB740A-204A-4588-B3F8-467B508B4F55}">
      <formula1>0</formula1>
      <formula2>250</formula2>
    </dataValidation>
    <dataValidation type="decimal" allowBlank="1" showInputMessage="1" showErrorMessage="1" errorTitle="Invalid Input" error="Please read the input message." promptTitle="Expenses for Specify Insurance" prompt="Amount must between RM 0 and RM 3,000" sqref="H93:L94" xr:uid="{DBCB60BB-9ED9-48A0-8857-DA2EA44D1A43}">
      <formula1>0</formula1>
      <formula2>3000</formula2>
    </dataValidation>
    <dataValidation type="decimal" allowBlank="1" showInputMessage="1" showErrorMessage="1" errorTitle="Invalid Input" error="Please read the input message." promptTitle="Expense for Private Insurance" prompt="Amount must between RM 0 to RM 3,000" sqref="H92:L92" xr:uid="{7770E57A-AD94-46B5-88D9-2F9E9DB70682}">
      <formula1>0</formula1>
      <formula2>3000</formula2>
    </dataValidation>
    <dataValidation type="decimal" allowBlank="1" showInputMessage="1" showErrorMessage="1" errorTitle="Invalid Input" error="Please read the input message." promptTitle="Expense for Insurance" prompt="Amount must between RM 0 to RM 7,000" sqref="H91:L91" xr:uid="{2E9765E0-E640-468C-80DB-78FDE61274EA}">
      <formula1>0</formula1>
      <formula2>7000</formula2>
    </dataValidation>
    <dataValidation allowBlank="1" showInputMessage="1" showErrorMessage="1" promptTitle="Next Tax Amount" prompt="Remaining Amount After On the First Amount * Tax Rate" sqref="U6:Z6" xr:uid="{7F0C6811-B82C-436A-95C6-08FE6CBB26B8}"/>
    <dataValidation allowBlank="1" showInputMessage="1" showErrorMessage="1" promptTitle="Total Income Tax" prompt="On the First Tax + Next Tax Amount" sqref="U7:Z7" xr:uid="{3BE34E3B-A22B-4A21-93A6-D6C09232E7B0}"/>
    <dataValidation allowBlank="1" showInputMessage="1" showErrorMessage="1" promptTitle="Charagble Income" prompt="Gross Income - Total Tax Relief" sqref="U4:Z4" xr:uid="{E5D74904-4803-4C12-93E9-792AA6459E1B}"/>
    <dataValidation allowBlank="1" showInputMessage="1" showErrorMessage="1" promptTitle="Total Tax Relief" prompt="Summation of Subtotal Tax Relief" sqref="U3:Z3" xr:uid="{15D07DB5-FAAC-4DE3-8568-87C6D6B2A858}"/>
    <dataValidation allowBlank="1" showInputMessage="1" showErrorMessage="1" promptTitle="Tax Rate" prompt="According to Tax Income in hasil.gov.my" sqref="T6" xr:uid="{E6680F5F-C19C-454D-BDA5-CF0B6CF40188}"/>
    <dataValidation allowBlank="1" showInputMessage="1" showErrorMessage="1" promptTitle="On the First Tax" prompt="According to Tax Income in hasil.gov.my" sqref="U5:Z5" xr:uid="{79611EE7-7BB1-41C6-A4F5-A790BD7EE17B}"/>
    <dataValidation allowBlank="1" showInputMessage="1" showErrorMessage="1" promptTitle="Net Income" prompt="This is your final Income after reduced by Tax Amount" sqref="U8:Z10" xr:uid="{3ED57970-8C1D-4800-9F69-D4876BE8709A}"/>
    <dataValidation allowBlank="1" showInputMessage="1" showErrorMessage="1" promptTitle="For Unmarried Disabled Child" prompt="Tax Amount is RM 8,000 , If your child have." sqref="H81:L86" xr:uid="{2C4D9E44-F1EE-4625-A482-410D5092A28A}"/>
    <dataValidation allowBlank="1" showInputMessage="1" showErrorMessage="1" promptTitle="Expenses for Disabled Child" prompt="Tax Amount is RM 6,000 , If your child have." sqref="H79:L80" xr:uid="{5176BD29-E137-41B7-A24D-0E5FE58466B5}"/>
    <dataValidation allowBlank="1" showInputMessage="1" showErrorMessage="1" promptTitle="Expenses for Unmarried Child" prompt="Tax Amount is RM 8,000 , If your child have." sqref="H71:L78" xr:uid="{C9EEE124-AAAD-4748-9617-8D6741804ADD}"/>
    <dataValidation allowBlank="1" showInputMessage="1" showErrorMessage="1" promptTitle="Expenses for unmarried child" prompt="Tax Amount is RM 2,000 , If your child have." sqref="H66:L70" xr:uid="{B20BCE6E-9D66-4D37-BC17-07E6DFB578AB}"/>
    <dataValidation type="decimal" allowBlank="1" showInputMessage="1" showErrorMessage="1" errorTitle="Invalid Input" error="Please read the input message." promptTitle="Expense for Alimony Payment" prompt="Amount must between RM 0 to RM 4,000" sqref="H57:L58" xr:uid="{7D4EDA02-E322-4117-A42E-2C4E19342D99}">
      <formula1>0</formula1>
      <formula2>4000</formula2>
    </dataValidation>
    <dataValidation allowBlank="1" showInputMessage="1" showErrorMessage="1" promptTitle="Expenses for Disabled Couple" prompt="Tax Amount is RM 3,500 , If your husband/wife disabled." sqref="H59:L61" xr:uid="{3604D81A-1E20-4A74-96D5-23D90892CB96}"/>
    <dataValidation type="decimal" allowBlank="1" showInputMessage="1" showErrorMessage="1" errorTitle="Invalid Input" error="Please read the input message." promptTitle="Expense for Deposit" prompt="Amount must between RM 0 to RM 8,000" sqref="H52:L53" xr:uid="{74298E53-7D4C-429C-A258-B5F02B4CA036}">
      <formula1>0</formula1>
      <formula2>8000</formula2>
    </dataValidation>
    <dataValidation type="decimal" allowBlank="1" showInputMessage="1" showErrorMessage="1" errorTitle="Invalid Input" error="Please read the input message." promptTitle="Child care centre Registration" prompt="Amount must between RM 0 to RM 3,000" sqref="H46:L47" xr:uid="{EA1C6C2A-C263-49D4-BEA0-45C17EAF7851}">
      <formula1>0</formula1>
      <formula2>3000</formula2>
    </dataValidation>
    <dataValidation type="decimal" allowBlank="1" showInputMessage="1" showErrorMessage="1" errorTitle="Invalid Input" error="Please read the input message." promptTitle="Expense for Child Care Equipment" prompt="Amount must between RM 0 to RM 1,000" sqref="H44:L45" xr:uid="{F7DB7E77-7C80-4F21-96AB-18128B5499A3}">
      <formula1>0</formula1>
      <formula2>1000</formula2>
    </dataValidation>
    <dataValidation type="decimal" allowBlank="1" showInputMessage="1" showErrorMessage="1" errorTitle="Invalid Input" error="Please read the input message." promptTitle="Extra Case for lifestyle expense" prompt="Amount must between RM 0 to RM 2,500" sqref="H38:L40" xr:uid="{FE4709FF-F059-4E8A-AF43-F1FD4262ACBD}">
      <formula1>0</formula1>
      <formula2>2500</formula2>
    </dataValidation>
    <dataValidation type="decimal" allowBlank="1" showInputMessage="1" showErrorMessage="1" errorTitle="Invalid Input" error="Please read the input message." promptTitle="Expenses of the lifestyle use" prompt="Amount must between RM 0 to RM 2,500" sqref="H33:L37" xr:uid="{0E00578D-28CA-48FA-9752-48107969B387}">
      <formula1>0</formula1>
      <formula2>2500</formula2>
    </dataValidation>
    <dataValidation allowBlank="1" showInputMessage="1" showErrorMessage="1" promptTitle="Subtotal of Tax Relief Medical" prompt="Maximum Tax Relief Amount must RM 6,000, _x000a_System automatically assign value to RM 6,000 if value exceed RM 6,000" sqref="H30:L30 H49:L49 H54:L54 H63:L63 H88:L88 H97:L97 H103:L103" xr:uid="{0C80C9A3-79A6-4455-B206-5562F35FC3C5}"/>
    <dataValidation type="decimal" allowBlank="1" showInputMessage="1" showErrorMessage="1" errorTitle="Input Invalid" error="Please read the Input Message." promptTitle="Expenses for Medical Examination" prompt="Amount must between RM 0 to RM 500" sqref="H28:L28" xr:uid="{89101808-0474-46CE-B9EB-47B49D9EEF0A}">
      <formula1>0</formula1>
      <formula2>500</formula2>
    </dataValidation>
    <dataValidation allowBlank="1" showInputMessage="1" showErrorMessage="1" promptTitle="Annual Income" prompt="How many Income per year" sqref="D4:L4" xr:uid="{76CBE36A-07EB-49D4-91AA-6634F56FAD97}"/>
    <dataValidation allowBlank="1" showInputMessage="1" showErrorMessage="1" promptTitle="Subtotal of About You and Family" sqref="H22:L22" xr:uid="{6A5E9400-20E0-45BB-B95C-419E4C6B6D1F}"/>
    <dataValidation type="decimal" allowBlank="1" showInputMessage="1" showErrorMessage="1" errorTitle="Input Invalid" error="Please read the Input Message." promptTitle="Tax for Education Fees" prompt="Amount must between RM 0 to RM 7,000" sqref="H19:L20" xr:uid="{CA2491A2-5B74-4D8B-B70E-4F1D0E999FDC}">
      <formula1>0</formula1>
      <formula2>7000</formula2>
    </dataValidation>
    <dataValidation allowBlank="1" showInputMessage="1" showErrorMessage="1" promptTitle="Tax Relief if Disabled Self" prompt="Amount of Tax is RM 6,000, If you are disabled person." sqref="H16:L17" xr:uid="{B8DB402B-48C7-460D-B858-A36610F46409}"/>
    <dataValidation allowBlank="1" showInputMessage="1" showErrorMessage="1" prompt="Subtotal = Expenses for Individual + Expenses for Family" sqref="H13:L13" xr:uid="{A6C7DE00-9257-43DB-ACB3-A54CB9A34A3E}"/>
    <dataValidation type="decimal" allowBlank="1" showInputMessage="1" showErrorMessage="1" errorTitle="Input Invalid" error="Please read the Input Message." promptTitle="Amount for Support Equipment" prompt="Amount must between RM 0 to RM 6,000" sqref="H15:L15" xr:uid="{D1BB425E-0AAB-451D-BA8B-EB53EAF6E45E}">
      <formula1>0</formula1>
      <formula2>6000</formula2>
    </dataValidation>
    <dataValidation type="whole" operator="equal" allowBlank="1" showInputMessage="1" showErrorMessage="1" errorTitle="Fixed Amount" error="Please read the Input Message." promptTitle="Individual Tax Relief" prompt="Tax Relief Amount for yourself must RM9,000" sqref="H8:L8" xr:uid="{F0BBD1BD-313B-4B26-B4D4-4835D6DB2F30}">
      <formula1>9000</formula1>
    </dataValidation>
    <dataValidation type="decimal" allowBlank="1" showInputMessage="1" showErrorMessage="1" errorTitle="Input Invalid" error="Please read the Input Message." promptTitle="Expenses for Father" prompt="Maximum Amount is RM1,500" sqref="H12:L12" xr:uid="{71B6C0B3-51D3-4EE1-BABE-F1ED79A1B6F0}">
      <formula1>0</formula1>
      <formula2>1500</formula2>
    </dataValidation>
    <dataValidation type="decimal" allowBlank="1" showInputMessage="1" showErrorMessage="1" errorTitle="Input Invalid" error="Please read the Input Message." promptTitle="Expenses for your Mother" prompt="Maximum Amount is RM1,500" sqref="H11:L11" xr:uid="{02747437-A7C4-481E-8690-4463B278059C}">
      <formula1>0</formula1>
      <formula2>1500</formula2>
    </dataValidation>
    <dataValidation type="decimal" showInputMessage="1" showErrorMessage="1" errorTitle="Input Invalid" error="Please read the Input Message." promptTitle="Expenses for your Family" prompt="Amount must between 0 to 5000" sqref="H9:L10" xr:uid="{E3D42702-B4B9-49DD-B6F7-E773CEB50FE6}">
      <formula1>0</formula1>
      <formula2>5000</formula2>
    </dataValidation>
  </dataValidations>
  <pageMargins left="0.25" right="0.25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30" r:id="rId4" name="CBoxDisabledKS">
          <controlPr locked="0" defaultSize="0" autoLine="0" linkedCell="M81" r:id="rId5">
            <anchor moveWithCells="1">
              <from>
                <xdr:col>0</xdr:col>
                <xdr:colOff>152400</xdr:colOff>
                <xdr:row>80</xdr:row>
                <xdr:rowOff>76200</xdr:rowOff>
              </from>
              <to>
                <xdr:col>6</xdr:col>
                <xdr:colOff>857250</xdr:colOff>
                <xdr:row>82</xdr:row>
                <xdr:rowOff>104775</xdr:rowOff>
              </to>
            </anchor>
          </controlPr>
        </control>
      </mc:Choice>
      <mc:Fallback>
        <control shapeId="5130" r:id="rId4" name="CBoxDisabledKS"/>
      </mc:Fallback>
    </mc:AlternateContent>
    <mc:AlternateContent xmlns:mc="http://schemas.openxmlformats.org/markup-compatibility/2006">
      <mc:Choice Requires="x14">
        <control shapeId="5129" r:id="rId6" name="CBoxDisabledK">
          <controlPr locked="0" defaultSize="0" autoLine="0" linkedCell="M79" r:id="rId7">
            <anchor moveWithCells="1">
              <from>
                <xdr:col>0</xdr:col>
                <xdr:colOff>152400</xdr:colOff>
                <xdr:row>78</xdr:row>
                <xdr:rowOff>47625</xdr:rowOff>
              </from>
              <to>
                <xdr:col>6</xdr:col>
                <xdr:colOff>857250</xdr:colOff>
                <xdr:row>79</xdr:row>
                <xdr:rowOff>152400</xdr:rowOff>
              </to>
            </anchor>
          </controlPr>
        </control>
      </mc:Choice>
      <mc:Fallback>
        <control shapeId="5129" r:id="rId6" name="CBoxDisabledK"/>
      </mc:Fallback>
    </mc:AlternateContent>
    <mc:AlternateContent xmlns:mc="http://schemas.openxmlformats.org/markup-compatibility/2006">
      <mc:Choice Requires="x14">
        <control shapeId="5128" r:id="rId8" name="CBoxA18S">
          <controlPr locked="0" defaultSize="0" autoLine="0" linkedCell="M71" r:id="rId9">
            <anchor moveWithCells="1">
              <from>
                <xdr:col>0</xdr:col>
                <xdr:colOff>152400</xdr:colOff>
                <xdr:row>70</xdr:row>
                <xdr:rowOff>47625</xdr:rowOff>
              </from>
              <to>
                <xdr:col>6</xdr:col>
                <xdr:colOff>857250</xdr:colOff>
                <xdr:row>71</xdr:row>
                <xdr:rowOff>152400</xdr:rowOff>
              </to>
            </anchor>
          </controlPr>
        </control>
      </mc:Choice>
      <mc:Fallback>
        <control shapeId="5128" r:id="rId8" name="CBoxA18S"/>
      </mc:Fallback>
    </mc:AlternateContent>
    <mc:AlternateContent xmlns:mc="http://schemas.openxmlformats.org/markup-compatibility/2006">
      <mc:Choice Requires="x14">
        <control shapeId="5127" r:id="rId10" name="CBoxA18">
          <controlPr locked="0" defaultSize="0" autoLine="0" linkedCell="M68" r:id="rId11">
            <anchor moveWithCells="1">
              <from>
                <xdr:col>0</xdr:col>
                <xdr:colOff>152400</xdr:colOff>
                <xdr:row>67</xdr:row>
                <xdr:rowOff>76200</xdr:rowOff>
              </from>
              <to>
                <xdr:col>6</xdr:col>
                <xdr:colOff>857250</xdr:colOff>
                <xdr:row>69</xdr:row>
                <xdr:rowOff>104775</xdr:rowOff>
              </to>
            </anchor>
          </controlPr>
        </control>
      </mc:Choice>
      <mc:Fallback>
        <control shapeId="5127" r:id="rId10" name="CBoxA18"/>
      </mc:Fallback>
    </mc:AlternateContent>
    <mc:AlternateContent xmlns:mc="http://schemas.openxmlformats.org/markup-compatibility/2006">
      <mc:Choice Requires="x14">
        <control shapeId="5126" r:id="rId12" name="CBoxB18">
          <controlPr locked="0" defaultSize="0" autoLine="0" linkedCell="M66" r:id="rId13">
            <anchor moveWithCells="1">
              <from>
                <xdr:col>0</xdr:col>
                <xdr:colOff>152400</xdr:colOff>
                <xdr:row>65</xdr:row>
                <xdr:rowOff>47625</xdr:rowOff>
              </from>
              <to>
                <xdr:col>6</xdr:col>
                <xdr:colOff>857250</xdr:colOff>
                <xdr:row>66</xdr:row>
                <xdr:rowOff>152400</xdr:rowOff>
              </to>
            </anchor>
          </controlPr>
        </control>
      </mc:Choice>
      <mc:Fallback>
        <control shapeId="5126" r:id="rId12" name="CBoxB18"/>
      </mc:Fallback>
    </mc:AlternateContent>
    <mc:AlternateContent xmlns:mc="http://schemas.openxmlformats.org/markup-compatibility/2006">
      <mc:Choice Requires="x14">
        <control shapeId="5125" r:id="rId14" name="CBoxDisabledC">
          <controlPr locked="0" defaultSize="0" autoLine="0" linkedCell="M59" r:id="rId15">
            <anchor moveWithCells="1">
              <from>
                <xdr:col>0</xdr:col>
                <xdr:colOff>152400</xdr:colOff>
                <xdr:row>58</xdr:row>
                <xdr:rowOff>76200</xdr:rowOff>
              </from>
              <to>
                <xdr:col>6</xdr:col>
                <xdr:colOff>857250</xdr:colOff>
                <xdr:row>60</xdr:row>
                <xdr:rowOff>133350</xdr:rowOff>
              </to>
            </anchor>
          </controlPr>
        </control>
      </mc:Choice>
      <mc:Fallback>
        <control shapeId="5125" r:id="rId14" name="CBoxDisabledC"/>
      </mc:Fallback>
    </mc:AlternateContent>
    <mc:AlternateContent xmlns:mc="http://schemas.openxmlformats.org/markup-compatibility/2006">
      <mc:Choice Requires="x14">
        <control shapeId="5124" r:id="rId16" name="CboxLifestyle">
          <controlPr locked="0" defaultSize="0" autoLine="0" linkedCell="M38" r:id="rId17">
            <anchor moveWithCells="1">
              <from>
                <xdr:col>0</xdr:col>
                <xdr:colOff>114300</xdr:colOff>
                <xdr:row>37</xdr:row>
                <xdr:rowOff>57150</xdr:rowOff>
              </from>
              <to>
                <xdr:col>6</xdr:col>
                <xdr:colOff>819150</xdr:colOff>
                <xdr:row>39</xdr:row>
                <xdr:rowOff>133350</xdr:rowOff>
              </to>
            </anchor>
          </controlPr>
        </control>
      </mc:Choice>
      <mc:Fallback>
        <control shapeId="5124" r:id="rId16" name="CboxLifestyle"/>
      </mc:Fallback>
    </mc:AlternateContent>
    <mc:AlternateContent xmlns:mc="http://schemas.openxmlformats.org/markup-compatibility/2006">
      <mc:Choice Requires="x14">
        <control shapeId="5123" r:id="rId18" name="CboxDisabledSelf">
          <controlPr locked="0" defaultSize="0" autoLine="0" linkedCell="M16" r:id="rId19">
            <anchor moveWithCells="1">
              <from>
                <xdr:col>0</xdr:col>
                <xdr:colOff>104775</xdr:colOff>
                <xdr:row>15</xdr:row>
                <xdr:rowOff>47625</xdr:rowOff>
              </from>
              <to>
                <xdr:col>6</xdr:col>
                <xdr:colOff>809625</xdr:colOff>
                <xdr:row>16</xdr:row>
                <xdr:rowOff>142875</xdr:rowOff>
              </to>
            </anchor>
          </controlPr>
        </control>
      </mc:Choice>
      <mc:Fallback>
        <control shapeId="5123" r:id="rId18" name="CboxDisabledSelf"/>
      </mc:Fallback>
    </mc:AlternateContent>
    <mc:AlternateContent xmlns:mc="http://schemas.openxmlformats.org/markup-compatibility/2006">
      <mc:Choice Requires="x14">
        <control shapeId="5122" r:id="rId20" name="RbuttonF2">
          <controlPr locked="0" defaultSize="0" autoLine="0" linkedCell="M11" r:id="rId21">
            <anchor moveWithCells="1">
              <from>
                <xdr:col>0</xdr:col>
                <xdr:colOff>114300</xdr:colOff>
                <xdr:row>10</xdr:row>
                <xdr:rowOff>85725</xdr:rowOff>
              </from>
              <to>
                <xdr:col>4</xdr:col>
                <xdr:colOff>523875</xdr:colOff>
                <xdr:row>11</xdr:row>
                <xdr:rowOff>152400</xdr:rowOff>
              </to>
            </anchor>
          </controlPr>
        </control>
      </mc:Choice>
      <mc:Fallback>
        <control shapeId="5122" r:id="rId20" name="RbuttonF2"/>
      </mc:Fallback>
    </mc:AlternateContent>
    <mc:AlternateContent xmlns:mc="http://schemas.openxmlformats.org/markup-compatibility/2006">
      <mc:Choice Requires="x14">
        <control shapeId="5121" r:id="rId22" name="RbuttonF1">
          <controlPr locked="0" defaultSize="0" autoLine="0" linkedCell="M9" r:id="rId23">
            <anchor moveWithCells="1">
              <from>
                <xdr:col>0</xdr:col>
                <xdr:colOff>114300</xdr:colOff>
                <xdr:row>8</xdr:row>
                <xdr:rowOff>66675</xdr:rowOff>
              </from>
              <to>
                <xdr:col>6</xdr:col>
                <xdr:colOff>266700</xdr:colOff>
                <xdr:row>9</xdr:row>
                <xdr:rowOff>133350</xdr:rowOff>
              </to>
            </anchor>
          </controlPr>
        </control>
      </mc:Choice>
      <mc:Fallback>
        <control shapeId="5121" r:id="rId22" name="RbuttonF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E95-0632-4B69-836E-96EE2EAEFF98}">
  <sheetPr codeName="Sheet3"/>
  <dimension ref="B2:F14"/>
  <sheetViews>
    <sheetView workbookViewId="0">
      <selection activeCell="D8" sqref="D8"/>
    </sheetView>
  </sheetViews>
  <sheetFormatPr defaultRowHeight="15" x14ac:dyDescent="0.25"/>
  <cols>
    <col min="1" max="1" width="11.5703125" customWidth="1"/>
    <col min="2" max="3" width="26" customWidth="1"/>
    <col min="4" max="4" width="13.42578125" customWidth="1"/>
    <col min="5" max="5" width="10.42578125" customWidth="1"/>
    <col min="6" max="6" width="14" customWidth="1"/>
  </cols>
  <sheetData>
    <row r="2" spans="2:6" x14ac:dyDescent="0.25">
      <c r="B2" t="s">
        <v>59</v>
      </c>
      <c r="C2" t="s">
        <v>58</v>
      </c>
      <c r="D2" t="s">
        <v>50</v>
      </c>
      <c r="E2" t="s">
        <v>57</v>
      </c>
      <c r="F2" t="s">
        <v>52</v>
      </c>
    </row>
    <row r="3" spans="2:6" x14ac:dyDescent="0.25">
      <c r="B3" s="30">
        <v>0</v>
      </c>
      <c r="C3" s="30">
        <v>5000</v>
      </c>
      <c r="D3" s="30">
        <v>0</v>
      </c>
      <c r="E3" s="30">
        <v>0</v>
      </c>
      <c r="F3" s="31">
        <v>0</v>
      </c>
    </row>
    <row r="4" spans="2:6" x14ac:dyDescent="0.25">
      <c r="B4" s="30">
        <v>5001</v>
      </c>
      <c r="C4" s="30">
        <v>20000</v>
      </c>
      <c r="D4" s="30">
        <v>5000</v>
      </c>
      <c r="E4" s="30">
        <v>0</v>
      </c>
      <c r="F4" s="31">
        <v>0.01</v>
      </c>
    </row>
    <row r="5" spans="2:6" x14ac:dyDescent="0.25">
      <c r="B5" s="30">
        <v>20001</v>
      </c>
      <c r="C5" s="30">
        <v>35000</v>
      </c>
      <c r="D5" s="30">
        <v>20000</v>
      </c>
      <c r="E5" s="30">
        <v>150</v>
      </c>
      <c r="F5" s="31">
        <v>0.03</v>
      </c>
    </row>
    <row r="6" spans="2:6" x14ac:dyDescent="0.25">
      <c r="B6" s="30">
        <v>35001</v>
      </c>
      <c r="C6" s="30">
        <v>50000</v>
      </c>
      <c r="D6" s="30">
        <v>35000</v>
      </c>
      <c r="E6" s="30">
        <v>600</v>
      </c>
      <c r="F6" s="31">
        <v>0.08</v>
      </c>
    </row>
    <row r="7" spans="2:6" x14ac:dyDescent="0.25">
      <c r="B7" s="30">
        <v>50001</v>
      </c>
      <c r="C7" s="30">
        <v>70000</v>
      </c>
      <c r="D7" s="30">
        <v>50000</v>
      </c>
      <c r="E7" s="30">
        <v>1800</v>
      </c>
      <c r="F7" s="31">
        <v>0.14000000000000001</v>
      </c>
    </row>
    <row r="8" spans="2:6" x14ac:dyDescent="0.25">
      <c r="B8" s="30">
        <v>70001</v>
      </c>
      <c r="C8" s="30">
        <v>100000</v>
      </c>
      <c r="D8" s="30">
        <v>70000</v>
      </c>
      <c r="E8" s="30">
        <v>4600</v>
      </c>
      <c r="F8" s="31">
        <v>0.21</v>
      </c>
    </row>
    <row r="9" spans="2:6" x14ac:dyDescent="0.25">
      <c r="B9" s="30">
        <v>100001</v>
      </c>
      <c r="C9" s="30">
        <v>250000</v>
      </c>
      <c r="D9" s="30">
        <v>100000</v>
      </c>
      <c r="E9" s="30">
        <v>10900</v>
      </c>
      <c r="F9" s="31">
        <v>0.24</v>
      </c>
    </row>
    <row r="10" spans="2:6" x14ac:dyDescent="0.25">
      <c r="B10" s="30">
        <v>250001</v>
      </c>
      <c r="C10" s="30">
        <v>400000</v>
      </c>
      <c r="D10" s="30">
        <v>250000</v>
      </c>
      <c r="E10" s="30">
        <v>46900</v>
      </c>
      <c r="F10" s="31">
        <v>0.245</v>
      </c>
    </row>
    <row r="11" spans="2:6" x14ac:dyDescent="0.25">
      <c r="B11" s="30">
        <v>400001</v>
      </c>
      <c r="C11" s="30">
        <v>600000</v>
      </c>
      <c r="D11" s="30">
        <v>400000</v>
      </c>
      <c r="E11" s="30">
        <v>83650</v>
      </c>
      <c r="F11" s="31">
        <v>0.25</v>
      </c>
    </row>
    <row r="12" spans="2:6" x14ac:dyDescent="0.25">
      <c r="B12" s="30">
        <v>600001</v>
      </c>
      <c r="C12" s="30">
        <v>1000000</v>
      </c>
      <c r="D12" s="30">
        <v>600000</v>
      </c>
      <c r="E12" s="30">
        <v>133650</v>
      </c>
      <c r="F12" s="31">
        <v>0.26</v>
      </c>
    </row>
    <row r="13" spans="2:6" x14ac:dyDescent="0.25">
      <c r="B13" s="30">
        <v>1000001</v>
      </c>
      <c r="C13" s="30">
        <v>2000000</v>
      </c>
      <c r="D13" s="30">
        <v>1000000</v>
      </c>
      <c r="E13" s="30">
        <v>237650</v>
      </c>
      <c r="F13" s="31">
        <v>0.28000000000000003</v>
      </c>
    </row>
    <row r="14" spans="2:6" x14ac:dyDescent="0.25">
      <c r="B14" s="30">
        <v>2000001</v>
      </c>
      <c r="C14" s="32" t="s">
        <v>60</v>
      </c>
      <c r="D14" s="30">
        <v>2000000</v>
      </c>
      <c r="E14" s="30">
        <v>517650</v>
      </c>
      <c r="F14" s="31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Filled Form</vt:lpstr>
      <vt:lpstr>Empty Form</vt:lpstr>
      <vt:lpstr>Tax Rate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Blacky Umbreon</cp:lastModifiedBy>
  <cp:lastPrinted>2021-08-03T13:36:15Z</cp:lastPrinted>
  <dcterms:created xsi:type="dcterms:W3CDTF">2015-06-05T18:17:20Z</dcterms:created>
  <dcterms:modified xsi:type="dcterms:W3CDTF">2021-09-05T01:43:42Z</dcterms:modified>
</cp:coreProperties>
</file>