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6275" windowHeight="20250" activeTab="2"/>
  </bookViews>
  <sheets>
    <sheet name="Deviance Comparisons" sheetId="1" r:id="rId1"/>
    <sheet name="Pseudo-R2" sheetId="2" r:id="rId2"/>
    <sheet name="Confidence Intervals" sheetId="3" r:id="rId3"/>
  </sheets>
  <calcPr calcId="145621"/>
</workbook>
</file>

<file path=xl/calcChain.xml><?xml version="1.0" encoding="utf-8"?>
<calcChain xmlns="http://schemas.openxmlformats.org/spreadsheetml/2006/main">
  <c r="F21" i="2" l="1"/>
  <c r="E21" i="2"/>
  <c r="F17" i="2"/>
  <c r="E17" i="2"/>
  <c r="F13" i="2"/>
  <c r="E13" i="2"/>
  <c r="I5" i="3"/>
  <c r="H5" i="3"/>
  <c r="E7" i="3"/>
  <c r="G7" i="3" s="1"/>
  <c r="E5" i="3"/>
  <c r="F5" i="3" s="1"/>
  <c r="E9" i="2"/>
  <c r="E5" i="2"/>
  <c r="D11" i="1"/>
  <c r="E19" i="1"/>
  <c r="D19" i="1"/>
  <c r="E15" i="1"/>
  <c r="D15" i="1"/>
  <c r="F15" i="1" s="1"/>
  <c r="E11" i="1"/>
  <c r="F11" i="1"/>
  <c r="E7" i="1"/>
  <c r="D7" i="1"/>
  <c r="G5" i="3" l="1"/>
  <c r="F7" i="3"/>
  <c r="F19" i="1"/>
  <c r="F7" i="1"/>
</calcChain>
</file>

<file path=xl/sharedStrings.xml><?xml version="1.0" encoding="utf-8"?>
<sst xmlns="http://schemas.openxmlformats.org/spreadsheetml/2006/main" count="55" uniqueCount="40">
  <si>
    <t>Note: It is your job to keep track of whether deviance should go up or down! 
These formulas work with ABSOLUTE VALUES.</t>
  </si>
  <si>
    <t>Model</t>
  </si>
  <si>
    <t>Model 
Deviance</t>
  </si>
  <si>
    <t>Model 
DF</t>
  </si>
  <si>
    <t>Abs Value Deviance Diff</t>
  </si>
  <si>
    <t>DF 
Diff</t>
  </si>
  <si>
    <t>Exact p 
Value</t>
  </si>
  <si>
    <t>Test of Difference</t>
  </si>
  <si>
    <t>1a: Poisson Single-Level</t>
  </si>
  <si>
    <t>2a: Add Region Rand Int</t>
  </si>
  <si>
    <t>1a: Neg Binomial Single-Level</t>
  </si>
  <si>
    <t>2b: Add Region Rand Int</t>
  </si>
  <si>
    <t>2a: Poisson Region Rand Int</t>
  </si>
  <si>
    <t>2b: Neg Binomial Region Rand Int</t>
  </si>
  <si>
    <t>3a: Add Fixed WR UV</t>
  </si>
  <si>
    <t>3b: Add Random WR UV</t>
  </si>
  <si>
    <t xml:space="preserve">95% Random Effects Confidence Interval Calculator </t>
  </si>
  <si>
    <t>Term</t>
  </si>
  <si>
    <t>Fixed Effect</t>
  </si>
  <si>
    <t>Random Variance</t>
  </si>
  <si>
    <t>1.96*SD</t>
  </si>
  <si>
    <t>Lower CI</t>
  </si>
  <si>
    <t>Upper CI</t>
  </si>
  <si>
    <t>1b: Two-Level Empty Neg Binomial</t>
  </si>
  <si>
    <t>Region Intercept</t>
  </si>
  <si>
    <t>Log</t>
  </si>
  <si>
    <t>Count</t>
  </si>
  <si>
    <t>3c: Random Within UV Slope</t>
  </si>
  <si>
    <t>Within UV Slope</t>
  </si>
  <si>
    <t>Random Region Intercept Variance</t>
  </si>
  <si>
    <t>Random Region Within UV Slope Variance</t>
  </si>
  <si>
    <t>2b: Empty Means, Random Intercept</t>
  </si>
  <si>
    <t>Comparison</t>
  </si>
  <si>
    <t>3a: Add Fixed Between-Region UV</t>
  </si>
  <si>
    <t>% Random Region Intercept Reduced</t>
  </si>
  <si>
    <t>% Random Region Within UV Slope Reduced</t>
  </si>
  <si>
    <t>3b: Add Fixed Within-Region UV</t>
  </si>
  <si>
    <t>3c: Add Random Within-Region UV</t>
  </si>
  <si>
    <t>4a: Add Nation as Main Effect</t>
  </si>
  <si>
    <t>4b: Add Nation by UV Interactions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</si>
</sst>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00000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5" fillId="0" borderId="0"/>
    <xf numFmtId="0" fontId="1" fillId="0" borderId="0"/>
  </cellStyleXfs>
  <cellXfs count="35">
    <xf numFmtId="0" fontId="0" fillId="0" borderId="0" xfId="0"/>
    <xf numFmtId="0" fontId="1" fillId="0" borderId="0" xfId="1" applyFont="1"/>
    <xf numFmtId="0" fontId="3" fillId="0" borderId="1" xfId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164" fontId="3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4" fillId="0" borderId="0" xfId="1" applyFont="1"/>
    <xf numFmtId="4" fontId="4" fillId="0" borderId="0" xfId="1" applyNumberFormat="1" applyFont="1" applyAlignment="1">
      <alignment horizontal="center"/>
    </xf>
    <xf numFmtId="3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1" fillId="0" borderId="0" xfId="1" applyFont="1" applyAlignment="1">
      <alignment horizontal="left" indent="2"/>
    </xf>
    <xf numFmtId="4" fontId="1" fillId="0" borderId="0" xfId="1" applyNumberFormat="1" applyFont="1" applyAlignment="1">
      <alignment horizontal="center"/>
    </xf>
    <xf numFmtId="0" fontId="1" fillId="0" borderId="0" xfId="1" applyFont="1" applyAlignment="1">
      <alignment horizontal="center"/>
    </xf>
    <xf numFmtId="165" fontId="1" fillId="0" borderId="0" xfId="1" applyNumberFormat="1" applyFont="1" applyAlignment="1">
      <alignment horizontal="center"/>
    </xf>
    <xf numFmtId="4" fontId="1" fillId="0" borderId="0" xfId="1" applyNumberFormat="1" applyFont="1"/>
    <xf numFmtId="164" fontId="1" fillId="0" borderId="0" xfId="1" applyNumberFormat="1" applyFont="1" applyAlignment="1">
      <alignment horizontal="center"/>
    </xf>
    <xf numFmtId="0" fontId="0" fillId="0" borderId="0" xfId="1" applyFont="1"/>
    <xf numFmtId="0" fontId="6" fillId="0" borderId="0" xfId="4" applyFont="1" applyAlignment="1">
      <alignment horizontal="center" wrapText="1"/>
    </xf>
    <xf numFmtId="2" fontId="6" fillId="0" borderId="0" xfId="4" applyNumberFormat="1" applyFont="1" applyAlignment="1">
      <alignment horizontal="center" wrapText="1"/>
    </xf>
    <xf numFmtId="166" fontId="6" fillId="0" borderId="0" xfId="4" applyNumberFormat="1" applyFont="1" applyAlignment="1">
      <alignment horizontal="center" wrapText="1"/>
    </xf>
    <xf numFmtId="0" fontId="7" fillId="0" borderId="0" xfId="4" applyFont="1" applyAlignment="1">
      <alignment wrapText="1"/>
    </xf>
    <xf numFmtId="0" fontId="8" fillId="0" borderId="0" xfId="4" applyFont="1" applyAlignment="1">
      <alignment wrapText="1"/>
    </xf>
    <xf numFmtId="2" fontId="7" fillId="0" borderId="0" xfId="4" applyNumberFormat="1" applyFont="1" applyAlignment="1">
      <alignment wrapText="1"/>
    </xf>
    <xf numFmtId="166" fontId="7" fillId="0" borderId="0" xfId="4" applyNumberFormat="1" applyFont="1" applyAlignment="1">
      <alignment wrapText="1"/>
    </xf>
    <xf numFmtId="0" fontId="8" fillId="0" borderId="0" xfId="4" applyFont="1" applyAlignment="1">
      <alignment horizontal="left" wrapText="1" indent="2"/>
    </xf>
    <xf numFmtId="0" fontId="3" fillId="0" borderId="0" xfId="1" applyFont="1"/>
    <xf numFmtId="0" fontId="1" fillId="0" borderId="0" xfId="1"/>
    <xf numFmtId="2" fontId="1" fillId="0" borderId="0" xfId="1" applyNumberFormat="1"/>
    <xf numFmtId="0" fontId="3" fillId="0" borderId="1" xfId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0" fontId="3" fillId="0" borderId="0" xfId="1" applyFont="1" applyAlignment="1">
      <alignment horizontal="center" wrapText="1"/>
    </xf>
    <xf numFmtId="2" fontId="2" fillId="0" borderId="0" xfId="1" applyNumberFormat="1" applyFont="1" applyAlignment="1">
      <alignment horizontal="center"/>
    </xf>
  </cellXfs>
  <cellStyles count="5">
    <cellStyle name="Normal" xfId="0" builtinId="0"/>
    <cellStyle name="Normal 2" xfId="2"/>
    <cellStyle name="Normal 2 2" xfId="1"/>
    <cellStyle name="Normal 3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15" zoomScaleNormal="115" workbookViewId="0">
      <selection activeCell="A56" sqref="A56"/>
    </sheetView>
  </sheetViews>
  <sheetFormatPr defaultColWidth="9" defaultRowHeight="15" x14ac:dyDescent="0.25"/>
  <cols>
    <col min="1" max="1" width="37.7109375" style="1" customWidth="1"/>
    <col min="2" max="2" width="11.85546875" style="18" customWidth="1"/>
    <col min="3" max="3" width="9.7109375" style="15" customWidth="1"/>
    <col min="4" max="4" width="13" style="18" customWidth="1"/>
    <col min="5" max="5" width="7.28515625" style="15" customWidth="1"/>
    <col min="6" max="6" width="11.85546875" style="16" bestFit="1" customWidth="1"/>
    <col min="7" max="16384" width="9" style="1"/>
  </cols>
  <sheetData>
    <row r="1" spans="1:7" ht="30.6" customHeight="1" x14ac:dyDescent="0.25">
      <c r="A1" s="33" t="s">
        <v>0</v>
      </c>
      <c r="B1" s="33"/>
      <c r="C1" s="33"/>
      <c r="D1" s="33"/>
      <c r="E1" s="33"/>
      <c r="F1" s="33"/>
    </row>
    <row r="3" spans="1:7" ht="31.9" customHeight="1" x14ac:dyDescent="0.25">
      <c r="A3" s="2" t="s">
        <v>1</v>
      </c>
      <c r="B3" s="3" t="s">
        <v>2</v>
      </c>
      <c r="C3" s="2" t="s">
        <v>3</v>
      </c>
      <c r="D3" s="3" t="s">
        <v>4</v>
      </c>
      <c r="E3" s="2" t="s">
        <v>5</v>
      </c>
      <c r="F3" s="4" t="s">
        <v>6</v>
      </c>
      <c r="G3" s="5"/>
    </row>
    <row r="4" spans="1:7" x14ac:dyDescent="0.25">
      <c r="A4" s="5"/>
      <c r="B4" s="6"/>
      <c r="C4" s="5"/>
      <c r="D4" s="6"/>
      <c r="E4" s="5"/>
      <c r="F4" s="7"/>
      <c r="G4" s="5"/>
    </row>
    <row r="5" spans="1:7" s="8" customFormat="1" x14ac:dyDescent="0.25">
      <c r="A5" s="8" t="s">
        <v>8</v>
      </c>
      <c r="B5" s="9">
        <v>13248.92</v>
      </c>
      <c r="C5" s="10">
        <v>1</v>
      </c>
      <c r="D5" s="9"/>
      <c r="E5" s="11"/>
      <c r="F5" s="12"/>
      <c r="G5" s="11"/>
    </row>
    <row r="6" spans="1:7" s="8" customFormat="1" x14ac:dyDescent="0.25">
      <c r="A6" s="8" t="s">
        <v>9</v>
      </c>
      <c r="B6" s="9">
        <v>5681.99</v>
      </c>
      <c r="C6" s="10">
        <v>2</v>
      </c>
      <c r="D6" s="9"/>
      <c r="E6" s="11"/>
      <c r="F6" s="11"/>
      <c r="G6" s="11"/>
    </row>
    <row r="7" spans="1:7" s="8" customFormat="1" x14ac:dyDescent="0.25">
      <c r="A7" s="13" t="s">
        <v>7</v>
      </c>
      <c r="B7" s="9"/>
      <c r="C7" s="9"/>
      <c r="D7" s="14">
        <f>ABS(B5-B6)</f>
        <v>7566.93</v>
      </c>
      <c r="E7" s="15">
        <f>ABS(C5-C6)</f>
        <v>1</v>
      </c>
      <c r="F7" s="16">
        <f>CHIDIST(D7,E7)</f>
        <v>0</v>
      </c>
      <c r="G7" s="11"/>
    </row>
    <row r="8" spans="1:7" s="8" customFormat="1" x14ac:dyDescent="0.25">
      <c r="A8" s="13"/>
      <c r="B8" s="9"/>
      <c r="C8" s="11"/>
      <c r="D8" s="14"/>
      <c r="E8" s="15"/>
      <c r="F8" s="16"/>
      <c r="G8" s="11"/>
    </row>
    <row r="9" spans="1:7" s="8" customFormat="1" x14ac:dyDescent="0.25">
      <c r="A9" s="8" t="s">
        <v>10</v>
      </c>
      <c r="B9" s="9">
        <v>3052.06</v>
      </c>
      <c r="C9" s="11">
        <v>2</v>
      </c>
      <c r="D9" s="14"/>
      <c r="E9" s="15"/>
      <c r="F9" s="16"/>
      <c r="G9" s="11"/>
    </row>
    <row r="10" spans="1:7" x14ac:dyDescent="0.25">
      <c r="A10" s="8" t="s">
        <v>11</v>
      </c>
      <c r="B10" s="14">
        <v>2867.4</v>
      </c>
      <c r="C10" s="15">
        <v>3</v>
      </c>
      <c r="D10" s="17"/>
      <c r="E10" s="1"/>
    </row>
    <row r="11" spans="1:7" x14ac:dyDescent="0.25">
      <c r="A11" s="13" t="s">
        <v>7</v>
      </c>
      <c r="B11" s="14"/>
      <c r="D11" s="14">
        <f>ABS(B9-B10)</f>
        <v>184.65999999999985</v>
      </c>
      <c r="E11" s="15">
        <f>ABS(C9-C10)</f>
        <v>1</v>
      </c>
      <c r="F11" s="16">
        <f>CHIDIST(D11,E11)</f>
        <v>4.6561106532134502E-42</v>
      </c>
    </row>
    <row r="12" spans="1:7" x14ac:dyDescent="0.25">
      <c r="A12" s="13"/>
      <c r="B12" s="14"/>
      <c r="D12" s="14"/>
    </row>
    <row r="13" spans="1:7" s="8" customFormat="1" x14ac:dyDescent="0.25">
      <c r="A13" s="8" t="s">
        <v>12</v>
      </c>
      <c r="B13" s="9">
        <v>5681.99</v>
      </c>
      <c r="C13" s="10">
        <v>2</v>
      </c>
      <c r="D13" s="14"/>
      <c r="E13" s="15"/>
      <c r="F13" s="16"/>
      <c r="G13" s="11"/>
    </row>
    <row r="14" spans="1:7" x14ac:dyDescent="0.25">
      <c r="A14" s="8" t="s">
        <v>13</v>
      </c>
      <c r="B14" s="14">
        <v>2867.4</v>
      </c>
      <c r="C14" s="15">
        <v>3</v>
      </c>
      <c r="D14" s="17"/>
      <c r="E14" s="1"/>
    </row>
    <row r="15" spans="1:7" x14ac:dyDescent="0.25">
      <c r="A15" s="13" t="s">
        <v>7</v>
      </c>
      <c r="B15" s="14"/>
      <c r="D15" s="14">
        <f>ABS(B13-B14)</f>
        <v>2814.5899999999997</v>
      </c>
      <c r="E15" s="15">
        <f>ABS(C13-C14)</f>
        <v>1</v>
      </c>
      <c r="F15" s="16">
        <f>CHIDIST(D15,E15)</f>
        <v>0</v>
      </c>
    </row>
    <row r="16" spans="1:7" x14ac:dyDescent="0.25">
      <c r="A16" s="13"/>
      <c r="B16" s="14"/>
      <c r="D16" s="14"/>
    </row>
    <row r="17" spans="1:6" x14ac:dyDescent="0.25">
      <c r="A17" s="19" t="s">
        <v>14</v>
      </c>
      <c r="B17" s="14">
        <v>2851.53</v>
      </c>
      <c r="C17" s="15">
        <v>5</v>
      </c>
      <c r="D17" s="17"/>
      <c r="E17" s="1"/>
    </row>
    <row r="18" spans="1:6" x14ac:dyDescent="0.25">
      <c r="A18" s="19" t="s">
        <v>15</v>
      </c>
      <c r="B18" s="14">
        <v>2843.94</v>
      </c>
      <c r="C18" s="15">
        <v>7</v>
      </c>
      <c r="D18" s="17"/>
      <c r="E18" s="1"/>
    </row>
    <row r="19" spans="1:6" x14ac:dyDescent="0.25">
      <c r="A19" s="13" t="s">
        <v>7</v>
      </c>
      <c r="B19" s="14"/>
      <c r="D19" s="14">
        <f>ABS(B17-B18)</f>
        <v>7.5900000000001455</v>
      </c>
      <c r="E19" s="15">
        <f>ABS(C17-C18)</f>
        <v>2</v>
      </c>
      <c r="F19" s="16">
        <f>CHIDIST(D19,E19)</f>
        <v>2.2482905816733893E-2</v>
      </c>
    </row>
    <row r="20" spans="1:6" x14ac:dyDescent="0.25">
      <c r="A20" s="13"/>
    </row>
    <row r="22" spans="1:6" x14ac:dyDescent="0.25">
      <c r="A22" s="13"/>
    </row>
    <row r="23" spans="1:6" x14ac:dyDescent="0.25">
      <c r="A23" s="13"/>
    </row>
  </sheetData>
  <mergeCells count="1">
    <mergeCell ref="A1:F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115" zoomScaleNormal="115" workbookViewId="0">
      <pane ySplit="1" topLeftCell="A2" activePane="bottomLeft" state="frozen"/>
      <selection pane="bottomLeft" activeCell="A19" sqref="A19:C19"/>
    </sheetView>
  </sheetViews>
  <sheetFormatPr defaultRowHeight="12.75" x14ac:dyDescent="0.2"/>
  <cols>
    <col min="1" max="1" width="33.28515625" style="23" customWidth="1"/>
    <col min="2" max="2" width="13.28515625" style="25" customWidth="1"/>
    <col min="3" max="3" width="14.140625" style="25" customWidth="1"/>
    <col min="4" max="4" width="4.140625" style="23" customWidth="1"/>
    <col min="5" max="5" width="14.28515625" style="26" customWidth="1"/>
    <col min="6" max="6" width="15.5703125" style="26" customWidth="1"/>
    <col min="7" max="254" width="9.140625" style="23"/>
    <col min="255" max="255" width="34.85546875" style="23" customWidth="1"/>
    <col min="256" max="256" width="9.7109375" style="23" customWidth="1"/>
    <col min="257" max="257" width="13.28515625" style="23" customWidth="1"/>
    <col min="258" max="258" width="14.140625" style="23" customWidth="1"/>
    <col min="259" max="259" width="4.140625" style="23" customWidth="1"/>
    <col min="260" max="260" width="11.28515625" style="23" customWidth="1"/>
    <col min="261" max="261" width="11.28515625" style="23" bestFit="1" customWidth="1"/>
    <col min="262" max="262" width="14.28515625" style="23" customWidth="1"/>
    <col min="263" max="510" width="9.140625" style="23"/>
    <col min="511" max="511" width="34.85546875" style="23" customWidth="1"/>
    <col min="512" max="512" width="9.7109375" style="23" customWidth="1"/>
    <col min="513" max="513" width="13.28515625" style="23" customWidth="1"/>
    <col min="514" max="514" width="14.140625" style="23" customWidth="1"/>
    <col min="515" max="515" width="4.140625" style="23" customWidth="1"/>
    <col min="516" max="516" width="11.28515625" style="23" customWidth="1"/>
    <col min="517" max="517" width="11.28515625" style="23" bestFit="1" customWidth="1"/>
    <col min="518" max="518" width="14.28515625" style="23" customWidth="1"/>
    <col min="519" max="766" width="9.140625" style="23"/>
    <col min="767" max="767" width="34.85546875" style="23" customWidth="1"/>
    <col min="768" max="768" width="9.7109375" style="23" customWidth="1"/>
    <col min="769" max="769" width="13.28515625" style="23" customWidth="1"/>
    <col min="770" max="770" width="14.140625" style="23" customWidth="1"/>
    <col min="771" max="771" width="4.140625" style="23" customWidth="1"/>
    <col min="772" max="772" width="11.28515625" style="23" customWidth="1"/>
    <col min="773" max="773" width="11.28515625" style="23" bestFit="1" customWidth="1"/>
    <col min="774" max="774" width="14.28515625" style="23" customWidth="1"/>
    <col min="775" max="1022" width="9.140625" style="23"/>
    <col min="1023" max="1023" width="34.85546875" style="23" customWidth="1"/>
    <col min="1024" max="1024" width="9.7109375" style="23" customWidth="1"/>
    <col min="1025" max="1025" width="13.28515625" style="23" customWidth="1"/>
    <col min="1026" max="1026" width="14.140625" style="23" customWidth="1"/>
    <col min="1027" max="1027" width="4.140625" style="23" customWidth="1"/>
    <col min="1028" max="1028" width="11.28515625" style="23" customWidth="1"/>
    <col min="1029" max="1029" width="11.28515625" style="23" bestFit="1" customWidth="1"/>
    <col min="1030" max="1030" width="14.28515625" style="23" customWidth="1"/>
    <col min="1031" max="1278" width="9.140625" style="23"/>
    <col min="1279" max="1279" width="34.85546875" style="23" customWidth="1"/>
    <col min="1280" max="1280" width="9.7109375" style="23" customWidth="1"/>
    <col min="1281" max="1281" width="13.28515625" style="23" customWidth="1"/>
    <col min="1282" max="1282" width="14.140625" style="23" customWidth="1"/>
    <col min="1283" max="1283" width="4.140625" style="23" customWidth="1"/>
    <col min="1284" max="1284" width="11.28515625" style="23" customWidth="1"/>
    <col min="1285" max="1285" width="11.28515625" style="23" bestFit="1" customWidth="1"/>
    <col min="1286" max="1286" width="14.28515625" style="23" customWidth="1"/>
    <col min="1287" max="1534" width="9.140625" style="23"/>
    <col min="1535" max="1535" width="34.85546875" style="23" customWidth="1"/>
    <col min="1536" max="1536" width="9.7109375" style="23" customWidth="1"/>
    <col min="1537" max="1537" width="13.28515625" style="23" customWidth="1"/>
    <col min="1538" max="1538" width="14.140625" style="23" customWidth="1"/>
    <col min="1539" max="1539" width="4.140625" style="23" customWidth="1"/>
    <col min="1540" max="1540" width="11.28515625" style="23" customWidth="1"/>
    <col min="1541" max="1541" width="11.28515625" style="23" bestFit="1" customWidth="1"/>
    <col min="1542" max="1542" width="14.28515625" style="23" customWidth="1"/>
    <col min="1543" max="1790" width="9.140625" style="23"/>
    <col min="1791" max="1791" width="34.85546875" style="23" customWidth="1"/>
    <col min="1792" max="1792" width="9.7109375" style="23" customWidth="1"/>
    <col min="1793" max="1793" width="13.28515625" style="23" customWidth="1"/>
    <col min="1794" max="1794" width="14.140625" style="23" customWidth="1"/>
    <col min="1795" max="1795" width="4.140625" style="23" customWidth="1"/>
    <col min="1796" max="1796" width="11.28515625" style="23" customWidth="1"/>
    <col min="1797" max="1797" width="11.28515625" style="23" bestFit="1" customWidth="1"/>
    <col min="1798" max="1798" width="14.28515625" style="23" customWidth="1"/>
    <col min="1799" max="2046" width="9.140625" style="23"/>
    <col min="2047" max="2047" width="34.85546875" style="23" customWidth="1"/>
    <col min="2048" max="2048" width="9.7109375" style="23" customWidth="1"/>
    <col min="2049" max="2049" width="13.28515625" style="23" customWidth="1"/>
    <col min="2050" max="2050" width="14.140625" style="23" customWidth="1"/>
    <col min="2051" max="2051" width="4.140625" style="23" customWidth="1"/>
    <col min="2052" max="2052" width="11.28515625" style="23" customWidth="1"/>
    <col min="2053" max="2053" width="11.28515625" style="23" bestFit="1" customWidth="1"/>
    <col min="2054" max="2054" width="14.28515625" style="23" customWidth="1"/>
    <col min="2055" max="2302" width="9.140625" style="23"/>
    <col min="2303" max="2303" width="34.85546875" style="23" customWidth="1"/>
    <col min="2304" max="2304" width="9.7109375" style="23" customWidth="1"/>
    <col min="2305" max="2305" width="13.28515625" style="23" customWidth="1"/>
    <col min="2306" max="2306" width="14.140625" style="23" customWidth="1"/>
    <col min="2307" max="2307" width="4.140625" style="23" customWidth="1"/>
    <col min="2308" max="2308" width="11.28515625" style="23" customWidth="1"/>
    <col min="2309" max="2309" width="11.28515625" style="23" bestFit="1" customWidth="1"/>
    <col min="2310" max="2310" width="14.28515625" style="23" customWidth="1"/>
    <col min="2311" max="2558" width="9.140625" style="23"/>
    <col min="2559" max="2559" width="34.85546875" style="23" customWidth="1"/>
    <col min="2560" max="2560" width="9.7109375" style="23" customWidth="1"/>
    <col min="2561" max="2561" width="13.28515625" style="23" customWidth="1"/>
    <col min="2562" max="2562" width="14.140625" style="23" customWidth="1"/>
    <col min="2563" max="2563" width="4.140625" style="23" customWidth="1"/>
    <col min="2564" max="2564" width="11.28515625" style="23" customWidth="1"/>
    <col min="2565" max="2565" width="11.28515625" style="23" bestFit="1" customWidth="1"/>
    <col min="2566" max="2566" width="14.28515625" style="23" customWidth="1"/>
    <col min="2567" max="2814" width="9.140625" style="23"/>
    <col min="2815" max="2815" width="34.85546875" style="23" customWidth="1"/>
    <col min="2816" max="2816" width="9.7109375" style="23" customWidth="1"/>
    <col min="2817" max="2817" width="13.28515625" style="23" customWidth="1"/>
    <col min="2818" max="2818" width="14.140625" style="23" customWidth="1"/>
    <col min="2819" max="2819" width="4.140625" style="23" customWidth="1"/>
    <col min="2820" max="2820" width="11.28515625" style="23" customWidth="1"/>
    <col min="2821" max="2821" width="11.28515625" style="23" bestFit="1" customWidth="1"/>
    <col min="2822" max="2822" width="14.28515625" style="23" customWidth="1"/>
    <col min="2823" max="3070" width="9.140625" style="23"/>
    <col min="3071" max="3071" width="34.85546875" style="23" customWidth="1"/>
    <col min="3072" max="3072" width="9.7109375" style="23" customWidth="1"/>
    <col min="3073" max="3073" width="13.28515625" style="23" customWidth="1"/>
    <col min="3074" max="3074" width="14.140625" style="23" customWidth="1"/>
    <col min="3075" max="3075" width="4.140625" style="23" customWidth="1"/>
    <col min="3076" max="3076" width="11.28515625" style="23" customWidth="1"/>
    <col min="3077" max="3077" width="11.28515625" style="23" bestFit="1" customWidth="1"/>
    <col min="3078" max="3078" width="14.28515625" style="23" customWidth="1"/>
    <col min="3079" max="3326" width="9.140625" style="23"/>
    <col min="3327" max="3327" width="34.85546875" style="23" customWidth="1"/>
    <col min="3328" max="3328" width="9.7109375" style="23" customWidth="1"/>
    <col min="3329" max="3329" width="13.28515625" style="23" customWidth="1"/>
    <col min="3330" max="3330" width="14.140625" style="23" customWidth="1"/>
    <col min="3331" max="3331" width="4.140625" style="23" customWidth="1"/>
    <col min="3332" max="3332" width="11.28515625" style="23" customWidth="1"/>
    <col min="3333" max="3333" width="11.28515625" style="23" bestFit="1" customWidth="1"/>
    <col min="3334" max="3334" width="14.28515625" style="23" customWidth="1"/>
    <col min="3335" max="3582" width="9.140625" style="23"/>
    <col min="3583" max="3583" width="34.85546875" style="23" customWidth="1"/>
    <col min="3584" max="3584" width="9.7109375" style="23" customWidth="1"/>
    <col min="3585" max="3585" width="13.28515625" style="23" customWidth="1"/>
    <col min="3586" max="3586" width="14.140625" style="23" customWidth="1"/>
    <col min="3587" max="3587" width="4.140625" style="23" customWidth="1"/>
    <col min="3588" max="3588" width="11.28515625" style="23" customWidth="1"/>
    <col min="3589" max="3589" width="11.28515625" style="23" bestFit="1" customWidth="1"/>
    <col min="3590" max="3590" width="14.28515625" style="23" customWidth="1"/>
    <col min="3591" max="3838" width="9.140625" style="23"/>
    <col min="3839" max="3839" width="34.85546875" style="23" customWidth="1"/>
    <col min="3840" max="3840" width="9.7109375" style="23" customWidth="1"/>
    <col min="3841" max="3841" width="13.28515625" style="23" customWidth="1"/>
    <col min="3842" max="3842" width="14.140625" style="23" customWidth="1"/>
    <col min="3843" max="3843" width="4.140625" style="23" customWidth="1"/>
    <col min="3844" max="3844" width="11.28515625" style="23" customWidth="1"/>
    <col min="3845" max="3845" width="11.28515625" style="23" bestFit="1" customWidth="1"/>
    <col min="3846" max="3846" width="14.28515625" style="23" customWidth="1"/>
    <col min="3847" max="4094" width="9.140625" style="23"/>
    <col min="4095" max="4095" width="34.85546875" style="23" customWidth="1"/>
    <col min="4096" max="4096" width="9.7109375" style="23" customWidth="1"/>
    <col min="4097" max="4097" width="13.28515625" style="23" customWidth="1"/>
    <col min="4098" max="4098" width="14.140625" style="23" customWidth="1"/>
    <col min="4099" max="4099" width="4.140625" style="23" customWidth="1"/>
    <col min="4100" max="4100" width="11.28515625" style="23" customWidth="1"/>
    <col min="4101" max="4101" width="11.28515625" style="23" bestFit="1" customWidth="1"/>
    <col min="4102" max="4102" width="14.28515625" style="23" customWidth="1"/>
    <col min="4103" max="4350" width="9.140625" style="23"/>
    <col min="4351" max="4351" width="34.85546875" style="23" customWidth="1"/>
    <col min="4352" max="4352" width="9.7109375" style="23" customWidth="1"/>
    <col min="4353" max="4353" width="13.28515625" style="23" customWidth="1"/>
    <col min="4354" max="4354" width="14.140625" style="23" customWidth="1"/>
    <col min="4355" max="4355" width="4.140625" style="23" customWidth="1"/>
    <col min="4356" max="4356" width="11.28515625" style="23" customWidth="1"/>
    <col min="4357" max="4357" width="11.28515625" style="23" bestFit="1" customWidth="1"/>
    <col min="4358" max="4358" width="14.28515625" style="23" customWidth="1"/>
    <col min="4359" max="4606" width="9.140625" style="23"/>
    <col min="4607" max="4607" width="34.85546875" style="23" customWidth="1"/>
    <col min="4608" max="4608" width="9.7109375" style="23" customWidth="1"/>
    <col min="4609" max="4609" width="13.28515625" style="23" customWidth="1"/>
    <col min="4610" max="4610" width="14.140625" style="23" customWidth="1"/>
    <col min="4611" max="4611" width="4.140625" style="23" customWidth="1"/>
    <col min="4612" max="4612" width="11.28515625" style="23" customWidth="1"/>
    <col min="4613" max="4613" width="11.28515625" style="23" bestFit="1" customWidth="1"/>
    <col min="4614" max="4614" width="14.28515625" style="23" customWidth="1"/>
    <col min="4615" max="4862" width="9.140625" style="23"/>
    <col min="4863" max="4863" width="34.85546875" style="23" customWidth="1"/>
    <col min="4864" max="4864" width="9.7109375" style="23" customWidth="1"/>
    <col min="4865" max="4865" width="13.28515625" style="23" customWidth="1"/>
    <col min="4866" max="4866" width="14.140625" style="23" customWidth="1"/>
    <col min="4867" max="4867" width="4.140625" style="23" customWidth="1"/>
    <col min="4868" max="4868" width="11.28515625" style="23" customWidth="1"/>
    <col min="4869" max="4869" width="11.28515625" style="23" bestFit="1" customWidth="1"/>
    <col min="4870" max="4870" width="14.28515625" style="23" customWidth="1"/>
    <col min="4871" max="5118" width="9.140625" style="23"/>
    <col min="5119" max="5119" width="34.85546875" style="23" customWidth="1"/>
    <col min="5120" max="5120" width="9.7109375" style="23" customWidth="1"/>
    <col min="5121" max="5121" width="13.28515625" style="23" customWidth="1"/>
    <col min="5122" max="5122" width="14.140625" style="23" customWidth="1"/>
    <col min="5123" max="5123" width="4.140625" style="23" customWidth="1"/>
    <col min="5124" max="5124" width="11.28515625" style="23" customWidth="1"/>
    <col min="5125" max="5125" width="11.28515625" style="23" bestFit="1" customWidth="1"/>
    <col min="5126" max="5126" width="14.28515625" style="23" customWidth="1"/>
    <col min="5127" max="5374" width="9.140625" style="23"/>
    <col min="5375" max="5375" width="34.85546875" style="23" customWidth="1"/>
    <col min="5376" max="5376" width="9.7109375" style="23" customWidth="1"/>
    <col min="5377" max="5377" width="13.28515625" style="23" customWidth="1"/>
    <col min="5378" max="5378" width="14.140625" style="23" customWidth="1"/>
    <col min="5379" max="5379" width="4.140625" style="23" customWidth="1"/>
    <col min="5380" max="5380" width="11.28515625" style="23" customWidth="1"/>
    <col min="5381" max="5381" width="11.28515625" style="23" bestFit="1" customWidth="1"/>
    <col min="5382" max="5382" width="14.28515625" style="23" customWidth="1"/>
    <col min="5383" max="5630" width="9.140625" style="23"/>
    <col min="5631" max="5631" width="34.85546875" style="23" customWidth="1"/>
    <col min="5632" max="5632" width="9.7109375" style="23" customWidth="1"/>
    <col min="5633" max="5633" width="13.28515625" style="23" customWidth="1"/>
    <col min="5634" max="5634" width="14.140625" style="23" customWidth="1"/>
    <col min="5635" max="5635" width="4.140625" style="23" customWidth="1"/>
    <col min="5636" max="5636" width="11.28515625" style="23" customWidth="1"/>
    <col min="5637" max="5637" width="11.28515625" style="23" bestFit="1" customWidth="1"/>
    <col min="5638" max="5638" width="14.28515625" style="23" customWidth="1"/>
    <col min="5639" max="5886" width="9.140625" style="23"/>
    <col min="5887" max="5887" width="34.85546875" style="23" customWidth="1"/>
    <col min="5888" max="5888" width="9.7109375" style="23" customWidth="1"/>
    <col min="5889" max="5889" width="13.28515625" style="23" customWidth="1"/>
    <col min="5890" max="5890" width="14.140625" style="23" customWidth="1"/>
    <col min="5891" max="5891" width="4.140625" style="23" customWidth="1"/>
    <col min="5892" max="5892" width="11.28515625" style="23" customWidth="1"/>
    <col min="5893" max="5893" width="11.28515625" style="23" bestFit="1" customWidth="1"/>
    <col min="5894" max="5894" width="14.28515625" style="23" customWidth="1"/>
    <col min="5895" max="6142" width="9.140625" style="23"/>
    <col min="6143" max="6143" width="34.85546875" style="23" customWidth="1"/>
    <col min="6144" max="6144" width="9.7109375" style="23" customWidth="1"/>
    <col min="6145" max="6145" width="13.28515625" style="23" customWidth="1"/>
    <col min="6146" max="6146" width="14.140625" style="23" customWidth="1"/>
    <col min="6147" max="6147" width="4.140625" style="23" customWidth="1"/>
    <col min="6148" max="6148" width="11.28515625" style="23" customWidth="1"/>
    <col min="6149" max="6149" width="11.28515625" style="23" bestFit="1" customWidth="1"/>
    <col min="6150" max="6150" width="14.28515625" style="23" customWidth="1"/>
    <col min="6151" max="6398" width="9.140625" style="23"/>
    <col min="6399" max="6399" width="34.85546875" style="23" customWidth="1"/>
    <col min="6400" max="6400" width="9.7109375" style="23" customWidth="1"/>
    <col min="6401" max="6401" width="13.28515625" style="23" customWidth="1"/>
    <col min="6402" max="6402" width="14.140625" style="23" customWidth="1"/>
    <col min="6403" max="6403" width="4.140625" style="23" customWidth="1"/>
    <col min="6404" max="6404" width="11.28515625" style="23" customWidth="1"/>
    <col min="6405" max="6405" width="11.28515625" style="23" bestFit="1" customWidth="1"/>
    <col min="6406" max="6406" width="14.28515625" style="23" customWidth="1"/>
    <col min="6407" max="6654" width="9.140625" style="23"/>
    <col min="6655" max="6655" width="34.85546875" style="23" customWidth="1"/>
    <col min="6656" max="6656" width="9.7109375" style="23" customWidth="1"/>
    <col min="6657" max="6657" width="13.28515625" style="23" customWidth="1"/>
    <col min="6658" max="6658" width="14.140625" style="23" customWidth="1"/>
    <col min="6659" max="6659" width="4.140625" style="23" customWidth="1"/>
    <col min="6660" max="6660" width="11.28515625" style="23" customWidth="1"/>
    <col min="6661" max="6661" width="11.28515625" style="23" bestFit="1" customWidth="1"/>
    <col min="6662" max="6662" width="14.28515625" style="23" customWidth="1"/>
    <col min="6663" max="6910" width="9.140625" style="23"/>
    <col min="6911" max="6911" width="34.85546875" style="23" customWidth="1"/>
    <col min="6912" max="6912" width="9.7109375" style="23" customWidth="1"/>
    <col min="6913" max="6913" width="13.28515625" style="23" customWidth="1"/>
    <col min="6914" max="6914" width="14.140625" style="23" customWidth="1"/>
    <col min="6915" max="6915" width="4.140625" style="23" customWidth="1"/>
    <col min="6916" max="6916" width="11.28515625" style="23" customWidth="1"/>
    <col min="6917" max="6917" width="11.28515625" style="23" bestFit="1" customWidth="1"/>
    <col min="6918" max="6918" width="14.28515625" style="23" customWidth="1"/>
    <col min="6919" max="7166" width="9.140625" style="23"/>
    <col min="7167" max="7167" width="34.85546875" style="23" customWidth="1"/>
    <col min="7168" max="7168" width="9.7109375" style="23" customWidth="1"/>
    <col min="7169" max="7169" width="13.28515625" style="23" customWidth="1"/>
    <col min="7170" max="7170" width="14.140625" style="23" customWidth="1"/>
    <col min="7171" max="7171" width="4.140625" style="23" customWidth="1"/>
    <col min="7172" max="7172" width="11.28515625" style="23" customWidth="1"/>
    <col min="7173" max="7173" width="11.28515625" style="23" bestFit="1" customWidth="1"/>
    <col min="7174" max="7174" width="14.28515625" style="23" customWidth="1"/>
    <col min="7175" max="7422" width="9.140625" style="23"/>
    <col min="7423" max="7423" width="34.85546875" style="23" customWidth="1"/>
    <col min="7424" max="7424" width="9.7109375" style="23" customWidth="1"/>
    <col min="7425" max="7425" width="13.28515625" style="23" customWidth="1"/>
    <col min="7426" max="7426" width="14.140625" style="23" customWidth="1"/>
    <col min="7427" max="7427" width="4.140625" style="23" customWidth="1"/>
    <col min="7428" max="7428" width="11.28515625" style="23" customWidth="1"/>
    <col min="7429" max="7429" width="11.28515625" style="23" bestFit="1" customWidth="1"/>
    <col min="7430" max="7430" width="14.28515625" style="23" customWidth="1"/>
    <col min="7431" max="7678" width="9.140625" style="23"/>
    <col min="7679" max="7679" width="34.85546875" style="23" customWidth="1"/>
    <col min="7680" max="7680" width="9.7109375" style="23" customWidth="1"/>
    <col min="7681" max="7681" width="13.28515625" style="23" customWidth="1"/>
    <col min="7682" max="7682" width="14.140625" style="23" customWidth="1"/>
    <col min="7683" max="7683" width="4.140625" style="23" customWidth="1"/>
    <col min="7684" max="7684" width="11.28515625" style="23" customWidth="1"/>
    <col min="7685" max="7685" width="11.28515625" style="23" bestFit="1" customWidth="1"/>
    <col min="7686" max="7686" width="14.28515625" style="23" customWidth="1"/>
    <col min="7687" max="7934" width="9.140625" style="23"/>
    <col min="7935" max="7935" width="34.85546875" style="23" customWidth="1"/>
    <col min="7936" max="7936" width="9.7109375" style="23" customWidth="1"/>
    <col min="7937" max="7937" width="13.28515625" style="23" customWidth="1"/>
    <col min="7938" max="7938" width="14.140625" style="23" customWidth="1"/>
    <col min="7939" max="7939" width="4.140625" style="23" customWidth="1"/>
    <col min="7940" max="7940" width="11.28515625" style="23" customWidth="1"/>
    <col min="7941" max="7941" width="11.28515625" style="23" bestFit="1" customWidth="1"/>
    <col min="7942" max="7942" width="14.28515625" style="23" customWidth="1"/>
    <col min="7943" max="8190" width="9.140625" style="23"/>
    <col min="8191" max="8191" width="34.85546875" style="23" customWidth="1"/>
    <col min="8192" max="8192" width="9.7109375" style="23" customWidth="1"/>
    <col min="8193" max="8193" width="13.28515625" style="23" customWidth="1"/>
    <col min="8194" max="8194" width="14.140625" style="23" customWidth="1"/>
    <col min="8195" max="8195" width="4.140625" style="23" customWidth="1"/>
    <col min="8196" max="8196" width="11.28515625" style="23" customWidth="1"/>
    <col min="8197" max="8197" width="11.28515625" style="23" bestFit="1" customWidth="1"/>
    <col min="8198" max="8198" width="14.28515625" style="23" customWidth="1"/>
    <col min="8199" max="8446" width="9.140625" style="23"/>
    <col min="8447" max="8447" width="34.85546875" style="23" customWidth="1"/>
    <col min="8448" max="8448" width="9.7109375" style="23" customWidth="1"/>
    <col min="8449" max="8449" width="13.28515625" style="23" customWidth="1"/>
    <col min="8450" max="8450" width="14.140625" style="23" customWidth="1"/>
    <col min="8451" max="8451" width="4.140625" style="23" customWidth="1"/>
    <col min="8452" max="8452" width="11.28515625" style="23" customWidth="1"/>
    <col min="8453" max="8453" width="11.28515625" style="23" bestFit="1" customWidth="1"/>
    <col min="8454" max="8454" width="14.28515625" style="23" customWidth="1"/>
    <col min="8455" max="8702" width="9.140625" style="23"/>
    <col min="8703" max="8703" width="34.85546875" style="23" customWidth="1"/>
    <col min="8704" max="8704" width="9.7109375" style="23" customWidth="1"/>
    <col min="8705" max="8705" width="13.28515625" style="23" customWidth="1"/>
    <col min="8706" max="8706" width="14.140625" style="23" customWidth="1"/>
    <col min="8707" max="8707" width="4.140625" style="23" customWidth="1"/>
    <col min="8708" max="8708" width="11.28515625" style="23" customWidth="1"/>
    <col min="8709" max="8709" width="11.28515625" style="23" bestFit="1" customWidth="1"/>
    <col min="8710" max="8710" width="14.28515625" style="23" customWidth="1"/>
    <col min="8711" max="8958" width="9.140625" style="23"/>
    <col min="8959" max="8959" width="34.85546875" style="23" customWidth="1"/>
    <col min="8960" max="8960" width="9.7109375" style="23" customWidth="1"/>
    <col min="8961" max="8961" width="13.28515625" style="23" customWidth="1"/>
    <col min="8962" max="8962" width="14.140625" style="23" customWidth="1"/>
    <col min="8963" max="8963" width="4.140625" style="23" customWidth="1"/>
    <col min="8964" max="8964" width="11.28515625" style="23" customWidth="1"/>
    <col min="8965" max="8965" width="11.28515625" style="23" bestFit="1" customWidth="1"/>
    <col min="8966" max="8966" width="14.28515625" style="23" customWidth="1"/>
    <col min="8967" max="9214" width="9.140625" style="23"/>
    <col min="9215" max="9215" width="34.85546875" style="23" customWidth="1"/>
    <col min="9216" max="9216" width="9.7109375" style="23" customWidth="1"/>
    <col min="9217" max="9217" width="13.28515625" style="23" customWidth="1"/>
    <col min="9218" max="9218" width="14.140625" style="23" customWidth="1"/>
    <col min="9219" max="9219" width="4.140625" style="23" customWidth="1"/>
    <col min="9220" max="9220" width="11.28515625" style="23" customWidth="1"/>
    <col min="9221" max="9221" width="11.28515625" style="23" bestFit="1" customWidth="1"/>
    <col min="9222" max="9222" width="14.28515625" style="23" customWidth="1"/>
    <col min="9223" max="9470" width="9.140625" style="23"/>
    <col min="9471" max="9471" width="34.85546875" style="23" customWidth="1"/>
    <col min="9472" max="9472" width="9.7109375" style="23" customWidth="1"/>
    <col min="9473" max="9473" width="13.28515625" style="23" customWidth="1"/>
    <col min="9474" max="9474" width="14.140625" style="23" customWidth="1"/>
    <col min="9475" max="9475" width="4.140625" style="23" customWidth="1"/>
    <col min="9476" max="9476" width="11.28515625" style="23" customWidth="1"/>
    <col min="9477" max="9477" width="11.28515625" style="23" bestFit="1" customWidth="1"/>
    <col min="9478" max="9478" width="14.28515625" style="23" customWidth="1"/>
    <col min="9479" max="9726" width="9.140625" style="23"/>
    <col min="9727" max="9727" width="34.85546875" style="23" customWidth="1"/>
    <col min="9728" max="9728" width="9.7109375" style="23" customWidth="1"/>
    <col min="9729" max="9729" width="13.28515625" style="23" customWidth="1"/>
    <col min="9730" max="9730" width="14.140625" style="23" customWidth="1"/>
    <col min="9731" max="9731" width="4.140625" style="23" customWidth="1"/>
    <col min="9732" max="9732" width="11.28515625" style="23" customWidth="1"/>
    <col min="9733" max="9733" width="11.28515625" style="23" bestFit="1" customWidth="1"/>
    <col min="9734" max="9734" width="14.28515625" style="23" customWidth="1"/>
    <col min="9735" max="9982" width="9.140625" style="23"/>
    <col min="9983" max="9983" width="34.85546875" style="23" customWidth="1"/>
    <col min="9984" max="9984" width="9.7109375" style="23" customWidth="1"/>
    <col min="9985" max="9985" width="13.28515625" style="23" customWidth="1"/>
    <col min="9986" max="9986" width="14.140625" style="23" customWidth="1"/>
    <col min="9987" max="9987" width="4.140625" style="23" customWidth="1"/>
    <col min="9988" max="9988" width="11.28515625" style="23" customWidth="1"/>
    <col min="9989" max="9989" width="11.28515625" style="23" bestFit="1" customWidth="1"/>
    <col min="9990" max="9990" width="14.28515625" style="23" customWidth="1"/>
    <col min="9991" max="10238" width="9.140625" style="23"/>
    <col min="10239" max="10239" width="34.85546875" style="23" customWidth="1"/>
    <col min="10240" max="10240" width="9.7109375" style="23" customWidth="1"/>
    <col min="10241" max="10241" width="13.28515625" style="23" customWidth="1"/>
    <col min="10242" max="10242" width="14.140625" style="23" customWidth="1"/>
    <col min="10243" max="10243" width="4.140625" style="23" customWidth="1"/>
    <col min="10244" max="10244" width="11.28515625" style="23" customWidth="1"/>
    <col min="10245" max="10245" width="11.28515625" style="23" bestFit="1" customWidth="1"/>
    <col min="10246" max="10246" width="14.28515625" style="23" customWidth="1"/>
    <col min="10247" max="10494" width="9.140625" style="23"/>
    <col min="10495" max="10495" width="34.85546875" style="23" customWidth="1"/>
    <col min="10496" max="10496" width="9.7109375" style="23" customWidth="1"/>
    <col min="10497" max="10497" width="13.28515625" style="23" customWidth="1"/>
    <col min="10498" max="10498" width="14.140625" style="23" customWidth="1"/>
    <col min="10499" max="10499" width="4.140625" style="23" customWidth="1"/>
    <col min="10500" max="10500" width="11.28515625" style="23" customWidth="1"/>
    <col min="10501" max="10501" width="11.28515625" style="23" bestFit="1" customWidth="1"/>
    <col min="10502" max="10502" width="14.28515625" style="23" customWidth="1"/>
    <col min="10503" max="10750" width="9.140625" style="23"/>
    <col min="10751" max="10751" width="34.85546875" style="23" customWidth="1"/>
    <col min="10752" max="10752" width="9.7109375" style="23" customWidth="1"/>
    <col min="10753" max="10753" width="13.28515625" style="23" customWidth="1"/>
    <col min="10754" max="10754" width="14.140625" style="23" customWidth="1"/>
    <col min="10755" max="10755" width="4.140625" style="23" customWidth="1"/>
    <col min="10756" max="10756" width="11.28515625" style="23" customWidth="1"/>
    <col min="10757" max="10757" width="11.28515625" style="23" bestFit="1" customWidth="1"/>
    <col min="10758" max="10758" width="14.28515625" style="23" customWidth="1"/>
    <col min="10759" max="11006" width="9.140625" style="23"/>
    <col min="11007" max="11007" width="34.85546875" style="23" customWidth="1"/>
    <col min="11008" max="11008" width="9.7109375" style="23" customWidth="1"/>
    <col min="11009" max="11009" width="13.28515625" style="23" customWidth="1"/>
    <col min="11010" max="11010" width="14.140625" style="23" customWidth="1"/>
    <col min="11011" max="11011" width="4.140625" style="23" customWidth="1"/>
    <col min="11012" max="11012" width="11.28515625" style="23" customWidth="1"/>
    <col min="11013" max="11013" width="11.28515625" style="23" bestFit="1" customWidth="1"/>
    <col min="11014" max="11014" width="14.28515625" style="23" customWidth="1"/>
    <col min="11015" max="11262" width="9.140625" style="23"/>
    <col min="11263" max="11263" width="34.85546875" style="23" customWidth="1"/>
    <col min="11264" max="11264" width="9.7109375" style="23" customWidth="1"/>
    <col min="11265" max="11265" width="13.28515625" style="23" customWidth="1"/>
    <col min="11266" max="11266" width="14.140625" style="23" customWidth="1"/>
    <col min="11267" max="11267" width="4.140625" style="23" customWidth="1"/>
    <col min="11268" max="11268" width="11.28515625" style="23" customWidth="1"/>
    <col min="11269" max="11269" width="11.28515625" style="23" bestFit="1" customWidth="1"/>
    <col min="11270" max="11270" width="14.28515625" style="23" customWidth="1"/>
    <col min="11271" max="11518" width="9.140625" style="23"/>
    <col min="11519" max="11519" width="34.85546875" style="23" customWidth="1"/>
    <col min="11520" max="11520" width="9.7109375" style="23" customWidth="1"/>
    <col min="11521" max="11521" width="13.28515625" style="23" customWidth="1"/>
    <col min="11522" max="11522" width="14.140625" style="23" customWidth="1"/>
    <col min="11523" max="11523" width="4.140625" style="23" customWidth="1"/>
    <col min="11524" max="11524" width="11.28515625" style="23" customWidth="1"/>
    <col min="11525" max="11525" width="11.28515625" style="23" bestFit="1" customWidth="1"/>
    <col min="11526" max="11526" width="14.28515625" style="23" customWidth="1"/>
    <col min="11527" max="11774" width="9.140625" style="23"/>
    <col min="11775" max="11775" width="34.85546875" style="23" customWidth="1"/>
    <col min="11776" max="11776" width="9.7109375" style="23" customWidth="1"/>
    <col min="11777" max="11777" width="13.28515625" style="23" customWidth="1"/>
    <col min="11778" max="11778" width="14.140625" style="23" customWidth="1"/>
    <col min="11779" max="11779" width="4.140625" style="23" customWidth="1"/>
    <col min="11780" max="11780" width="11.28515625" style="23" customWidth="1"/>
    <col min="11781" max="11781" width="11.28515625" style="23" bestFit="1" customWidth="1"/>
    <col min="11782" max="11782" width="14.28515625" style="23" customWidth="1"/>
    <col min="11783" max="12030" width="9.140625" style="23"/>
    <col min="12031" max="12031" width="34.85546875" style="23" customWidth="1"/>
    <col min="12032" max="12032" width="9.7109375" style="23" customWidth="1"/>
    <col min="12033" max="12033" width="13.28515625" style="23" customWidth="1"/>
    <col min="12034" max="12034" width="14.140625" style="23" customWidth="1"/>
    <col min="12035" max="12035" width="4.140625" style="23" customWidth="1"/>
    <col min="12036" max="12036" width="11.28515625" style="23" customWidth="1"/>
    <col min="12037" max="12037" width="11.28515625" style="23" bestFit="1" customWidth="1"/>
    <col min="12038" max="12038" width="14.28515625" style="23" customWidth="1"/>
    <col min="12039" max="12286" width="9.140625" style="23"/>
    <col min="12287" max="12287" width="34.85546875" style="23" customWidth="1"/>
    <col min="12288" max="12288" width="9.7109375" style="23" customWidth="1"/>
    <col min="12289" max="12289" width="13.28515625" style="23" customWidth="1"/>
    <col min="12290" max="12290" width="14.140625" style="23" customWidth="1"/>
    <col min="12291" max="12291" width="4.140625" style="23" customWidth="1"/>
    <col min="12292" max="12292" width="11.28515625" style="23" customWidth="1"/>
    <col min="12293" max="12293" width="11.28515625" style="23" bestFit="1" customWidth="1"/>
    <col min="12294" max="12294" width="14.28515625" style="23" customWidth="1"/>
    <col min="12295" max="12542" width="9.140625" style="23"/>
    <col min="12543" max="12543" width="34.85546875" style="23" customWidth="1"/>
    <col min="12544" max="12544" width="9.7109375" style="23" customWidth="1"/>
    <col min="12545" max="12545" width="13.28515625" style="23" customWidth="1"/>
    <col min="12546" max="12546" width="14.140625" style="23" customWidth="1"/>
    <col min="12547" max="12547" width="4.140625" style="23" customWidth="1"/>
    <col min="12548" max="12548" width="11.28515625" style="23" customWidth="1"/>
    <col min="12549" max="12549" width="11.28515625" style="23" bestFit="1" customWidth="1"/>
    <col min="12550" max="12550" width="14.28515625" style="23" customWidth="1"/>
    <col min="12551" max="12798" width="9.140625" style="23"/>
    <col min="12799" max="12799" width="34.85546875" style="23" customWidth="1"/>
    <col min="12800" max="12800" width="9.7109375" style="23" customWidth="1"/>
    <col min="12801" max="12801" width="13.28515625" style="23" customWidth="1"/>
    <col min="12802" max="12802" width="14.140625" style="23" customWidth="1"/>
    <col min="12803" max="12803" width="4.140625" style="23" customWidth="1"/>
    <col min="12804" max="12804" width="11.28515625" style="23" customWidth="1"/>
    <col min="12805" max="12805" width="11.28515625" style="23" bestFit="1" customWidth="1"/>
    <col min="12806" max="12806" width="14.28515625" style="23" customWidth="1"/>
    <col min="12807" max="13054" width="9.140625" style="23"/>
    <col min="13055" max="13055" width="34.85546875" style="23" customWidth="1"/>
    <col min="13056" max="13056" width="9.7109375" style="23" customWidth="1"/>
    <col min="13057" max="13057" width="13.28515625" style="23" customWidth="1"/>
    <col min="13058" max="13058" width="14.140625" style="23" customWidth="1"/>
    <col min="13059" max="13059" width="4.140625" style="23" customWidth="1"/>
    <col min="13060" max="13060" width="11.28515625" style="23" customWidth="1"/>
    <col min="13061" max="13061" width="11.28515625" style="23" bestFit="1" customWidth="1"/>
    <col min="13062" max="13062" width="14.28515625" style="23" customWidth="1"/>
    <col min="13063" max="13310" width="9.140625" style="23"/>
    <col min="13311" max="13311" width="34.85546875" style="23" customWidth="1"/>
    <col min="13312" max="13312" width="9.7109375" style="23" customWidth="1"/>
    <col min="13313" max="13313" width="13.28515625" style="23" customWidth="1"/>
    <col min="13314" max="13314" width="14.140625" style="23" customWidth="1"/>
    <col min="13315" max="13315" width="4.140625" style="23" customWidth="1"/>
    <col min="13316" max="13316" width="11.28515625" style="23" customWidth="1"/>
    <col min="13317" max="13317" width="11.28515625" style="23" bestFit="1" customWidth="1"/>
    <col min="13318" max="13318" width="14.28515625" style="23" customWidth="1"/>
    <col min="13319" max="13566" width="9.140625" style="23"/>
    <col min="13567" max="13567" width="34.85546875" style="23" customWidth="1"/>
    <col min="13568" max="13568" width="9.7109375" style="23" customWidth="1"/>
    <col min="13569" max="13569" width="13.28515625" style="23" customWidth="1"/>
    <col min="13570" max="13570" width="14.140625" style="23" customWidth="1"/>
    <col min="13571" max="13571" width="4.140625" style="23" customWidth="1"/>
    <col min="13572" max="13572" width="11.28515625" style="23" customWidth="1"/>
    <col min="13573" max="13573" width="11.28515625" style="23" bestFit="1" customWidth="1"/>
    <col min="13574" max="13574" width="14.28515625" style="23" customWidth="1"/>
    <col min="13575" max="13822" width="9.140625" style="23"/>
    <col min="13823" max="13823" width="34.85546875" style="23" customWidth="1"/>
    <col min="13824" max="13824" width="9.7109375" style="23" customWidth="1"/>
    <col min="13825" max="13825" width="13.28515625" style="23" customWidth="1"/>
    <col min="13826" max="13826" width="14.140625" style="23" customWidth="1"/>
    <col min="13827" max="13827" width="4.140625" style="23" customWidth="1"/>
    <col min="13828" max="13828" width="11.28515625" style="23" customWidth="1"/>
    <col min="13829" max="13829" width="11.28515625" style="23" bestFit="1" customWidth="1"/>
    <col min="13830" max="13830" width="14.28515625" style="23" customWidth="1"/>
    <col min="13831" max="14078" width="9.140625" style="23"/>
    <col min="14079" max="14079" width="34.85546875" style="23" customWidth="1"/>
    <col min="14080" max="14080" width="9.7109375" style="23" customWidth="1"/>
    <col min="14081" max="14081" width="13.28515625" style="23" customWidth="1"/>
    <col min="14082" max="14082" width="14.140625" style="23" customWidth="1"/>
    <col min="14083" max="14083" width="4.140625" style="23" customWidth="1"/>
    <col min="14084" max="14084" width="11.28515625" style="23" customWidth="1"/>
    <col min="14085" max="14085" width="11.28515625" style="23" bestFit="1" customWidth="1"/>
    <col min="14086" max="14086" width="14.28515625" style="23" customWidth="1"/>
    <col min="14087" max="14334" width="9.140625" style="23"/>
    <col min="14335" max="14335" width="34.85546875" style="23" customWidth="1"/>
    <col min="14336" max="14336" width="9.7109375" style="23" customWidth="1"/>
    <col min="14337" max="14337" width="13.28515625" style="23" customWidth="1"/>
    <col min="14338" max="14338" width="14.140625" style="23" customWidth="1"/>
    <col min="14339" max="14339" width="4.140625" style="23" customWidth="1"/>
    <col min="14340" max="14340" width="11.28515625" style="23" customWidth="1"/>
    <col min="14341" max="14341" width="11.28515625" style="23" bestFit="1" customWidth="1"/>
    <col min="14342" max="14342" width="14.28515625" style="23" customWidth="1"/>
    <col min="14343" max="14590" width="9.140625" style="23"/>
    <col min="14591" max="14591" width="34.85546875" style="23" customWidth="1"/>
    <col min="14592" max="14592" width="9.7109375" style="23" customWidth="1"/>
    <col min="14593" max="14593" width="13.28515625" style="23" customWidth="1"/>
    <col min="14594" max="14594" width="14.140625" style="23" customWidth="1"/>
    <col min="14595" max="14595" width="4.140625" style="23" customWidth="1"/>
    <col min="14596" max="14596" width="11.28515625" style="23" customWidth="1"/>
    <col min="14597" max="14597" width="11.28515625" style="23" bestFit="1" customWidth="1"/>
    <col min="14598" max="14598" width="14.28515625" style="23" customWidth="1"/>
    <col min="14599" max="14846" width="9.140625" style="23"/>
    <col min="14847" max="14847" width="34.85546875" style="23" customWidth="1"/>
    <col min="14848" max="14848" width="9.7109375" style="23" customWidth="1"/>
    <col min="14849" max="14849" width="13.28515625" style="23" customWidth="1"/>
    <col min="14850" max="14850" width="14.140625" style="23" customWidth="1"/>
    <col min="14851" max="14851" width="4.140625" style="23" customWidth="1"/>
    <col min="14852" max="14852" width="11.28515625" style="23" customWidth="1"/>
    <col min="14853" max="14853" width="11.28515625" style="23" bestFit="1" customWidth="1"/>
    <col min="14854" max="14854" width="14.28515625" style="23" customWidth="1"/>
    <col min="14855" max="15102" width="9.140625" style="23"/>
    <col min="15103" max="15103" width="34.85546875" style="23" customWidth="1"/>
    <col min="15104" max="15104" width="9.7109375" style="23" customWidth="1"/>
    <col min="15105" max="15105" width="13.28515625" style="23" customWidth="1"/>
    <col min="15106" max="15106" width="14.140625" style="23" customWidth="1"/>
    <col min="15107" max="15107" width="4.140625" style="23" customWidth="1"/>
    <col min="15108" max="15108" width="11.28515625" style="23" customWidth="1"/>
    <col min="15109" max="15109" width="11.28515625" style="23" bestFit="1" customWidth="1"/>
    <col min="15110" max="15110" width="14.28515625" style="23" customWidth="1"/>
    <col min="15111" max="15358" width="9.140625" style="23"/>
    <col min="15359" max="15359" width="34.85546875" style="23" customWidth="1"/>
    <col min="15360" max="15360" width="9.7109375" style="23" customWidth="1"/>
    <col min="15361" max="15361" width="13.28515625" style="23" customWidth="1"/>
    <col min="15362" max="15362" width="14.140625" style="23" customWidth="1"/>
    <col min="15363" max="15363" width="4.140625" style="23" customWidth="1"/>
    <col min="15364" max="15364" width="11.28515625" style="23" customWidth="1"/>
    <col min="15365" max="15365" width="11.28515625" style="23" bestFit="1" customWidth="1"/>
    <col min="15366" max="15366" width="14.28515625" style="23" customWidth="1"/>
    <col min="15367" max="15614" width="9.140625" style="23"/>
    <col min="15615" max="15615" width="34.85546875" style="23" customWidth="1"/>
    <col min="15616" max="15616" width="9.7109375" style="23" customWidth="1"/>
    <col min="15617" max="15617" width="13.28515625" style="23" customWidth="1"/>
    <col min="15618" max="15618" width="14.140625" style="23" customWidth="1"/>
    <col min="15619" max="15619" width="4.140625" style="23" customWidth="1"/>
    <col min="15620" max="15620" width="11.28515625" style="23" customWidth="1"/>
    <col min="15621" max="15621" width="11.28515625" style="23" bestFit="1" customWidth="1"/>
    <col min="15622" max="15622" width="14.28515625" style="23" customWidth="1"/>
    <col min="15623" max="15870" width="9.140625" style="23"/>
    <col min="15871" max="15871" width="34.85546875" style="23" customWidth="1"/>
    <col min="15872" max="15872" width="9.7109375" style="23" customWidth="1"/>
    <col min="15873" max="15873" width="13.28515625" style="23" customWidth="1"/>
    <col min="15874" max="15874" width="14.140625" style="23" customWidth="1"/>
    <col min="15875" max="15875" width="4.140625" style="23" customWidth="1"/>
    <col min="15876" max="15876" width="11.28515625" style="23" customWidth="1"/>
    <col min="15877" max="15877" width="11.28515625" style="23" bestFit="1" customWidth="1"/>
    <col min="15878" max="15878" width="14.28515625" style="23" customWidth="1"/>
    <col min="15879" max="16126" width="9.140625" style="23"/>
    <col min="16127" max="16127" width="34.85546875" style="23" customWidth="1"/>
    <col min="16128" max="16128" width="9.7109375" style="23" customWidth="1"/>
    <col min="16129" max="16129" width="13.28515625" style="23" customWidth="1"/>
    <col min="16130" max="16130" width="14.140625" style="23" customWidth="1"/>
    <col min="16131" max="16131" width="4.140625" style="23" customWidth="1"/>
    <col min="16132" max="16132" width="11.28515625" style="23" customWidth="1"/>
    <col min="16133" max="16133" width="11.28515625" style="23" bestFit="1" customWidth="1"/>
    <col min="16134" max="16134" width="14.28515625" style="23" customWidth="1"/>
    <col min="16135" max="16384" width="9.140625" style="23"/>
  </cols>
  <sheetData>
    <row r="1" spans="1:6" ht="38.25" x14ac:dyDescent="0.2">
      <c r="A1" s="20" t="s">
        <v>1</v>
      </c>
      <c r="B1" s="21" t="s">
        <v>29</v>
      </c>
      <c r="C1" s="21" t="s">
        <v>30</v>
      </c>
      <c r="D1" s="20"/>
      <c r="E1" s="22" t="s">
        <v>34</v>
      </c>
      <c r="F1" s="22" t="s">
        <v>35</v>
      </c>
    </row>
    <row r="3" spans="1:6" x14ac:dyDescent="0.2">
      <c r="A3" s="24" t="s">
        <v>31</v>
      </c>
      <c r="B3" s="26">
        <v>0.84660000000000002</v>
      </c>
      <c r="C3" s="26"/>
      <c r="E3" s="25"/>
      <c r="F3" s="25"/>
    </row>
    <row r="4" spans="1:6" x14ac:dyDescent="0.2">
      <c r="A4" s="23" t="s">
        <v>33</v>
      </c>
      <c r="B4" s="26">
        <v>0.6895</v>
      </c>
      <c r="C4" s="26"/>
    </row>
    <row r="5" spans="1:6" x14ac:dyDescent="0.2">
      <c r="A5" s="27" t="s">
        <v>32</v>
      </c>
      <c r="B5" s="26"/>
      <c r="C5" s="26"/>
      <c r="E5" s="25">
        <f>100*((B3-B4)/B3)</f>
        <v>18.556579258209311</v>
      </c>
    </row>
    <row r="6" spans="1:6" x14ac:dyDescent="0.2">
      <c r="A6" s="27"/>
      <c r="B6" s="26"/>
      <c r="C6" s="26"/>
      <c r="E6" s="25"/>
    </row>
    <row r="7" spans="1:6" x14ac:dyDescent="0.2">
      <c r="A7" s="23" t="s">
        <v>33</v>
      </c>
      <c r="B7" s="26">
        <v>0.6895</v>
      </c>
      <c r="C7" s="26"/>
    </row>
    <row r="8" spans="1:6" x14ac:dyDescent="0.2">
      <c r="A8" s="23" t="s">
        <v>36</v>
      </c>
      <c r="B8" s="26">
        <v>0.69089999999999996</v>
      </c>
      <c r="C8" s="26"/>
    </row>
    <row r="9" spans="1:6" x14ac:dyDescent="0.2">
      <c r="A9" s="27" t="s">
        <v>32</v>
      </c>
      <c r="E9" s="25">
        <f>100*((B7-B8)/B7)</f>
        <v>-0.20304568527918154</v>
      </c>
      <c r="F9" s="25"/>
    </row>
    <row r="11" spans="1:6" x14ac:dyDescent="0.2">
      <c r="A11" s="23" t="s">
        <v>37</v>
      </c>
      <c r="B11" s="26">
        <v>0.72009999999999996</v>
      </c>
      <c r="C11" s="26">
        <v>0.12970000000000001</v>
      </c>
    </row>
    <row r="12" spans="1:6" x14ac:dyDescent="0.2">
      <c r="A12" s="23" t="s">
        <v>38</v>
      </c>
      <c r="B12" s="26">
        <v>0.12520000000000001</v>
      </c>
      <c r="C12" s="26">
        <v>0.11899999999999999</v>
      </c>
    </row>
    <row r="13" spans="1:6" x14ac:dyDescent="0.2">
      <c r="A13" s="27" t="s">
        <v>32</v>
      </c>
      <c r="E13" s="25">
        <f>100*((B11-B12)/B11)</f>
        <v>82.613525899180672</v>
      </c>
      <c r="F13" s="25">
        <f>100*((C11-C12)/C11)</f>
        <v>8.2498072474942283</v>
      </c>
    </row>
    <row r="15" spans="1:6" x14ac:dyDescent="0.2">
      <c r="A15" s="23" t="s">
        <v>38</v>
      </c>
      <c r="B15" s="26">
        <v>0.12520000000000001</v>
      </c>
      <c r="C15" s="26">
        <v>0.11899999999999999</v>
      </c>
    </row>
    <row r="16" spans="1:6" x14ac:dyDescent="0.2">
      <c r="A16" s="23" t="s">
        <v>39</v>
      </c>
      <c r="B16" s="26">
        <v>6.5460000000000004E-2</v>
      </c>
      <c r="C16" s="26">
        <v>0.12089999999999999</v>
      </c>
    </row>
    <row r="17" spans="1:6" x14ac:dyDescent="0.2">
      <c r="A17" s="27" t="s">
        <v>32</v>
      </c>
      <c r="E17" s="25">
        <f>100*((B15-B16)/B15)</f>
        <v>47.715654952076676</v>
      </c>
      <c r="F17" s="25">
        <f>100*((C15-C16)/C15)</f>
        <v>-1.5966386554621841</v>
      </c>
    </row>
    <row r="19" spans="1:6" x14ac:dyDescent="0.2">
      <c r="A19" s="23" t="s">
        <v>37</v>
      </c>
      <c r="B19" s="26">
        <v>0.72009999999999996</v>
      </c>
      <c r="C19" s="26">
        <v>0.12970000000000001</v>
      </c>
    </row>
    <row r="20" spans="1:6" x14ac:dyDescent="0.2">
      <c r="A20" s="23" t="s">
        <v>39</v>
      </c>
      <c r="B20" s="26">
        <v>6.5460000000000004E-2</v>
      </c>
      <c r="C20" s="26">
        <v>0.12089999999999999</v>
      </c>
    </row>
    <row r="21" spans="1:6" x14ac:dyDescent="0.2">
      <c r="A21" s="27" t="s">
        <v>32</v>
      </c>
      <c r="E21" s="25">
        <f>100*((B19-B20)/B19)</f>
        <v>90.909595889459808</v>
      </c>
      <c r="F21" s="25">
        <f>100*((C19-C20)/C19)</f>
        <v>6.7848882035466591</v>
      </c>
    </row>
  </sheetData>
  <pageMargins left="0.7" right="0.7" top="0.75" bottom="0.75" header="0.3" footer="0.3"/>
  <pageSetup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Normal="100" workbookViewId="0">
      <selection activeCell="E7" sqref="E7"/>
    </sheetView>
  </sheetViews>
  <sheetFormatPr defaultRowHeight="15" x14ac:dyDescent="0.25"/>
  <cols>
    <col min="1" max="1" width="35" style="29" customWidth="1"/>
    <col min="2" max="2" width="21.42578125" style="29" bestFit="1" customWidth="1"/>
    <col min="3" max="3" width="13" style="29" bestFit="1" customWidth="1"/>
    <col min="4" max="4" width="19.28515625" style="29" bestFit="1" customWidth="1"/>
    <col min="5" max="5" width="10" style="29" customWidth="1"/>
    <col min="6" max="9" width="10.140625" style="30" bestFit="1" customWidth="1"/>
    <col min="10" max="16384" width="9.140625" style="29"/>
  </cols>
  <sheetData>
    <row r="1" spans="1:9" x14ac:dyDescent="0.25">
      <c r="A1" s="28" t="s">
        <v>16</v>
      </c>
      <c r="B1" s="28"/>
    </row>
    <row r="2" spans="1:9" x14ac:dyDescent="0.25">
      <c r="F2" s="34" t="s">
        <v>25</v>
      </c>
      <c r="G2" s="34"/>
      <c r="H2" s="34" t="s">
        <v>26</v>
      </c>
      <c r="I2" s="34"/>
    </row>
    <row r="3" spans="1:9" x14ac:dyDescent="0.25">
      <c r="A3" s="31" t="s">
        <v>1</v>
      </c>
      <c r="B3" s="31" t="s">
        <v>17</v>
      </c>
      <c r="C3" s="31" t="s">
        <v>18</v>
      </c>
      <c r="D3" s="31" t="s">
        <v>19</v>
      </c>
      <c r="E3" s="31" t="s">
        <v>20</v>
      </c>
      <c r="F3" s="32" t="s">
        <v>21</v>
      </c>
      <c r="G3" s="32" t="s">
        <v>22</v>
      </c>
      <c r="H3" s="32" t="s">
        <v>21</v>
      </c>
      <c r="I3" s="32" t="s">
        <v>22</v>
      </c>
    </row>
    <row r="5" spans="1:9" x14ac:dyDescent="0.25">
      <c r="A5" s="19" t="s">
        <v>23</v>
      </c>
      <c r="B5" s="19" t="s">
        <v>24</v>
      </c>
      <c r="C5" s="29">
        <v>3.0493000000000001</v>
      </c>
      <c r="D5" s="29">
        <v>0.84660000000000002</v>
      </c>
      <c r="E5" s="30">
        <f>1.96*SQRT(D5)</f>
        <v>1.803413030894476</v>
      </c>
      <c r="F5" s="30">
        <f xml:space="preserve"> C5-E5</f>
        <v>1.2458869691055241</v>
      </c>
      <c r="G5" s="30">
        <f>C5+E5</f>
        <v>4.8527130308944759</v>
      </c>
      <c r="H5" s="30">
        <f>EXP(F5)</f>
        <v>3.4760165517168748</v>
      </c>
      <c r="I5" s="30">
        <f>EXP(G5)</f>
        <v>128.08742401450067</v>
      </c>
    </row>
    <row r="6" spans="1:9" x14ac:dyDescent="0.25">
      <c r="E6" s="30"/>
    </row>
    <row r="7" spans="1:9" x14ac:dyDescent="0.25">
      <c r="A7" s="19" t="s">
        <v>27</v>
      </c>
      <c r="B7" s="19" t="s">
        <v>28</v>
      </c>
      <c r="C7" s="29">
        <v>0.10630000000000001</v>
      </c>
      <c r="D7" s="29">
        <v>0.12970000000000001</v>
      </c>
      <c r="E7" s="30">
        <f>1.96*SQRT(D7)</f>
        <v>0.70587216973046907</v>
      </c>
      <c r="F7" s="30">
        <f xml:space="preserve"> C7-E7</f>
        <v>-0.59957216973046901</v>
      </c>
      <c r="G7" s="30">
        <f>C7+E7</f>
        <v>0.81217216973046913</v>
      </c>
    </row>
  </sheetData>
  <mergeCells count="2"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Deviance Comparisons</vt:lpstr>
      <vt:lpstr>Pseudo-R2</vt:lpstr>
      <vt:lpstr>Confidence Intervals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Lesa Hoffman</dc:creator>
  <cp:lastModifiedBy>Lesa Hoffman</cp:lastModifiedBy>
  <dcterms:created xsi:type="dcterms:W3CDTF">2019-11-03T21:23:24Z</dcterms:created>
  <dcterms:modified xsi:type="dcterms:W3CDTF">2019-11-04T19:29:08Z</dcterms:modified>
</cp:coreProperties>
</file>