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gn771\Documents\Aquaman\Aquaman\"/>
    </mc:Choice>
  </mc:AlternateContent>
  <xr:revisionPtr revIDLastSave="0" documentId="13_ncr:1_{DCAF2BF5-2A9F-47D5-ACB6-5CA9B0158399}" xr6:coauthVersionLast="47" xr6:coauthVersionMax="47" xr10:uidLastSave="{00000000-0000-0000-0000-000000000000}"/>
  <bookViews>
    <workbookView xWindow="-120" yWindow="-120" windowWidth="29040" windowHeight="15840" xr2:uid="{CECACC56-8669-4314-B5FA-FCBDC609E52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H10" i="1"/>
  <c r="G9" i="1" s="1"/>
  <c r="C9" i="1" s="1"/>
  <c r="I9" i="1"/>
  <c r="I4" i="1"/>
  <c r="B19" i="1"/>
  <c r="E29" i="1"/>
  <c r="A19" i="1"/>
  <c r="F9" i="1"/>
  <c r="F4" i="1"/>
  <c r="J9" i="1" l="1"/>
  <c r="K9" i="1" s="1"/>
  <c r="K4" i="1" l="1"/>
</calcChain>
</file>

<file path=xl/sharedStrings.xml><?xml version="1.0" encoding="utf-8"?>
<sst xmlns="http://schemas.openxmlformats.org/spreadsheetml/2006/main" count="97" uniqueCount="80">
  <si>
    <t>Grandeurs réelles</t>
  </si>
  <si>
    <t>𝑈_𝑖𝑛𝑓</t>
  </si>
  <si>
    <t>m/s</t>
  </si>
  <si>
    <t>u(x,y,t)</t>
  </si>
  <si>
    <t>L</t>
  </si>
  <si>
    <t>m</t>
  </si>
  <si>
    <t>x(x,y,t)</t>
  </si>
  <si>
    <t>A</t>
  </si>
  <si>
    <t>La taille</t>
  </si>
  <si>
    <t>La position</t>
  </si>
  <si>
    <t>f</t>
  </si>
  <si>
    <t>1/s</t>
  </si>
  <si>
    <t>t</t>
  </si>
  <si>
    <t>La vitesse uniforme</t>
  </si>
  <si>
    <t>La vitesse en un point</t>
  </si>
  <si>
    <t>P_inf</t>
  </si>
  <si>
    <t>Pa</t>
  </si>
  <si>
    <t>La pression uniforme</t>
  </si>
  <si>
    <t>p(x,y,t)</t>
  </si>
  <si>
    <t>La pression en un point</t>
  </si>
  <si>
    <t>D</t>
  </si>
  <si>
    <t>N</t>
  </si>
  <si>
    <t>La trainée</t>
  </si>
  <si>
    <t>La portance</t>
  </si>
  <si>
    <t>m^2/s</t>
  </si>
  <si>
    <t>Adimensionnement physique</t>
  </si>
  <si>
    <t>U_inf</t>
  </si>
  <si>
    <t xml:space="preserve">La vitesse uniforme </t>
  </si>
  <si>
    <r>
      <t>u/</t>
    </r>
    <r>
      <rPr>
        <i/>
        <sz val="11"/>
        <color theme="1"/>
        <rFont val="Calibri"/>
        <family val="2"/>
        <scheme val="minor"/>
      </rPr>
      <t>U_inf</t>
    </r>
  </si>
  <si>
    <t>x/L</t>
  </si>
  <si>
    <t>La position rellative</t>
  </si>
  <si>
    <t>La vitesse relative en un point</t>
  </si>
  <si>
    <t>A/L</t>
  </si>
  <si>
    <t>L'amplitude relative</t>
  </si>
  <si>
    <t>St</t>
  </si>
  <si>
    <r>
      <t>f*L/</t>
    </r>
    <r>
      <rPr>
        <i/>
        <sz val="11"/>
        <color theme="1"/>
        <rFont val="Calibri"/>
        <family val="2"/>
        <scheme val="minor"/>
      </rPr>
      <t>U_inf</t>
    </r>
  </si>
  <si>
    <r>
      <t>t*</t>
    </r>
    <r>
      <rPr>
        <i/>
        <sz val="11"/>
        <color theme="1"/>
        <rFont val="Calibri"/>
        <family val="2"/>
        <scheme val="minor"/>
      </rPr>
      <t>U_inf</t>
    </r>
    <r>
      <rPr>
        <sz val="11"/>
        <color theme="1"/>
        <rFont val="Calibri"/>
        <family val="2"/>
        <scheme val="minor"/>
      </rPr>
      <t>/L</t>
    </r>
  </si>
  <si>
    <t>La pression relative</t>
  </si>
  <si>
    <r>
      <t>p/</t>
    </r>
    <r>
      <rPr>
        <i/>
        <sz val="11"/>
        <color theme="1"/>
        <rFont val="Calibri"/>
        <family val="2"/>
        <scheme val="minor"/>
      </rPr>
      <t>P_inf</t>
    </r>
  </si>
  <si>
    <t>Cd</t>
  </si>
  <si>
    <t xml:space="preserve"> </t>
  </si>
  <si>
    <r>
      <t>D/(</t>
    </r>
    <r>
      <rPr>
        <i/>
        <sz val="11"/>
        <color theme="1"/>
        <rFont val="Calibri"/>
        <family val="2"/>
        <scheme val="minor"/>
      </rPr>
      <t>P_inf</t>
    </r>
    <r>
      <rPr>
        <sz val="11"/>
        <color theme="1"/>
        <rFont val="Calibri"/>
        <family val="2"/>
        <scheme val="minor"/>
      </rPr>
      <t>*Section)</t>
    </r>
  </si>
  <si>
    <t>Le coef de trainée</t>
  </si>
  <si>
    <t>rho</t>
  </si>
  <si>
    <t>kg/m^3</t>
  </si>
  <si>
    <t>Masse volumique</t>
  </si>
  <si>
    <t>Cl</t>
  </si>
  <si>
    <r>
      <t>L/(</t>
    </r>
    <r>
      <rPr>
        <i/>
        <sz val="11"/>
        <color theme="1"/>
        <rFont val="Calibri"/>
        <family val="2"/>
        <scheme val="minor"/>
      </rPr>
      <t>P_inf</t>
    </r>
    <r>
      <rPr>
        <sz val="11"/>
        <color theme="1"/>
        <rFont val="Calibri"/>
        <family val="2"/>
        <scheme val="minor"/>
      </rPr>
      <t>*Section)</t>
    </r>
  </si>
  <si>
    <t>Le coef de portance</t>
  </si>
  <si>
    <t>Re</t>
  </si>
  <si>
    <t>La viscosité dynamique</t>
  </si>
  <si>
    <t>η</t>
  </si>
  <si>
    <t>Le nombre de Reynolds</t>
  </si>
  <si>
    <t>Adimensionnement numérique</t>
  </si>
  <si>
    <t>U_s</t>
  </si>
  <si>
    <t>u_s(x,y,t)</t>
  </si>
  <si>
    <t>L_s</t>
  </si>
  <si>
    <t>mailles</t>
  </si>
  <si>
    <t>h</t>
  </si>
  <si>
    <t>m/maille</t>
  </si>
  <si>
    <t>Le rapport de taille</t>
  </si>
  <si>
    <t>x_s(x,y,t)</t>
  </si>
  <si>
    <t>dt_s</t>
  </si>
  <si>
    <t>s/pas de temps</t>
  </si>
  <si>
    <t>Le rapport de temps</t>
  </si>
  <si>
    <t>maille/pas de temps</t>
  </si>
  <si>
    <t>Le nombre de Strouhal</t>
  </si>
  <si>
    <t>L'amplitude cretes</t>
  </si>
  <si>
    <t>La periode relative</t>
  </si>
  <si>
    <t>La fréquence de battement</t>
  </si>
  <si>
    <t>Cp</t>
  </si>
  <si>
    <t>bcp d'incertitude</t>
  </si>
  <si>
    <t>Modele utilisé</t>
  </si>
  <si>
    <t>shark</t>
  </si>
  <si>
    <t>adapté aux caractéristiques du cat fish</t>
  </si>
  <si>
    <t>Cd popur 'long stream-lined body'</t>
  </si>
  <si>
    <t>Semble donc correct en ordre de grandeur</t>
  </si>
  <si>
    <t>https://www.engineeringtoolbox.com/drag-coefficient-d_627.html</t>
  </si>
  <si>
    <t>eau de mer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</si>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</sst>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3" borderId="1" xfId="0" applyFill="1" applyBorder="1"/>
    <xf numFmtId="0" fontId="0" fillId="2" borderId="1" xfId="0" applyFill="1" applyBorder="1"/>
    <xf numFmtId="0" fontId="0" fillId="3" borderId="2" xfId="0" applyFill="1" applyBorder="1"/>
    <xf numFmtId="0" fontId="0" fillId="2" borderId="2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4" fillId="8" borderId="1" xfId="0" applyFont="1" applyFill="1" applyBorder="1"/>
    <xf numFmtId="0" fontId="0" fillId="7" borderId="1" xfId="0" applyFill="1" applyBorder="1"/>
    <xf numFmtId="0" fontId="3" fillId="8" borderId="1" xfId="0" applyFont="1" applyFill="1" applyBorder="1"/>
    <xf numFmtId="0" fontId="3" fillId="8" borderId="2" xfId="0" applyFont="1" applyFill="1" applyBorder="1"/>
    <xf numFmtId="0" fontId="0" fillId="7" borderId="2" xfId="0" applyFill="1" applyBorder="1"/>
    <xf numFmtId="0" fontId="0" fillId="8" borderId="1" xfId="0" applyFill="1" applyBorder="1"/>
    <xf numFmtId="0" fontId="0" fillId="10" borderId="0" xfId="0" applyFill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5" fillId="0" borderId="0" xfId="0" applyFont="1"/>
    <xf numFmtId="0" fontId="3" fillId="8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12F1-66EF-411D-959D-2C33B6083256}">
  <dimension ref="A1:K37"/>
  <sheetViews>
    <sheetView tabSelected="1" workbookViewId="0">
      <selection activeCell="E14" sqref="E14"/>
    </sheetView>
  </sheetViews>
  <sheetFormatPr baseColWidth="10" defaultRowHeight="15" x14ac:dyDescent="0.25"/>
  <cols>
    <col min="1" max="1" width="23" customWidth="1"/>
    <col min="2" max="2" width="23.28515625" customWidth="1"/>
    <col min="3" max="3" width="23.7109375" customWidth="1"/>
    <col min="5" max="6" width="23.140625" customWidth="1"/>
    <col min="7" max="7" width="23" customWidth="1"/>
    <col min="9" max="9" width="23.28515625" customWidth="1"/>
    <col min="10" max="10" width="23" customWidth="1"/>
    <col min="11" max="11" width="23.28515625" customWidth="1"/>
  </cols>
  <sheetData>
    <row r="1" spans="1:11" x14ac:dyDescent="0.25">
      <c r="A1" s="3"/>
      <c r="B1" s="3" t="s">
        <v>0</v>
      </c>
      <c r="C1" s="3"/>
      <c r="E1" s="9"/>
      <c r="F1" s="9" t="s">
        <v>25</v>
      </c>
      <c r="G1" s="9"/>
      <c r="I1" s="22"/>
      <c r="J1" s="22" t="s">
        <v>53</v>
      </c>
      <c r="K1" s="22"/>
    </row>
    <row r="2" spans="1:11" x14ac:dyDescent="0.25">
      <c r="A2" s="3"/>
      <c r="B2" s="3"/>
      <c r="C2" s="3"/>
      <c r="E2" s="9"/>
      <c r="F2" s="9"/>
      <c r="G2" s="9"/>
      <c r="I2" s="22"/>
      <c r="J2" s="22"/>
      <c r="K2" s="22"/>
    </row>
    <row r="3" spans="1:11" x14ac:dyDescent="0.25">
      <c r="A3" s="10" t="s">
        <v>1</v>
      </c>
      <c r="B3" s="2" t="s">
        <v>3</v>
      </c>
      <c r="C3" s="2"/>
      <c r="E3" s="16" t="s">
        <v>26</v>
      </c>
      <c r="F3" s="7" t="s">
        <v>3</v>
      </c>
      <c r="G3" s="8"/>
      <c r="I3" s="24" t="s">
        <v>54</v>
      </c>
      <c r="J3" s="25" t="s">
        <v>55</v>
      </c>
      <c r="K3" s="23" t="s">
        <v>62</v>
      </c>
    </row>
    <row r="4" spans="1:11" x14ac:dyDescent="0.25">
      <c r="A4" s="11">
        <v>8.8999999999999996E-2</v>
      </c>
      <c r="B4" s="1"/>
      <c r="C4" s="1"/>
      <c r="E4" s="17">
        <v>1</v>
      </c>
      <c r="F4" s="6">
        <f>B4/A4</f>
        <v>0</v>
      </c>
      <c r="G4" s="6"/>
      <c r="I4" s="24">
        <f>I9*E4</f>
        <v>7.1199999999999999E-2</v>
      </c>
      <c r="J4" s="25"/>
      <c r="K4" s="23">
        <f>I4*J9/A4</f>
        <v>0.8</v>
      </c>
    </row>
    <row r="5" spans="1:11" x14ac:dyDescent="0.25">
      <c r="A5" s="11" t="s">
        <v>2</v>
      </c>
      <c r="B5" s="1" t="s">
        <v>2</v>
      </c>
      <c r="C5" s="1"/>
      <c r="E5" s="17"/>
      <c r="F5" s="6" t="s">
        <v>28</v>
      </c>
      <c r="G5" s="6"/>
      <c r="I5" s="24" t="s">
        <v>65</v>
      </c>
      <c r="J5" s="25"/>
      <c r="K5" s="23" t="s">
        <v>63</v>
      </c>
    </row>
    <row r="6" spans="1:11" x14ac:dyDescent="0.25">
      <c r="A6" s="11" t="s">
        <v>13</v>
      </c>
      <c r="B6" s="1" t="s">
        <v>14</v>
      </c>
      <c r="C6" s="1"/>
      <c r="E6" s="17" t="s">
        <v>27</v>
      </c>
      <c r="F6" s="6" t="s">
        <v>31</v>
      </c>
      <c r="G6" s="6"/>
      <c r="I6" s="24" t="s">
        <v>13</v>
      </c>
      <c r="J6" s="25"/>
      <c r="K6" s="23" t="s">
        <v>64</v>
      </c>
    </row>
    <row r="7" spans="1:11" x14ac:dyDescent="0.25">
      <c r="A7" s="4"/>
      <c r="B7" s="4"/>
      <c r="C7" s="4"/>
      <c r="E7" s="4"/>
      <c r="F7" s="4"/>
      <c r="G7" s="4"/>
      <c r="I7" s="4"/>
      <c r="J7" s="4"/>
      <c r="K7" s="4"/>
    </row>
    <row r="8" spans="1:11" x14ac:dyDescent="0.25">
      <c r="A8" s="10" t="s">
        <v>4</v>
      </c>
      <c r="B8" s="12" t="s">
        <v>6</v>
      </c>
      <c r="C8" s="2" t="s">
        <v>7</v>
      </c>
      <c r="E8" s="18" t="s">
        <v>4</v>
      </c>
      <c r="F8" s="19" t="s">
        <v>6</v>
      </c>
      <c r="G8" s="7" t="s">
        <v>7</v>
      </c>
      <c r="H8" s="27" t="s">
        <v>79</v>
      </c>
      <c r="I8" s="24" t="s">
        <v>56</v>
      </c>
      <c r="J8" s="25" t="s">
        <v>58</v>
      </c>
      <c r="K8" s="23" t="s">
        <v>61</v>
      </c>
    </row>
    <row r="9" spans="1:11" x14ac:dyDescent="0.25">
      <c r="A9" s="11">
        <v>7.1199999999999999E-2</v>
      </c>
      <c r="B9" s="13"/>
      <c r="C9" s="1">
        <f>2*G9*A9</f>
        <v>8.21642874159451E-2</v>
      </c>
      <c r="E9" s="17">
        <v>1</v>
      </c>
      <c r="F9" s="20">
        <f>B9/A9</f>
        <v>0</v>
      </c>
      <c r="G9" s="6">
        <f>H10</f>
        <v>0.57699640039287292</v>
      </c>
      <c r="H9">
        <v>30</v>
      </c>
      <c r="I9" s="24">
        <f>0.0712</f>
        <v>7.1199999999999999E-2</v>
      </c>
      <c r="J9" s="25">
        <f>A9/I9</f>
        <v>1</v>
      </c>
      <c r="K9" s="23">
        <f>B9/J9</f>
        <v>0</v>
      </c>
    </row>
    <row r="10" spans="1:11" x14ac:dyDescent="0.25">
      <c r="A10" s="11" t="s">
        <v>5</v>
      </c>
      <c r="B10" s="13" t="s">
        <v>5</v>
      </c>
      <c r="C10" s="1" t="s">
        <v>5</v>
      </c>
      <c r="E10" s="17"/>
      <c r="F10" s="20" t="s">
        <v>29</v>
      </c>
      <c r="G10" s="6" t="s">
        <v>32</v>
      </c>
      <c r="H10">
        <f>TAN(H9*3.14/180)</f>
        <v>0.57699640039287292</v>
      </c>
      <c r="I10" s="24" t="s">
        <v>57</v>
      </c>
      <c r="J10" s="25" t="s">
        <v>59</v>
      </c>
      <c r="K10" s="23" t="s">
        <v>5</v>
      </c>
    </row>
    <row r="11" spans="1:11" x14ac:dyDescent="0.25">
      <c r="A11" s="11" t="s">
        <v>8</v>
      </c>
      <c r="B11" s="13" t="s">
        <v>9</v>
      </c>
      <c r="C11" s="1" t="s">
        <v>67</v>
      </c>
      <c r="E11" s="17" t="s">
        <v>8</v>
      </c>
      <c r="F11" s="20" t="s">
        <v>30</v>
      </c>
      <c r="G11" s="6" t="s">
        <v>33</v>
      </c>
      <c r="I11" s="24" t="s">
        <v>8</v>
      </c>
      <c r="J11" s="25" t="s">
        <v>60</v>
      </c>
      <c r="K11" s="23" t="s">
        <v>9</v>
      </c>
    </row>
    <row r="12" spans="1:11" x14ac:dyDescent="0.25">
      <c r="A12" s="4"/>
      <c r="B12" s="4"/>
      <c r="C12" s="4"/>
      <c r="E12" s="4"/>
      <c r="F12" s="4"/>
      <c r="G12" s="4"/>
    </row>
    <row r="13" spans="1:11" x14ac:dyDescent="0.25">
      <c r="A13" s="10" t="s">
        <v>10</v>
      </c>
      <c r="B13" s="12"/>
      <c r="C13" s="2"/>
      <c r="E13" s="21" t="s">
        <v>34</v>
      </c>
      <c r="F13" s="7" t="s">
        <v>12</v>
      </c>
      <c r="G13" s="8"/>
    </row>
    <row r="14" spans="1:11" x14ac:dyDescent="0.25">
      <c r="A14" s="11">
        <v>0.82</v>
      </c>
      <c r="B14" s="13"/>
      <c r="C14" s="1"/>
      <c r="E14" s="17">
        <f>A14*C9/A4</f>
        <v>0.75701927731544916</v>
      </c>
      <c r="F14" s="6"/>
      <c r="G14" s="6"/>
    </row>
    <row r="15" spans="1:11" x14ac:dyDescent="0.25">
      <c r="A15" s="11" t="s">
        <v>11</v>
      </c>
      <c r="B15" s="13"/>
      <c r="C15" s="1"/>
      <c r="E15" s="17" t="s">
        <v>35</v>
      </c>
      <c r="F15" s="6" t="s">
        <v>36</v>
      </c>
      <c r="G15" s="6"/>
    </row>
    <row r="16" spans="1:11" x14ac:dyDescent="0.25">
      <c r="A16" s="11" t="s">
        <v>69</v>
      </c>
      <c r="B16" s="13"/>
      <c r="C16" s="1"/>
      <c r="E16" s="17" t="s">
        <v>66</v>
      </c>
      <c r="F16" s="6" t="s">
        <v>68</v>
      </c>
      <c r="G16" s="6"/>
    </row>
    <row r="17" spans="1:9" x14ac:dyDescent="0.25">
      <c r="A17" s="4"/>
      <c r="B17" s="4"/>
      <c r="C17" s="4"/>
      <c r="E17" s="4"/>
      <c r="F17" s="4"/>
      <c r="G17" s="4"/>
    </row>
    <row r="18" spans="1:9" x14ac:dyDescent="0.25">
      <c r="A18" s="14" t="s">
        <v>15</v>
      </c>
      <c r="B18" s="2" t="s">
        <v>18</v>
      </c>
      <c r="C18" s="2"/>
      <c r="E18" s="16" t="s">
        <v>15</v>
      </c>
      <c r="F18" s="7" t="s">
        <v>70</v>
      </c>
      <c r="G18" s="8"/>
    </row>
    <row r="19" spans="1:9" x14ac:dyDescent="0.25">
      <c r="A19" s="11">
        <f>0.5*B29*A4*A4</f>
        <v>4.0595124999999994</v>
      </c>
      <c r="B19" s="1">
        <f>F19*B29*(A4/E4)*(A4/E4)/2</f>
        <v>1.21785375</v>
      </c>
      <c r="C19" s="1"/>
      <c r="E19" s="17">
        <v>1</v>
      </c>
      <c r="F19" s="6">
        <v>0.3</v>
      </c>
      <c r="G19" s="6"/>
    </row>
    <row r="20" spans="1:9" x14ac:dyDescent="0.25">
      <c r="A20" s="11" t="s">
        <v>16</v>
      </c>
      <c r="B20" s="1" t="s">
        <v>16</v>
      </c>
      <c r="C20" s="1"/>
      <c r="E20" s="17"/>
      <c r="F20" s="6" t="s">
        <v>38</v>
      </c>
      <c r="G20" s="6"/>
    </row>
    <row r="21" spans="1:9" x14ac:dyDescent="0.25">
      <c r="A21" s="11" t="s">
        <v>17</v>
      </c>
      <c r="B21" s="1" t="s">
        <v>19</v>
      </c>
      <c r="C21" s="1"/>
      <c r="E21" s="17" t="s">
        <v>17</v>
      </c>
      <c r="F21" s="6" t="s">
        <v>37</v>
      </c>
      <c r="G21" s="6"/>
    </row>
    <row r="22" spans="1:9" x14ac:dyDescent="0.25">
      <c r="A22" s="4"/>
      <c r="B22" s="4"/>
      <c r="C22" s="4"/>
      <c r="E22" s="4"/>
      <c r="F22" s="4"/>
      <c r="G22" s="4"/>
    </row>
    <row r="23" spans="1:9" x14ac:dyDescent="0.25">
      <c r="A23" s="10" t="s">
        <v>20</v>
      </c>
      <c r="B23" s="2" t="s">
        <v>4</v>
      </c>
      <c r="C23" s="2"/>
      <c r="E23" s="21" t="s">
        <v>39</v>
      </c>
      <c r="F23" s="8" t="s">
        <v>46</v>
      </c>
      <c r="G23" s="8"/>
    </row>
    <row r="24" spans="1:9" x14ac:dyDescent="0.25">
      <c r="A24" s="11"/>
      <c r="B24" s="1"/>
      <c r="C24" s="1"/>
      <c r="E24" s="17">
        <v>9.8500000000000004E-2</v>
      </c>
      <c r="F24" s="6">
        <v>0</v>
      </c>
      <c r="G24" s="5" t="s">
        <v>71</v>
      </c>
      <c r="I24" t="s">
        <v>75</v>
      </c>
    </row>
    <row r="25" spans="1:9" x14ac:dyDescent="0.25">
      <c r="A25" s="11" t="s">
        <v>21</v>
      </c>
      <c r="B25" s="1" t="s">
        <v>21</v>
      </c>
      <c r="C25" s="1"/>
      <c r="E25" s="17" t="s">
        <v>41</v>
      </c>
      <c r="F25" s="6" t="s">
        <v>47</v>
      </c>
      <c r="G25" s="6"/>
      <c r="I25">
        <v>0.1</v>
      </c>
    </row>
    <row r="26" spans="1:9" x14ac:dyDescent="0.25">
      <c r="A26" s="11" t="s">
        <v>22</v>
      </c>
      <c r="B26" s="1" t="s">
        <v>23</v>
      </c>
      <c r="C26" s="1"/>
      <c r="E26" s="17" t="s">
        <v>42</v>
      </c>
      <c r="F26" s="6" t="s">
        <v>48</v>
      </c>
      <c r="G26" s="6"/>
      <c r="I26" t="s">
        <v>76</v>
      </c>
    </row>
    <row r="27" spans="1:9" x14ac:dyDescent="0.25">
      <c r="A27" s="4"/>
      <c r="B27" s="4"/>
      <c r="C27" s="4"/>
      <c r="E27" s="4"/>
      <c r="F27" s="4"/>
      <c r="G27" s="4"/>
      <c r="I27" t="s">
        <v>77</v>
      </c>
    </row>
    <row r="28" spans="1:9" x14ac:dyDescent="0.25">
      <c r="A28" s="15" t="s">
        <v>51</v>
      </c>
      <c r="B28" s="12" t="s">
        <v>43</v>
      </c>
      <c r="C28" s="2"/>
      <c r="E28" s="8" t="s">
        <v>49</v>
      </c>
      <c r="F28" s="8"/>
      <c r="G28" s="8"/>
    </row>
    <row r="29" spans="1:9" x14ac:dyDescent="0.25">
      <c r="A29" s="11">
        <v>1.07E-3</v>
      </c>
      <c r="B29" s="13">
        <v>1025</v>
      </c>
      <c r="C29" s="5" t="s">
        <v>78</v>
      </c>
      <c r="E29" s="6">
        <f>A4*A9*B29/A29</f>
        <v>6070.2990654205605</v>
      </c>
      <c r="F29" s="6"/>
      <c r="G29" s="6"/>
    </row>
    <row r="30" spans="1:9" x14ac:dyDescent="0.25">
      <c r="A30" s="11" t="s">
        <v>24</v>
      </c>
      <c r="B30" s="13" t="s">
        <v>44</v>
      </c>
      <c r="C30" s="1"/>
      <c r="E30" s="6"/>
      <c r="F30" s="6"/>
      <c r="G30" s="6"/>
    </row>
    <row r="31" spans="1:9" x14ac:dyDescent="0.25">
      <c r="A31" s="11" t="s">
        <v>50</v>
      </c>
      <c r="B31" s="13" t="s">
        <v>45</v>
      </c>
      <c r="C31" s="1"/>
      <c r="E31" s="6" t="s">
        <v>52</v>
      </c>
      <c r="F31" s="6"/>
      <c r="G31" s="6"/>
    </row>
    <row r="33" spans="2:9" x14ac:dyDescent="0.25">
      <c r="B33" t="s">
        <v>40</v>
      </c>
      <c r="I33" s="26"/>
    </row>
    <row r="36" spans="2:9" x14ac:dyDescent="0.25">
      <c r="F36" t="s">
        <v>72</v>
      </c>
      <c r="G36" t="s">
        <v>73</v>
      </c>
    </row>
    <row r="37" spans="2:9" x14ac:dyDescent="0.25">
      <c r="F37" t="s">
        <v>74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3AB94E490C1E469C434E1FE83E21E8" ma:contentTypeVersion="8" ma:contentTypeDescription="Crée un document." ma:contentTypeScope="" ma:versionID="4a945fd916df10b55939949b74db3e29">
  <xsd:schema xmlns:xsd="http://www.w3.org/2001/XMLSchema" xmlns:xs="http://www.w3.org/2001/XMLSchema" xmlns:p="http://schemas.microsoft.com/office/2006/metadata/properties" xmlns:ns3="30d683a2-8968-4bab-ab75-5e7ac92a4140" xmlns:ns4="7b0f1024-a4c1-45bb-9adb-e11bcfb15c5a" targetNamespace="http://schemas.microsoft.com/office/2006/metadata/properties" ma:root="true" ma:fieldsID="fbc927056a0449b4a4b3a2dffbac1a7b" ns3:_="" ns4:_="">
    <xsd:import namespace="30d683a2-8968-4bab-ab75-5e7ac92a4140"/>
    <xsd:import namespace="7b0f1024-a4c1-45bb-9adb-e11bcfb15c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d683a2-8968-4bab-ab75-5e7ac92a41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0f1024-a4c1-45bb-9adb-e11bcfb15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FF6427-00C3-42B9-A2FD-9CEA3CD59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d683a2-8968-4bab-ab75-5e7ac92a4140"/>
    <ds:schemaRef ds:uri="7b0f1024-a4c1-45bb-9adb-e11bcfb15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68D42E-578E-4170-BB84-2395EC6027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29991-9D63-4183-9B9C-943F3B063F3B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30d683a2-8968-4bab-ab75-5e7ac92a4140"/>
    <ds:schemaRef ds:uri="http://schemas.microsoft.com/office/2006/documentManagement/types"/>
    <ds:schemaRef ds:uri="http://purl.org/dc/elements/1.1/"/>
    <ds:schemaRef ds:uri="7b0f1024-a4c1-45bb-9adb-e11bcfb15c5a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Lagneaux Bastien</dc:creator>
  <cp:lastModifiedBy>Lagneaux Bastien</cp:lastModifiedBy>
  <dcterms:created xsi:type="dcterms:W3CDTF">2022-12-12T14:20:14Z</dcterms:created>
  <dcterms:modified xsi:type="dcterms:W3CDTF">2023-04-06T12:25:39Z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0x010100343AB94E490C1E469C434E1FE83E21E8</vt:lpwstr>
  </property>
</Properties>
</file>