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reeman\Documents\"/>
    </mc:Choice>
  </mc:AlternateContent>
  <xr:revisionPtr revIDLastSave="0" documentId="8_{3070E33E-917E-4FDA-8CEA-31F313F35D77}" xr6:coauthVersionLast="45" xr6:coauthVersionMax="45" xr10:uidLastSave="{00000000-0000-0000-0000-000000000000}"/>
  <bookViews>
    <workbookView xWindow="-28920" yWindow="-15" windowWidth="29040" windowHeight="15840" xr2:uid="{F31A971D-AAFB-4609-A774-E92EC6091A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K28" i="1"/>
  <c r="H20" i="2"/>
  <c r="R50" i="1"/>
  <c r="R49" i="1"/>
  <c r="R38" i="1"/>
  <c r="R37" i="1"/>
  <c r="R27" i="1"/>
  <c r="R26" i="1"/>
  <c r="D18" i="2"/>
  <c r="R16" i="1"/>
  <c r="R15" i="1"/>
  <c r="R5" i="1"/>
  <c r="R4" i="1"/>
  <c r="K50" i="1"/>
  <c r="K49" i="1"/>
  <c r="D50" i="1"/>
  <c r="D49" i="1"/>
  <c r="K38" i="1"/>
  <c r="K37" i="1"/>
  <c r="D38" i="1"/>
  <c r="D37" i="1"/>
  <c r="K29" i="1"/>
  <c r="K27" i="1"/>
  <c r="K26" i="1"/>
  <c r="D27" i="1"/>
  <c r="D26" i="1"/>
  <c r="K15" i="1"/>
  <c r="K16" i="1" s="1"/>
  <c r="M19" i="1" s="1"/>
  <c r="M20" i="1" s="1"/>
  <c r="D15" i="1"/>
  <c r="D16" i="1" s="1"/>
  <c r="F19" i="1" s="1"/>
  <c r="K5" i="1"/>
  <c r="K6" i="1"/>
  <c r="K4" i="1"/>
  <c r="D5" i="1"/>
  <c r="D6" i="1"/>
  <c r="D7" i="1"/>
  <c r="D4" i="1"/>
  <c r="D64" i="1" l="1"/>
  <c r="F66" i="1" s="1"/>
  <c r="F67" i="1" s="1"/>
  <c r="R53" i="1"/>
  <c r="T55" i="1" s="1"/>
  <c r="T56" i="1" s="1"/>
  <c r="R41" i="1"/>
  <c r="T43" i="1" s="1"/>
  <c r="T44" i="1" s="1"/>
  <c r="D53" i="1"/>
  <c r="F55" i="1" s="1"/>
  <c r="F56" i="1" s="1"/>
  <c r="R8" i="1"/>
  <c r="T10" i="1" s="1"/>
  <c r="T11" i="1" s="1"/>
  <c r="K7" i="1"/>
  <c r="M10" i="1" s="1"/>
  <c r="M11" i="1" s="1"/>
  <c r="R30" i="1"/>
  <c r="T32" i="1" s="1"/>
  <c r="T33" i="1" s="1"/>
  <c r="D8" i="1"/>
  <c r="F10" i="1" s="1"/>
  <c r="F11" i="1" s="1"/>
  <c r="K30" i="1"/>
  <c r="M32" i="1" s="1"/>
  <c r="M33" i="1" s="1"/>
  <c r="D30" i="1"/>
  <c r="F32" i="1" s="1"/>
  <c r="F33" i="1" s="1"/>
  <c r="R19" i="1"/>
  <c r="T21" i="1" s="1"/>
  <c r="T22" i="1" s="1"/>
  <c r="K53" i="1"/>
  <c r="M55" i="1" s="1"/>
  <c r="M56" i="1" s="1"/>
  <c r="K41" i="1"/>
  <c r="M43" i="1" s="1"/>
  <c r="M44" i="1" s="1"/>
  <c r="D41" i="1"/>
  <c r="F43" i="1" s="1"/>
  <c r="F44" i="1" s="1"/>
  <c r="F20" i="1"/>
</calcChain>
</file>

<file path=xl/sharedStrings.xml><?xml version="1.0" encoding="utf-8"?>
<sst xmlns="http://schemas.openxmlformats.org/spreadsheetml/2006/main" count="155" uniqueCount="85">
  <si>
    <t>Paracord</t>
  </si>
  <si>
    <t xml:space="preserve">A Pack of Nails </t>
  </si>
  <si>
    <t xml:space="preserve">Duct Tape </t>
  </si>
  <si>
    <t>Insulating Tape</t>
  </si>
  <si>
    <t>5L propane tank</t>
  </si>
  <si>
    <t>Fuel Conditioner</t>
  </si>
  <si>
    <t>Dry Fuel</t>
  </si>
  <si>
    <t>Red Rebel Ice Pick</t>
  </si>
  <si>
    <t>S I C C Case</t>
  </si>
  <si>
    <t>Ash-12</t>
  </si>
  <si>
    <t>Bottle of vodka</t>
  </si>
  <si>
    <t>Sell Value</t>
  </si>
  <si>
    <t>X-Fal 50 rnd mag</t>
  </si>
  <si>
    <t>Broken Gphone</t>
  </si>
  <si>
    <t>Ars Arma A18</t>
  </si>
  <si>
    <t>Gold Skull Ring</t>
  </si>
  <si>
    <t>Golden Neck Chain</t>
  </si>
  <si>
    <t>Altyn Helment</t>
  </si>
  <si>
    <t>Round pliers</t>
  </si>
  <si>
    <t>Construction Measuring</t>
  </si>
  <si>
    <t>Pliers</t>
  </si>
  <si>
    <t>Mat cost</t>
  </si>
  <si>
    <t>Per item cost</t>
  </si>
  <si>
    <t>Total Cost</t>
  </si>
  <si>
    <t>Ragman</t>
  </si>
  <si>
    <t>Camelbak Tri-zip</t>
  </si>
  <si>
    <t xml:space="preserve">Ana Tactical Alpha Chest </t>
  </si>
  <si>
    <t>Energy Saving Lamp</t>
  </si>
  <si>
    <t>Duct Tape</t>
  </si>
  <si>
    <t>Heat-exchange alkali</t>
  </si>
  <si>
    <t xml:space="preserve">Mechanic </t>
  </si>
  <si>
    <t>Trijicon Reap-IR</t>
  </si>
  <si>
    <t>Jager</t>
  </si>
  <si>
    <t>M1A (with good rails)</t>
  </si>
  <si>
    <t>Wilston Cigarettes</t>
  </si>
  <si>
    <t>Rotor 43 7.62</t>
  </si>
  <si>
    <t>M4A1 SAI</t>
  </si>
  <si>
    <t>Hera Arms HG-15 pistol</t>
  </si>
  <si>
    <t>Lightweight Upper 5.56 x45 for T15</t>
  </si>
  <si>
    <t>Double Star Ace Socom gen.4</t>
  </si>
  <si>
    <t xml:space="preserve">Raptor Charging handle </t>
  </si>
  <si>
    <t>Vortex Razor AMG</t>
  </si>
  <si>
    <t>260mm barrel for AR-15</t>
  </si>
  <si>
    <t>SAI 10" QD</t>
  </si>
  <si>
    <t>MP7 Flip up Rearsight</t>
  </si>
  <si>
    <t>Daniel Defense Wave Muzzle Break</t>
  </si>
  <si>
    <t>JP Enterprises Gas System - 5b</t>
  </si>
  <si>
    <t xml:space="preserve">MP7 Flip up front sight </t>
  </si>
  <si>
    <t xml:space="preserve">SAI Jail Break </t>
  </si>
  <si>
    <t>LAS/TaC 2 Tactical flashlight</t>
  </si>
  <si>
    <t xml:space="preserve">magpul AFG grip black </t>
  </si>
  <si>
    <t>double star recoil pad 0.5</t>
  </si>
  <si>
    <t>M4A1 SOPMOD</t>
  </si>
  <si>
    <t>MIAD Pistoal Grip for AR</t>
  </si>
  <si>
    <t>Upper reveiver colt M4A1</t>
  </si>
  <si>
    <t xml:space="preserve">colt buffer tube </t>
  </si>
  <si>
    <t xml:space="preserve">Colt AR-15 Charging handle </t>
  </si>
  <si>
    <t>Elcan Specter DR 1x/4x</t>
  </si>
  <si>
    <t>260mm barrel</t>
  </si>
  <si>
    <t>Daniel defence RIS II 9.5 (dark earth)</t>
  </si>
  <si>
    <t xml:space="preserve">KAC QD Compensator </t>
  </si>
  <si>
    <t>MK12 Low profile gas block</t>
  </si>
  <si>
    <t>KAC QDSS NT-4 Black</t>
  </si>
  <si>
    <t xml:space="preserve">Tango Down Stubby </t>
  </si>
  <si>
    <t xml:space="preserve">NcStar MPR45 Backup </t>
  </si>
  <si>
    <t xml:space="preserve">AN/PEQ-15 tactical </t>
  </si>
  <si>
    <t xml:space="preserve">Aimpoint mount for </t>
  </si>
  <si>
    <t>AIMpoint Micro T-1</t>
  </si>
  <si>
    <t>MOE carbine stock FDE</t>
  </si>
  <si>
    <t>Magpull Rubber butt-pad</t>
  </si>
  <si>
    <t>Prokill</t>
  </si>
  <si>
    <t>M4A1 SOPMOD II</t>
  </si>
  <si>
    <t xml:space="preserve">Magnet </t>
  </si>
  <si>
    <t>Iridium</t>
  </si>
  <si>
    <t>Military Circuit board</t>
  </si>
  <si>
    <t>Prapor</t>
  </si>
  <si>
    <t>8 Pack of 7N12 BP</t>
  </si>
  <si>
    <t>Strike Cigarettes</t>
  </si>
  <si>
    <t>30-Round 9x39 SR3M</t>
  </si>
  <si>
    <t>5 Per reset</t>
  </si>
  <si>
    <t xml:space="preserve">50 Per reset </t>
  </si>
  <si>
    <t>Military Checkpoint Key</t>
  </si>
  <si>
    <t>Can of Beef Stew</t>
  </si>
  <si>
    <t>Technical Documentation</t>
  </si>
  <si>
    <t>1 Per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</si>
</sst>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43" fontId="0" fillId="0" borderId="0" xfId="1" applyFont="1" applyBorder="1"/>
    <xf numFmtId="0" fontId="3" fillId="0" borderId="2" xfId="0" applyFont="1" applyBorder="1"/>
    <xf numFmtId="0" fontId="0" fillId="0" borderId="4" xfId="0" applyBorder="1"/>
    <xf numFmtId="0" fontId="0" fillId="0" borderId="0" xfId="0" applyBorder="1"/>
    <xf numFmtId="43" fontId="0" fillId="0" borderId="5" xfId="1" applyFont="1" applyBorder="1"/>
    <xf numFmtId="0" fontId="0" fillId="0" borderId="7" xfId="0" applyBorder="1"/>
    <xf numFmtId="0" fontId="0" fillId="0" borderId="8" xfId="0" applyBorder="1"/>
    <xf numFmtId="43" fontId="0" fillId="0" borderId="6" xfId="1" applyFont="1" applyBorder="1"/>
    <xf numFmtId="0" fontId="3" fillId="0" borderId="1" xfId="0" applyFont="1" applyBorder="1"/>
    <xf numFmtId="43" fontId="0" fillId="0" borderId="2" xfId="1" applyFont="1" applyBorder="1"/>
    <xf numFmtId="43" fontId="0" fillId="0" borderId="8" xfId="1" applyFont="1" applyBorder="1"/>
    <xf numFmtId="43" fontId="0" fillId="0" borderId="3" xfId="1" applyFont="1" applyBorder="1"/>
    <xf numFmtId="43" fontId="3" fillId="0" borderId="1" xfId="1" applyFont="1" applyBorder="1"/>
    <xf numFmtId="43" fontId="3" fillId="0" borderId="2" xfId="1" applyFont="1" applyBorder="1"/>
    <xf numFmtId="43" fontId="0" fillId="0" borderId="4" xfId="1" applyFont="1" applyBorder="1"/>
    <xf numFmtId="43" fontId="4" fillId="0" borderId="9" xfId="1" applyFont="1" applyBorder="1"/>
    <xf numFmtId="43" fontId="0" fillId="0" borderId="7" xfId="1" applyFont="1" applyBorder="1"/>
    <xf numFmtId="43" fontId="0" fillId="0" borderId="1" xfId="1" applyFont="1" applyBorder="1"/>
    <xf numFmtId="43" fontId="2" fillId="0" borderId="9" xfId="1" applyFont="1" applyBorder="1"/>
    <xf numFmtId="43" fontId="0" fillId="0" borderId="0" xfId="1" applyFont="1" applyFill="1" applyBorder="1"/>
    <xf numFmtId="43" fontId="4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D436-D068-444D-AFBC-98111C6FE722}">
  <dimension ref="A1:X67"/>
  <sheetViews>
    <sheetView tabSelected="1" workbookViewId="0">
      <selection activeCell="E49" sqref="E49"/>
    </sheetView>
  </sheetViews>
  <sheetFormatPr defaultRowHeight="15" x14ac:dyDescent="0.25"/>
  <cols>
    <col min="1" max="1" width="10" bestFit="1" customWidth="1"/>
    <col min="2" max="2" width="24" bestFit="1" customWidth="1"/>
    <col min="3" max="3" width="12.5703125" style="1" bestFit="1" customWidth="1"/>
    <col min="4" max="4" width="13.28515625" style="1" bestFit="1" customWidth="1"/>
    <col min="5" max="5" width="11.28515625" style="1" bestFit="1" customWidth="1"/>
    <col min="6" max="6" width="13.42578125" style="1" bestFit="1" customWidth="1"/>
    <col min="7" max="7" width="9.140625" style="1"/>
    <col min="8" max="8" width="11.42578125" style="1" bestFit="1" customWidth="1"/>
    <col min="9" max="9" width="22.42578125" style="1" bestFit="1" customWidth="1"/>
    <col min="10" max="10" width="12.5703125" style="1" bestFit="1" customWidth="1"/>
    <col min="11" max="11" width="13.28515625" style="1" bestFit="1" customWidth="1"/>
    <col min="12" max="12" width="13.28515625" style="1" customWidth="1"/>
    <col min="13" max="13" width="13.28515625" style="1" bestFit="1" customWidth="1"/>
    <col min="14" max="14" width="9.140625" style="1"/>
    <col min="15" max="15" width="10" style="1" bestFit="1" customWidth="1"/>
    <col min="16" max="16" width="18" style="1" bestFit="1" customWidth="1"/>
    <col min="17" max="17" width="12.5703125" style="1" bestFit="1" customWidth="1"/>
    <col min="18" max="18" width="11.5703125" style="1" bestFit="1" customWidth="1"/>
    <col min="19" max="19" width="9.85546875" style="1" bestFit="1" customWidth="1"/>
    <col min="20" max="20" width="11.5703125" style="1" bestFit="1" customWidth="1"/>
    <col min="21" max="24" width="9.140625" style="1"/>
  </cols>
  <sheetData>
    <row r="1" spans="1:20" ht="15.75" thickBot="1" x14ac:dyDescent="0.3"/>
    <row r="2" spans="1:20" x14ac:dyDescent="0.25">
      <c r="A2" s="10" t="s">
        <v>32</v>
      </c>
      <c r="B2" s="3" t="s">
        <v>8</v>
      </c>
      <c r="C2" s="11"/>
      <c r="D2" s="11"/>
      <c r="E2" s="11"/>
      <c r="F2" s="13"/>
      <c r="H2" s="14" t="s">
        <v>32</v>
      </c>
      <c r="I2" s="15" t="s">
        <v>7</v>
      </c>
      <c r="J2" s="11"/>
      <c r="K2" s="11"/>
      <c r="L2" s="11"/>
      <c r="M2" s="13"/>
      <c r="O2" s="14" t="s">
        <v>30</v>
      </c>
      <c r="P2" s="15" t="s">
        <v>35</v>
      </c>
      <c r="Q2" s="11"/>
      <c r="R2" s="11"/>
      <c r="S2" s="11"/>
      <c r="T2" s="13"/>
    </row>
    <row r="3" spans="1:20" x14ac:dyDescent="0.25">
      <c r="A3" s="4"/>
      <c r="B3" s="5"/>
      <c r="C3" s="2" t="s">
        <v>22</v>
      </c>
      <c r="D3" s="2" t="s">
        <v>23</v>
      </c>
      <c r="E3" s="2"/>
      <c r="F3" s="6"/>
      <c r="H3" s="16"/>
      <c r="I3" s="2"/>
      <c r="J3" s="2" t="s">
        <v>22</v>
      </c>
      <c r="K3" s="2" t="s">
        <v>23</v>
      </c>
      <c r="L3" s="2"/>
      <c r="M3" s="6"/>
      <c r="O3" s="16"/>
      <c r="P3" s="2"/>
      <c r="Q3" s="2" t="s">
        <v>22</v>
      </c>
      <c r="R3" s="2" t="s">
        <v>23</v>
      </c>
      <c r="S3" s="2"/>
      <c r="T3" s="6"/>
    </row>
    <row r="4" spans="1:20" x14ac:dyDescent="0.25">
      <c r="A4" s="4">
        <v>10</v>
      </c>
      <c r="B4" s="5" t="s">
        <v>0</v>
      </c>
      <c r="C4" s="2">
        <v>198000</v>
      </c>
      <c r="D4" s="2">
        <f>C4*A4</f>
        <v>1980000</v>
      </c>
      <c r="E4" s="2"/>
      <c r="F4" s="6"/>
      <c r="H4" s="16">
        <v>12</v>
      </c>
      <c r="I4" s="2" t="s">
        <v>4</v>
      </c>
      <c r="J4" s="2">
        <v>62832</v>
      </c>
      <c r="K4" s="2">
        <f>H4*J4</f>
        <v>753984</v>
      </c>
      <c r="L4" s="2"/>
      <c r="M4" s="6"/>
      <c r="O4" s="16">
        <v>2</v>
      </c>
      <c r="P4" s="2" t="s">
        <v>72</v>
      </c>
      <c r="Q4" s="2">
        <v>11056</v>
      </c>
      <c r="R4" s="2">
        <f>Q4*O4</f>
        <v>22112</v>
      </c>
      <c r="S4" s="2"/>
      <c r="T4" s="6"/>
    </row>
    <row r="5" spans="1:20" x14ac:dyDescent="0.25">
      <c r="A5" s="4">
        <v>12</v>
      </c>
      <c r="B5" s="5" t="s">
        <v>1</v>
      </c>
      <c r="C5" s="2">
        <v>39000</v>
      </c>
      <c r="D5" s="2">
        <f t="shared" ref="D5:D7" si="0">C5*A5</f>
        <v>468000</v>
      </c>
      <c r="E5" s="2"/>
      <c r="F5" s="6"/>
      <c r="H5" s="16">
        <v>5</v>
      </c>
      <c r="I5" s="2" t="s">
        <v>5</v>
      </c>
      <c r="J5" s="2">
        <v>90925</v>
      </c>
      <c r="K5" s="2">
        <f t="shared" ref="K5:K6" si="1">H5*J5</f>
        <v>454625</v>
      </c>
      <c r="L5" s="2"/>
      <c r="M5" s="6"/>
      <c r="O5" s="16"/>
      <c r="P5" s="2"/>
      <c r="Q5" s="2"/>
      <c r="R5" s="2">
        <f t="shared" ref="R5" si="2">Q5*O5</f>
        <v>0</v>
      </c>
      <c r="S5" s="2"/>
      <c r="T5" s="6"/>
    </row>
    <row r="6" spans="1:20" x14ac:dyDescent="0.25">
      <c r="A6" s="4">
        <v>15</v>
      </c>
      <c r="B6" s="5" t="s">
        <v>2</v>
      </c>
      <c r="C6" s="2">
        <v>8250</v>
      </c>
      <c r="D6" s="2">
        <f t="shared" si="0"/>
        <v>123750</v>
      </c>
      <c r="E6" s="2"/>
      <c r="F6" s="6"/>
      <c r="H6" s="16">
        <v>10</v>
      </c>
      <c r="I6" s="2" t="s">
        <v>6</v>
      </c>
      <c r="J6" s="2">
        <v>65000</v>
      </c>
      <c r="K6" s="2">
        <f t="shared" si="1"/>
        <v>650000</v>
      </c>
      <c r="L6" s="2"/>
      <c r="M6" s="6"/>
      <c r="O6" s="16"/>
      <c r="P6" s="2"/>
      <c r="Q6" s="2"/>
      <c r="R6" s="2"/>
      <c r="S6" s="2"/>
      <c r="T6" s="6"/>
    </row>
    <row r="7" spans="1:20" x14ac:dyDescent="0.25">
      <c r="A7" s="4">
        <v>10</v>
      </c>
      <c r="B7" s="5" t="s">
        <v>3</v>
      </c>
      <c r="C7" s="2">
        <v>7000</v>
      </c>
      <c r="D7" s="2">
        <f t="shared" si="0"/>
        <v>70000</v>
      </c>
      <c r="E7" s="2"/>
      <c r="F7" s="6"/>
      <c r="H7" s="16"/>
      <c r="I7" s="2"/>
      <c r="J7" s="2"/>
      <c r="K7" s="2">
        <f>SUM(K4:K6)</f>
        <v>1858609</v>
      </c>
      <c r="L7" s="2"/>
      <c r="M7" s="6"/>
      <c r="O7" s="16"/>
      <c r="P7" s="2"/>
      <c r="Q7" s="2"/>
      <c r="R7" s="2"/>
      <c r="S7" s="2"/>
      <c r="T7" s="6"/>
    </row>
    <row r="8" spans="1:20" x14ac:dyDescent="0.25">
      <c r="A8" s="4"/>
      <c r="B8" s="5"/>
      <c r="C8" s="2"/>
      <c r="D8" s="2">
        <f>SUM(D4:D7)</f>
        <v>2641750</v>
      </c>
      <c r="E8" s="2"/>
      <c r="F8" s="6"/>
      <c r="H8" s="16"/>
      <c r="I8" s="2"/>
      <c r="J8" s="2"/>
      <c r="K8" s="2"/>
      <c r="L8" s="2"/>
      <c r="M8" s="6"/>
      <c r="O8" s="16"/>
      <c r="P8" s="2"/>
      <c r="Q8" s="2"/>
      <c r="R8" s="2">
        <f>SUM(R4:R7)</f>
        <v>22112</v>
      </c>
      <c r="S8" s="2"/>
      <c r="T8" s="6"/>
    </row>
    <row r="9" spans="1:20" x14ac:dyDescent="0.25">
      <c r="A9" s="4"/>
      <c r="B9" s="5"/>
      <c r="C9" s="2"/>
      <c r="D9" s="2"/>
      <c r="E9" s="2" t="s">
        <v>11</v>
      </c>
      <c r="F9" s="6">
        <v>3000000</v>
      </c>
      <c r="H9" s="16"/>
      <c r="I9" s="2"/>
      <c r="L9" s="2" t="s">
        <v>11</v>
      </c>
      <c r="M9" s="6">
        <v>5900000</v>
      </c>
      <c r="O9" s="16"/>
      <c r="P9" s="2"/>
      <c r="Q9" s="2"/>
      <c r="R9" s="2"/>
      <c r="S9" s="2" t="s">
        <v>11</v>
      </c>
      <c r="T9" s="6">
        <v>54745</v>
      </c>
    </row>
    <row r="10" spans="1:20" x14ac:dyDescent="0.25">
      <c r="A10" s="4"/>
      <c r="B10" s="5"/>
      <c r="C10" s="2"/>
      <c r="D10" s="2"/>
      <c r="E10" s="2" t="s">
        <v>21</v>
      </c>
      <c r="F10" s="9">
        <f>D8</f>
        <v>2641750</v>
      </c>
      <c r="H10" s="16"/>
      <c r="I10" s="2"/>
      <c r="J10" s="2"/>
      <c r="K10" s="2"/>
      <c r="L10" s="2" t="s">
        <v>21</v>
      </c>
      <c r="M10" s="9">
        <f>K7</f>
        <v>1858609</v>
      </c>
      <c r="O10" s="16"/>
      <c r="P10" s="2"/>
      <c r="Q10" s="2"/>
      <c r="R10" s="2"/>
      <c r="S10" s="2" t="s">
        <v>21</v>
      </c>
      <c r="T10" s="9">
        <f>R8</f>
        <v>22112</v>
      </c>
    </row>
    <row r="11" spans="1:20" ht="15.75" thickBot="1" x14ac:dyDescent="0.3">
      <c r="A11" s="7"/>
      <c r="B11" s="8"/>
      <c r="C11" s="12"/>
      <c r="D11" s="12"/>
      <c r="E11" s="12"/>
      <c r="F11" s="17">
        <f>F9-F10</f>
        <v>358250</v>
      </c>
      <c r="H11" s="18"/>
      <c r="I11" s="12"/>
      <c r="J11" s="12"/>
      <c r="K11" s="12"/>
      <c r="L11" s="12"/>
      <c r="M11" s="17">
        <f>M9-M10</f>
        <v>4041391</v>
      </c>
      <c r="O11" s="18"/>
      <c r="P11" s="12"/>
      <c r="Q11" s="12"/>
      <c r="R11" s="12"/>
      <c r="S11" s="12"/>
      <c r="T11" s="17">
        <f>T9-T10</f>
        <v>32633</v>
      </c>
    </row>
    <row r="12" spans="1:20" ht="15.75" thickBot="1" x14ac:dyDescent="0.3"/>
    <row r="13" spans="1:20" x14ac:dyDescent="0.25">
      <c r="A13" s="10" t="s">
        <v>75</v>
      </c>
      <c r="B13" s="3" t="s">
        <v>9</v>
      </c>
      <c r="C13" s="11"/>
      <c r="D13" s="11"/>
      <c r="E13" s="11"/>
      <c r="F13" s="13"/>
      <c r="H13" s="19"/>
      <c r="I13" s="15" t="s">
        <v>12</v>
      </c>
      <c r="J13" s="11"/>
      <c r="K13" s="11"/>
      <c r="L13" s="11"/>
      <c r="M13" s="13"/>
      <c r="O13" s="14" t="s">
        <v>30</v>
      </c>
      <c r="P13" s="15" t="s">
        <v>71</v>
      </c>
      <c r="Q13" s="11"/>
      <c r="R13" s="11"/>
      <c r="S13" s="11"/>
      <c r="T13" s="13"/>
    </row>
    <row r="14" spans="1:20" x14ac:dyDescent="0.25">
      <c r="A14" s="4"/>
      <c r="B14" s="5"/>
      <c r="C14" s="2" t="s">
        <v>22</v>
      </c>
      <c r="D14" s="2" t="s">
        <v>23</v>
      </c>
      <c r="E14" s="2"/>
      <c r="F14" s="6"/>
      <c r="H14" s="16"/>
      <c r="I14" s="2"/>
      <c r="J14" s="2" t="s">
        <v>22</v>
      </c>
      <c r="K14" s="2" t="s">
        <v>23</v>
      </c>
      <c r="L14" s="2"/>
      <c r="M14" s="6"/>
      <c r="O14" s="16"/>
      <c r="P14" s="2"/>
      <c r="Q14" s="2" t="s">
        <v>22</v>
      </c>
      <c r="R14" s="2" t="s">
        <v>23</v>
      </c>
      <c r="S14" s="2"/>
      <c r="T14" s="6"/>
    </row>
    <row r="15" spans="1:20" x14ac:dyDescent="0.25">
      <c r="A15" s="4">
        <v>3</v>
      </c>
      <c r="B15" s="5" t="s">
        <v>10</v>
      </c>
      <c r="C15" s="2">
        <v>14805</v>
      </c>
      <c r="D15" s="2">
        <f>A15*C15</f>
        <v>44415</v>
      </c>
      <c r="E15" s="2"/>
      <c r="F15" s="6"/>
      <c r="H15" s="16">
        <v>1</v>
      </c>
      <c r="I15" s="2" t="s">
        <v>13</v>
      </c>
      <c r="J15" s="2">
        <v>24000</v>
      </c>
      <c r="K15" s="2">
        <f>H15*J15</f>
        <v>24000</v>
      </c>
      <c r="L15" s="2"/>
      <c r="M15" s="6"/>
      <c r="O15" s="16">
        <v>1</v>
      </c>
      <c r="P15" s="2" t="s">
        <v>70</v>
      </c>
      <c r="Q15" s="2">
        <v>120500</v>
      </c>
      <c r="R15" s="2">
        <f>Q15*O15</f>
        <v>120500</v>
      </c>
      <c r="S15" s="2"/>
      <c r="T15" s="6"/>
    </row>
    <row r="16" spans="1:20" x14ac:dyDescent="0.25">
      <c r="A16" s="4"/>
      <c r="B16" s="5"/>
      <c r="C16" s="2"/>
      <c r="D16" s="2">
        <f>SUM(D15)</f>
        <v>44415</v>
      </c>
      <c r="E16" s="2"/>
      <c r="F16" s="6"/>
      <c r="H16" s="16"/>
      <c r="I16" s="2"/>
      <c r="J16" s="2"/>
      <c r="K16" s="2">
        <f>SUM(K15)</f>
        <v>24000</v>
      </c>
      <c r="L16" s="2"/>
      <c r="M16" s="6"/>
      <c r="O16" s="16"/>
      <c r="P16" s="2"/>
      <c r="Q16" s="2"/>
      <c r="R16" s="2">
        <f t="shared" ref="R16" si="3">Q16*O16</f>
        <v>0</v>
      </c>
      <c r="S16" s="2"/>
      <c r="T16" s="6"/>
    </row>
    <row r="17" spans="1:20" x14ac:dyDescent="0.25">
      <c r="A17" s="4"/>
      <c r="B17" s="5"/>
      <c r="C17" s="2"/>
      <c r="F17" s="6"/>
      <c r="H17" s="16"/>
      <c r="I17" s="2"/>
      <c r="J17" s="2"/>
      <c r="K17" s="2"/>
      <c r="L17" s="2"/>
      <c r="M17" s="6"/>
      <c r="O17" s="16"/>
      <c r="P17" s="2"/>
      <c r="Q17" s="2"/>
      <c r="R17" s="2"/>
      <c r="S17" s="2"/>
      <c r="T17" s="6"/>
    </row>
    <row r="18" spans="1:20" x14ac:dyDescent="0.25">
      <c r="A18" s="4"/>
      <c r="B18" s="5"/>
      <c r="C18" s="2"/>
      <c r="E18" s="2" t="s">
        <v>11</v>
      </c>
      <c r="F18" s="6">
        <v>94000</v>
      </c>
      <c r="H18" s="16"/>
      <c r="I18" s="2"/>
      <c r="J18" s="2"/>
      <c r="L18" s="2" t="s">
        <v>11</v>
      </c>
      <c r="M18" s="6">
        <v>18500</v>
      </c>
      <c r="O18" s="16"/>
      <c r="P18" s="2"/>
      <c r="Q18" s="2"/>
      <c r="R18" s="2"/>
      <c r="S18" s="2"/>
      <c r="T18" s="6"/>
    </row>
    <row r="19" spans="1:20" x14ac:dyDescent="0.25">
      <c r="A19" s="4"/>
      <c r="B19" s="5"/>
      <c r="C19" s="2"/>
      <c r="D19" s="2"/>
      <c r="E19" s="2" t="s">
        <v>21</v>
      </c>
      <c r="F19" s="9">
        <f>D16</f>
        <v>44415</v>
      </c>
      <c r="H19" s="16"/>
      <c r="I19" s="2"/>
      <c r="J19" s="2"/>
      <c r="K19" s="2"/>
      <c r="L19" s="2" t="s">
        <v>21</v>
      </c>
      <c r="M19" s="9">
        <f>K16</f>
        <v>24000</v>
      </c>
      <c r="O19" s="16"/>
      <c r="P19" s="2"/>
      <c r="Q19" s="2"/>
      <c r="R19" s="2">
        <f>SUM(R15:R18)</f>
        <v>120500</v>
      </c>
      <c r="S19" s="2"/>
      <c r="T19" s="6"/>
    </row>
    <row r="20" spans="1:20" ht="15.75" thickBot="1" x14ac:dyDescent="0.3">
      <c r="A20" s="7"/>
      <c r="B20" s="8"/>
      <c r="C20" s="12"/>
      <c r="D20" s="12"/>
      <c r="E20" s="12"/>
      <c r="F20" s="17">
        <f>F18-F19</f>
        <v>49585</v>
      </c>
      <c r="H20" s="18"/>
      <c r="I20" s="12"/>
      <c r="J20" s="12"/>
      <c r="K20" s="12"/>
      <c r="L20" s="12"/>
      <c r="M20" s="20">
        <f>M18-M19</f>
        <v>-5500</v>
      </c>
      <c r="O20" s="16"/>
      <c r="P20" s="2"/>
      <c r="Q20" s="2"/>
      <c r="R20" s="2"/>
      <c r="S20" s="2" t="s">
        <v>11</v>
      </c>
      <c r="T20" s="6">
        <v>179329</v>
      </c>
    </row>
    <row r="21" spans="1:20" x14ac:dyDescent="0.25">
      <c r="O21" s="16"/>
      <c r="P21" s="2"/>
      <c r="Q21" s="2"/>
      <c r="R21" s="2"/>
      <c r="S21" s="2" t="s">
        <v>21</v>
      </c>
      <c r="T21" s="9">
        <f>R19</f>
        <v>120500</v>
      </c>
    </row>
    <row r="22" spans="1:20" ht="15.75" thickBot="1" x14ac:dyDescent="0.3">
      <c r="O22" s="18"/>
      <c r="P22" s="12"/>
      <c r="Q22" s="12"/>
      <c r="R22" s="12"/>
      <c r="S22" s="12"/>
      <c r="T22" s="17">
        <f>T20-T21</f>
        <v>58829</v>
      </c>
    </row>
    <row r="23" spans="1:20" ht="15.75" thickBot="1" x14ac:dyDescent="0.3"/>
    <row r="24" spans="1:20" x14ac:dyDescent="0.25">
      <c r="A24" s="10" t="s">
        <v>24</v>
      </c>
      <c r="B24" s="3" t="s">
        <v>14</v>
      </c>
      <c r="C24" s="11"/>
      <c r="D24" s="11"/>
      <c r="E24" s="11"/>
      <c r="F24" s="13"/>
      <c r="H24" s="14" t="s">
        <v>24</v>
      </c>
      <c r="I24" s="15" t="s">
        <v>17</v>
      </c>
      <c r="J24" s="11"/>
      <c r="K24" s="11"/>
      <c r="L24" s="11"/>
      <c r="M24" s="13"/>
      <c r="O24" s="10" t="s">
        <v>75</v>
      </c>
      <c r="P24" s="3" t="s">
        <v>9</v>
      </c>
      <c r="Q24" s="11"/>
      <c r="R24" s="11"/>
      <c r="S24" s="11"/>
      <c r="T24" s="13"/>
    </row>
    <row r="25" spans="1:20" x14ac:dyDescent="0.25">
      <c r="A25" s="4"/>
      <c r="B25" s="5"/>
      <c r="C25" s="2" t="s">
        <v>22</v>
      </c>
      <c r="D25" s="2" t="s">
        <v>23</v>
      </c>
      <c r="E25" s="2"/>
      <c r="F25" s="6"/>
      <c r="H25" s="16"/>
      <c r="I25" s="2"/>
      <c r="J25" s="2" t="s">
        <v>22</v>
      </c>
      <c r="K25" s="2" t="s">
        <v>23</v>
      </c>
      <c r="L25" s="2"/>
      <c r="M25" s="6"/>
      <c r="O25" s="16"/>
      <c r="P25" s="2"/>
      <c r="Q25" s="2" t="s">
        <v>22</v>
      </c>
      <c r="R25" s="2" t="s">
        <v>23</v>
      </c>
      <c r="S25" s="2"/>
      <c r="T25" s="6"/>
    </row>
    <row r="26" spans="1:20" x14ac:dyDescent="0.25">
      <c r="A26" s="4">
        <v>1</v>
      </c>
      <c r="B26" s="5" t="s">
        <v>15</v>
      </c>
      <c r="C26" s="2">
        <v>41900</v>
      </c>
      <c r="D26" s="2">
        <f>C26*A26</f>
        <v>41900</v>
      </c>
      <c r="E26" s="2"/>
      <c r="F26" s="6"/>
      <c r="H26" s="16">
        <v>5</v>
      </c>
      <c r="I26" s="2" t="s">
        <v>19</v>
      </c>
      <c r="J26" s="2">
        <v>1200</v>
      </c>
      <c r="K26" s="2">
        <f>J26*H26</f>
        <v>6000</v>
      </c>
      <c r="L26" s="2"/>
      <c r="M26" s="6"/>
      <c r="O26" s="16">
        <v>5</v>
      </c>
      <c r="P26" s="5" t="s">
        <v>74</v>
      </c>
      <c r="Q26" s="2">
        <v>29499</v>
      </c>
      <c r="R26" s="2">
        <f>Q26*O26</f>
        <v>147495</v>
      </c>
      <c r="S26" s="2"/>
      <c r="T26" s="6"/>
    </row>
    <row r="27" spans="1:20" x14ac:dyDescent="0.25">
      <c r="A27" s="4">
        <v>2</v>
      </c>
      <c r="B27" s="5" t="s">
        <v>16</v>
      </c>
      <c r="C27" s="2">
        <v>28432</v>
      </c>
      <c r="D27" s="2">
        <f t="shared" ref="D27:D29" si="4">C27*A27</f>
        <v>56864</v>
      </c>
      <c r="E27" s="2"/>
      <c r="F27" s="6"/>
      <c r="H27" s="16">
        <v>4</v>
      </c>
      <c r="I27" s="21" t="s">
        <v>20</v>
      </c>
      <c r="J27" s="2">
        <v>4250</v>
      </c>
      <c r="K27" s="2">
        <f t="shared" ref="K27:K29" si="5">J27*H27</f>
        <v>17000</v>
      </c>
      <c r="L27" s="2"/>
      <c r="M27" s="6"/>
      <c r="O27" s="16"/>
      <c r="P27" s="2"/>
      <c r="Q27" s="2"/>
      <c r="R27" s="2">
        <f t="shared" ref="R27" si="6">Q27*O27</f>
        <v>0</v>
      </c>
      <c r="S27" s="2"/>
      <c r="T27" s="6"/>
    </row>
    <row r="28" spans="1:20" x14ac:dyDescent="0.25">
      <c r="A28" s="4"/>
      <c r="B28" s="5"/>
      <c r="C28" s="2"/>
      <c r="D28" s="2"/>
      <c r="E28" s="2"/>
      <c r="F28" s="6"/>
      <c r="H28" s="16">
        <v>5</v>
      </c>
      <c r="I28" s="2" t="s">
        <v>18</v>
      </c>
      <c r="J28" s="2">
        <v>6000</v>
      </c>
      <c r="K28" s="2">
        <f t="shared" si="5"/>
        <v>30000</v>
      </c>
      <c r="L28" s="2"/>
      <c r="M28" s="6"/>
      <c r="O28" s="16"/>
      <c r="P28" s="2"/>
      <c r="Q28" s="2"/>
      <c r="R28" s="2"/>
      <c r="S28" s="2"/>
      <c r="T28" s="6"/>
    </row>
    <row r="29" spans="1:20" x14ac:dyDescent="0.25">
      <c r="A29" s="4"/>
      <c r="B29" s="5"/>
      <c r="C29" s="2"/>
      <c r="D29" s="2"/>
      <c r="E29" s="2"/>
      <c r="F29" s="6"/>
      <c r="H29" s="16"/>
      <c r="I29" s="2"/>
      <c r="J29" s="2"/>
      <c r="K29" s="2">
        <f t="shared" si="5"/>
        <v>0</v>
      </c>
      <c r="L29" s="2"/>
      <c r="M29" s="6"/>
      <c r="O29" s="16"/>
      <c r="P29" s="2"/>
      <c r="Q29" s="2"/>
      <c r="R29" s="2"/>
      <c r="S29" s="2"/>
      <c r="T29" s="6"/>
    </row>
    <row r="30" spans="1:20" x14ac:dyDescent="0.25">
      <c r="A30" s="4"/>
      <c r="B30" s="5"/>
      <c r="C30" s="2"/>
      <c r="D30" s="2">
        <f>SUM(D26:D29)</f>
        <v>98764</v>
      </c>
      <c r="E30" s="2"/>
      <c r="F30" s="6"/>
      <c r="H30" s="16"/>
      <c r="I30" s="2"/>
      <c r="J30" s="2"/>
      <c r="K30" s="2">
        <f>SUM(K26:K29)</f>
        <v>53000</v>
      </c>
      <c r="L30" s="2"/>
      <c r="M30" s="6"/>
      <c r="O30" s="16"/>
      <c r="P30" s="2"/>
      <c r="Q30" s="2"/>
      <c r="R30" s="2">
        <f>SUM(R26:R29)</f>
        <v>147495</v>
      </c>
      <c r="S30" s="2"/>
      <c r="T30" s="6"/>
    </row>
    <row r="31" spans="1:20" x14ac:dyDescent="0.25">
      <c r="A31" s="4"/>
      <c r="B31" s="5"/>
      <c r="C31" s="2"/>
      <c r="D31" s="2"/>
      <c r="E31" s="2" t="s">
        <v>11</v>
      </c>
      <c r="F31" s="6">
        <v>97250</v>
      </c>
      <c r="H31" s="16"/>
      <c r="I31" s="2"/>
      <c r="J31" s="2"/>
      <c r="K31" s="2"/>
      <c r="L31" s="2" t="s">
        <v>11</v>
      </c>
      <c r="M31" s="6">
        <v>98750</v>
      </c>
      <c r="O31" s="16"/>
      <c r="P31" s="2"/>
      <c r="Q31" s="2"/>
      <c r="R31" s="2"/>
      <c r="S31" s="2" t="s">
        <v>11</v>
      </c>
      <c r="T31" s="6">
        <v>94000</v>
      </c>
    </row>
    <row r="32" spans="1:20" x14ac:dyDescent="0.25">
      <c r="A32" s="4"/>
      <c r="B32" s="5"/>
      <c r="C32" s="2"/>
      <c r="D32" s="2"/>
      <c r="E32" s="2" t="s">
        <v>21</v>
      </c>
      <c r="F32" s="9">
        <f>D30</f>
        <v>98764</v>
      </c>
      <c r="H32" s="16"/>
      <c r="I32" s="2"/>
      <c r="J32" s="2"/>
      <c r="K32" s="2"/>
      <c r="L32" s="2" t="s">
        <v>21</v>
      </c>
      <c r="M32" s="9">
        <f>K30</f>
        <v>53000</v>
      </c>
      <c r="O32" s="16"/>
      <c r="P32" s="2"/>
      <c r="Q32" s="2"/>
      <c r="R32" s="2"/>
      <c r="S32" s="2" t="s">
        <v>21</v>
      </c>
      <c r="T32" s="9">
        <f>R30</f>
        <v>147495</v>
      </c>
    </row>
    <row r="33" spans="1:20" ht="15.75" thickBot="1" x14ac:dyDescent="0.3">
      <c r="A33" s="7"/>
      <c r="B33" s="8"/>
      <c r="C33" s="12"/>
      <c r="D33" s="12"/>
      <c r="E33" s="12"/>
      <c r="F33" s="20">
        <f>F31-F32</f>
        <v>-1514</v>
      </c>
      <c r="H33" s="18"/>
      <c r="I33" s="12"/>
      <c r="J33" s="12"/>
      <c r="K33" s="12"/>
      <c r="L33" s="12"/>
      <c r="M33" s="17">
        <f>M31-M32</f>
        <v>45750</v>
      </c>
      <c r="O33" s="18"/>
      <c r="P33" s="12"/>
      <c r="Q33" s="12"/>
      <c r="R33" s="12"/>
      <c r="S33" s="12"/>
      <c r="T33" s="20">
        <f>T31-T32</f>
        <v>-53495</v>
      </c>
    </row>
    <row r="34" spans="1:20" ht="15.75" thickBot="1" x14ac:dyDescent="0.3">
      <c r="A34" s="5"/>
      <c r="B34" s="5"/>
      <c r="C34" s="2"/>
      <c r="D34" s="2"/>
      <c r="E34" s="2"/>
      <c r="F34" s="22"/>
      <c r="H34" s="2"/>
      <c r="I34" s="2"/>
      <c r="J34" s="2"/>
      <c r="K34" s="2"/>
      <c r="L34" s="2"/>
      <c r="M34" s="22"/>
    </row>
    <row r="35" spans="1:20" x14ac:dyDescent="0.25">
      <c r="A35" s="10" t="s">
        <v>24</v>
      </c>
      <c r="B35" s="3" t="s">
        <v>25</v>
      </c>
      <c r="C35" s="11"/>
      <c r="D35" s="11"/>
      <c r="E35" s="11"/>
      <c r="F35" s="13"/>
      <c r="H35" s="14" t="s">
        <v>24</v>
      </c>
      <c r="I35" s="15" t="s">
        <v>26</v>
      </c>
      <c r="J35" s="11"/>
      <c r="K35" s="11"/>
      <c r="L35" s="11"/>
      <c r="M35" s="13"/>
      <c r="O35" s="14"/>
      <c r="P35" s="15" t="s">
        <v>76</v>
      </c>
      <c r="Q35" s="11"/>
      <c r="R35" s="15" t="s">
        <v>80</v>
      </c>
      <c r="S35" s="11"/>
      <c r="T35" s="13"/>
    </row>
    <row r="36" spans="1:20" x14ac:dyDescent="0.25">
      <c r="A36" s="4"/>
      <c r="B36" s="5"/>
      <c r="C36" s="2" t="s">
        <v>22</v>
      </c>
      <c r="D36" s="2" t="s">
        <v>23</v>
      </c>
      <c r="E36" s="2"/>
      <c r="F36" s="6"/>
      <c r="H36" s="16"/>
      <c r="I36" s="2"/>
      <c r="J36" s="2" t="s">
        <v>22</v>
      </c>
      <c r="K36" s="2" t="s">
        <v>23</v>
      </c>
      <c r="L36" s="2"/>
      <c r="M36" s="6"/>
      <c r="O36" s="16"/>
      <c r="P36" s="2"/>
      <c r="Q36" s="2" t="s">
        <v>22</v>
      </c>
      <c r="R36" s="2" t="s">
        <v>23</v>
      </c>
      <c r="S36" s="2"/>
      <c r="T36" s="6"/>
    </row>
    <row r="37" spans="1:20" x14ac:dyDescent="0.25">
      <c r="A37" s="4">
        <v>4</v>
      </c>
      <c r="B37" s="5" t="s">
        <v>27</v>
      </c>
      <c r="C37" s="2">
        <v>8200</v>
      </c>
      <c r="D37" s="2">
        <f>C37*A37</f>
        <v>32800</v>
      </c>
      <c r="E37" s="2"/>
      <c r="F37" s="6"/>
      <c r="H37" s="16">
        <v>5</v>
      </c>
      <c r="I37" s="2" t="s">
        <v>28</v>
      </c>
      <c r="J37" s="2">
        <v>8250</v>
      </c>
      <c r="K37" s="2">
        <f>J37*H37</f>
        <v>41250</v>
      </c>
      <c r="L37" s="2"/>
      <c r="M37" s="6"/>
      <c r="O37" s="16">
        <v>50</v>
      </c>
      <c r="P37" s="5" t="s">
        <v>77</v>
      </c>
      <c r="Q37" s="2">
        <v>3000</v>
      </c>
      <c r="R37" s="2">
        <f>Q37*O37</f>
        <v>150000</v>
      </c>
      <c r="S37" s="2"/>
      <c r="T37" s="6"/>
    </row>
    <row r="38" spans="1:20" x14ac:dyDescent="0.25">
      <c r="A38" s="4"/>
      <c r="B38" s="5"/>
      <c r="C38" s="2"/>
      <c r="D38" s="2">
        <f t="shared" ref="D38" si="7">C38*A38</f>
        <v>0</v>
      </c>
      <c r="E38" s="2"/>
      <c r="F38" s="6"/>
      <c r="H38" s="16">
        <v>1</v>
      </c>
      <c r="I38" s="2" t="s">
        <v>29</v>
      </c>
      <c r="J38" s="2">
        <v>9844</v>
      </c>
      <c r="K38" s="2">
        <f t="shared" ref="K38" si="8">J38*H38</f>
        <v>9844</v>
      </c>
      <c r="L38" s="2"/>
      <c r="M38" s="6"/>
      <c r="O38" s="16"/>
      <c r="P38" s="2"/>
      <c r="Q38" s="2"/>
      <c r="R38" s="2">
        <f t="shared" ref="R38" si="9">Q38*O38</f>
        <v>0</v>
      </c>
      <c r="S38" s="2"/>
      <c r="T38" s="6"/>
    </row>
    <row r="39" spans="1:20" x14ac:dyDescent="0.25">
      <c r="A39" s="4"/>
      <c r="B39" s="5"/>
      <c r="C39" s="2"/>
      <c r="D39" s="2"/>
      <c r="E39" s="2"/>
      <c r="F39" s="6"/>
      <c r="H39" s="16"/>
      <c r="I39" s="2"/>
      <c r="J39" s="2"/>
      <c r="K39" s="2"/>
      <c r="L39" s="2"/>
      <c r="M39" s="6"/>
      <c r="O39" s="16"/>
      <c r="P39" s="2"/>
      <c r="Q39" s="2"/>
      <c r="R39" s="2"/>
      <c r="S39" s="2"/>
      <c r="T39" s="6"/>
    </row>
    <row r="40" spans="1:20" x14ac:dyDescent="0.25">
      <c r="A40" s="4"/>
      <c r="B40" s="5"/>
      <c r="C40" s="2"/>
      <c r="D40" s="2"/>
      <c r="E40" s="2"/>
      <c r="F40" s="6"/>
      <c r="H40" s="16"/>
      <c r="I40" s="2"/>
      <c r="J40" s="2"/>
      <c r="K40" s="2"/>
      <c r="L40" s="2"/>
      <c r="M40" s="6"/>
      <c r="O40" s="16"/>
      <c r="P40" s="2"/>
      <c r="Q40" s="2"/>
      <c r="R40" s="2"/>
      <c r="S40" s="2"/>
      <c r="T40" s="6"/>
    </row>
    <row r="41" spans="1:20" x14ac:dyDescent="0.25">
      <c r="A41" s="4"/>
      <c r="B41" s="5"/>
      <c r="C41" s="2"/>
      <c r="D41" s="2">
        <f>SUM(D37:D40)</f>
        <v>32800</v>
      </c>
      <c r="E41" s="2"/>
      <c r="F41" s="6"/>
      <c r="H41" s="16"/>
      <c r="I41" s="2"/>
      <c r="J41" s="2"/>
      <c r="K41" s="2">
        <f>SUM(K37:K40)</f>
        <v>51094</v>
      </c>
      <c r="L41" s="2"/>
      <c r="M41" s="6"/>
      <c r="O41" s="16"/>
      <c r="P41" s="2"/>
      <c r="Q41" s="2"/>
      <c r="R41" s="2">
        <f>SUM(R37:R40)</f>
        <v>150000</v>
      </c>
      <c r="S41" s="2"/>
      <c r="T41" s="6"/>
    </row>
    <row r="42" spans="1:20" x14ac:dyDescent="0.25">
      <c r="A42" s="4"/>
      <c r="B42" s="5"/>
      <c r="C42" s="2"/>
      <c r="D42" s="2"/>
      <c r="E42" s="2" t="s">
        <v>11</v>
      </c>
      <c r="F42" s="6">
        <v>39000</v>
      </c>
      <c r="H42" s="16"/>
      <c r="I42" s="2"/>
      <c r="J42" s="2"/>
      <c r="K42" s="2"/>
      <c r="L42" s="2" t="s">
        <v>11</v>
      </c>
      <c r="M42" s="6">
        <v>32999</v>
      </c>
      <c r="O42" s="16"/>
      <c r="P42" s="2"/>
      <c r="Q42" s="2"/>
      <c r="R42" s="2"/>
      <c r="S42" s="2" t="s">
        <v>11</v>
      </c>
      <c r="T42" s="6">
        <v>590000</v>
      </c>
    </row>
    <row r="43" spans="1:20" x14ac:dyDescent="0.25">
      <c r="A43" s="4"/>
      <c r="B43" s="5"/>
      <c r="C43" s="2"/>
      <c r="D43" s="2"/>
      <c r="E43" s="2" t="s">
        <v>21</v>
      </c>
      <c r="F43" s="9">
        <f>D41</f>
        <v>32800</v>
      </c>
      <c r="H43" s="16"/>
      <c r="I43" s="2"/>
      <c r="J43" s="2"/>
      <c r="K43" s="2"/>
      <c r="L43" s="2" t="s">
        <v>21</v>
      </c>
      <c r="M43" s="9">
        <f>K41</f>
        <v>51094</v>
      </c>
      <c r="O43" s="16"/>
      <c r="P43" s="2"/>
      <c r="Q43" s="2"/>
      <c r="R43" s="2"/>
      <c r="S43" s="2" t="s">
        <v>21</v>
      </c>
      <c r="T43" s="9">
        <f>R41</f>
        <v>150000</v>
      </c>
    </row>
    <row r="44" spans="1:20" ht="15.75" thickBot="1" x14ac:dyDescent="0.3">
      <c r="A44" s="7"/>
      <c r="B44" s="8"/>
      <c r="C44" s="12"/>
      <c r="D44" s="12"/>
      <c r="E44" s="12"/>
      <c r="F44" s="17">
        <f>F42-F43</f>
        <v>6200</v>
      </c>
      <c r="H44" s="18"/>
      <c r="I44" s="12"/>
      <c r="J44" s="12"/>
      <c r="K44" s="12"/>
      <c r="L44" s="12"/>
      <c r="M44" s="20">
        <f>M42-M43</f>
        <v>-18095</v>
      </c>
      <c r="O44" s="18"/>
      <c r="P44" s="12"/>
      <c r="Q44" s="12"/>
      <c r="R44" s="12"/>
      <c r="S44" s="12"/>
      <c r="T44" s="17">
        <f>T42-T43</f>
        <v>440000</v>
      </c>
    </row>
    <row r="46" spans="1:20" ht="15.75" thickBot="1" x14ac:dyDescent="0.3"/>
    <row r="47" spans="1:20" x14ac:dyDescent="0.25">
      <c r="A47" s="10" t="s">
        <v>30</v>
      </c>
      <c r="B47" s="3" t="s">
        <v>31</v>
      </c>
      <c r="C47" s="11"/>
      <c r="D47" s="11"/>
      <c r="E47" s="11"/>
      <c r="F47" s="13"/>
      <c r="H47" s="14" t="s">
        <v>30</v>
      </c>
      <c r="I47" s="15" t="s">
        <v>33</v>
      </c>
      <c r="J47" s="11"/>
      <c r="K47" s="11"/>
      <c r="L47" s="11"/>
      <c r="M47" s="13"/>
      <c r="O47" s="14"/>
      <c r="P47" s="15" t="s">
        <v>78</v>
      </c>
      <c r="Q47" s="11"/>
      <c r="R47" s="15" t="s">
        <v>79</v>
      </c>
      <c r="S47" s="11"/>
      <c r="T47" s="13"/>
    </row>
    <row r="48" spans="1:20" x14ac:dyDescent="0.25">
      <c r="A48" s="4"/>
      <c r="B48" s="5"/>
      <c r="C48" s="2" t="s">
        <v>22</v>
      </c>
      <c r="D48" s="2" t="s">
        <v>23</v>
      </c>
      <c r="E48" s="2"/>
      <c r="F48" s="6"/>
      <c r="H48" s="16"/>
      <c r="I48" s="2"/>
      <c r="J48" s="2" t="s">
        <v>22</v>
      </c>
      <c r="K48" s="2" t="s">
        <v>23</v>
      </c>
      <c r="L48" s="2"/>
      <c r="M48" s="6"/>
      <c r="O48" s="16"/>
      <c r="P48" s="2"/>
      <c r="Q48" s="2" t="s">
        <v>22</v>
      </c>
      <c r="R48" s="2" t="s">
        <v>23</v>
      </c>
      <c r="S48" s="2"/>
      <c r="T48" s="6"/>
    </row>
    <row r="49" spans="1:20" x14ac:dyDescent="0.25">
      <c r="A49" s="4">
        <v>2</v>
      </c>
      <c r="B49" s="5" t="s">
        <v>73</v>
      </c>
      <c r="C49" s="2">
        <v>60450</v>
      </c>
      <c r="D49" s="2">
        <f>C49*A49</f>
        <v>120900</v>
      </c>
      <c r="E49" s="2"/>
      <c r="F49" s="6"/>
      <c r="H49" s="16">
        <v>17</v>
      </c>
      <c r="I49" s="2" t="s">
        <v>34</v>
      </c>
      <c r="J49" s="2">
        <v>5450</v>
      </c>
      <c r="K49" s="2">
        <f>J49*H49</f>
        <v>92650</v>
      </c>
      <c r="L49" s="2"/>
      <c r="M49" s="6"/>
      <c r="O49" s="16">
        <v>15</v>
      </c>
      <c r="P49" s="21" t="s">
        <v>20</v>
      </c>
      <c r="Q49" s="2">
        <v>4250</v>
      </c>
      <c r="R49" s="2">
        <f>Q49*O49</f>
        <v>63750</v>
      </c>
      <c r="S49" s="2"/>
      <c r="T49" s="6"/>
    </row>
    <row r="50" spans="1:20" x14ac:dyDescent="0.25">
      <c r="A50" s="4">
        <v>4</v>
      </c>
      <c r="B50" s="5" t="s">
        <v>74</v>
      </c>
      <c r="C50" s="2">
        <v>29499</v>
      </c>
      <c r="D50" s="2">
        <f t="shared" ref="D50" si="10">C50*A50</f>
        <v>117996</v>
      </c>
      <c r="E50" s="2"/>
      <c r="F50" s="6"/>
      <c r="H50" s="16"/>
      <c r="I50" s="2"/>
      <c r="J50" s="2"/>
      <c r="K50" s="2">
        <f t="shared" ref="K50" si="11">J50*H50</f>
        <v>0</v>
      </c>
      <c r="L50" s="2"/>
      <c r="M50" s="6"/>
      <c r="O50" s="16"/>
      <c r="P50" s="2"/>
      <c r="Q50" s="2"/>
      <c r="R50" s="2">
        <f t="shared" ref="R50" si="12">Q50*O50</f>
        <v>0</v>
      </c>
      <c r="S50" s="2"/>
      <c r="T50" s="6"/>
    </row>
    <row r="51" spans="1:20" x14ac:dyDescent="0.25">
      <c r="A51" s="4"/>
      <c r="B51" s="5"/>
      <c r="C51" s="2"/>
      <c r="D51" s="2"/>
      <c r="E51" s="2"/>
      <c r="F51" s="6"/>
      <c r="H51" s="16"/>
      <c r="I51" s="2"/>
      <c r="J51" s="2"/>
      <c r="K51" s="2"/>
      <c r="L51" s="2"/>
      <c r="M51" s="6"/>
      <c r="O51" s="16"/>
      <c r="P51" s="2"/>
      <c r="Q51" s="2"/>
      <c r="R51" s="2"/>
      <c r="S51" s="2"/>
      <c r="T51" s="6"/>
    </row>
    <row r="52" spans="1:20" x14ac:dyDescent="0.25">
      <c r="A52" s="4"/>
      <c r="B52" s="5"/>
      <c r="C52" s="2"/>
      <c r="D52" s="2"/>
      <c r="E52" s="2"/>
      <c r="F52" s="6"/>
      <c r="H52" s="16"/>
      <c r="I52" s="2"/>
      <c r="J52" s="2"/>
      <c r="K52" s="2"/>
      <c r="L52" s="2"/>
      <c r="M52" s="6"/>
      <c r="O52" s="16"/>
      <c r="P52" s="2"/>
      <c r="Q52" s="2"/>
      <c r="R52" s="2"/>
      <c r="S52" s="2"/>
      <c r="T52" s="6"/>
    </row>
    <row r="53" spans="1:20" x14ac:dyDescent="0.25">
      <c r="A53" s="4"/>
      <c r="B53" s="5"/>
      <c r="C53" s="2"/>
      <c r="D53" s="2">
        <f>SUM(D49:D52)</f>
        <v>238896</v>
      </c>
      <c r="E53" s="2"/>
      <c r="F53" s="6"/>
      <c r="H53" s="16"/>
      <c r="I53" s="2"/>
      <c r="J53" s="2"/>
      <c r="K53" s="2">
        <f>SUM(K49:K52)</f>
        <v>92650</v>
      </c>
      <c r="L53" s="2"/>
      <c r="M53" s="6"/>
      <c r="O53" s="16"/>
      <c r="P53" s="2"/>
      <c r="Q53" s="2"/>
      <c r="R53" s="2">
        <f>SUM(R49:R52)</f>
        <v>63750</v>
      </c>
      <c r="S53" s="2"/>
      <c r="T53" s="6"/>
    </row>
    <row r="54" spans="1:20" x14ac:dyDescent="0.25">
      <c r="A54" s="4"/>
      <c r="B54" s="5"/>
      <c r="C54" s="2"/>
      <c r="D54" s="2"/>
      <c r="E54" s="2" t="s">
        <v>11</v>
      </c>
      <c r="F54" s="6">
        <v>200000</v>
      </c>
      <c r="H54" s="16"/>
      <c r="I54" s="2"/>
      <c r="J54" s="2"/>
      <c r="K54" s="2"/>
      <c r="L54" s="2" t="s">
        <v>11</v>
      </c>
      <c r="M54" s="6">
        <v>100000</v>
      </c>
      <c r="O54" s="16"/>
      <c r="P54" s="2"/>
      <c r="Q54" s="2"/>
      <c r="R54" s="2"/>
      <c r="S54" s="2" t="s">
        <v>11</v>
      </c>
      <c r="T54" s="6">
        <v>160000</v>
      </c>
    </row>
    <row r="55" spans="1:20" x14ac:dyDescent="0.25">
      <c r="A55" s="4"/>
      <c r="B55" s="5"/>
      <c r="C55" s="2"/>
      <c r="D55" s="2"/>
      <c r="E55" s="2" t="s">
        <v>21</v>
      </c>
      <c r="F55" s="9">
        <f>D53</f>
        <v>238896</v>
      </c>
      <c r="H55" s="16"/>
      <c r="I55" s="2"/>
      <c r="J55" s="2"/>
      <c r="K55" s="2"/>
      <c r="L55" s="2" t="s">
        <v>21</v>
      </c>
      <c r="M55" s="9">
        <f>K53</f>
        <v>92650</v>
      </c>
      <c r="O55" s="16"/>
      <c r="P55" s="2"/>
      <c r="Q55" s="2"/>
      <c r="R55" s="2"/>
      <c r="S55" s="2"/>
      <c r="T55" s="9">
        <f>R53</f>
        <v>63750</v>
      </c>
    </row>
    <row r="56" spans="1:20" ht="15.75" thickBot="1" x14ac:dyDescent="0.3">
      <c r="A56" s="7"/>
      <c r="B56" s="8"/>
      <c r="C56" s="12"/>
      <c r="D56" s="12"/>
      <c r="E56" s="12"/>
      <c r="F56" s="20">
        <f>F54-F55</f>
        <v>-38896</v>
      </c>
      <c r="H56" s="18"/>
      <c r="I56" s="12"/>
      <c r="J56" s="12"/>
      <c r="K56" s="12"/>
      <c r="L56" s="12"/>
      <c r="M56" s="17">
        <f>M54-M55</f>
        <v>7350</v>
      </c>
      <c r="O56" s="18"/>
      <c r="P56" s="12"/>
      <c r="Q56" s="12"/>
      <c r="R56" s="12"/>
      <c r="S56" s="12"/>
      <c r="T56" s="17">
        <f>T54-T55</f>
        <v>96250</v>
      </c>
    </row>
    <row r="57" spans="1:20" ht="15.75" thickBot="1" x14ac:dyDescent="0.3"/>
    <row r="58" spans="1:20" x14ac:dyDescent="0.25">
      <c r="A58" s="14"/>
      <c r="B58" s="15" t="s">
        <v>81</v>
      </c>
      <c r="C58" s="11"/>
      <c r="D58" s="15" t="s">
        <v>84</v>
      </c>
      <c r="E58" s="11"/>
      <c r="F58" s="13"/>
    </row>
    <row r="59" spans="1:20" x14ac:dyDescent="0.25">
      <c r="A59" s="16"/>
      <c r="B59" s="2"/>
      <c r="C59" s="2" t="s">
        <v>22</v>
      </c>
      <c r="D59" s="2" t="s">
        <v>23</v>
      </c>
      <c r="E59" s="2"/>
      <c r="F59" s="6"/>
    </row>
    <row r="60" spans="1:20" x14ac:dyDescent="0.25">
      <c r="A60" s="16">
        <v>2</v>
      </c>
      <c r="B60" s="21" t="s">
        <v>83</v>
      </c>
      <c r="C60" s="2">
        <v>8700</v>
      </c>
      <c r="D60" s="2">
        <f>C60*A60</f>
        <v>17400</v>
      </c>
      <c r="E60" s="2"/>
      <c r="F60" s="6"/>
    </row>
    <row r="61" spans="1:20" x14ac:dyDescent="0.25">
      <c r="A61" s="16">
        <v>5</v>
      </c>
      <c r="B61" s="2" t="s">
        <v>10</v>
      </c>
      <c r="C61" s="2">
        <v>14805</v>
      </c>
      <c r="D61" s="2">
        <f t="shared" ref="D61:D62" si="13">C61*A61</f>
        <v>74025</v>
      </c>
      <c r="E61" s="2"/>
      <c r="F61" s="6"/>
    </row>
    <row r="62" spans="1:20" x14ac:dyDescent="0.25">
      <c r="A62" s="16">
        <v>3</v>
      </c>
      <c r="B62" s="2" t="s">
        <v>82</v>
      </c>
      <c r="C62" s="2">
        <v>7350</v>
      </c>
      <c r="D62" s="2">
        <f t="shared" si="13"/>
        <v>22050</v>
      </c>
      <c r="E62" s="2"/>
      <c r="F62" s="6"/>
    </row>
    <row r="63" spans="1:20" x14ac:dyDescent="0.25">
      <c r="A63" s="16"/>
      <c r="B63" s="2"/>
      <c r="C63" s="2"/>
      <c r="D63" s="2"/>
      <c r="E63" s="2"/>
      <c r="F63" s="6"/>
    </row>
    <row r="64" spans="1:20" x14ac:dyDescent="0.25">
      <c r="A64" s="16"/>
      <c r="B64" s="2"/>
      <c r="C64" s="2"/>
      <c r="D64" s="2">
        <f>SUM(D60:D63)</f>
        <v>113475</v>
      </c>
      <c r="E64" s="2"/>
      <c r="F64" s="6"/>
    </row>
    <row r="65" spans="1:6" x14ac:dyDescent="0.25">
      <c r="A65" s="16"/>
      <c r="B65" s="2"/>
      <c r="C65" s="2"/>
      <c r="D65" s="2"/>
      <c r="E65" s="2" t="s">
        <v>11</v>
      </c>
      <c r="F65" s="6">
        <v>184150</v>
      </c>
    </row>
    <row r="66" spans="1:6" x14ac:dyDescent="0.25">
      <c r="A66" s="16"/>
      <c r="B66" s="2"/>
      <c r="C66" s="2"/>
      <c r="D66" s="2"/>
      <c r="E66" s="2"/>
      <c r="F66" s="9">
        <f>D64</f>
        <v>113475</v>
      </c>
    </row>
    <row r="67" spans="1:6" ht="15.75" thickBot="1" x14ac:dyDescent="0.3">
      <c r="A67" s="18"/>
      <c r="B67" s="12"/>
      <c r="C67" s="12"/>
      <c r="D67" s="12"/>
      <c r="E67" s="12"/>
      <c r="F67" s="17">
        <f>F65-F66</f>
        <v>70675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DE0E-E5EB-4DE8-942D-D40925ABB3A1}">
  <dimension ref="B2:H20"/>
  <sheetViews>
    <sheetView workbookViewId="0">
      <selection activeCell="G24" sqref="G24"/>
    </sheetView>
  </sheetViews>
  <sheetFormatPr defaultRowHeight="15" x14ac:dyDescent="0.25"/>
  <cols>
    <col min="3" max="3" width="32.85546875" bestFit="1" customWidth="1"/>
    <col min="4" max="4" width="11.5703125" style="1" bestFit="1" customWidth="1"/>
    <col min="7" max="7" width="33.85546875" bestFit="1" customWidth="1"/>
    <col min="8" max="8" width="11.5703125" style="1" bestFit="1" customWidth="1"/>
  </cols>
  <sheetData>
    <row r="2" spans="2:8" x14ac:dyDescent="0.25">
      <c r="B2" t="s">
        <v>36</v>
      </c>
      <c r="F2" t="s">
        <v>52</v>
      </c>
    </row>
    <row r="3" spans="2:8" x14ac:dyDescent="0.25">
      <c r="C3" t="s">
        <v>37</v>
      </c>
      <c r="D3" s="1">
        <v>4790</v>
      </c>
      <c r="G3" t="s">
        <v>53</v>
      </c>
      <c r="H3" s="1">
        <v>2366</v>
      </c>
    </row>
    <row r="4" spans="2:8" x14ac:dyDescent="0.25">
      <c r="C4" t="s">
        <v>38</v>
      </c>
      <c r="D4" s="1">
        <v>13250</v>
      </c>
      <c r="G4" t="s">
        <v>54</v>
      </c>
      <c r="H4" s="1">
        <v>5350</v>
      </c>
    </row>
    <row r="5" spans="2:8" x14ac:dyDescent="0.25">
      <c r="C5" t="s">
        <v>39</v>
      </c>
      <c r="D5" s="1">
        <v>7945</v>
      </c>
      <c r="G5" t="s">
        <v>55</v>
      </c>
      <c r="H5" s="1">
        <v>1499</v>
      </c>
    </row>
    <row r="6" spans="2:8" x14ac:dyDescent="0.25">
      <c r="C6" t="s">
        <v>40</v>
      </c>
      <c r="D6" s="1">
        <v>9900</v>
      </c>
      <c r="G6" t="s">
        <v>56</v>
      </c>
      <c r="H6" s="1">
        <v>5000</v>
      </c>
    </row>
    <row r="7" spans="2:8" x14ac:dyDescent="0.25">
      <c r="C7" t="s">
        <v>41</v>
      </c>
      <c r="D7" s="1">
        <v>26200</v>
      </c>
      <c r="G7" t="s">
        <v>57</v>
      </c>
      <c r="H7" s="1">
        <v>23250</v>
      </c>
    </row>
    <row r="8" spans="2:8" x14ac:dyDescent="0.25">
      <c r="C8" t="s">
        <v>42</v>
      </c>
      <c r="D8" s="1">
        <v>21276</v>
      </c>
      <c r="G8" t="s">
        <v>58</v>
      </c>
      <c r="H8" s="1">
        <v>21276</v>
      </c>
    </row>
    <row r="9" spans="2:8" x14ac:dyDescent="0.25">
      <c r="C9" t="s">
        <v>43</v>
      </c>
      <c r="D9" s="1">
        <v>18394</v>
      </c>
      <c r="G9" t="s">
        <v>59</v>
      </c>
      <c r="H9" s="1">
        <v>14250</v>
      </c>
    </row>
    <row r="10" spans="2:8" x14ac:dyDescent="0.25">
      <c r="C10" t="s">
        <v>44</v>
      </c>
      <c r="D10" s="1">
        <v>1316</v>
      </c>
      <c r="G10" t="s">
        <v>60</v>
      </c>
      <c r="H10" s="1">
        <v>7290</v>
      </c>
    </row>
    <row r="11" spans="2:8" x14ac:dyDescent="0.25">
      <c r="C11" t="s">
        <v>45</v>
      </c>
      <c r="D11" s="1">
        <v>11000</v>
      </c>
      <c r="G11" t="s">
        <v>61</v>
      </c>
      <c r="H11" s="1">
        <v>5498</v>
      </c>
    </row>
    <row r="12" spans="2:8" x14ac:dyDescent="0.25">
      <c r="C12" t="s">
        <v>46</v>
      </c>
      <c r="D12" s="1">
        <v>12174</v>
      </c>
      <c r="G12" t="s">
        <v>62</v>
      </c>
      <c r="H12" s="1">
        <v>31000</v>
      </c>
    </row>
    <row r="13" spans="2:8" x14ac:dyDescent="0.25">
      <c r="C13" t="s">
        <v>47</v>
      </c>
      <c r="D13" s="1">
        <v>1216</v>
      </c>
      <c r="G13" t="s">
        <v>63</v>
      </c>
      <c r="H13" s="1">
        <v>3924</v>
      </c>
    </row>
    <row r="14" spans="2:8" x14ac:dyDescent="0.25">
      <c r="C14" t="s">
        <v>48</v>
      </c>
      <c r="D14" s="1">
        <v>25000</v>
      </c>
      <c r="G14" t="s">
        <v>64</v>
      </c>
      <c r="H14" s="1">
        <v>5778</v>
      </c>
    </row>
    <row r="15" spans="2:8" x14ac:dyDescent="0.25">
      <c r="C15" t="s">
        <v>49</v>
      </c>
      <c r="D15" s="1">
        <v>14325</v>
      </c>
      <c r="G15" t="s">
        <v>65</v>
      </c>
      <c r="H15" s="1">
        <v>17000</v>
      </c>
    </row>
    <row r="16" spans="2:8" x14ac:dyDescent="0.25">
      <c r="C16" t="s">
        <v>50</v>
      </c>
      <c r="D16" s="1">
        <v>7000</v>
      </c>
      <c r="G16" t="s">
        <v>66</v>
      </c>
      <c r="H16" s="1">
        <v>3424</v>
      </c>
    </row>
    <row r="17" spans="3:8" x14ac:dyDescent="0.25">
      <c r="C17" t="s">
        <v>51</v>
      </c>
      <c r="D17" s="1">
        <v>5650</v>
      </c>
      <c r="G17" t="s">
        <v>67</v>
      </c>
      <c r="H17" s="1">
        <v>17450</v>
      </c>
    </row>
    <row r="18" spans="3:8" x14ac:dyDescent="0.25">
      <c r="D18" s="1">
        <f>SUM(D3:D17)</f>
        <v>179436</v>
      </c>
      <c r="G18" t="s">
        <v>68</v>
      </c>
      <c r="H18" s="1">
        <v>9828</v>
      </c>
    </row>
    <row r="19" spans="3:8" x14ac:dyDescent="0.25">
      <c r="G19" t="s">
        <v>69</v>
      </c>
      <c r="H19" s="1">
        <v>5146</v>
      </c>
    </row>
    <row r="20" spans="3:8" x14ac:dyDescent="0.25">
      <c r="H20" s="1">
        <f>SUM(H3:H19)</f>
        <v>179329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Freeman, Blake</dc:creator>
  <cp:lastModifiedBy>Freeman, Blake</cp:lastModifiedBy>
  <dcterms:created xsi:type="dcterms:W3CDTF">2020-02-26T17:02:23Z</dcterms:created>
  <dcterms:modified xsi:type="dcterms:W3CDTF">2020-02-26T19:51:01Z</dcterms:modified>
</cp:coreProperties>
</file>