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ocuments\Git\EosControl\EncoderBoard\"/>
    </mc:Choice>
  </mc:AlternateContent>
  <xr:revisionPtr revIDLastSave="0" documentId="8_{2122C881-5A31-4125-A469-92CEFAAA27F0}" xr6:coauthVersionLast="43" xr6:coauthVersionMax="43" xr10:uidLastSave="{00000000-0000-0000-0000-000000000000}"/>
  <bookViews>
    <workbookView xWindow="-15600" yWindow="1725" windowWidth="15240" windowHeight="18600" xr2:uid="{0F6D0A4D-F4CC-4CA9-AB6D-6B0FDA6701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19" i="1"/>
  <c r="H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H30" i="1"/>
  <c r="H31" i="1"/>
  <c r="H32" i="1"/>
  <c r="H33" i="1"/>
  <c r="H34" i="1"/>
  <c r="H35" i="1"/>
  <c r="H29" i="1"/>
  <c r="G22" i="1"/>
  <c r="G21" i="1"/>
  <c r="G20" i="1"/>
  <c r="G19" i="1"/>
  <c r="G18" i="1"/>
  <c r="G17" i="1"/>
  <c r="G15" i="1"/>
  <c r="G16" i="1"/>
  <c r="F16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H37" i="1" l="1"/>
</calcChain>
</file>

<file path=xl/sharedStrings.xml><?xml version="1.0" encoding="utf-8"?>
<sst xmlns="http://schemas.openxmlformats.org/spreadsheetml/2006/main" count="95" uniqueCount="58">
  <si>
    <t>Segment</t>
  </si>
  <si>
    <t>Store</t>
  </si>
  <si>
    <t>Price Total</t>
  </si>
  <si>
    <t>Qty</t>
  </si>
  <si>
    <t>Description</t>
  </si>
  <si>
    <t>MPN</t>
  </si>
  <si>
    <t>I2C 8ch MUX with reset</t>
  </si>
  <si>
    <t>OLED</t>
  </si>
  <si>
    <t>Digikey</t>
  </si>
  <si>
    <t>TCA9548APWR</t>
  </si>
  <si>
    <t>MCP23S17</t>
  </si>
  <si>
    <t>I/O Expander 16 SPI 10MHz</t>
  </si>
  <si>
    <t>Encoders</t>
  </si>
  <si>
    <t>Line Buffer (3.3V-&gt;5V conv)</t>
  </si>
  <si>
    <t>RGB LEDs</t>
  </si>
  <si>
    <t>SN74HCT245DWR</t>
  </si>
  <si>
    <t>Core</t>
  </si>
  <si>
    <t>Teensy</t>
  </si>
  <si>
    <t>OSHPark</t>
  </si>
  <si>
    <t>EEPROM: 1Mb</t>
  </si>
  <si>
    <t>EEPROM</t>
  </si>
  <si>
    <t>CAT24M01WI-GT3</t>
  </si>
  <si>
    <t>Rotary Encoder 24PPR</t>
  </si>
  <si>
    <t>PEC12R-4020F-S0024</t>
  </si>
  <si>
    <t>Price Ea (ex GST)</t>
  </si>
  <si>
    <t>Switch (Red LED)</t>
  </si>
  <si>
    <t>Switch (Green LED)</t>
  </si>
  <si>
    <t>Switch (Blue LED)</t>
  </si>
  <si>
    <t>Switch (Yellow LED)</t>
  </si>
  <si>
    <t>TL3240F160R</t>
  </si>
  <si>
    <t>TL3240F160G</t>
  </si>
  <si>
    <t>TL3240F160B</t>
  </si>
  <si>
    <t>TL3240F160Y</t>
  </si>
  <si>
    <t>Switches</t>
  </si>
  <si>
    <t>Switch Caps (Round)</t>
  </si>
  <si>
    <t>Switch Caps (Square)</t>
  </si>
  <si>
    <t>TL3240R1CAPBLK</t>
  </si>
  <si>
    <t>TL3240S1CAPIVR</t>
  </si>
  <si>
    <t>WS2812B RGB LED</t>
  </si>
  <si>
    <t>Aliexpress</t>
  </si>
  <si>
    <t>WS2812B 5050 Black</t>
  </si>
  <si>
    <t>OLED Screen</t>
  </si>
  <si>
    <t>0.91 inch 128x32 12832 I2C IIC Interface Serial White OLED Display Module 0.91" 12832 SSD1306 LED Screen</t>
  </si>
  <si>
    <t>Encoder Knob</t>
  </si>
  <si>
    <t>High quality aluminium knob solid potentiometer knob 17*16*6mm potentiometer cap Volume knob</t>
  </si>
  <si>
    <t>PCB</t>
  </si>
  <si>
    <t>Case</t>
  </si>
  <si>
    <t>Lasercutting</t>
  </si>
  <si>
    <t>Perspex</t>
  </si>
  <si>
    <t>Raspberry Pi</t>
  </si>
  <si>
    <t>Raspberry Pi Case</t>
  </si>
  <si>
    <t>Raspberry Pi Power Supply</t>
  </si>
  <si>
    <t>Pi</t>
  </si>
  <si>
    <t>RS</t>
  </si>
  <si>
    <t>Raspberry Pi 7in Touchscreen</t>
  </si>
  <si>
    <t>TOTALS</t>
  </si>
  <si>
    <t>GRAND TOTAL</t>
  </si>
  <si>
    <t>Plus GST Plus Spares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</si>
</sst>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65B8-6955-4C19-AE7F-850CD6295DEF}">
  <dimension ref="A1:H37"/>
  <sheetViews>
    <sheetView tabSelected="1" workbookViewId="0">
      <selection activeCell="A39" sqref="A39"/>
    </sheetView>
  </sheetViews>
  <sheetFormatPr defaultRowHeight="15" x14ac:dyDescent="0.25"/>
  <cols>
    <col min="1" max="1" width="28.85546875" customWidth="1"/>
    <col min="3" max="3" width="15.140625" customWidth="1"/>
    <col min="4" max="4" width="14.42578125" customWidth="1"/>
    <col min="5" max="5" width="20.140625" customWidth="1"/>
    <col min="6" max="6" width="11.5703125" style="1" customWidth="1"/>
    <col min="7" max="7" width="13.28515625" customWidth="1"/>
  </cols>
  <sheetData>
    <row r="1" spans="1:8" x14ac:dyDescent="0.25">
      <c r="A1" t="s">
        <v>4</v>
      </c>
      <c r="B1" t="s">
        <v>3</v>
      </c>
      <c r="C1" t="s">
        <v>0</v>
      </c>
      <c r="D1" t="s">
        <v>1</v>
      </c>
      <c r="E1" t="s">
        <v>5</v>
      </c>
      <c r="F1" s="1" t="s">
        <v>24</v>
      </c>
      <c r="G1" t="s">
        <v>2</v>
      </c>
      <c r="H1" t="s">
        <v>57</v>
      </c>
    </row>
    <row r="2" spans="1:8" x14ac:dyDescent="0.25">
      <c r="A2" t="s">
        <v>6</v>
      </c>
      <c r="B2">
        <v>2</v>
      </c>
      <c r="C2" t="s">
        <v>7</v>
      </c>
      <c r="D2" t="s">
        <v>8</v>
      </c>
      <c r="E2" t="s">
        <v>9</v>
      </c>
      <c r="F2" s="1">
        <v>2.27</v>
      </c>
      <c r="G2" s="2">
        <f>F2*B2</f>
        <v>4.54</v>
      </c>
      <c r="H2" s="2">
        <f>G2*1.1*1.2</f>
        <v>5.9928000000000008</v>
      </c>
    </row>
    <row r="3" spans="1:8" x14ac:dyDescent="0.25">
      <c r="A3" t="s">
        <v>11</v>
      </c>
      <c r="B3">
        <v>3</v>
      </c>
      <c r="C3" t="s">
        <v>12</v>
      </c>
      <c r="D3" t="s">
        <v>8</v>
      </c>
      <c r="E3" t="s">
        <v>10</v>
      </c>
      <c r="F3" s="1">
        <v>1.91</v>
      </c>
      <c r="G3" s="2">
        <f t="shared" ref="G3:G22" si="0">F3*B3</f>
        <v>5.7299999999999995</v>
      </c>
      <c r="H3" s="2">
        <f t="shared" ref="H3:H17" si="1">G3*1.1*1.2</f>
        <v>7.5635999999999992</v>
      </c>
    </row>
    <row r="4" spans="1:8" x14ac:dyDescent="0.25">
      <c r="A4" t="s">
        <v>13</v>
      </c>
      <c r="B4">
        <v>1</v>
      </c>
      <c r="C4" t="s">
        <v>14</v>
      </c>
      <c r="D4" t="s">
        <v>8</v>
      </c>
      <c r="E4" t="s">
        <v>15</v>
      </c>
      <c r="F4" s="1">
        <v>1.03</v>
      </c>
      <c r="G4" s="2">
        <f t="shared" si="0"/>
        <v>1.03</v>
      </c>
      <c r="H4" s="2">
        <f t="shared" si="1"/>
        <v>1.3596000000000001</v>
      </c>
    </row>
    <row r="5" spans="1:8" x14ac:dyDescent="0.25">
      <c r="A5" t="s">
        <v>17</v>
      </c>
      <c r="B5">
        <v>1</v>
      </c>
      <c r="C5" t="s">
        <v>16</v>
      </c>
      <c r="D5" t="s">
        <v>18</v>
      </c>
      <c r="F5" s="1">
        <v>30</v>
      </c>
      <c r="G5" s="2">
        <f t="shared" si="0"/>
        <v>30</v>
      </c>
      <c r="H5" s="2">
        <f t="shared" si="1"/>
        <v>39.6</v>
      </c>
    </row>
    <row r="6" spans="1:8" x14ac:dyDescent="0.25">
      <c r="A6" t="s">
        <v>19</v>
      </c>
      <c r="B6">
        <v>1</v>
      </c>
      <c r="C6" t="s">
        <v>20</v>
      </c>
      <c r="D6" t="s">
        <v>8</v>
      </c>
      <c r="E6" t="s">
        <v>21</v>
      </c>
      <c r="F6" s="1">
        <v>1.95</v>
      </c>
      <c r="G6" s="2">
        <f t="shared" si="0"/>
        <v>1.95</v>
      </c>
      <c r="H6" s="2">
        <f t="shared" si="1"/>
        <v>2.5739999999999998</v>
      </c>
    </row>
    <row r="7" spans="1:8" x14ac:dyDescent="0.25">
      <c r="A7" t="s">
        <v>22</v>
      </c>
      <c r="B7">
        <v>9</v>
      </c>
      <c r="C7" t="s">
        <v>12</v>
      </c>
      <c r="D7" t="s">
        <v>8</v>
      </c>
      <c r="E7" t="s">
        <v>23</v>
      </c>
      <c r="F7" s="1">
        <v>1.83</v>
      </c>
      <c r="G7" s="2">
        <f t="shared" si="0"/>
        <v>16.47</v>
      </c>
      <c r="H7" s="2">
        <f t="shared" si="1"/>
        <v>21.740400000000001</v>
      </c>
    </row>
    <row r="8" spans="1:8" x14ac:dyDescent="0.25">
      <c r="A8" t="s">
        <v>25</v>
      </c>
      <c r="B8">
        <v>1</v>
      </c>
      <c r="C8" t="s">
        <v>33</v>
      </c>
      <c r="D8" t="s">
        <v>8</v>
      </c>
      <c r="E8" t="s">
        <v>29</v>
      </c>
      <c r="F8" s="1">
        <v>2.5099999999999998</v>
      </c>
      <c r="G8" s="2">
        <f t="shared" si="0"/>
        <v>2.5099999999999998</v>
      </c>
      <c r="H8" s="2">
        <f t="shared" si="1"/>
        <v>3.3132000000000001</v>
      </c>
    </row>
    <row r="9" spans="1:8" x14ac:dyDescent="0.25">
      <c r="A9" t="s">
        <v>26</v>
      </c>
      <c r="B9">
        <v>2</v>
      </c>
      <c r="C9" t="s">
        <v>33</v>
      </c>
      <c r="D9" t="s">
        <v>8</v>
      </c>
      <c r="E9" t="s">
        <v>30</v>
      </c>
      <c r="F9" s="1">
        <v>2.5099999999999998</v>
      </c>
      <c r="G9" s="2">
        <f t="shared" si="0"/>
        <v>5.0199999999999996</v>
      </c>
      <c r="H9" s="2">
        <f t="shared" si="1"/>
        <v>6.6264000000000003</v>
      </c>
    </row>
    <row r="10" spans="1:8" x14ac:dyDescent="0.25">
      <c r="A10" t="s">
        <v>27</v>
      </c>
      <c r="B10">
        <v>2</v>
      </c>
      <c r="C10" t="s">
        <v>33</v>
      </c>
      <c r="D10" t="s">
        <v>8</v>
      </c>
      <c r="E10" t="s">
        <v>31</v>
      </c>
      <c r="F10" s="1">
        <v>4.1100000000000003</v>
      </c>
      <c r="G10" s="2">
        <f t="shared" si="0"/>
        <v>8.2200000000000006</v>
      </c>
      <c r="H10" s="2">
        <f t="shared" si="1"/>
        <v>10.850400000000002</v>
      </c>
    </row>
    <row r="11" spans="1:8" x14ac:dyDescent="0.25">
      <c r="A11" t="s">
        <v>28</v>
      </c>
      <c r="B11">
        <v>1</v>
      </c>
      <c r="C11" t="s">
        <v>33</v>
      </c>
      <c r="D11" t="s">
        <v>8</v>
      </c>
      <c r="E11" t="s">
        <v>32</v>
      </c>
      <c r="F11" s="1">
        <v>2.5099999999999998</v>
      </c>
      <c r="G11" s="2">
        <f t="shared" si="0"/>
        <v>2.5099999999999998</v>
      </c>
      <c r="H11" s="2">
        <f t="shared" si="1"/>
        <v>3.3132000000000001</v>
      </c>
    </row>
    <row r="12" spans="1:8" x14ac:dyDescent="0.25">
      <c r="A12" t="s">
        <v>34</v>
      </c>
      <c r="B12">
        <v>4</v>
      </c>
      <c r="C12" t="s">
        <v>33</v>
      </c>
      <c r="D12" t="s">
        <v>8</v>
      </c>
      <c r="E12" t="s">
        <v>36</v>
      </c>
      <c r="F12" s="1">
        <v>1.1100000000000001</v>
      </c>
      <c r="G12" s="2">
        <f t="shared" si="0"/>
        <v>4.4400000000000004</v>
      </c>
      <c r="H12" s="2">
        <f t="shared" si="1"/>
        <v>5.8608000000000011</v>
      </c>
    </row>
    <row r="13" spans="1:8" x14ac:dyDescent="0.25">
      <c r="A13" t="s">
        <v>35</v>
      </c>
      <c r="B13">
        <v>2</v>
      </c>
      <c r="C13" t="s">
        <v>33</v>
      </c>
      <c r="D13" t="s">
        <v>8</v>
      </c>
      <c r="E13" t="s">
        <v>37</v>
      </c>
      <c r="F13" s="1">
        <v>1.1100000000000001</v>
      </c>
      <c r="G13" s="2">
        <f t="shared" si="0"/>
        <v>2.2200000000000002</v>
      </c>
      <c r="H13" s="2">
        <f t="shared" si="1"/>
        <v>2.9304000000000006</v>
      </c>
    </row>
    <row r="14" spans="1:8" x14ac:dyDescent="0.25">
      <c r="A14" t="s">
        <v>38</v>
      </c>
      <c r="B14">
        <v>12</v>
      </c>
      <c r="C14" t="s">
        <v>14</v>
      </c>
      <c r="D14" t="s">
        <v>39</v>
      </c>
      <c r="E14" t="s">
        <v>40</v>
      </c>
      <c r="F14" s="1">
        <v>0.5</v>
      </c>
      <c r="G14" s="2">
        <f t="shared" si="0"/>
        <v>6</v>
      </c>
      <c r="H14" s="2">
        <f t="shared" si="1"/>
        <v>7.92</v>
      </c>
    </row>
    <row r="15" spans="1:8" x14ac:dyDescent="0.25">
      <c r="A15" t="s">
        <v>41</v>
      </c>
      <c r="B15">
        <v>9</v>
      </c>
      <c r="C15" t="s">
        <v>7</v>
      </c>
      <c r="D15" t="s">
        <v>39</v>
      </c>
      <c r="E15" t="s">
        <v>42</v>
      </c>
      <c r="F15" s="1">
        <v>3</v>
      </c>
      <c r="G15" s="2">
        <f t="shared" si="0"/>
        <v>27</v>
      </c>
      <c r="H15" s="2">
        <f t="shared" si="1"/>
        <v>35.64</v>
      </c>
    </row>
    <row r="16" spans="1:8" x14ac:dyDescent="0.25">
      <c r="A16" t="s">
        <v>43</v>
      </c>
      <c r="B16">
        <v>9</v>
      </c>
      <c r="C16" t="s">
        <v>12</v>
      </c>
      <c r="D16" t="s">
        <v>39</v>
      </c>
      <c r="E16" t="s">
        <v>44</v>
      </c>
      <c r="F16" s="1">
        <f>13.66/5</f>
        <v>2.7320000000000002</v>
      </c>
      <c r="G16" s="2">
        <f t="shared" si="0"/>
        <v>24.588000000000001</v>
      </c>
      <c r="H16" s="2">
        <f t="shared" si="1"/>
        <v>32.456160000000004</v>
      </c>
    </row>
    <row r="17" spans="1:8" x14ac:dyDescent="0.25">
      <c r="A17" t="s">
        <v>45</v>
      </c>
      <c r="B17">
        <v>1</v>
      </c>
      <c r="C17" t="s">
        <v>16</v>
      </c>
      <c r="D17" t="s">
        <v>18</v>
      </c>
      <c r="F17" s="1">
        <v>100</v>
      </c>
      <c r="G17" s="2">
        <f t="shared" si="0"/>
        <v>100</v>
      </c>
      <c r="H17" s="2">
        <f t="shared" si="1"/>
        <v>132</v>
      </c>
    </row>
    <row r="18" spans="1:8" x14ac:dyDescent="0.25">
      <c r="A18" t="s">
        <v>46</v>
      </c>
      <c r="B18">
        <v>1</v>
      </c>
      <c r="C18" t="s">
        <v>16</v>
      </c>
      <c r="D18" t="s">
        <v>47</v>
      </c>
      <c r="E18" t="s">
        <v>48</v>
      </c>
      <c r="F18" s="1">
        <v>120</v>
      </c>
      <c r="G18" s="2">
        <f t="shared" si="0"/>
        <v>120</v>
      </c>
      <c r="H18" s="2">
        <f>G18*1.1</f>
        <v>132</v>
      </c>
    </row>
    <row r="19" spans="1:8" x14ac:dyDescent="0.25">
      <c r="A19" t="s">
        <v>49</v>
      </c>
      <c r="B19">
        <v>1</v>
      </c>
      <c r="C19" t="s">
        <v>52</v>
      </c>
      <c r="D19" t="s">
        <v>53</v>
      </c>
      <c r="F19" s="1">
        <v>52.8</v>
      </c>
      <c r="G19" s="2">
        <f t="shared" si="0"/>
        <v>52.8</v>
      </c>
      <c r="H19" s="2">
        <f>G19*1.1</f>
        <v>58.08</v>
      </c>
    </row>
    <row r="20" spans="1:8" x14ac:dyDescent="0.25">
      <c r="A20" t="s">
        <v>54</v>
      </c>
      <c r="B20">
        <v>1</v>
      </c>
      <c r="C20" t="s">
        <v>52</v>
      </c>
      <c r="D20" t="s">
        <v>53</v>
      </c>
      <c r="F20" s="1">
        <v>100.78</v>
      </c>
      <c r="G20" s="2">
        <f t="shared" si="0"/>
        <v>100.78</v>
      </c>
      <c r="H20" s="2">
        <f t="shared" ref="H20:H22" si="2">G20*1.1</f>
        <v>110.858</v>
      </c>
    </row>
    <row r="21" spans="1:8" x14ac:dyDescent="0.25">
      <c r="A21" t="s">
        <v>50</v>
      </c>
      <c r="B21">
        <v>1</v>
      </c>
      <c r="C21" t="s">
        <v>52</v>
      </c>
      <c r="D21" t="s">
        <v>53</v>
      </c>
      <c r="F21" s="1">
        <v>36.200000000000003</v>
      </c>
      <c r="G21" s="2">
        <f t="shared" si="0"/>
        <v>36.200000000000003</v>
      </c>
      <c r="H21" s="2">
        <f t="shared" si="2"/>
        <v>39.820000000000007</v>
      </c>
    </row>
    <row r="22" spans="1:8" x14ac:dyDescent="0.25">
      <c r="A22" t="s">
        <v>51</v>
      </c>
      <c r="B22">
        <v>1</v>
      </c>
      <c r="C22" t="s">
        <v>52</v>
      </c>
      <c r="D22" t="s">
        <v>53</v>
      </c>
      <c r="F22" s="1">
        <v>12.55</v>
      </c>
      <c r="G22" s="2">
        <f t="shared" si="0"/>
        <v>12.55</v>
      </c>
      <c r="H22" s="2">
        <f t="shared" si="2"/>
        <v>13.805000000000001</v>
      </c>
    </row>
    <row r="29" spans="1:8" x14ac:dyDescent="0.25">
      <c r="A29" t="s">
        <v>55</v>
      </c>
      <c r="C29" t="s">
        <v>16</v>
      </c>
      <c r="H29" s="1">
        <f>SUMIF($C$2:$C$22,$C29,$H$2:$H$22)</f>
        <v>303.60000000000002</v>
      </c>
    </row>
    <row r="30" spans="1:8" x14ac:dyDescent="0.25">
      <c r="C30" t="s">
        <v>12</v>
      </c>
      <c r="H30" s="1">
        <f t="shared" ref="H30:H35" si="3">SUMIF($C$2:$C$22,$C30,$H$2:$H$22)</f>
        <v>61.760160000000006</v>
      </c>
    </row>
    <row r="31" spans="1:8" x14ac:dyDescent="0.25">
      <c r="C31" t="s">
        <v>33</v>
      </c>
      <c r="H31" s="1">
        <f t="shared" si="3"/>
        <v>32.894400000000005</v>
      </c>
    </row>
    <row r="32" spans="1:8" x14ac:dyDescent="0.25">
      <c r="C32" t="s">
        <v>7</v>
      </c>
      <c r="H32" s="1">
        <f t="shared" si="3"/>
        <v>41.632800000000003</v>
      </c>
    </row>
    <row r="33" spans="1:8" x14ac:dyDescent="0.25">
      <c r="C33" t="s">
        <v>14</v>
      </c>
      <c r="H33" s="1">
        <f t="shared" si="3"/>
        <v>9.2796000000000003</v>
      </c>
    </row>
    <row r="34" spans="1:8" x14ac:dyDescent="0.25">
      <c r="C34" t="s">
        <v>20</v>
      </c>
      <c r="H34" s="1">
        <f t="shared" si="3"/>
        <v>2.5739999999999998</v>
      </c>
    </row>
    <row r="35" spans="1:8" x14ac:dyDescent="0.25">
      <c r="C35" t="s">
        <v>52</v>
      </c>
      <c r="H35" s="1">
        <f t="shared" si="3"/>
        <v>222.56299999999999</v>
      </c>
    </row>
    <row r="36" spans="1:8" x14ac:dyDescent="0.25">
      <c r="H36" s="1"/>
    </row>
    <row r="37" spans="1:8" x14ac:dyDescent="0.25">
      <c r="A37" t="s">
        <v>56</v>
      </c>
      <c r="H37" s="1">
        <f>SUM(H29:H35)</f>
        <v>674.30396000000007</v>
      </c>
    </row>
  </sheetData>
  <conditionalFormatting sqref="H2:H2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{5E5F9E13-F9CD-46C3-B57D-C06556EDE86F}</x14:id>
        </ext>
      </extLst>
    </cfRule>
  </conditionalFormatting>
  <conditionalFormatting sqref="H29:H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{2D20C6AF-2EFB-4888-A1E4-452D3CD18C2A}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5F9E13-F9CD-46C3-B57D-C06556EDE8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H2:H22</xm:sqref>
        </x14:conditionalFormatting>
        <x14:conditionalFormatting xmlns:xm="http://schemas.microsoft.com/office/excel/2006/main">
          <x14:cfRule type="dataBar" id="{2D20C6AF-2EFB-4888-A1E4-452D3CD18C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H29:H35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Garner</dc:creator>
  <cp:lastModifiedBy>Blake Garner</cp:lastModifiedBy>
  <dcterms:created xsi:type="dcterms:W3CDTF">2019-06-02T21:33:47Z</dcterms:created>
  <dcterms:modified xsi:type="dcterms:W3CDTF">2019-06-02T22:10:31Z</dcterms:modified>
</cp:coreProperties>
</file>