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ropbox/CS383/"/>
    </mc:Choice>
  </mc:AlternateContent>
  <xr:revisionPtr revIDLastSave="0" documentId="8_{5168AF51-F50B-7943-8EC3-9064A9769D9E}" xr6:coauthVersionLast="45" xr6:coauthVersionMax="45" xr10:uidLastSave="{00000000-0000-0000-0000-000000000000}"/>
  <bookViews>
    <workbookView xWindow="0" yWindow="460" windowWidth="28800" windowHeight="1668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  <c r="G46" i="1"/>
  <c r="G26" i="1"/>
  <c r="G12" i="1"/>
  <c r="U5" i="3" l="1"/>
  <c r="U6" i="3"/>
  <c r="U7" i="3"/>
  <c r="U4" i="3"/>
  <c r="T7" i="3"/>
  <c r="T6" i="3"/>
  <c r="T5" i="3"/>
  <c r="T4" i="3"/>
  <c r="G20" i="5"/>
  <c r="F20" i="5"/>
  <c r="D20" i="5"/>
  <c r="E20" i="5"/>
  <c r="S7" i="3"/>
  <c r="S6" i="3"/>
  <c r="S5" i="3"/>
  <c r="S4" i="3"/>
  <c r="E8" i="5"/>
  <c r="D8" i="5"/>
  <c r="G8" i="5"/>
  <c r="F8" i="5"/>
  <c r="O7" i="3"/>
  <c r="O6" i="3"/>
  <c r="C23" i="4"/>
  <c r="G7" i="3"/>
  <c r="H7" i="3"/>
  <c r="H6" i="3"/>
  <c r="H4" i="3"/>
  <c r="C30" i="4"/>
  <c r="D30" i="4"/>
  <c r="D23" i="4"/>
  <c r="C15" i="4"/>
  <c r="C8" i="4"/>
  <c r="D15" i="4"/>
  <c r="D8" i="4"/>
  <c r="T8" i="3" l="1"/>
  <c r="U8" i="3"/>
  <c r="S8" i="3"/>
  <c r="F46" i="1" l="1"/>
  <c r="G6" i="3" s="1"/>
  <c r="H5" i="3"/>
  <c r="F26" i="1"/>
  <c r="G5" i="3" s="1"/>
  <c r="F12" i="1"/>
  <c r="G4" i="3" s="1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B7" i="2"/>
  <c r="L7" i="3" s="1"/>
  <c r="B6" i="2"/>
  <c r="L6" i="3" s="1"/>
  <c r="B5" i="2"/>
  <c r="L5" i="3" s="1"/>
  <c r="B4" i="2"/>
  <c r="L4" i="3" s="1"/>
  <c r="D4" i="3" s="1"/>
  <c r="F8" i="2"/>
  <c r="E8" i="2"/>
  <c r="D8" i="2"/>
  <c r="C8" i="2"/>
  <c r="L8" i="2"/>
  <c r="J8" i="2"/>
  <c r="I8" i="2"/>
  <c r="H8" i="2"/>
  <c r="G8" i="2"/>
  <c r="M6" i="3" l="1"/>
  <c r="D6" i="3"/>
  <c r="M7" i="3"/>
  <c r="D7" i="3"/>
  <c r="M5" i="3"/>
  <c r="D5" i="3"/>
  <c r="Q8" i="3"/>
  <c r="M4" i="3"/>
  <c r="M8" i="3" s="1"/>
  <c r="L8" i="3"/>
  <c r="B8" i="2"/>
  <c r="C7" i="3" l="1"/>
  <c r="C5" i="3"/>
  <c r="C6" i="3" l="1"/>
  <c r="I5" i="3"/>
  <c r="E5" i="3"/>
  <c r="I7" i="3"/>
  <c r="E7" i="3"/>
  <c r="I6" i="3" l="1"/>
  <c r="I4" i="3"/>
  <c r="E6" i="3"/>
  <c r="C8" i="3"/>
  <c r="D8" i="3"/>
  <c r="H8" i="3"/>
  <c r="G8" i="3"/>
  <c r="I8" i="3" l="1"/>
  <c r="E4" i="3"/>
  <c r="E8" i="3" s="1"/>
</calcChain>
</file>

<file path=xl/sharedStrings.xml><?xml version="1.0" encoding="utf-8"?>
<sst xmlns="http://schemas.openxmlformats.org/spreadsheetml/2006/main" count="253" uniqueCount="117">
  <si>
    <t>planned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</si>
  <si>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</si>
  <si>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</si>
  <si>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</si>
  <si>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</si>
  <si>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</si>
  <si>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</si>
  <si>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</si>
  <si>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</si>
  <si>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</si>
  <si>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</si>
  <si>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</si>
  <si>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</si>
  <si>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</si>
  <si>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</si>
  <si>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</si>
  <si>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</si>
  <si>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</si>
  <si>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</si>
  <si>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</si>
  <si>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</si>
  <si>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</si>
  <si>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</si>
  <si>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</si>
  <si>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</si>
  <si>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</si>
  <si>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</si>
  <si>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</si>
  <si>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</si>
  <si>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</si>
  <si>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</si>
  <si>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</si>
  <si>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</si>
  <si>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</si>
  <si>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</si>
  <si>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</si>
  <si>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</si>
  <si>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</si>
  <si>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</si>
  <si>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</si>
  <si>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</si>
  <si>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</si>
  <si>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</si>
  <si>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</si>
  <si>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</si>
  <si>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</si>
  <si>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</si>
  <si>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</si>
  <si>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</si>
  <si>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</si>
  <si>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</si>
  <si>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</si>
  <si>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</si>
  <si>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Sound/Music Collection</t>
  </si>
  <si>
    <t>Event Decode</t>
  </si>
  <si>
    <t>Audio Control</t>
  </si>
  <si>
    <t>Testing</t>
  </si>
  <si>
    <t>Merging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</si>
  <si>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</si>
  <si>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</si>
  <si>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</si>
  <si>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</si>
  <si>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</si>
  <si>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</si>
  <si>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</si>
  <si>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</si>
  <si>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</si>
  <si>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</si>
  <si>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</si>
  <si>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</si>
  <si>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</si>
  <si>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</si>
  <si>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</si>
  <si>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</si>
  <si>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</si>
  <si>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</si>
  <si>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</si>
  <si>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</si>
  <si>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</si>
  <si>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</si>
  <si>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</si>
  <si>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</si>
  <si>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</si>
  <si>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</si>
  <si>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</si>
  <si>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</si>
  <si>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</si>
  <si>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</si>
  <si>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</si>
  <si>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</si>
  <si>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</si>
  <si>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</si>
  <si>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</si>
  <si>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</si>
  <si>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</si>
  <si>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</si>
  <si>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</si>
  <si>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</si>
  <si>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</si>
  <si>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</si>
  <si>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</si>
  <si>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</si>
  <si>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</si>
  <si>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</si>
  <si>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</si>
  <si>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</si>
  <si>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</si>
  <si>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</si>
  <si>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</si>
  <si>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</si>
  <si>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</si>
  <si>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</si>
  <si>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</si>
  <si>
    <t>Max Icardo (Left team)</t>
  </si>
  <si>
    <t>Mar 31th</t>
  </si>
  <si>
    <t>House keeping</t>
  </si>
  <si>
    <t>In progess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</si>
</sst>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rgb="FFBDD7EE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ont="1" applyFill="1"/>
    <xf numFmtId="0" fontId="9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A2" zoomScale="94" workbookViewId="0">
      <selection activeCell="D18" sqref="D18"/>
    </sheetView>
  </sheetViews>
  <sheetFormatPr baseColWidth="10" defaultColWidth="8.83203125" defaultRowHeight="15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9" max="21" width="9.6640625" bestFit="1" customWidth="1"/>
  </cols>
  <sheetData>
    <row r="1" spans="2:21" ht="16" thickBot="1"/>
    <row r="2" spans="2:21">
      <c r="C2" s="70" t="s">
        <v>2</v>
      </c>
      <c r="D2" s="71"/>
      <c r="E2" s="72"/>
      <c r="F2" s="8"/>
      <c r="G2" s="70" t="s">
        <v>10</v>
      </c>
      <c r="H2" s="71"/>
      <c r="I2" s="72"/>
      <c r="K2" s="70" t="s">
        <v>1</v>
      </c>
      <c r="L2" s="71"/>
      <c r="M2" s="72"/>
      <c r="O2" s="70" t="s">
        <v>18</v>
      </c>
      <c r="P2" s="71"/>
      <c r="Q2" s="72"/>
      <c r="S2" s="70" t="s">
        <v>89</v>
      </c>
      <c r="T2" s="71"/>
      <c r="U2" s="72"/>
    </row>
    <row r="3" spans="2:21" ht="16" thickBot="1">
      <c r="C3" s="9" t="s">
        <v>8</v>
      </c>
      <c r="D3" s="10" t="s">
        <v>9</v>
      </c>
      <c r="E3" s="11" t="s">
        <v>11</v>
      </c>
      <c r="F3" s="1"/>
      <c r="G3" s="12" t="s">
        <v>8</v>
      </c>
      <c r="H3" s="13" t="s">
        <v>9</v>
      </c>
      <c r="I3" s="14" t="s">
        <v>11</v>
      </c>
      <c r="K3" s="12" t="s">
        <v>8</v>
      </c>
      <c r="L3" s="13" t="s">
        <v>9</v>
      </c>
      <c r="M3" s="14" t="s">
        <v>11</v>
      </c>
      <c r="O3" s="9" t="s">
        <v>8</v>
      </c>
      <c r="P3" s="10" t="s">
        <v>9</v>
      </c>
      <c r="Q3" s="11" t="s">
        <v>11</v>
      </c>
      <c r="S3" s="9" t="s">
        <v>8</v>
      </c>
      <c r="T3" s="10" t="s">
        <v>9</v>
      </c>
      <c r="U3" s="11" t="s">
        <v>11</v>
      </c>
    </row>
    <row r="4" spans="2:21" ht="16" thickBot="1">
      <c r="B4" s="25" t="s">
        <v>85</v>
      </c>
      <c r="C4" s="22">
        <f>(G4+K4 +O4)</f>
        <v>6800</v>
      </c>
      <c r="D4" s="23">
        <f>(H4+L4+P4+T4)</f>
        <v>3250</v>
      </c>
      <c r="E4" s="24">
        <f>(C4-D4)</f>
        <v>3550</v>
      </c>
      <c r="F4" s="1"/>
      <c r="G4" s="16">
        <f>(Gantt!F12)*100</f>
        <v>2800</v>
      </c>
      <c r="H4" s="17">
        <f>(Gantt!G12)*100</f>
        <v>550</v>
      </c>
      <c r="I4" s="18">
        <f>(G4-H4)</f>
        <v>2250</v>
      </c>
      <c r="K4" s="22">
        <v>1000</v>
      </c>
      <c r="L4" s="23">
        <f>Meetings!B4*100</f>
        <v>600</v>
      </c>
      <c r="M4" s="24">
        <f>(K4-L4)</f>
        <v>400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6" thickBot="1">
      <c r="B5" s="9" t="s">
        <v>86</v>
      </c>
      <c r="C5" s="16">
        <f t="shared" ref="C5:C7" si="0">(G5+K5 +O5)</f>
        <v>9300</v>
      </c>
      <c r="D5" s="17">
        <f>(H5+L5 +P5+T4)</f>
        <v>5800</v>
      </c>
      <c r="E5" s="18">
        <f t="shared" ref="E5:E7" si="1">(C5-D5)</f>
        <v>3500</v>
      </c>
      <c r="F5" s="1"/>
      <c r="G5" s="16">
        <f>(Gantt!F26)*100</f>
        <v>4800</v>
      </c>
      <c r="H5" s="17">
        <f>(Gantt!G26)*100</f>
        <v>1600</v>
      </c>
      <c r="I5" s="18">
        <f t="shared" ref="I5:I7" si="2">(G5-H5)</f>
        <v>3200</v>
      </c>
      <c r="K5" s="16">
        <v>1000</v>
      </c>
      <c r="L5" s="17">
        <f>Meetings!B5*100</f>
        <v>900</v>
      </c>
      <c r="M5" s="18">
        <f t="shared" ref="M5:M7" si="3">(K5-L5)</f>
        <v>100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6" thickBot="1">
      <c r="B6" s="9" t="s">
        <v>88</v>
      </c>
      <c r="C6" s="16">
        <f t="shared" si="0"/>
        <v>9300</v>
      </c>
      <c r="D6" s="17">
        <f>(H6+L6 +P6+T4)</f>
        <v>5900</v>
      </c>
      <c r="E6" s="18">
        <f t="shared" si="1"/>
        <v>3400</v>
      </c>
      <c r="F6" s="1"/>
      <c r="G6" s="16">
        <f>(Gantt!F46)*100</f>
        <v>4800</v>
      </c>
      <c r="H6" s="17">
        <f>(Gantt!G46)*100</f>
        <v>1400</v>
      </c>
      <c r="I6" s="18">
        <f t="shared" si="2"/>
        <v>3400</v>
      </c>
      <c r="K6" s="16">
        <v>1000</v>
      </c>
      <c r="L6" s="17">
        <f>Meetings!B6*100</f>
        <v>900</v>
      </c>
      <c r="M6" s="18">
        <f t="shared" si="3"/>
        <v>100</v>
      </c>
      <c r="O6" s="16">
        <f>(SA!C30)*100</f>
        <v>3500</v>
      </c>
      <c r="P6" s="17">
        <f>(SA!D23)*100</f>
        <v>2500</v>
      </c>
      <c r="Q6" s="18">
        <f t="shared" si="4"/>
        <v>1000</v>
      </c>
      <c r="S6" s="22">
        <f>(Overhead!G8)*100</f>
        <v>2000</v>
      </c>
      <c r="T6" s="22">
        <f>(Overhead!G20)*100</f>
        <v>400</v>
      </c>
      <c r="U6" s="22">
        <f t="shared" si="5"/>
        <v>1600</v>
      </c>
    </row>
    <row r="7" spans="2:21" ht="16" thickBot="1">
      <c r="B7" s="9" t="s">
        <v>87</v>
      </c>
      <c r="C7" s="47">
        <f t="shared" si="0"/>
        <v>10900</v>
      </c>
      <c r="D7" s="48">
        <f>(H7+L7 +P7+T4)</f>
        <v>7200</v>
      </c>
      <c r="E7" s="29">
        <f t="shared" si="1"/>
        <v>3700</v>
      </c>
      <c r="F7" s="1"/>
      <c r="G7" s="16">
        <f>(Gantt!F56)*100</f>
        <v>6600</v>
      </c>
      <c r="H7" s="17">
        <f>(Gantt!G56)*100</f>
        <v>3000</v>
      </c>
      <c r="I7" s="18">
        <f t="shared" si="2"/>
        <v>3600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6" thickBot="1">
      <c r="B8" s="15" t="s">
        <v>2</v>
      </c>
      <c r="C8" s="26">
        <f>SUM(C4:C7)</f>
        <v>36300</v>
      </c>
      <c r="D8" s="27">
        <f>SUM(D4:D7)</f>
        <v>22150</v>
      </c>
      <c r="E8" s="28">
        <f>SUM(E4:E7)</f>
        <v>14150</v>
      </c>
      <c r="F8" s="1"/>
      <c r="G8" s="19">
        <f>SUM(G4:G7)</f>
        <v>19000</v>
      </c>
      <c r="H8" s="20">
        <f>SUM(H4:H7)</f>
        <v>6550</v>
      </c>
      <c r="I8" s="21">
        <f>SUM(I4:I7)</f>
        <v>12450</v>
      </c>
      <c r="K8" s="19">
        <f>SUM(K4:K7)</f>
        <v>4000</v>
      </c>
      <c r="L8" s="20">
        <f>SUM(L4:L7)</f>
        <v>3300</v>
      </c>
      <c r="M8" s="21">
        <f>SUM(M4:M7)</f>
        <v>700</v>
      </c>
      <c r="O8" s="26">
        <f>SUM(O4:O7)</f>
        <v>13300</v>
      </c>
      <c r="P8" s="27">
        <f>SUM(P4:P7)</f>
        <v>7900</v>
      </c>
      <c r="Q8" s="28">
        <f>SUM(Q4:Q7)</f>
        <v>5400</v>
      </c>
      <c r="S8" s="26">
        <f>SUM(S4:S7)</f>
        <v>9200</v>
      </c>
      <c r="T8" s="27">
        <f>SUM(T4:T7)</f>
        <v>4100</v>
      </c>
      <c r="U8" s="28">
        <f>SUM(U4:U7)</f>
        <v>5100</v>
      </c>
    </row>
    <row r="10" spans="2:21">
      <c r="B10" s="10" t="s">
        <v>98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7"/>
  <sheetViews>
    <sheetView tabSelected="1" topLeftCell="A2" zoomScale="125" zoomScaleNormal="191" workbookViewId="0">
      <selection activeCell="Z9" sqref="Z9:AA9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68" ht="16">
      <c r="A1" s="50" t="s">
        <v>12</v>
      </c>
      <c r="E1" s="50" t="s">
        <v>20</v>
      </c>
      <c r="F1" s="50"/>
      <c r="G1" s="50" t="s">
        <v>21</v>
      </c>
      <c r="H1" s="50" t="s">
        <v>22</v>
      </c>
      <c r="I1" s="51" t="s">
        <v>23</v>
      </c>
      <c r="J1" s="52" t="s">
        <v>24</v>
      </c>
      <c r="K1" s="53" t="s">
        <v>25</v>
      </c>
      <c r="L1" s="54" t="s">
        <v>26</v>
      </c>
    </row>
    <row r="2" spans="1:68">
      <c r="A2" s="55" t="s">
        <v>27</v>
      </c>
      <c r="B2" s="55"/>
      <c r="C2" s="55"/>
      <c r="D2" s="55"/>
      <c r="E2" s="55"/>
      <c r="F2" s="55"/>
      <c r="G2" s="55"/>
      <c r="H2" s="55"/>
      <c r="I2" s="55">
        <v>1</v>
      </c>
      <c r="J2" s="55">
        <v>2</v>
      </c>
      <c r="K2" s="55">
        <v>3</v>
      </c>
      <c r="L2" s="55">
        <v>4</v>
      </c>
      <c r="M2" s="55">
        <v>5</v>
      </c>
      <c r="N2" s="55">
        <v>6</v>
      </c>
      <c r="O2" s="55">
        <v>7</v>
      </c>
      <c r="P2" s="55">
        <v>8</v>
      </c>
      <c r="Q2" s="55">
        <v>9</v>
      </c>
      <c r="R2" s="55">
        <v>10</v>
      </c>
      <c r="S2" s="55">
        <v>11</v>
      </c>
      <c r="T2" s="55">
        <v>12</v>
      </c>
      <c r="U2" s="55">
        <v>13</v>
      </c>
      <c r="V2" s="55">
        <v>14</v>
      </c>
      <c r="W2" s="55">
        <v>15</v>
      </c>
      <c r="X2" s="55">
        <v>16</v>
      </c>
      <c r="Y2" s="55">
        <v>17</v>
      </c>
      <c r="Z2" s="55">
        <v>18</v>
      </c>
      <c r="AA2" s="55">
        <v>19</v>
      </c>
      <c r="AB2" s="55">
        <v>20</v>
      </c>
      <c r="AC2" s="55">
        <v>21</v>
      </c>
      <c r="AD2" s="55">
        <v>22</v>
      </c>
      <c r="AE2" s="55">
        <v>23</v>
      </c>
      <c r="AF2" s="55">
        <v>24</v>
      </c>
      <c r="AG2" s="55">
        <v>25</v>
      </c>
      <c r="AH2" s="55">
        <v>26</v>
      </c>
      <c r="AI2" s="55">
        <v>27</v>
      </c>
      <c r="AJ2" s="55">
        <v>28</v>
      </c>
      <c r="AK2" s="55">
        <v>29</v>
      </c>
      <c r="AL2" s="55">
        <v>30</v>
      </c>
      <c r="AM2" s="55">
        <v>31</v>
      </c>
      <c r="AN2" s="55">
        <v>32</v>
      </c>
      <c r="AO2" s="55">
        <v>33</v>
      </c>
      <c r="AP2" s="55">
        <v>34</v>
      </c>
      <c r="AQ2" s="55">
        <v>35</v>
      </c>
      <c r="AR2" s="55">
        <v>36</v>
      </c>
      <c r="AS2" s="55">
        <v>37</v>
      </c>
      <c r="AT2" s="55">
        <v>38</v>
      </c>
      <c r="AU2" s="55">
        <v>39</v>
      </c>
      <c r="AV2" s="55">
        <v>40</v>
      </c>
      <c r="AW2" s="55">
        <v>41</v>
      </c>
      <c r="AX2" s="55">
        <v>42</v>
      </c>
      <c r="AY2" s="55">
        <v>43</v>
      </c>
      <c r="AZ2" s="55">
        <v>44</v>
      </c>
      <c r="BA2" s="55">
        <v>45</v>
      </c>
      <c r="BB2" s="55">
        <v>46</v>
      </c>
      <c r="BC2" s="55">
        <v>47</v>
      </c>
      <c r="BD2" s="55">
        <v>48</v>
      </c>
      <c r="BE2" s="55">
        <v>49</v>
      </c>
      <c r="BF2" s="55">
        <v>50</v>
      </c>
      <c r="BG2" s="55">
        <v>51</v>
      </c>
      <c r="BH2" s="55">
        <v>52</v>
      </c>
      <c r="BI2" s="55">
        <v>53</v>
      </c>
      <c r="BJ2" s="55">
        <v>54</v>
      </c>
      <c r="BK2" s="55">
        <v>55</v>
      </c>
      <c r="BL2" s="55">
        <v>56</v>
      </c>
      <c r="BM2" s="55">
        <v>57</v>
      </c>
      <c r="BN2" s="55">
        <v>58</v>
      </c>
      <c r="BO2" s="55">
        <v>59</v>
      </c>
      <c r="BP2" s="55">
        <v>60</v>
      </c>
    </row>
    <row r="3" spans="1:68">
      <c r="A3" t="s">
        <v>28</v>
      </c>
      <c r="E3">
        <v>1</v>
      </c>
      <c r="F3">
        <v>1</v>
      </c>
      <c r="G3">
        <v>1</v>
      </c>
      <c r="H3" s="74" t="s">
        <v>25</v>
      </c>
      <c r="I3" s="74"/>
    </row>
    <row r="4" spans="1:68">
      <c r="A4" t="s">
        <v>29</v>
      </c>
      <c r="E4">
        <v>2</v>
      </c>
      <c r="F4">
        <v>1</v>
      </c>
      <c r="G4">
        <v>1</v>
      </c>
      <c r="H4" s="53" t="s">
        <v>25</v>
      </c>
      <c r="J4" s="61">
        <v>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68">
      <c r="A5" t="s">
        <v>30</v>
      </c>
      <c r="E5">
        <v>3</v>
      </c>
      <c r="F5">
        <v>5</v>
      </c>
      <c r="G5">
        <v>1</v>
      </c>
      <c r="H5" s="52" t="s">
        <v>116</v>
      </c>
      <c r="J5" s="58">
        <v>1</v>
      </c>
      <c r="K5" s="52"/>
      <c r="L5" s="52"/>
      <c r="M5" s="52"/>
      <c r="N5" s="52"/>
    </row>
    <row r="6" spans="1:68">
      <c r="A6" t="s">
        <v>31</v>
      </c>
      <c r="E6">
        <v>4</v>
      </c>
      <c r="F6">
        <v>5</v>
      </c>
      <c r="H6" s="56" t="s">
        <v>23</v>
      </c>
      <c r="O6" s="57">
        <v>3</v>
      </c>
      <c r="P6" s="2"/>
      <c r="Q6" s="2"/>
      <c r="R6" s="2"/>
      <c r="S6" s="2"/>
    </row>
    <row r="7" spans="1:68">
      <c r="A7" t="s">
        <v>32</v>
      </c>
      <c r="E7">
        <v>5</v>
      </c>
      <c r="F7">
        <v>4</v>
      </c>
      <c r="H7" s="56" t="s">
        <v>23</v>
      </c>
      <c r="T7" s="57">
        <v>4</v>
      </c>
      <c r="U7" s="2"/>
      <c r="V7" s="2"/>
      <c r="W7" s="2"/>
    </row>
    <row r="8" spans="1:68">
      <c r="A8" t="s">
        <v>33</v>
      </c>
      <c r="E8">
        <v>6</v>
      </c>
      <c r="F8">
        <v>2</v>
      </c>
      <c r="G8">
        <v>1.5</v>
      </c>
      <c r="H8" s="75" t="s">
        <v>116</v>
      </c>
      <c r="X8" s="58">
        <v>5</v>
      </c>
      <c r="Y8" s="52"/>
    </row>
    <row r="9" spans="1:68">
      <c r="A9" t="s">
        <v>34</v>
      </c>
      <c r="E9">
        <v>7</v>
      </c>
      <c r="F9">
        <v>2</v>
      </c>
      <c r="G9">
        <v>1</v>
      </c>
      <c r="H9" s="75" t="s">
        <v>116</v>
      </c>
      <c r="Z9" s="52" t="s">
        <v>35</v>
      </c>
      <c r="AA9" s="52"/>
    </row>
    <row r="10" spans="1:68">
      <c r="A10" t="s">
        <v>36</v>
      </c>
      <c r="E10">
        <v>8</v>
      </c>
      <c r="F10">
        <v>5</v>
      </c>
      <c r="H10" s="56" t="s">
        <v>23</v>
      </c>
      <c r="AB10" s="57">
        <v>7</v>
      </c>
      <c r="AC10" s="2"/>
      <c r="AD10" s="2"/>
      <c r="AE10" s="2"/>
      <c r="AF10" s="2"/>
    </row>
    <row r="11" spans="1:68">
      <c r="A11" t="s">
        <v>37</v>
      </c>
      <c r="E11">
        <v>9</v>
      </c>
      <c r="F11">
        <v>3</v>
      </c>
      <c r="H11" s="56" t="s">
        <v>23</v>
      </c>
      <c r="AG11" s="57">
        <v>8</v>
      </c>
      <c r="AH11" s="57"/>
      <c r="AI11" s="57"/>
    </row>
    <row r="12" spans="1:68">
      <c r="A12" t="s">
        <v>2</v>
      </c>
      <c r="F12">
        <f>SUM(F3:F11)</f>
        <v>28</v>
      </c>
      <c r="G12">
        <f>SUM(G3:G11)</f>
        <v>5.5</v>
      </c>
    </row>
    <row r="13" spans="1:68">
      <c r="A13" s="55" t="s">
        <v>38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</row>
    <row r="14" spans="1:68">
      <c r="A14" t="s">
        <v>39</v>
      </c>
      <c r="E14">
        <v>1</v>
      </c>
      <c r="F14">
        <v>2</v>
      </c>
      <c r="G14">
        <v>2</v>
      </c>
      <c r="H14" s="53" t="s">
        <v>25</v>
      </c>
      <c r="I14" s="53"/>
      <c r="J14" s="53"/>
    </row>
    <row r="15" spans="1:68">
      <c r="A15" t="s">
        <v>40</v>
      </c>
      <c r="E15">
        <v>2</v>
      </c>
      <c r="F15">
        <v>2</v>
      </c>
      <c r="G15">
        <v>2</v>
      </c>
      <c r="H15" s="53" t="s">
        <v>25</v>
      </c>
      <c r="I15" s="53"/>
      <c r="J15" s="53"/>
    </row>
    <row r="16" spans="1:68">
      <c r="A16" t="s">
        <v>41</v>
      </c>
      <c r="E16">
        <v>3</v>
      </c>
      <c r="F16">
        <v>2</v>
      </c>
      <c r="G16">
        <v>2</v>
      </c>
      <c r="H16" s="53" t="s">
        <v>25</v>
      </c>
      <c r="I16" s="53"/>
      <c r="J16" s="53"/>
    </row>
    <row r="17" spans="1:69">
      <c r="A17" t="s">
        <v>42</v>
      </c>
      <c r="E17">
        <v>4</v>
      </c>
      <c r="F17">
        <v>4</v>
      </c>
      <c r="G17">
        <v>3</v>
      </c>
      <c r="H17" s="52" t="s">
        <v>24</v>
      </c>
      <c r="K17" s="52" t="s">
        <v>43</v>
      </c>
      <c r="L17" s="52"/>
      <c r="M17" s="52"/>
      <c r="N17" s="52"/>
    </row>
    <row r="18" spans="1:69">
      <c r="A18" t="s">
        <v>44</v>
      </c>
      <c r="E18">
        <v>5</v>
      </c>
      <c r="F18">
        <v>3</v>
      </c>
      <c r="G18">
        <v>2</v>
      </c>
      <c r="H18" s="52" t="s">
        <v>24</v>
      </c>
      <c r="O18" s="58">
        <v>4</v>
      </c>
      <c r="P18" s="52"/>
      <c r="Q18" s="52"/>
      <c r="R18" s="54"/>
      <c r="S18" s="54"/>
      <c r="T18" s="54"/>
      <c r="U18" s="54"/>
      <c r="V18" s="54"/>
      <c r="W18" s="54"/>
    </row>
    <row r="19" spans="1:69">
      <c r="A19" t="s">
        <v>45</v>
      </c>
      <c r="E19">
        <v>6</v>
      </c>
      <c r="F19">
        <v>3</v>
      </c>
      <c r="G19">
        <v>2</v>
      </c>
      <c r="H19" s="52" t="s">
        <v>24</v>
      </c>
      <c r="O19" s="58">
        <v>4</v>
      </c>
      <c r="P19" s="52"/>
      <c r="Q19" s="52"/>
    </row>
    <row r="20" spans="1:69">
      <c r="A20" s="59" t="s">
        <v>46</v>
      </c>
      <c r="B20" s="59"/>
      <c r="C20" s="59"/>
      <c r="D20" s="59"/>
      <c r="E20">
        <v>7</v>
      </c>
      <c r="F20">
        <v>6</v>
      </c>
      <c r="G20">
        <v>1</v>
      </c>
      <c r="H20" s="52" t="s">
        <v>24</v>
      </c>
      <c r="R20" s="58">
        <v>6</v>
      </c>
      <c r="S20" s="58"/>
      <c r="T20" s="58"/>
      <c r="U20" s="58"/>
      <c r="V20" s="58"/>
      <c r="W20" s="58"/>
    </row>
    <row r="21" spans="1:69">
      <c r="A21" t="s">
        <v>47</v>
      </c>
      <c r="E21">
        <v>8</v>
      </c>
      <c r="F21">
        <v>6</v>
      </c>
      <c r="G21">
        <v>2</v>
      </c>
      <c r="H21" s="52" t="s">
        <v>24</v>
      </c>
      <c r="X21" s="58" t="s">
        <v>48</v>
      </c>
      <c r="Y21" s="58"/>
      <c r="Z21" s="58"/>
      <c r="AA21" s="58"/>
      <c r="AB21" s="58"/>
      <c r="AC21" s="58"/>
    </row>
    <row r="22" spans="1:69">
      <c r="A22" t="s">
        <v>49</v>
      </c>
      <c r="E22">
        <v>9</v>
      </c>
      <c r="F22">
        <v>6</v>
      </c>
      <c r="H22" s="56" t="s">
        <v>23</v>
      </c>
      <c r="AD22" s="57">
        <v>8</v>
      </c>
      <c r="AE22" s="2"/>
      <c r="AF22" s="2"/>
      <c r="AG22" s="2"/>
      <c r="AH22" s="2"/>
      <c r="AI22" s="2"/>
    </row>
    <row r="23" spans="1:69">
      <c r="A23" t="s">
        <v>50</v>
      </c>
      <c r="E23">
        <v>10</v>
      </c>
      <c r="F23">
        <v>6</v>
      </c>
      <c r="H23" s="56" t="s">
        <v>23</v>
      </c>
      <c r="X23" s="57">
        <v>5</v>
      </c>
      <c r="Y23" s="2"/>
      <c r="Z23" s="2"/>
      <c r="AA23" s="2"/>
      <c r="AB23" s="2"/>
      <c r="AC23" s="2"/>
    </row>
    <row r="24" spans="1:69">
      <c r="A24" t="s">
        <v>51</v>
      </c>
      <c r="E24">
        <v>11</v>
      </c>
      <c r="F24">
        <v>4</v>
      </c>
      <c r="H24" s="56" t="s">
        <v>23</v>
      </c>
      <c r="I24" s="2"/>
      <c r="J24" s="2"/>
      <c r="K24" s="2"/>
      <c r="L24" s="2"/>
    </row>
    <row r="25" spans="1:69">
      <c r="A25" t="s">
        <v>52</v>
      </c>
      <c r="E25">
        <v>12</v>
      </c>
      <c r="F25">
        <v>4</v>
      </c>
      <c r="H25" s="56" t="s">
        <v>23</v>
      </c>
      <c r="I25" s="2"/>
      <c r="J25" s="2"/>
      <c r="K25" s="2"/>
      <c r="L25" s="2"/>
    </row>
    <row r="26" spans="1:69">
      <c r="A26" t="s">
        <v>2</v>
      </c>
      <c r="F26">
        <f>SUM(F14:F25)</f>
        <v>48</v>
      </c>
      <c r="G26">
        <f>SUM(G14:G25)</f>
        <v>16</v>
      </c>
    </row>
    <row r="27" spans="1:69">
      <c r="A27" s="55" t="s">
        <v>113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</row>
    <row r="28" spans="1:69">
      <c r="A28" t="s">
        <v>53</v>
      </c>
      <c r="E28">
        <v>1</v>
      </c>
      <c r="F28">
        <v>1</v>
      </c>
      <c r="H28" s="56" t="s">
        <v>0</v>
      </c>
      <c r="I28" s="2"/>
    </row>
    <row r="29" spans="1:69">
      <c r="A29" t="s">
        <v>54</v>
      </c>
      <c r="E29">
        <v>2</v>
      </c>
      <c r="F29">
        <v>1</v>
      </c>
      <c r="H29" s="56" t="s">
        <v>0</v>
      </c>
      <c r="J29" s="57">
        <v>1</v>
      </c>
    </row>
    <row r="30" spans="1:69">
      <c r="A30" t="s">
        <v>55</v>
      </c>
      <c r="E30">
        <v>3</v>
      </c>
      <c r="F30">
        <v>1</v>
      </c>
      <c r="H30" s="56" t="s">
        <v>0</v>
      </c>
      <c r="K30" s="57">
        <v>2</v>
      </c>
    </row>
    <row r="31" spans="1:69">
      <c r="A31" t="s">
        <v>56</v>
      </c>
      <c r="E31">
        <v>4</v>
      </c>
      <c r="F31">
        <v>2</v>
      </c>
      <c r="H31" s="56" t="s">
        <v>0</v>
      </c>
      <c r="L31" s="57">
        <v>3</v>
      </c>
      <c r="M31" s="2"/>
    </row>
    <row r="32" spans="1:69">
      <c r="A32" s="59" t="s">
        <v>57</v>
      </c>
      <c r="B32" s="59"/>
      <c r="C32" s="59"/>
      <c r="D32" s="59"/>
      <c r="E32">
        <v>5</v>
      </c>
      <c r="F32">
        <v>1</v>
      </c>
      <c r="H32" s="56" t="s">
        <v>0</v>
      </c>
      <c r="N32" s="57">
        <v>4</v>
      </c>
    </row>
    <row r="33" spans="1:69">
      <c r="A33" t="s">
        <v>2</v>
      </c>
      <c r="F33">
        <v>6</v>
      </c>
      <c r="G33">
        <v>0</v>
      </c>
    </row>
    <row r="34" spans="1:69">
      <c r="A34" s="55" t="s">
        <v>58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</row>
    <row r="35" spans="1:69">
      <c r="A35" s="73" t="s">
        <v>59</v>
      </c>
      <c r="B35" s="73"/>
      <c r="C35" s="73"/>
      <c r="D35" s="73"/>
      <c r="E35">
        <v>1</v>
      </c>
      <c r="F35">
        <v>4</v>
      </c>
      <c r="G35">
        <v>4</v>
      </c>
      <c r="H35" s="60" t="s">
        <v>25</v>
      </c>
      <c r="I35" s="53"/>
      <c r="J35" s="53"/>
      <c r="K35" s="53"/>
      <c r="L35" s="53"/>
    </row>
    <row r="36" spans="1:69">
      <c r="A36" s="73" t="s">
        <v>60</v>
      </c>
      <c r="B36" s="73"/>
      <c r="C36" s="73"/>
      <c r="D36" s="73"/>
      <c r="E36">
        <v>2</v>
      </c>
      <c r="F36">
        <v>3</v>
      </c>
      <c r="G36">
        <v>3</v>
      </c>
      <c r="H36" s="60" t="s">
        <v>25</v>
      </c>
      <c r="M36" s="61">
        <v>1</v>
      </c>
      <c r="N36" s="53"/>
      <c r="O36" s="61"/>
    </row>
    <row r="37" spans="1:69">
      <c r="A37" s="73" t="s">
        <v>61</v>
      </c>
      <c r="B37" s="73"/>
      <c r="C37" s="73"/>
      <c r="D37" s="73"/>
      <c r="E37">
        <v>3</v>
      </c>
      <c r="F37">
        <v>10</v>
      </c>
      <c r="G37">
        <v>5</v>
      </c>
      <c r="H37" s="62" t="s">
        <v>24</v>
      </c>
      <c r="P37" s="58">
        <v>2</v>
      </c>
      <c r="Q37" s="52"/>
      <c r="R37" s="52"/>
      <c r="S37" s="52"/>
      <c r="T37" s="52"/>
      <c r="U37" s="58"/>
      <c r="V37" s="52"/>
      <c r="W37" s="52"/>
      <c r="X37" s="52"/>
      <c r="Y37" s="52"/>
    </row>
    <row r="38" spans="1:69">
      <c r="A38" s="73" t="s">
        <v>62</v>
      </c>
      <c r="B38" s="73"/>
      <c r="C38" s="73"/>
      <c r="D38" s="73"/>
      <c r="E38">
        <v>4</v>
      </c>
      <c r="F38">
        <v>2</v>
      </c>
      <c r="H38" s="63" t="s">
        <v>23</v>
      </c>
      <c r="Z38" s="57">
        <v>3</v>
      </c>
      <c r="AA38" s="2"/>
    </row>
    <row r="39" spans="1:69">
      <c r="A39" s="73" t="s">
        <v>63</v>
      </c>
      <c r="B39" s="73"/>
      <c r="C39" s="73"/>
      <c r="D39" s="73"/>
      <c r="E39">
        <v>5</v>
      </c>
      <c r="F39" s="64">
        <v>3</v>
      </c>
      <c r="G39">
        <v>2</v>
      </c>
      <c r="H39" s="62" t="s">
        <v>24</v>
      </c>
      <c r="I39" s="52"/>
      <c r="J39" s="52"/>
      <c r="K39" s="52"/>
    </row>
    <row r="40" spans="1:69">
      <c r="A40" s="73" t="s">
        <v>64</v>
      </c>
      <c r="B40" s="73"/>
      <c r="C40" s="73"/>
      <c r="D40" s="73"/>
      <c r="E40">
        <v>6</v>
      </c>
      <c r="F40">
        <v>4</v>
      </c>
      <c r="H40" s="63" t="s">
        <v>23</v>
      </c>
      <c r="L40" s="57">
        <v>5</v>
      </c>
      <c r="M40" s="2"/>
      <c r="N40" s="2"/>
      <c r="O40" s="2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r="41" spans="1:69">
      <c r="A41" s="73" t="s">
        <v>65</v>
      </c>
      <c r="B41" s="73"/>
      <c r="C41" s="73"/>
      <c r="D41" s="73"/>
      <c r="E41">
        <v>7</v>
      </c>
      <c r="F41">
        <v>10</v>
      </c>
      <c r="H41" s="63" t="s">
        <v>23</v>
      </c>
      <c r="Z41" s="2" t="s">
        <v>66</v>
      </c>
      <c r="AA41" s="2"/>
      <c r="AB41" s="2"/>
      <c r="AC41" s="2"/>
      <c r="AD41" s="2"/>
      <c r="AE41" s="2"/>
      <c r="AF41" s="2"/>
      <c r="AG41" s="2"/>
      <c r="AH41" s="2"/>
      <c r="AI41" s="2"/>
    </row>
    <row r="42" spans="1:69">
      <c r="A42" s="73" t="s">
        <v>67</v>
      </c>
      <c r="B42" s="73"/>
      <c r="C42" s="73"/>
      <c r="D42" s="73"/>
      <c r="E42">
        <v>8</v>
      </c>
      <c r="F42">
        <v>3</v>
      </c>
      <c r="H42" s="63" t="s">
        <v>23</v>
      </c>
      <c r="AJ42" s="2"/>
      <c r="AK42" s="2"/>
      <c r="AL42" s="2"/>
      <c r="AR42" s="59"/>
    </row>
    <row r="43" spans="1:69">
      <c r="A43" s="73" t="s">
        <v>56</v>
      </c>
      <c r="B43" s="73"/>
      <c r="C43" s="73"/>
      <c r="D43" s="73"/>
      <c r="E43">
        <v>9</v>
      </c>
      <c r="F43">
        <v>4</v>
      </c>
      <c r="H43" s="63" t="s">
        <v>23</v>
      </c>
      <c r="AM43" s="2"/>
      <c r="AN43" s="2"/>
      <c r="AO43" s="2"/>
      <c r="AP43" s="2"/>
      <c r="AR43" s="59"/>
    </row>
    <row r="44" spans="1:69">
      <c r="A44" s="73" t="s">
        <v>68</v>
      </c>
      <c r="B44" s="73"/>
      <c r="C44" s="73"/>
      <c r="D44" s="73"/>
      <c r="E44">
        <v>10</v>
      </c>
      <c r="F44">
        <v>2</v>
      </c>
      <c r="H44" s="63" t="s">
        <v>23</v>
      </c>
      <c r="AQ44" s="2"/>
      <c r="AR44" s="57"/>
    </row>
    <row r="45" spans="1:69">
      <c r="A45" s="73" t="s">
        <v>69</v>
      </c>
      <c r="B45" s="73"/>
      <c r="C45" s="73"/>
      <c r="D45" s="73"/>
      <c r="E45">
        <v>11</v>
      </c>
      <c r="F45">
        <v>3</v>
      </c>
      <c r="H45" s="63" t="s">
        <v>23</v>
      </c>
      <c r="AS45" s="2"/>
      <c r="AT45" s="2"/>
      <c r="AU45" s="2"/>
    </row>
    <row r="46" spans="1:69">
      <c r="A46" s="59" t="s">
        <v>2</v>
      </c>
      <c r="B46" s="59"/>
      <c r="C46" s="59"/>
      <c r="D46" s="59"/>
      <c r="F46">
        <f>SUM(F35:F45)</f>
        <v>48</v>
      </c>
      <c r="G46">
        <f>SUM(G35:G45)</f>
        <v>14</v>
      </c>
    </row>
    <row r="47" spans="1:69">
      <c r="A47" s="55" t="s">
        <v>70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</row>
    <row r="48" spans="1:69">
      <c r="A48" s="59" t="s">
        <v>71</v>
      </c>
      <c r="B48" s="59"/>
      <c r="C48" s="59"/>
      <c r="D48" s="59"/>
      <c r="E48">
        <v>1</v>
      </c>
      <c r="F48">
        <v>1</v>
      </c>
      <c r="G48">
        <v>1</v>
      </c>
      <c r="H48" s="53" t="s">
        <v>25</v>
      </c>
      <c r="I48" s="53"/>
    </row>
    <row r="49" spans="1:68">
      <c r="A49" s="59" t="s">
        <v>72</v>
      </c>
      <c r="B49" s="59"/>
      <c r="C49" s="59"/>
      <c r="D49" s="59"/>
      <c r="E49">
        <v>2</v>
      </c>
      <c r="F49">
        <v>2</v>
      </c>
      <c r="G49">
        <v>2</v>
      </c>
      <c r="H49" s="53" t="s">
        <v>25</v>
      </c>
      <c r="J49" s="61">
        <v>1</v>
      </c>
      <c r="K49" s="53"/>
    </row>
    <row r="50" spans="1:68">
      <c r="A50" s="59" t="s">
        <v>73</v>
      </c>
      <c r="B50" s="59"/>
      <c r="C50" s="59"/>
      <c r="D50" s="59"/>
      <c r="E50">
        <v>3</v>
      </c>
      <c r="F50">
        <v>14</v>
      </c>
      <c r="G50">
        <v>14</v>
      </c>
      <c r="H50" s="53" t="s">
        <v>25</v>
      </c>
      <c r="L50" s="61">
        <v>2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spans="1:68">
      <c r="A51" s="59" t="s">
        <v>74</v>
      </c>
      <c r="B51" s="59"/>
      <c r="C51" s="59"/>
      <c r="D51" s="59"/>
      <c r="E51">
        <v>4</v>
      </c>
      <c r="F51">
        <v>12</v>
      </c>
      <c r="G51">
        <v>5</v>
      </c>
      <c r="H51" s="52" t="s">
        <v>24</v>
      </c>
      <c r="Z51" s="58">
        <v>3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68">
      <c r="A52" s="59" t="s">
        <v>75</v>
      </c>
      <c r="B52" s="59"/>
      <c r="C52" s="59"/>
      <c r="D52" s="59"/>
      <c r="E52">
        <v>5</v>
      </c>
      <c r="F52">
        <v>23</v>
      </c>
      <c r="G52">
        <v>8</v>
      </c>
      <c r="H52" s="52" t="s">
        <v>24</v>
      </c>
      <c r="Z52" s="58">
        <v>3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</row>
    <row r="53" spans="1:68">
      <c r="A53" s="59" t="s">
        <v>56</v>
      </c>
      <c r="B53" s="59"/>
      <c r="C53" s="59"/>
      <c r="D53" s="59"/>
      <c r="E53">
        <v>6</v>
      </c>
      <c r="F53">
        <v>7</v>
      </c>
      <c r="H53" s="56" t="s">
        <v>23</v>
      </c>
      <c r="AU53" s="57">
        <v>5</v>
      </c>
      <c r="AV53" s="2"/>
      <c r="AW53" s="2"/>
      <c r="AX53" s="2"/>
      <c r="AY53" s="2"/>
      <c r="AZ53" s="2"/>
      <c r="BA53" s="2"/>
    </row>
    <row r="54" spans="1:68">
      <c r="A54" s="59" t="s">
        <v>76</v>
      </c>
      <c r="B54" s="59"/>
      <c r="C54" s="59"/>
      <c r="D54" s="59"/>
      <c r="E54">
        <v>7</v>
      </c>
      <c r="F54">
        <v>5</v>
      </c>
      <c r="H54" s="56" t="s">
        <v>23</v>
      </c>
      <c r="BB54" s="57">
        <v>6</v>
      </c>
      <c r="BC54" s="2"/>
      <c r="BD54" s="2"/>
      <c r="BE54" s="2"/>
      <c r="BF54" s="2"/>
      <c r="BG54" s="2"/>
      <c r="BH54" s="2"/>
    </row>
    <row r="55" spans="1:68">
      <c r="A55" s="59" t="s">
        <v>77</v>
      </c>
      <c r="B55" s="59"/>
      <c r="C55" s="59"/>
      <c r="D55" s="59"/>
      <c r="E55">
        <v>8</v>
      </c>
      <c r="F55">
        <v>2</v>
      </c>
      <c r="H55" s="56" t="s">
        <v>23</v>
      </c>
      <c r="BI55" s="57">
        <v>7</v>
      </c>
      <c r="BJ55" s="2"/>
      <c r="BK55" s="2"/>
      <c r="BL55" s="2"/>
      <c r="BM55" s="2"/>
    </row>
    <row r="56" spans="1:68">
      <c r="A56" s="59" t="s">
        <v>2</v>
      </c>
      <c r="F56">
        <v>66</v>
      </c>
      <c r="G56">
        <f>SUM(G48:G55)</f>
        <v>30</v>
      </c>
    </row>
    <row r="57" spans="1:68">
      <c r="A57" s="55" t="s">
        <v>78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</row>
  </sheetData>
  <mergeCells count="11">
    <mergeCell ref="A35:D35"/>
    <mergeCell ref="A36:D36"/>
    <mergeCell ref="A37:D37"/>
    <mergeCell ref="A38:D38"/>
    <mergeCell ref="A45:D45"/>
    <mergeCell ref="A39:D39"/>
    <mergeCell ref="A40:D40"/>
    <mergeCell ref="A41:D41"/>
    <mergeCell ref="A42:D42"/>
    <mergeCell ref="A43:D43"/>
    <mergeCell ref="A44:D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G11" sqref="G11"/>
    </sheetView>
  </sheetViews>
  <sheetFormatPr baseColWidth="10" defaultColWidth="8.83203125" defaultRowHeight="15"/>
  <sheetData>
    <row r="1" spans="1:12">
      <c r="B1" s="5" t="s">
        <v>3</v>
      </c>
      <c r="C1" s="5" t="s">
        <v>79</v>
      </c>
      <c r="D1" s="5" t="s">
        <v>80</v>
      </c>
      <c r="E1" s="5" t="s">
        <v>81</v>
      </c>
      <c r="F1" s="5" t="s">
        <v>84</v>
      </c>
      <c r="G1" s="5" t="s">
        <v>114</v>
      </c>
      <c r="H1" s="5"/>
      <c r="I1" s="5"/>
      <c r="J1" s="5"/>
      <c r="K1" s="5"/>
      <c r="L1" s="5"/>
    </row>
    <row r="2" spans="1:12" ht="62.25" customHeight="1">
      <c r="B2" s="5" t="s">
        <v>4</v>
      </c>
      <c r="C2" s="6" t="s">
        <v>7</v>
      </c>
      <c r="D2" s="6" t="s">
        <v>82</v>
      </c>
      <c r="E2" s="6" t="s">
        <v>17</v>
      </c>
      <c r="F2" s="6" t="s">
        <v>83</v>
      </c>
      <c r="G2" s="6" t="s">
        <v>115</v>
      </c>
      <c r="H2" s="6"/>
      <c r="I2" s="6"/>
      <c r="J2" s="6"/>
      <c r="K2" s="6"/>
      <c r="L2" s="6"/>
    </row>
    <row r="3" spans="1:12">
      <c r="B3" s="5" t="s">
        <v>5</v>
      </c>
      <c r="C3" s="5">
        <v>1</v>
      </c>
      <c r="D3" s="5">
        <v>3</v>
      </c>
      <c r="E3" s="5">
        <v>3</v>
      </c>
      <c r="F3" s="5">
        <v>2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85</v>
      </c>
      <c r="B4" s="5">
        <f>SUMIF(C4:L4,A$10,C$3:Z$3)</f>
        <v>6</v>
      </c>
      <c r="C4" s="4" t="s">
        <v>6</v>
      </c>
      <c r="D4" s="4"/>
      <c r="E4" s="4" t="s">
        <v>6</v>
      </c>
      <c r="F4" s="4" t="s">
        <v>6</v>
      </c>
      <c r="G4" s="4"/>
      <c r="H4" s="4"/>
      <c r="I4" s="4"/>
      <c r="J4" s="4"/>
      <c r="K4" s="4"/>
      <c r="L4" s="4"/>
    </row>
    <row r="5" spans="1:12">
      <c r="A5" s="5" t="s">
        <v>86</v>
      </c>
      <c r="B5" s="5">
        <f>SUMIF(C5:L5,A$10,C$3:Z$3)</f>
        <v>9</v>
      </c>
      <c r="C5" s="4" t="s">
        <v>6</v>
      </c>
      <c r="D5" s="4" t="s">
        <v>6</v>
      </c>
      <c r="E5" s="4" t="s">
        <v>6</v>
      </c>
      <c r="F5" s="4" t="s">
        <v>6</v>
      </c>
      <c r="G5" s="4"/>
      <c r="J5" s="4"/>
      <c r="K5" s="4"/>
      <c r="L5" s="4"/>
    </row>
    <row r="6" spans="1:12">
      <c r="A6" s="5" t="s">
        <v>88</v>
      </c>
      <c r="B6" s="5">
        <f>SUMIF(C6:L6,A$10,C$3:Z$3)</f>
        <v>9</v>
      </c>
      <c r="C6" s="4" t="s">
        <v>6</v>
      </c>
      <c r="D6" s="4" t="s">
        <v>6</v>
      </c>
      <c r="E6" s="4" t="s">
        <v>6</v>
      </c>
      <c r="F6" s="4" t="s">
        <v>6</v>
      </c>
      <c r="G6" s="4"/>
      <c r="H6" s="4"/>
      <c r="I6" s="4"/>
      <c r="J6" s="4"/>
      <c r="K6" s="4"/>
      <c r="L6" s="4"/>
    </row>
    <row r="7" spans="1:12">
      <c r="A7" s="5" t="s">
        <v>87</v>
      </c>
      <c r="B7" s="5">
        <f>SUMIF(C7:L7,A$10,C$3:Z$3)</f>
        <v>9</v>
      </c>
      <c r="C7" s="4" t="s">
        <v>6</v>
      </c>
      <c r="D7" s="4" t="s">
        <v>6</v>
      </c>
      <c r="E7" s="4" t="s">
        <v>6</v>
      </c>
      <c r="F7" s="4" t="s">
        <v>6</v>
      </c>
      <c r="G7" s="4"/>
      <c r="H7" s="4"/>
      <c r="I7" s="4"/>
      <c r="J7" s="4"/>
      <c r="K7" s="4"/>
      <c r="L7" s="4"/>
    </row>
    <row r="8" spans="1:12">
      <c r="A8" s="5" t="s">
        <v>2</v>
      </c>
      <c r="B8" s="7">
        <f>SUM(B4:B7)</f>
        <v>33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6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="87" workbookViewId="0">
      <selection activeCell="G29" activeCellId="1" sqref="G28 G29"/>
    </sheetView>
  </sheetViews>
  <sheetFormatPr baseColWidth="10" defaultColWidth="8.83203125" defaultRowHeight="15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>
      <c r="A1" s="32"/>
      <c r="B1" s="33" t="s">
        <v>12</v>
      </c>
      <c r="C1" s="33" t="s">
        <v>16</v>
      </c>
      <c r="D1" s="34" t="s">
        <v>13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85</v>
      </c>
      <c r="B2" s="36" t="s">
        <v>99</v>
      </c>
      <c r="C2" s="37">
        <v>2</v>
      </c>
      <c r="D2" s="38">
        <v>0</v>
      </c>
      <c r="E2" s="3"/>
      <c r="F2" s="3"/>
    </row>
    <row r="3" spans="1:19">
      <c r="A3" s="46"/>
      <c r="B3" s="36" t="s">
        <v>100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101</v>
      </c>
      <c r="C4" s="37">
        <v>10</v>
      </c>
      <c r="D4" s="38">
        <v>3</v>
      </c>
      <c r="G4" s="69" t="s">
        <v>19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102</v>
      </c>
      <c r="C5" s="66">
        <v>6</v>
      </c>
      <c r="D5" s="38">
        <v>2</v>
      </c>
      <c r="G5" s="69" t="s">
        <v>19</v>
      </c>
      <c r="H5" s="3"/>
      <c r="I5" s="3"/>
      <c r="J5" s="3"/>
      <c r="K5" s="3"/>
      <c r="L5" s="3"/>
      <c r="M5" s="1"/>
    </row>
    <row r="6" spans="1:19">
      <c r="B6" s="36" t="s">
        <v>103</v>
      </c>
      <c r="C6" s="66">
        <v>5</v>
      </c>
      <c r="D6" s="38">
        <v>2</v>
      </c>
      <c r="G6" s="69" t="s">
        <v>19</v>
      </c>
      <c r="H6" s="3"/>
      <c r="I6" s="3"/>
      <c r="J6" s="3"/>
      <c r="K6" s="3"/>
      <c r="L6" s="1"/>
    </row>
    <row r="7" spans="1:19">
      <c r="B7" s="36" t="s">
        <v>104</v>
      </c>
      <c r="C7" s="66">
        <v>5</v>
      </c>
      <c r="D7" s="38">
        <v>1</v>
      </c>
      <c r="G7" s="69" t="s">
        <v>19</v>
      </c>
      <c r="H7" s="3"/>
      <c r="I7" s="3"/>
      <c r="J7" s="3"/>
      <c r="K7" s="3"/>
    </row>
    <row r="8" spans="1:19">
      <c r="A8" s="39"/>
      <c r="B8" s="36" t="s">
        <v>15</v>
      </c>
      <c r="C8" s="36">
        <f>SUM(C2:C7)</f>
        <v>30</v>
      </c>
      <c r="D8" s="40">
        <f>SUM(D2:D7)</f>
        <v>10</v>
      </c>
    </row>
    <row r="9" spans="1:19">
      <c r="A9" s="35" t="s">
        <v>86</v>
      </c>
      <c r="B9" s="36" t="s">
        <v>99</v>
      </c>
      <c r="C9" s="37">
        <v>2</v>
      </c>
      <c r="D9" s="38">
        <v>2</v>
      </c>
      <c r="E9" s="3"/>
      <c r="F9" s="3"/>
    </row>
    <row r="10" spans="1:19">
      <c r="A10" s="46"/>
      <c r="B10" s="36" t="s">
        <v>100</v>
      </c>
      <c r="C10" s="66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101</v>
      </c>
      <c r="C11" s="66">
        <v>10</v>
      </c>
      <c r="D11" s="38">
        <v>3</v>
      </c>
      <c r="E11" s="1"/>
      <c r="F11" s="1"/>
      <c r="G11" s="69" t="s">
        <v>19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102</v>
      </c>
      <c r="C12" s="66">
        <v>6</v>
      </c>
      <c r="D12" s="38">
        <v>5</v>
      </c>
      <c r="E12" s="1"/>
      <c r="F12" s="1"/>
      <c r="G12" s="69" t="s">
        <v>19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105</v>
      </c>
      <c r="C13" s="66">
        <v>5</v>
      </c>
      <c r="D13" s="38">
        <v>5</v>
      </c>
      <c r="E13" s="1"/>
      <c r="F13" s="1"/>
      <c r="G13" s="69" t="s">
        <v>19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106</v>
      </c>
      <c r="C14" s="66">
        <v>10</v>
      </c>
      <c r="D14" s="38">
        <v>5</v>
      </c>
      <c r="E14" s="1"/>
      <c r="F14" s="1"/>
      <c r="G14" s="69" t="s">
        <v>19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15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87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99</v>
      </c>
      <c r="C17" s="66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67" t="s">
        <v>100</v>
      </c>
      <c r="C18" s="66">
        <v>2</v>
      </c>
      <c r="D18" s="38">
        <v>2</v>
      </c>
      <c r="E18" s="3"/>
      <c r="F18" s="3"/>
      <c r="G18" s="1"/>
      <c r="H18" s="1"/>
      <c r="I18" s="1"/>
      <c r="J18" s="1"/>
      <c r="K18" s="65" t="s">
        <v>19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68" t="s">
        <v>101</v>
      </c>
      <c r="C19" s="37">
        <v>10</v>
      </c>
      <c r="D19" s="38">
        <v>3</v>
      </c>
      <c r="E19" s="1"/>
      <c r="F19" s="1"/>
      <c r="G19" s="69" t="s">
        <v>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67" t="s">
        <v>102</v>
      </c>
      <c r="C20" s="66">
        <v>6</v>
      </c>
      <c r="D20" s="38">
        <v>10</v>
      </c>
      <c r="E20" s="1"/>
      <c r="F20" s="1"/>
      <c r="G20" s="69" t="s">
        <v>19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68" t="s">
        <v>107</v>
      </c>
      <c r="C21" s="66">
        <v>5</v>
      </c>
      <c r="D21" s="38">
        <v>0</v>
      </c>
      <c r="E21" s="1"/>
      <c r="F21" s="1"/>
      <c r="G21" s="69" t="s">
        <v>19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67" t="s">
        <v>108</v>
      </c>
      <c r="C22">
        <v>8</v>
      </c>
      <c r="D22" s="38">
        <v>8</v>
      </c>
      <c r="E22" s="1"/>
      <c r="F22" s="1"/>
      <c r="G22" s="69" t="s">
        <v>19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15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88</v>
      </c>
      <c r="B24" s="36" t="s">
        <v>99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100</v>
      </c>
      <c r="C25" s="66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109</v>
      </c>
      <c r="C26" s="66">
        <v>10</v>
      </c>
      <c r="D26" s="38">
        <v>3</v>
      </c>
      <c r="E26" s="1"/>
      <c r="F26" s="1"/>
      <c r="G26" s="69" t="s">
        <v>19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110</v>
      </c>
      <c r="C27" s="66">
        <v>6</v>
      </c>
      <c r="D27" s="38">
        <v>5</v>
      </c>
      <c r="E27" s="1"/>
      <c r="F27" s="1"/>
      <c r="G27" s="69" t="s">
        <v>19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111</v>
      </c>
      <c r="C28" s="66">
        <v>5</v>
      </c>
      <c r="D28" s="38">
        <v>5</v>
      </c>
      <c r="E28" s="1"/>
      <c r="F28" s="1"/>
      <c r="G28" s="69" t="s">
        <v>19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112</v>
      </c>
      <c r="C29">
        <v>10</v>
      </c>
      <c r="D29" s="38">
        <v>5</v>
      </c>
      <c r="G29" s="69" t="s">
        <v>19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15</v>
      </c>
      <c r="C30" s="36">
        <f>SUM(C24:C29)</f>
        <v>35</v>
      </c>
      <c r="D30" s="40">
        <f>SUM(D24:D29)</f>
        <v>22</v>
      </c>
    </row>
    <row r="31" spans="1:19" ht="16" thickBot="1">
      <c r="A31" s="42"/>
      <c r="B31" s="43" t="s">
        <v>2</v>
      </c>
      <c r="C31" s="44">
        <f>SUM(C8,C15,C23,C30)</f>
        <v>133</v>
      </c>
      <c r="D31" s="45">
        <f>SUM(D8,D15,D23,D30)</f>
        <v>79</v>
      </c>
    </row>
    <row r="32" spans="1:19">
      <c r="B32" s="31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G14" sqref="G14:G20"/>
    </sheetView>
  </sheetViews>
  <sheetFormatPr baseColWidth="10" defaultRowHeight="15"/>
  <sheetData>
    <row r="1" spans="1:9">
      <c r="A1" t="s">
        <v>90</v>
      </c>
      <c r="D1" t="s">
        <v>85</v>
      </c>
      <c r="E1" t="s">
        <v>86</v>
      </c>
      <c r="F1" t="s">
        <v>87</v>
      </c>
      <c r="G1" t="s">
        <v>88</v>
      </c>
    </row>
    <row r="2" spans="1:9">
      <c r="A2" t="s">
        <v>91</v>
      </c>
      <c r="D2">
        <v>5</v>
      </c>
      <c r="E2">
        <v>5</v>
      </c>
      <c r="F2">
        <v>7</v>
      </c>
      <c r="G2">
        <v>6</v>
      </c>
    </row>
    <row r="3" spans="1:9">
      <c r="A3" t="s">
        <v>92</v>
      </c>
      <c r="D3">
        <v>3</v>
      </c>
      <c r="E3">
        <v>2</v>
      </c>
      <c r="F3">
        <v>3</v>
      </c>
      <c r="G3">
        <v>2</v>
      </c>
    </row>
    <row r="4" spans="1:9">
      <c r="A4" t="s">
        <v>93</v>
      </c>
      <c r="D4">
        <v>5</v>
      </c>
      <c r="E4">
        <v>3</v>
      </c>
      <c r="F4">
        <v>5</v>
      </c>
      <c r="G4">
        <v>3</v>
      </c>
    </row>
    <row r="5" spans="1:9">
      <c r="A5" t="s">
        <v>94</v>
      </c>
      <c r="D5">
        <v>5</v>
      </c>
      <c r="E5">
        <v>4</v>
      </c>
      <c r="F5">
        <v>5</v>
      </c>
      <c r="G5">
        <v>3</v>
      </c>
      <c r="I5" t="s">
        <v>23</v>
      </c>
    </row>
    <row r="6" spans="1:9">
      <c r="A6" t="s">
        <v>95</v>
      </c>
      <c r="D6">
        <v>3</v>
      </c>
      <c r="E6">
        <v>3</v>
      </c>
      <c r="F6">
        <v>5</v>
      </c>
      <c r="G6">
        <v>3</v>
      </c>
    </row>
    <row r="7" spans="1:9">
      <c r="A7" t="s">
        <v>96</v>
      </c>
      <c r="D7">
        <v>3</v>
      </c>
      <c r="E7">
        <v>3</v>
      </c>
      <c r="F7">
        <v>3</v>
      </c>
      <c r="G7">
        <v>3</v>
      </c>
    </row>
    <row r="8" spans="1:9">
      <c r="A8" t="s">
        <v>2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90</v>
      </c>
      <c r="D13" t="s">
        <v>85</v>
      </c>
      <c r="E13" t="s">
        <v>86</v>
      </c>
      <c r="F13" t="s">
        <v>87</v>
      </c>
      <c r="G13" t="s">
        <v>88</v>
      </c>
    </row>
    <row r="14" spans="1:9">
      <c r="A14" t="s">
        <v>91</v>
      </c>
      <c r="D14">
        <v>3</v>
      </c>
      <c r="E14">
        <v>3</v>
      </c>
      <c r="F14">
        <v>4</v>
      </c>
      <c r="G14">
        <v>2</v>
      </c>
    </row>
    <row r="15" spans="1:9">
      <c r="A15" t="s">
        <v>92</v>
      </c>
      <c r="D15">
        <v>2</v>
      </c>
      <c r="E15">
        <v>1</v>
      </c>
      <c r="F15">
        <v>2</v>
      </c>
      <c r="G15">
        <v>2</v>
      </c>
    </row>
    <row r="16" spans="1:9">
      <c r="A16" t="s">
        <v>93</v>
      </c>
      <c r="D16">
        <v>3</v>
      </c>
      <c r="E16">
        <v>3</v>
      </c>
      <c r="F16">
        <v>3</v>
      </c>
      <c r="G16">
        <v>0</v>
      </c>
      <c r="I16" t="s">
        <v>9</v>
      </c>
    </row>
    <row r="17" spans="1:7">
      <c r="A17" t="s">
        <v>94</v>
      </c>
      <c r="D17">
        <v>3</v>
      </c>
      <c r="E17">
        <v>5</v>
      </c>
      <c r="F17">
        <v>5</v>
      </c>
      <c r="G17">
        <v>0</v>
      </c>
    </row>
    <row r="18" spans="1:7">
      <c r="A18" t="s">
        <v>95</v>
      </c>
      <c r="D18">
        <v>0</v>
      </c>
      <c r="E18">
        <v>0</v>
      </c>
      <c r="F18">
        <v>0</v>
      </c>
      <c r="G18">
        <v>0</v>
      </c>
    </row>
    <row r="19" spans="1:7">
      <c r="A19" t="s">
        <v>96</v>
      </c>
      <c r="D19">
        <v>0</v>
      </c>
      <c r="E19">
        <v>0</v>
      </c>
      <c r="F19">
        <v>0</v>
      </c>
      <c r="G19">
        <v>0</v>
      </c>
    </row>
    <row r="20" spans="1:7">
      <c r="A20" t="s">
        <v>97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Liu, Yingruo (liu6033@vandals.uidaho.edu)</cp:lastModifiedBy>
  <dcterms:created xsi:type="dcterms:W3CDTF">2018-11-06T05:29:55Z</dcterms:created>
  <dcterms:modified xsi:type="dcterms:W3CDTF">2020-04-02T17:51:20Z</dcterms:modified>
</cp:coreProperties>
</file>