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mmaire" sheetId="1" r:id="rId4"/>
    <sheet state="visible" name="Définitions" sheetId="2" r:id="rId5"/>
    <sheet state="visible" name="freqciné" sheetId="3" r:id="rId6"/>
    <sheet state="visible" name="recette_guichet_M€" sheetId="4" r:id="rId7"/>
    <sheet state="visible" name="recette_guichet_%" sheetId="5" r:id="rId8"/>
    <sheet state="visible" name="mois_Mentrees" sheetId="6" r:id="rId9"/>
    <sheet state="visible" name="sem_Mentrees" sheetId="7" r:id="rId10"/>
    <sheet state="visible" name="mois_M€" sheetId="8" r:id="rId11"/>
    <sheet state="visible" name="sem_M€" sheetId="9" r:id="rId12"/>
    <sheet state="visible" name="mois_nb_seances" sheetId="10" r:id="rId13"/>
    <sheet state="visible" name="sem_nb_seances" sheetId="11" r:id="rId14"/>
    <sheet state="visible" name="jour_%entrees" sheetId="12" r:id="rId15"/>
    <sheet state="visible" name="jour_%seances" sheetId="13" r:id="rId16"/>
    <sheet state="visible" name="jour_%recette" sheetId="14" r:id="rId17"/>
    <sheet state="visible" name="fréqu_LM" sheetId="15" r:id="rId18"/>
    <sheet state="visible" name="fréqu_CM" sheetId="16" r:id="rId19"/>
    <sheet state="visible" name="fréqu_HF" sheetId="17" r:id="rId20"/>
    <sheet state="visible" name="exploit_nb_films" sheetId="18" r:id="rId21"/>
    <sheet state="visible" name="exploit_Mentrees" sheetId="19" r:id="rId22"/>
    <sheet state="visible" name="exploit_M€" sheetId="20" r:id="rId23"/>
    <sheet state="visible" name="exploit_seances" sheetId="21" r:id="rId24"/>
    <sheet state="visible" name="natio_nb_films" sheetId="22" r:id="rId25"/>
    <sheet state="visible" name="natio_Mentrees" sheetId="23" r:id="rId26"/>
    <sheet state="visible" name="natio_M€" sheetId="24" r:id="rId27"/>
    <sheet state="visible" name="natio_seances" sheetId="25" r:id="rId28"/>
    <sheet state="visible" name="entrees_nb_films" sheetId="26" r:id="rId29"/>
    <sheet state="visible" name="entrees_Mentrees" sheetId="27" r:id="rId30"/>
    <sheet state="visible" name="entrees_M€" sheetId="28" r:id="rId31"/>
    <sheet state="visible" name="entrees_seances" sheetId="29" r:id="rId32"/>
    <sheet state="visible" name="perform" sheetId="30" r:id="rId33"/>
    <sheet state="visible" name="genre_nb_films" sheetId="31" r:id="rId34"/>
    <sheet state="visible" name="genre_Mentrees" sheetId="32" r:id="rId35"/>
    <sheet state="visible" name="genre_M€" sheetId="33" r:id="rId36"/>
    <sheet state="visible" name="genre_seances" sheetId="34" r:id="rId37"/>
    <sheet state="hidden" name="ESRI_MAPINFO_SHEET" sheetId="35" r:id="rId38"/>
  </sheets>
  <definedNames/>
  <calcPr/>
  <extLst>
    <ext uri="GoogleSheetsCustomDataVersion2">
      <go:sheetsCustomData xmlns:go="http://customooxmlschemas.google.com/" r:id="rId39" roundtripDataChecksum="u20u5mNqeCUCHGXhBaY0awG/4HfGkqAn9D7WtkYnDng="/>
    </ext>
  </extLst>
</workbook>
</file>

<file path=xl/sharedStrings.xml><?xml version="1.0" encoding="utf-8"?>
<sst xmlns="http://schemas.openxmlformats.org/spreadsheetml/2006/main" count="381" uniqueCount="115">
  <si>
    <t>FREQUENTATION DES SALLES DE CINEMA</t>
  </si>
  <si>
    <t>Mis à jour le 26 mai 2021</t>
  </si>
  <si>
    <t>Définitions et sources</t>
  </si>
  <si>
    <t>FREQUENTATION</t>
  </si>
  <si>
    <t>Fréquentation des salles de cinéma</t>
  </si>
  <si>
    <t>Décomposition de la recette guichet</t>
  </si>
  <si>
    <t>Fréquentation mensuelle</t>
  </si>
  <si>
    <t>Fréquentation hebdomadaire</t>
  </si>
  <si>
    <t>Fréquentation par jour</t>
  </si>
  <si>
    <t>RESULTATS SELON LES CARACTERISTIQUES DE FILMS DE LONG METRAGE</t>
  </si>
  <si>
    <t>Fréquentation des salles de cinéma (entrées, séances, recettes)</t>
  </si>
  <si>
    <t>Films en exploitation en salles</t>
  </si>
  <si>
    <t>Films en exploitation en salles depuis 1949 selon la grande nationalité</t>
  </si>
  <si>
    <t>Films en exploitation</t>
  </si>
  <si>
    <t>Films en exploitation selon leur nationalité</t>
  </si>
  <si>
    <t>Films en exploitation selon leur nombre d'entrées</t>
  </si>
  <si>
    <t>Performance des films en exploitation</t>
  </si>
  <si>
    <t>Films français en exploitation selon leur nombre d'entrées</t>
  </si>
  <si>
    <t>Films en exploitation selon leur âge*</t>
  </si>
  <si>
    <t>Films en exploitation selon leur recommandation</t>
  </si>
  <si>
    <t>Films en première exclusivité</t>
  </si>
  <si>
    <t>Films sortis dans l'année selon leur nationalité</t>
  </si>
  <si>
    <t>Films sortis dans l'année selon leur nombre d'entrées</t>
  </si>
  <si>
    <t>Films en première exclusivité en salles selon leur genre</t>
  </si>
  <si>
    <t>Performance des films sortis dans l'année</t>
  </si>
  <si>
    <t>Films sortis dans l'année selon leur recommandation</t>
  </si>
  <si>
    <t>Retour au menu "Fréquentation"</t>
  </si>
  <si>
    <t>Définitions</t>
  </si>
  <si>
    <t>Sources</t>
  </si>
  <si>
    <t>Année</t>
  </si>
  <si>
    <t>Séances (milliers)</t>
  </si>
  <si>
    <t>Entrées (millions)</t>
  </si>
  <si>
    <t>Recette hors TSA (M€ courants)</t>
  </si>
  <si>
    <t>Recette moyenne par entrée (€)</t>
  </si>
  <si>
    <t>T.S.A.</t>
  </si>
  <si>
    <t>T.V.A.</t>
  </si>
  <si>
    <t>rémunération distributeurs</t>
  </si>
  <si>
    <t>rémunération exploitants</t>
  </si>
  <si>
    <t>sacem</t>
  </si>
  <si>
    <t>total</t>
  </si>
  <si>
    <t>taux de location</t>
  </si>
  <si>
    <t>janvier</t>
  </si>
  <si>
    <t>février</t>
  </si>
  <si>
    <t>mars</t>
  </si>
  <si>
    <t>avril</t>
  </si>
  <si>
    <t>mai</t>
  </si>
  <si>
    <t>juin</t>
  </si>
  <si>
    <t>juillet</t>
  </si>
  <si>
    <t>août</t>
  </si>
  <si>
    <t>septembre</t>
  </si>
  <si>
    <t>octobre</t>
  </si>
  <si>
    <t>novembre</t>
  </si>
  <si>
    <t>décembre</t>
  </si>
  <si>
    <t>Total</t>
  </si>
  <si>
    <t>Lundi</t>
  </si>
  <si>
    <t>Mardi</t>
  </si>
  <si>
    <t>Mercredi</t>
  </si>
  <si>
    <t>Jeudi</t>
  </si>
  <si>
    <t>Vendredi</t>
  </si>
  <si>
    <t>Samedi</t>
  </si>
  <si>
    <t>Dimanche</t>
  </si>
  <si>
    <t>Recette guichet (M€ courants)</t>
  </si>
  <si>
    <t>films français</t>
  </si>
  <si>
    <t>films américains</t>
  </si>
  <si>
    <t>films européens</t>
  </si>
  <si>
    <t>autres films</t>
  </si>
  <si>
    <t>nd</t>
  </si>
  <si>
    <t>France</t>
  </si>
  <si>
    <t>Dont 100%</t>
  </si>
  <si>
    <t>Dont maj. français</t>
  </si>
  <si>
    <t>Dont min. français</t>
  </si>
  <si>
    <t>Etats-Unis</t>
  </si>
  <si>
    <t>Allemagne</t>
  </si>
  <si>
    <t>Belgique</t>
  </si>
  <si>
    <t>Danemark</t>
  </si>
  <si>
    <t>Espagne</t>
  </si>
  <si>
    <t>Grande-Bretagne</t>
  </si>
  <si>
    <t>Grèce</t>
  </si>
  <si>
    <t>Irlande</t>
  </si>
  <si>
    <t>Italie</t>
  </si>
  <si>
    <t>Pays-Bas</t>
  </si>
  <si>
    <t>Pologne</t>
  </si>
  <si>
    <t>République Tchèque</t>
  </si>
  <si>
    <t>Russie</t>
  </si>
  <si>
    <t>Suède</t>
  </si>
  <si>
    <t>Suisse</t>
  </si>
  <si>
    <t>Australie</t>
  </si>
  <si>
    <t>Brésil</t>
  </si>
  <si>
    <t>Canada</t>
  </si>
  <si>
    <t>Chine</t>
  </si>
  <si>
    <t>Corée du Sud</t>
  </si>
  <si>
    <t>Egypte</t>
  </si>
  <si>
    <t>Hong Kong</t>
  </si>
  <si>
    <t>Inde</t>
  </si>
  <si>
    <t>Iran</t>
  </si>
  <si>
    <t>Japon</t>
  </si>
  <si>
    <t>Mexique</t>
  </si>
  <si>
    <t>Autres nationalités</t>
  </si>
  <si>
    <t>majoritaires</t>
  </si>
  <si>
    <t>minoritaires</t>
  </si>
  <si>
    <t>plus de 4 millions d'entrées</t>
  </si>
  <si>
    <t>de 2 à 4 millions d'entrées</t>
  </si>
  <si>
    <t>de 1 à 2 millions d'entrées</t>
  </si>
  <si>
    <t>de 500 000 à 1 million d'entrées</t>
  </si>
  <si>
    <t>de 200 000 à 500 000 entrées</t>
  </si>
  <si>
    <t>de 100 000 à 200 000 entrées</t>
  </si>
  <si>
    <t>de 50 000 à 100 000 entrées</t>
  </si>
  <si>
    <t>moins de 
50 000 entrées</t>
  </si>
  <si>
    <t>top 10</t>
  </si>
  <si>
    <t>top 20</t>
  </si>
  <si>
    <t>top 30</t>
  </si>
  <si>
    <t>top 100</t>
  </si>
  <si>
    <t>fiction</t>
  </si>
  <si>
    <t>documentaire</t>
  </si>
  <si>
    <t>animation</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</si>
</sst>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
    <numFmt numFmtId="165" formatCode="#,##0.00,,"/>
    <numFmt numFmtId="166" formatCode="#,##0.00_ ;\-#,##0.00\ "/>
    <numFmt numFmtId="167" formatCode="#,##0.0,"/>
    <numFmt numFmtId="168" formatCode="0.0"/>
    <numFmt numFmtId="169" formatCode="0.0,,"/>
    <numFmt numFmtId="170" formatCode="0.0%"/>
    <numFmt numFmtId="171" formatCode="#,##0.000,,"/>
  </numFmts>
  <fonts count="20">
    <font>
      <sz val="9.0"/>
      <color rgb="FF000000"/>
      <name val="Arial"/>
      <scheme val="minor"/>
    </font>
    <font>
      <b/>
      <sz val="20.0"/>
      <color theme="1"/>
      <name val="Arial"/>
    </font>
    <font>
      <sz val="9.0"/>
      <color rgb="FF00B0F0"/>
      <name val="Arial"/>
    </font>
    <font>
      <sz val="12.0"/>
      <color theme="1"/>
      <name val="Arial"/>
    </font>
    <font>
      <u/>
      <sz val="12.0"/>
      <color rgb="FF0000FF"/>
      <name val="Arial"/>
    </font>
    <font>
      <b/>
      <i/>
      <sz val="12.0"/>
      <color theme="1"/>
      <name val="Arial"/>
    </font>
    <font>
      <u/>
      <sz val="12.0"/>
      <color rgb="FF0000FF"/>
      <name val="Arial"/>
    </font>
    <font>
      <u/>
      <sz val="12.0"/>
      <color theme="1"/>
      <name val="Arial"/>
    </font>
    <font>
      <i/>
      <sz val="12.0"/>
      <color theme="1"/>
      <name val="Arial"/>
    </font>
    <font>
      <u/>
      <sz val="12.0"/>
      <color theme="1"/>
      <name val="Arial"/>
    </font>
    <font>
      <sz val="10.0"/>
      <color theme="1"/>
      <name val="Arial"/>
    </font>
    <font>
      <u/>
      <sz val="10.0"/>
      <color rgb="FF0000FF"/>
      <name val="Arial"/>
    </font>
    <font>
      <sz val="10.0"/>
      <color rgb="FF0000FF"/>
      <name val="Arial"/>
    </font>
    <font>
      <b/>
      <sz val="12.0"/>
      <color theme="1"/>
      <name val="Arial"/>
    </font>
    <font>
      <sz val="9.0"/>
      <color theme="1"/>
      <name val="Arial"/>
    </font>
    <font>
      <b/>
      <sz val="9.0"/>
      <color theme="1"/>
      <name val="Arial"/>
    </font>
    <font>
      <sz val="9.0"/>
      <color rgb="FF000000"/>
      <name val="Arial"/>
    </font>
    <font>
      <b/>
      <sz val="9.0"/>
      <color rgb="FF000000"/>
      <name val="Arial"/>
    </font>
    <font>
      <b/>
      <i/>
      <sz val="9.0"/>
      <color theme="1"/>
      <name val="Arial"/>
    </font>
    <font>
      <i/>
      <sz val="9.0"/>
      <color theme="1"/>
      <name val="Arial"/>
    </font>
  </fonts>
  <fills count="2">
    <fill>
      <patternFill patternType="none"/>
    </fill>
    <fill>
      <patternFill patternType="lightGray"/>
    </fill>
  </fills>
  <borders count="5">
    <border/>
    <border>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vertical="center"/>
    </xf>
    <xf borderId="0" fillId="0" fontId="4" numFmtId="0" xfId="0" applyAlignment="1" applyFont="1">
      <alignment vertical="center"/>
    </xf>
    <xf borderId="0" fillId="0" fontId="5" numFmtId="0" xfId="0" applyAlignment="1" applyFont="1">
      <alignment vertical="center"/>
    </xf>
    <xf borderId="0" fillId="0" fontId="6" numFmtId="0" xfId="0" applyAlignment="1" applyFont="1">
      <alignment horizontal="left" vertical="center"/>
    </xf>
    <xf borderId="0" fillId="0" fontId="7" numFmtId="0" xfId="0" applyAlignment="1" applyFont="1">
      <alignment vertical="center"/>
    </xf>
    <xf borderId="0" fillId="0" fontId="8" numFmtId="0" xfId="0" applyAlignment="1" applyFont="1">
      <alignment horizontal="left" vertical="center"/>
    </xf>
    <xf borderId="0" fillId="0" fontId="9" numFmtId="0" xfId="0" applyAlignment="1" applyFont="1">
      <alignment horizontal="left" vertical="center"/>
    </xf>
    <xf borderId="0" fillId="0" fontId="10" numFmtId="0" xfId="0" applyFont="1"/>
    <xf borderId="0" fillId="0" fontId="10" numFmtId="3" xfId="0" applyFont="1" applyNumberFormat="1"/>
    <xf borderId="0" fillId="0" fontId="11" numFmtId="0" xfId="0" applyFont="1"/>
    <xf borderId="0" fillId="0" fontId="12" numFmtId="3" xfId="0" applyFont="1" applyNumberFormat="1"/>
    <xf borderId="0" fillId="0" fontId="12" numFmtId="0" xfId="0" applyFont="1"/>
    <xf borderId="0" fillId="0" fontId="13" numFmtId="0" xfId="0" applyFont="1"/>
    <xf borderId="0" fillId="0" fontId="10" numFmtId="0" xfId="0" applyAlignment="1" applyFont="1">
      <alignment shrinkToFit="0" wrapText="1"/>
    </xf>
    <xf borderId="1" fillId="0" fontId="14" numFmtId="0" xfId="0" applyAlignment="1" applyBorder="1" applyFont="1">
      <alignment horizontal="left" readingOrder="0" shrinkToFit="0" vertical="center" wrapText="1"/>
    </xf>
    <xf borderId="1" fillId="0" fontId="15" numFmtId="0" xfId="0" applyAlignment="1" applyBorder="1" applyFont="1">
      <alignment horizontal="right" shrinkToFit="0" vertical="center" wrapText="1"/>
    </xf>
    <xf borderId="1" fillId="0" fontId="14" numFmtId="0" xfId="0" applyAlignment="1" applyBorder="1" applyFont="1">
      <alignment horizontal="left" shrinkToFit="0" vertical="center" wrapText="1"/>
    </xf>
    <xf borderId="1" fillId="0" fontId="14" numFmtId="164" xfId="0" applyAlignment="1" applyBorder="1" applyFont="1" applyNumberFormat="1">
      <alignment horizontal="right" shrinkToFit="0" vertical="center" wrapText="1"/>
    </xf>
    <xf borderId="1" fillId="0" fontId="14" numFmtId="164" xfId="0" applyAlignment="1" applyBorder="1" applyFont="1" applyNumberFormat="1">
      <alignment horizontal="right" vertical="center"/>
    </xf>
    <xf borderId="1" fillId="0" fontId="14" numFmtId="165" xfId="0" applyAlignment="1" applyBorder="1" applyFont="1" applyNumberFormat="1">
      <alignment horizontal="right" vertical="center"/>
    </xf>
    <xf borderId="1" fillId="0" fontId="14" numFmtId="0" xfId="0" applyAlignment="1" applyBorder="1" applyFont="1">
      <alignment horizontal="left" vertical="center"/>
    </xf>
    <xf borderId="1" fillId="0" fontId="15" numFmtId="0" xfId="0" applyAlignment="1" applyBorder="1" applyFont="1">
      <alignment horizontal="left" vertical="center"/>
    </xf>
    <xf borderId="1" fillId="0" fontId="14" numFmtId="164" xfId="0" applyAlignment="1" applyBorder="1" applyFont="1" applyNumberFormat="1">
      <alignment vertical="center"/>
    </xf>
    <xf borderId="1" fillId="0" fontId="14" numFmtId="166" xfId="0" applyAlignment="1" applyBorder="1" applyFont="1" applyNumberFormat="1">
      <alignment vertical="center"/>
    </xf>
    <xf borderId="1" fillId="0" fontId="14" numFmtId="167" xfId="0" applyAlignment="1" applyBorder="1" applyFont="1" applyNumberFormat="1">
      <alignment vertical="center"/>
    </xf>
    <xf borderId="1" fillId="0" fontId="14" numFmtId="167" xfId="0" applyBorder="1" applyFont="1" applyNumberFormat="1"/>
    <xf borderId="1" fillId="0" fontId="15" numFmtId="0" xfId="0" applyAlignment="1" applyBorder="1" applyFont="1">
      <alignment horizontal="center" readingOrder="0" shrinkToFit="0" vertical="center" wrapText="1"/>
    </xf>
    <xf borderId="1" fillId="0" fontId="15" numFmtId="0" xfId="0" applyAlignment="1" applyBorder="1" applyFont="1">
      <alignment horizontal="center" vertical="center"/>
    </xf>
    <xf borderId="1" fillId="0" fontId="15" numFmtId="168" xfId="0" applyAlignment="1" applyBorder="1" applyFont="1" applyNumberFormat="1">
      <alignment horizontal="center" readingOrder="0" shrinkToFit="0" vertical="center" wrapText="1"/>
    </xf>
    <xf borderId="1" fillId="0" fontId="15" numFmtId="2" xfId="0" applyAlignment="1" applyBorder="1" applyFont="1" applyNumberFormat="1">
      <alignment horizontal="center" readingOrder="0" vertical="center"/>
    </xf>
    <xf borderId="1" fillId="0" fontId="14" numFmtId="0" xfId="0" applyAlignment="1" applyBorder="1" applyFont="1">
      <alignment horizontal="left"/>
    </xf>
    <xf borderId="1" fillId="0" fontId="14" numFmtId="164" xfId="0" applyBorder="1" applyFont="1" applyNumberFormat="1"/>
    <xf borderId="1" fillId="0" fontId="14" numFmtId="164" xfId="0" applyAlignment="1" applyBorder="1" applyFont="1" applyNumberFormat="1">
      <alignment horizontal="right" vertical="bottom"/>
    </xf>
    <xf borderId="1" fillId="0" fontId="15" numFmtId="164" xfId="0" applyBorder="1" applyFont="1" applyNumberFormat="1"/>
    <xf borderId="2" fillId="0" fontId="14" numFmtId="164" xfId="0" applyAlignment="1" applyBorder="1" applyFont="1" applyNumberFormat="1">
      <alignment horizontal="right" vertical="bottom"/>
    </xf>
    <xf borderId="1" fillId="0" fontId="14" numFmtId="169" xfId="0" applyBorder="1" applyFont="1" applyNumberFormat="1"/>
    <xf borderId="1" fillId="0" fontId="16" numFmtId="0" xfId="0" applyAlignment="1" applyBorder="1" applyFont="1">
      <alignment horizontal="left"/>
    </xf>
    <xf borderId="1" fillId="0" fontId="16" numFmtId="169" xfId="0" applyBorder="1" applyFont="1" applyNumberFormat="1"/>
    <xf borderId="1" fillId="0" fontId="16" numFmtId="164" xfId="0" applyBorder="1" applyFont="1" applyNumberFormat="1"/>
    <xf borderId="3" fillId="0" fontId="15" numFmtId="0" xfId="0" applyAlignment="1" applyBorder="1" applyFont="1">
      <alignment horizontal="center" readingOrder="0" vertical="center"/>
    </xf>
    <xf borderId="3" fillId="0" fontId="15" numFmtId="0" xfId="0" applyAlignment="1" applyBorder="1" applyFont="1">
      <alignment horizontal="center" vertical="center"/>
    </xf>
    <xf borderId="3" fillId="0" fontId="15" numFmtId="168" xfId="0" applyAlignment="1" applyBorder="1" applyFont="1" applyNumberFormat="1">
      <alignment horizontal="center" readingOrder="0" shrinkToFit="0" vertical="center" wrapText="1"/>
    </xf>
    <xf borderId="3" fillId="0" fontId="15" numFmtId="2" xfId="0" applyAlignment="1" applyBorder="1" applyFont="1" applyNumberFormat="1">
      <alignment horizontal="center" readingOrder="0" vertical="center"/>
    </xf>
    <xf borderId="3" fillId="0" fontId="15" numFmtId="0" xfId="0" applyAlignment="1" applyBorder="1" applyFont="1">
      <alignment horizontal="center" readingOrder="0" shrinkToFit="0" vertical="center" wrapText="1"/>
    </xf>
    <xf borderId="1" fillId="0" fontId="14" numFmtId="0" xfId="0" applyAlignment="1" applyBorder="1" applyFont="1">
      <alignment vertical="bottom"/>
    </xf>
    <xf borderId="1" fillId="0" fontId="14" numFmtId="2" xfId="0" applyAlignment="1" applyBorder="1" applyFont="1" applyNumberFormat="1">
      <alignment horizontal="right" vertical="bottom"/>
    </xf>
    <xf borderId="1" fillId="0" fontId="14" numFmtId="168" xfId="0" applyAlignment="1" applyBorder="1" applyFont="1" applyNumberFormat="1">
      <alignment horizontal="right" vertical="bottom"/>
    </xf>
    <xf borderId="1" fillId="0" fontId="15" numFmtId="2" xfId="0" applyAlignment="1" applyBorder="1" applyFont="1" applyNumberFormat="1">
      <alignment horizontal="right" vertical="bottom"/>
    </xf>
    <xf borderId="3" fillId="0" fontId="14" numFmtId="0" xfId="0" applyBorder="1" applyFont="1"/>
    <xf borderId="2" fillId="0" fontId="14" numFmtId="0" xfId="0" applyAlignment="1" applyBorder="1" applyFont="1">
      <alignment vertical="bottom"/>
    </xf>
    <xf borderId="2" fillId="0" fontId="14" numFmtId="2" xfId="0" applyAlignment="1" applyBorder="1" applyFont="1" applyNumberFormat="1">
      <alignment horizontal="right" vertical="bottom"/>
    </xf>
    <xf borderId="2" fillId="0" fontId="14" numFmtId="168" xfId="0" applyAlignment="1" applyBorder="1" applyFont="1" applyNumberFormat="1">
      <alignment horizontal="right" vertical="bottom"/>
    </xf>
    <xf borderId="2" fillId="0" fontId="15" numFmtId="2" xfId="0" applyAlignment="1" applyBorder="1" applyFont="1" applyNumberFormat="1">
      <alignment horizontal="right" vertical="bottom"/>
    </xf>
    <xf borderId="3" fillId="0" fontId="15" numFmtId="170" xfId="0" applyBorder="1" applyFont="1" applyNumberFormat="1"/>
    <xf borderId="1" fillId="0" fontId="15" numFmtId="0" xfId="0" applyAlignment="1" applyBorder="1" applyFont="1">
      <alignment horizontal="left" readingOrder="0" shrinkToFit="0" vertical="center" wrapText="1"/>
    </xf>
    <xf borderId="1" fillId="0" fontId="15" numFmtId="0" xfId="0" applyAlignment="1" applyBorder="1" applyFont="1">
      <alignment horizontal="right" vertical="center"/>
    </xf>
    <xf borderId="1" fillId="0" fontId="14" numFmtId="169" xfId="0" applyAlignment="1" applyBorder="1" applyFont="1" applyNumberFormat="1">
      <alignment horizontal="right" vertical="center"/>
    </xf>
    <xf borderId="1" fillId="0" fontId="15" numFmtId="169" xfId="0" applyAlignment="1" applyBorder="1" applyFont="1" applyNumberFormat="1">
      <alignment horizontal="right" vertical="center"/>
    </xf>
    <xf borderId="1" fillId="0" fontId="14" numFmtId="169" xfId="0" applyAlignment="1" applyBorder="1" applyFont="1" applyNumberFormat="1">
      <alignment vertical="center"/>
    </xf>
    <xf borderId="1" fillId="0" fontId="15" numFmtId="0" xfId="0" applyAlignment="1" applyBorder="1" applyFont="1">
      <alignment readingOrder="0" shrinkToFit="0" vertical="center" wrapText="1"/>
    </xf>
    <xf borderId="1" fillId="0" fontId="14" numFmtId="0" xfId="0" applyAlignment="1" applyBorder="1" applyFont="1">
      <alignment horizontal="center" readingOrder="0" shrinkToFit="0" vertical="center" wrapText="1"/>
    </xf>
    <xf borderId="1" fillId="0" fontId="15" numFmtId="0" xfId="0" applyAlignment="1" applyBorder="1" applyFont="1">
      <alignment shrinkToFit="0" vertical="center" wrapText="1"/>
    </xf>
    <xf borderId="1" fillId="0" fontId="15" numFmtId="164" xfId="0" applyAlignment="1" applyBorder="1" applyFont="1" applyNumberFormat="1">
      <alignment vertical="center"/>
    </xf>
    <xf borderId="1" fillId="0" fontId="15" numFmtId="0" xfId="0" applyAlignment="1" applyBorder="1" applyFont="1">
      <alignment horizontal="center" shrinkToFit="0" vertical="center" wrapText="1"/>
    </xf>
    <xf borderId="1" fillId="0" fontId="15" numFmtId="164" xfId="0" applyAlignment="1" applyBorder="1" applyFont="1" applyNumberFormat="1">
      <alignment horizontal="center" vertical="center"/>
    </xf>
    <xf borderId="1" fillId="0" fontId="15" numFmtId="167" xfId="0" applyAlignment="1" applyBorder="1" applyFont="1" applyNumberFormat="1">
      <alignment vertical="center"/>
    </xf>
    <xf borderId="1" fillId="0" fontId="14" numFmtId="0" xfId="0" applyAlignment="1" applyBorder="1" applyFont="1">
      <alignment horizontal="left" readingOrder="0" vertical="center"/>
    </xf>
    <xf borderId="1" fillId="0" fontId="15" numFmtId="0" xfId="0" applyAlignment="1" applyBorder="1" applyFont="1">
      <alignment vertical="center"/>
    </xf>
    <xf borderId="1" fillId="0" fontId="15" numFmtId="0" xfId="0" applyAlignment="1" applyBorder="1" applyFont="1">
      <alignment horizontal="left" readingOrder="0" vertical="center"/>
    </xf>
    <xf borderId="1" fillId="0" fontId="15" numFmtId="168" xfId="0" applyAlignment="1" applyBorder="1" applyFont="1" applyNumberFormat="1">
      <alignment horizontal="right" vertical="center"/>
    </xf>
    <xf borderId="1" fillId="0" fontId="14" numFmtId="168" xfId="0" applyAlignment="1" applyBorder="1" applyFont="1" applyNumberFormat="1">
      <alignment vertical="center"/>
    </xf>
    <xf borderId="1" fillId="0" fontId="15" numFmtId="168" xfId="0" applyAlignment="1" applyBorder="1" applyFont="1" applyNumberFormat="1">
      <alignment vertical="center"/>
    </xf>
    <xf borderId="1" fillId="0" fontId="14" numFmtId="165" xfId="0" applyAlignment="1" applyBorder="1" applyFont="1" applyNumberFormat="1">
      <alignment vertical="center"/>
    </xf>
    <xf borderId="1" fillId="0" fontId="15" numFmtId="164" xfId="0" applyAlignment="1" applyBorder="1" applyFont="1" applyNumberFormat="1">
      <alignment horizontal="right" shrinkToFit="0" vertical="center" wrapText="1"/>
    </xf>
    <xf borderId="1" fillId="0" fontId="15" numFmtId="165" xfId="0" applyAlignment="1" applyBorder="1" applyFont="1" applyNumberFormat="1">
      <alignment horizontal="right" shrinkToFit="0" vertical="center" wrapText="1"/>
    </xf>
    <xf borderId="1" fillId="0" fontId="15" numFmtId="171" xfId="0" applyAlignment="1" applyBorder="1" applyFont="1" applyNumberFormat="1">
      <alignment horizontal="right" shrinkToFit="0" vertical="center" wrapText="1"/>
    </xf>
    <xf borderId="1" fillId="0" fontId="14" numFmtId="0" xfId="0" applyAlignment="1" applyBorder="1" applyFont="1">
      <alignment horizontal="right" shrinkToFit="0" vertical="center" wrapText="1"/>
    </xf>
    <xf borderId="1" fillId="0" fontId="14" numFmtId="3" xfId="0" applyAlignment="1" applyBorder="1" applyFont="1" applyNumberFormat="1">
      <alignment vertical="center"/>
    </xf>
    <xf borderId="1" fillId="0" fontId="14" numFmtId="3" xfId="0" applyAlignment="1" applyBorder="1" applyFont="1" applyNumberFormat="1">
      <alignment horizontal="right" vertical="center"/>
    </xf>
    <xf borderId="1" fillId="0" fontId="15" numFmtId="3" xfId="0" applyAlignment="1" applyBorder="1" applyFont="1" applyNumberFormat="1">
      <alignment vertical="center"/>
    </xf>
    <xf borderId="1" fillId="0" fontId="14" numFmtId="3" xfId="0" applyAlignment="1" applyBorder="1" applyFont="1" applyNumberFormat="1">
      <alignment horizontal="center" vertical="center"/>
    </xf>
    <xf borderId="1" fillId="0" fontId="14" numFmtId="1" xfId="0" applyAlignment="1" applyBorder="1" applyFont="1" applyNumberFormat="1">
      <alignment horizontal="left" vertical="center"/>
    </xf>
    <xf borderId="1" fillId="0" fontId="15" numFmtId="164" xfId="0" applyAlignment="1" applyBorder="1" applyFont="1" applyNumberFormat="1">
      <alignment horizontal="right" vertical="center"/>
    </xf>
    <xf borderId="1" fillId="0" fontId="14" numFmtId="164" xfId="0" applyAlignment="1" applyBorder="1" applyFont="1" applyNumberFormat="1">
      <alignment horizontal="right"/>
    </xf>
    <xf borderId="2" fillId="0" fontId="14" numFmtId="1" xfId="0" applyAlignment="1" applyBorder="1" applyFont="1" applyNumberFormat="1">
      <alignment horizontal="left" vertical="center"/>
    </xf>
    <xf borderId="2" fillId="0" fontId="14" numFmtId="164" xfId="0" applyAlignment="1" applyBorder="1" applyFont="1" applyNumberFormat="1">
      <alignment horizontal="right"/>
    </xf>
    <xf borderId="1" fillId="0" fontId="16" numFmtId="1" xfId="0" applyAlignment="1" applyBorder="1" applyFont="1" applyNumberFormat="1">
      <alignment horizontal="left" vertical="center"/>
    </xf>
    <xf borderId="1" fillId="0" fontId="16" numFmtId="164" xfId="0" applyAlignment="1" applyBorder="1" applyFont="1" applyNumberFormat="1">
      <alignment vertical="center"/>
    </xf>
    <xf borderId="1" fillId="0" fontId="17" numFmtId="164" xfId="0" applyAlignment="1" applyBorder="1" applyFont="1" applyNumberFormat="1">
      <alignment vertical="center"/>
    </xf>
    <xf borderId="2" fillId="0" fontId="14" numFmtId="164" xfId="0" applyAlignment="1" applyBorder="1" applyFont="1" applyNumberFormat="1">
      <alignment vertical="center"/>
    </xf>
    <xf borderId="1" fillId="0" fontId="14" numFmtId="167" xfId="0" applyAlignment="1" applyBorder="1" applyFont="1" applyNumberFormat="1">
      <alignment horizontal="right" vertical="center"/>
    </xf>
    <xf borderId="1" fillId="0" fontId="16" numFmtId="167" xfId="0" applyAlignment="1" applyBorder="1" applyFont="1" applyNumberFormat="1">
      <alignment vertical="center"/>
    </xf>
    <xf borderId="1" fillId="0" fontId="17" numFmtId="167" xfId="0" applyAlignment="1" applyBorder="1" applyFont="1" applyNumberFormat="1">
      <alignment vertical="center"/>
    </xf>
    <xf borderId="3" fillId="0" fontId="15" numFmtId="0" xfId="0" applyAlignment="1" applyBorder="1" applyFont="1">
      <alignment horizontal="left" readingOrder="0" shrinkToFit="0" vertical="center" wrapText="1"/>
    </xf>
    <xf borderId="3" fillId="0" fontId="15" numFmtId="0" xfId="0" applyAlignment="1" applyBorder="1" applyFont="1">
      <alignment horizontal="left" textRotation="45"/>
    </xf>
    <xf borderId="3" fillId="0" fontId="18" numFmtId="0" xfId="0" applyAlignment="1" applyBorder="1" applyFont="1">
      <alignment horizontal="left" readingOrder="0" textRotation="45"/>
    </xf>
    <xf borderId="3" fillId="0" fontId="14" numFmtId="0" xfId="0" applyAlignment="1" applyBorder="1" applyFont="1">
      <alignment horizontal="left" vertical="center"/>
    </xf>
    <xf borderId="3" fillId="0" fontId="14" numFmtId="3" xfId="0" applyAlignment="1" applyBorder="1" applyFont="1" applyNumberFormat="1">
      <alignment horizontal="right" vertical="center"/>
    </xf>
    <xf borderId="3" fillId="0" fontId="19" numFmtId="3" xfId="0" applyAlignment="1" applyBorder="1" applyFont="1" applyNumberFormat="1">
      <alignment horizontal="right" vertical="center"/>
    </xf>
    <xf borderId="3" fillId="0" fontId="14" numFmtId="0" xfId="0" applyAlignment="1" applyBorder="1" applyFont="1">
      <alignment horizontal="right" vertical="center"/>
    </xf>
    <xf borderId="3" fillId="0" fontId="15" numFmtId="3" xfId="0" applyAlignment="1" applyBorder="1" applyFont="1" applyNumberFormat="1">
      <alignment horizontal="right" vertical="center"/>
    </xf>
    <xf borderId="3" fillId="0" fontId="14" numFmtId="0" xfId="0" applyAlignment="1" applyBorder="1" applyFont="1">
      <alignment horizontal="left"/>
    </xf>
    <xf borderId="1" fillId="0" fontId="15" numFmtId="0" xfId="0" applyAlignment="1" applyBorder="1" applyFont="1">
      <alignment horizontal="left" textRotation="45"/>
    </xf>
    <xf borderId="1" fillId="0" fontId="18" numFmtId="9" xfId="0" applyAlignment="1" applyBorder="1" applyFont="1" applyNumberFormat="1">
      <alignment horizontal="left" textRotation="45"/>
    </xf>
    <xf borderId="1" fillId="0" fontId="18" numFmtId="0" xfId="0" applyAlignment="1" applyBorder="1" applyFont="1">
      <alignment horizontal="left" textRotation="45"/>
    </xf>
    <xf borderId="1" fillId="0" fontId="19" numFmtId="164" xfId="0" applyAlignment="1" applyBorder="1" applyFont="1" applyNumberFormat="1">
      <alignment horizontal="right" vertical="center"/>
    </xf>
    <xf borderId="4" fillId="0" fontId="14" numFmtId="164" xfId="0" applyAlignment="1" applyBorder="1" applyFont="1" applyNumberFormat="1">
      <alignment horizontal="right" vertical="center"/>
    </xf>
    <xf borderId="1" fillId="0" fontId="15" numFmtId="165" xfId="0" applyAlignment="1" applyBorder="1" applyFont="1" applyNumberFormat="1">
      <alignment horizontal="right" vertical="center"/>
    </xf>
    <xf borderId="1" fillId="0" fontId="19" numFmtId="167" xfId="0" applyAlignment="1" applyBorder="1" applyFont="1" applyNumberFormat="1">
      <alignment horizontal="right" vertical="center"/>
    </xf>
    <xf borderId="1" fillId="0" fontId="15" numFmtId="167" xfId="0" applyAlignment="1" applyBorder="1" applyFont="1" applyNumberFormat="1">
      <alignment horizontal="right" vertical="center"/>
    </xf>
    <xf borderId="1" fillId="0" fontId="15" numFmtId="3" xfId="0" applyAlignment="1" applyBorder="1" applyFont="1" applyNumberFormat="1">
      <alignment horizontal="right" vertical="center"/>
    </xf>
    <xf borderId="1" fillId="0" fontId="15" numFmtId="0" xfId="0" applyAlignment="1" applyBorder="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customschemas.google.com/relationships/workbookmetadata" Target="metadata"/><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0</xdr:row>
      <xdr:rowOff>28575</xdr:rowOff>
    </xdr:from>
    <xdr:ext cx="1409700" cy="266700"/>
    <xdr:pic>
      <xdr:nvPicPr>
        <xdr:cNvPr descr="image_gallery"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5</xdr:row>
      <xdr:rowOff>152400</xdr:rowOff>
    </xdr:from>
    <xdr:ext cx="8382000" cy="4943475"/>
    <xdr:sp>
      <xdr:nvSpPr>
        <xdr:cNvPr id="3" name="Shape 3"/>
        <xdr:cNvSpPr/>
      </xdr:nvSpPr>
      <xdr:spPr>
        <a:xfrm>
          <a:off x="1155000" y="1313025"/>
          <a:ext cx="8382000" cy="493395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0" lIns="27425" spcFirstLastPara="1" rIns="0" wrap="square" tIns="22850">
          <a:noAutofit/>
        </a:bodyPr>
        <a:lstStyle/>
        <a:p>
          <a:pPr indent="0" lvl="0" marL="0" rtl="0" algn="l">
            <a:spcBef>
              <a:spcPts val="0"/>
            </a:spcBef>
            <a:spcAft>
              <a:spcPts val="0"/>
            </a:spcAft>
            <a:buNone/>
          </a:pPr>
          <a:r>
            <a:rPr b="1" i="1" lang="en-US" sz="1000" u="none" strike="noStrike">
              <a:solidFill>
                <a:srgbClr val="000000"/>
              </a:solidFill>
              <a:latin typeface="Arial"/>
              <a:ea typeface="Arial"/>
              <a:cs typeface="Arial"/>
              <a:sym typeface="Arial"/>
            </a:rPr>
            <a:t>Nombre d'entrées</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Le nombre d'entrées comptabilisées correspond à la fréquentation dite commerciale. Ainsi, les entrées dans les ciné-clubs, les cinémathèques, la plupart des festivals échappent à cette comptabilisation. D'autre part, ne sont comptabilisées que les entrées payantes des salles commerciales, c'est-à-dire les entrées donnant lieu à recettes pour les distributeurs.</a:t>
          </a:r>
          <a:endParaRPr sz="1400"/>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1" i="1" lang="en-US" sz="1000" u="none" strike="noStrike">
              <a:solidFill>
                <a:srgbClr val="000000"/>
              </a:solidFill>
              <a:latin typeface="Arial"/>
              <a:ea typeface="Arial"/>
              <a:cs typeface="Arial"/>
              <a:sym typeface="Arial"/>
            </a:rPr>
            <a:t>Nationalité des films</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La nationalité est automatiquement française lorsqu'il s'agit d'un film ayant reçu l'agrément. Pour les autres films, la nationalité résulte des certificats d'origine délivrés par les instances cinématographiques des pays concernés et figurant dans la demande de visa.</a:t>
          </a:r>
          <a:endParaRPr sz="1400"/>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1" i="1" lang="en-US" sz="1000" u="none" strike="noStrike">
              <a:solidFill>
                <a:srgbClr val="000000"/>
              </a:solidFill>
              <a:latin typeface="Arial"/>
              <a:ea typeface="Arial"/>
              <a:cs typeface="Arial"/>
              <a:sym typeface="Arial"/>
            </a:rPr>
            <a:t>Recettes guichets</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Ce sont les recettes perçues aux guichets des salles. La répartition de la recette entre producteurs, distributeurs et toutes les parties prenantes s'effectue dans la majeure partie des cas selon des contrats au pourcentage.</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La taxe spéciale sur le prix des billets de cinéma a été instituée par l'article 74 de la loi de finances pour 1960. Son produit représente environ 11 % de la recette perçue aux guichets des salles (taux unique à 10,72 % depuis 2007).</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Jusqu'en 1979, les statistiques de recettes n'incluaient pas la taxe spéciale. Depuis 1980, elles l'incluent. Il y a donc une rupture de série pour les recettes et la recette moyenne par entrée entre 1979 et 1980.</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A partir de 2000, l'apparition des cartes d'abonnements à entrées illimitées modifient la notion de recettes guichets. Pour ces entrées, la recette correspondante n'est plus le prix payé par les spectateurs aux guichets, mais la valorisation théorique de ce prix sur laquelle sera assis l'ensemble des calculs de répartition de recette entre les ayants-droit (y compris la taxe spéciale).</a:t>
          </a:r>
          <a:endParaRPr sz="1400"/>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1" i="1" lang="en-US" sz="1000" u="none" strike="noStrike">
              <a:solidFill>
                <a:srgbClr val="000000"/>
              </a:solidFill>
              <a:latin typeface="Arial"/>
              <a:ea typeface="Arial"/>
              <a:cs typeface="Arial"/>
              <a:sym typeface="Arial"/>
            </a:rPr>
            <a:t>Semaine cinématographique</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La semaine cinématographique commence le mercredi, jour de sortie des films, et se termine le mardi suivant.</a:t>
          </a:r>
          <a:endParaRPr sz="1400"/>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1" i="1" lang="en-US" sz="1000">
              <a:latin typeface="Arial"/>
              <a:ea typeface="Arial"/>
              <a:cs typeface="Arial"/>
              <a:sym typeface="Arial"/>
            </a:rPr>
            <a:t>Date de sortie d'un film</a:t>
          </a:r>
          <a:endParaRPr sz="1000">
            <a:latin typeface="Arial"/>
            <a:ea typeface="Arial"/>
            <a:cs typeface="Arial"/>
            <a:sym typeface="Arial"/>
          </a:endParaRPr>
        </a:p>
        <a:p>
          <a:pPr indent="0" lvl="0" marL="0" rtl="0" algn="l">
            <a:spcBef>
              <a:spcPts val="0"/>
            </a:spcBef>
            <a:spcAft>
              <a:spcPts val="0"/>
            </a:spcAft>
            <a:buNone/>
          </a:pPr>
          <a:r>
            <a:rPr b="0" i="0" lang="en-US" sz="1000">
              <a:latin typeface="Arial"/>
              <a:ea typeface="Arial"/>
              <a:cs typeface="Arial"/>
              <a:sym typeface="Arial"/>
            </a:rPr>
            <a:t>C'est la date de première projection commerciale du film.</a:t>
          </a:r>
          <a:endParaRPr sz="1400"/>
        </a:p>
        <a:p>
          <a:pPr indent="0" lvl="0" marL="0" rtl="0" algn="l">
            <a:spcBef>
              <a:spcPts val="0"/>
            </a:spcBef>
            <a:spcAft>
              <a:spcPts val="0"/>
            </a:spcAft>
            <a:buNone/>
          </a:pPr>
          <a:r>
            <a:t/>
          </a:r>
          <a:endParaRPr sz="1000">
            <a:latin typeface="Arial"/>
            <a:ea typeface="Arial"/>
            <a:cs typeface="Arial"/>
            <a:sym typeface="Arial"/>
          </a:endParaRPr>
        </a:p>
        <a:p>
          <a:pPr indent="0" lvl="0" marL="0" rtl="0" algn="l">
            <a:spcBef>
              <a:spcPts val="0"/>
            </a:spcBef>
            <a:spcAft>
              <a:spcPts val="0"/>
            </a:spcAft>
            <a:buNone/>
          </a:pPr>
          <a:r>
            <a:rPr b="1" i="1" lang="en-US" sz="1000">
              <a:latin typeface="Arial"/>
              <a:ea typeface="Arial"/>
              <a:cs typeface="Arial"/>
              <a:sym typeface="Arial"/>
            </a:rPr>
            <a:t>Films exploités et films en première exclusivité</a:t>
          </a:r>
          <a:endParaRPr i="1" sz="1000">
            <a:latin typeface="Arial"/>
            <a:ea typeface="Arial"/>
            <a:cs typeface="Arial"/>
            <a:sym typeface="Arial"/>
          </a:endParaRPr>
        </a:p>
        <a:p>
          <a:pPr indent="0" lvl="0" marL="0" rtl="0" algn="l">
            <a:spcBef>
              <a:spcPts val="0"/>
            </a:spcBef>
            <a:spcAft>
              <a:spcPts val="0"/>
            </a:spcAft>
            <a:buNone/>
          </a:pPr>
          <a:r>
            <a:rPr b="0" i="0" lang="en-US" sz="1000">
              <a:latin typeface="Arial"/>
              <a:ea typeface="Arial"/>
              <a:cs typeface="Arial"/>
              <a:sym typeface="Arial"/>
            </a:rPr>
            <a:t>Les films exploités dans l'année sont ceux qui ont été projetés au moins une fois au cours de l'année. Ils peuvent être sortis pour la première fois au cours de l'année (c'est-à-dire en première exclusivité) ou au cours d'une année antérieure.</a:t>
          </a:r>
          <a:endParaRPr sz="1000">
            <a:latin typeface="Arial"/>
            <a:ea typeface="Arial"/>
            <a:cs typeface="Arial"/>
            <a:sym typeface="Arial"/>
          </a:endParaRPr>
        </a:p>
        <a:p>
          <a:pPr indent="0" lvl="0" marL="0" rtl="0" algn="l">
            <a:spcBef>
              <a:spcPts val="0"/>
            </a:spcBef>
            <a:spcAft>
              <a:spcPts val="0"/>
            </a:spcAft>
            <a:buNone/>
          </a:pPr>
          <a:r>
            <a:t/>
          </a:r>
          <a:endParaRPr sz="1000">
            <a:latin typeface="Arial"/>
            <a:ea typeface="Arial"/>
            <a:cs typeface="Arial"/>
            <a:sym typeface="Arial"/>
          </a:endParaRPr>
        </a:p>
        <a:p>
          <a:pPr indent="0" lvl="0" marL="0" rtl="0" algn="l">
            <a:spcBef>
              <a:spcPts val="0"/>
            </a:spcBef>
            <a:spcAft>
              <a:spcPts val="0"/>
            </a:spcAft>
            <a:buNone/>
          </a:pPr>
          <a:r>
            <a:rPr b="1" i="1" lang="en-US" sz="1000">
              <a:latin typeface="Arial"/>
              <a:ea typeface="Arial"/>
              <a:cs typeface="Arial"/>
              <a:sym typeface="Arial"/>
            </a:rPr>
            <a:t>Long métrage, court métrage et hors film</a:t>
          </a:r>
          <a:endParaRPr sz="1400"/>
        </a:p>
        <a:p>
          <a:pPr indent="0" lvl="0" marL="0" rtl="0" algn="l">
            <a:spcBef>
              <a:spcPts val="0"/>
            </a:spcBef>
            <a:spcAft>
              <a:spcPts val="0"/>
            </a:spcAft>
            <a:buNone/>
          </a:pPr>
          <a:r>
            <a:rPr lang="en-US" sz="1000">
              <a:latin typeface="Arial"/>
              <a:ea typeface="Arial"/>
              <a:cs typeface="Arial"/>
              <a:sym typeface="Arial"/>
            </a:rPr>
            <a:t>Afin de livrer une analyse plus détaillée de la fréquentation dans les salles de cinéma, trois périmètres distincts de programmes ont été : le long métrage, le court métrage et le hors film (captation de spectacles vivants et programmes audiovisuels). Certaines analyses sont présentées sur l’ensemble des programmes, d’autres uniquement sur le long métrage. L’ensemble des données a été mise à jour depuis 2004 selon cette nouvelle distinction.</a:t>
          </a:r>
          <a:endParaRPr sz="1400"/>
        </a:p>
      </xdr:txBody>
    </xdr:sp>
    <xdr:clientData fLocksWithSheet="0"/>
  </xdr:oneCellAnchor>
  <xdr:oneCellAnchor>
    <xdr:from>
      <xdr:col>1</xdr:col>
      <xdr:colOff>0</xdr:colOff>
      <xdr:row>41</xdr:row>
      <xdr:rowOff>0</xdr:rowOff>
    </xdr:from>
    <xdr:ext cx="8382000" cy="333375"/>
    <xdr:sp>
      <xdr:nvSpPr>
        <xdr:cNvPr id="4" name="Shape 4"/>
        <xdr:cNvSpPr/>
      </xdr:nvSpPr>
      <xdr:spPr>
        <a:xfrm>
          <a:off x="1155000" y="3613313"/>
          <a:ext cx="8382000" cy="33337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0" lIns="27425" spcFirstLastPara="1" rIns="0" wrap="square" tIns="22850">
          <a:noAutofit/>
        </a:bodyPr>
        <a:lstStyle/>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Déclarations de recettes adressées au CNC par les exploitants de salles de cinéma</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CESP, Médiamétrie - 75000 Cinéma</a:t>
          </a:r>
          <a:endParaRPr sz="1100"/>
        </a:p>
      </xdr:txBody>
    </xdr:sp>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734300" cy="1562100"/>
    <xdr:sp>
      <xdr:nvSpPr>
        <xdr:cNvPr id="5" name="Shape 5"/>
        <xdr:cNvSpPr/>
      </xdr:nvSpPr>
      <xdr:spPr>
        <a:xfrm>
          <a:off x="1483613" y="3003713"/>
          <a:ext cx="7724775" cy="1552575"/>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5000" cap="none">
              <a:latin typeface="Verdana"/>
              <a:ea typeface="Verdana"/>
              <a:cs typeface="Verdana"/>
              <a:sym typeface="Verdana"/>
            </a:rPr>
            <a:t>NE PAS MODIFIER </a:t>
          </a:r>
          <a:endParaRPr sz="1400"/>
        </a:p>
        <a:p>
          <a:pPr indent="0" lvl="0" marL="0" rtl="0" algn="ctr">
            <a:spcBef>
              <a:spcPts val="0"/>
            </a:spcBef>
            <a:spcAft>
              <a:spcPts val="0"/>
            </a:spcAft>
            <a:buNone/>
          </a:pPr>
          <a:r>
            <a:rPr b="1" i="0" lang="en-US" sz="5000" cap="none">
              <a:latin typeface="Verdana"/>
              <a:ea typeface="Verdana"/>
              <a:cs typeface="Verdana"/>
              <a:sym typeface="Verdana"/>
            </a:rPr>
            <a:t> Pour Esri uniquement</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71"/>
    <col customWidth="1" min="2" max="2" width="89.43"/>
    <col customWidth="1" min="3" max="26" width="10.71"/>
  </cols>
  <sheetData>
    <row r="1" ht="11.25" customHeight="1"/>
    <row r="2" ht="11.25" customHeight="1"/>
    <row r="3" ht="11.25" customHeight="1"/>
    <row r="4" ht="11.25" customHeight="1"/>
    <row r="5" ht="11.25" customHeight="1">
      <c r="A5" s="1" t="s">
        <v>0</v>
      </c>
      <c r="B5" s="1"/>
      <c r="C5" s="1"/>
      <c r="D5" s="1"/>
      <c r="E5" s="1"/>
      <c r="F5" s="1"/>
      <c r="G5" s="1"/>
      <c r="H5" s="1"/>
      <c r="I5" s="1"/>
      <c r="J5" s="1"/>
      <c r="K5" s="1"/>
      <c r="L5" s="1"/>
      <c r="M5" s="1"/>
      <c r="N5" s="1"/>
      <c r="O5" s="1"/>
      <c r="P5" s="1"/>
      <c r="Q5" s="1"/>
      <c r="R5" s="1"/>
      <c r="S5" s="1"/>
      <c r="T5" s="1"/>
      <c r="U5" s="1"/>
      <c r="V5" s="1"/>
      <c r="W5" s="1"/>
      <c r="X5" s="1"/>
      <c r="Y5" s="1"/>
      <c r="Z5" s="1"/>
    </row>
    <row r="6" ht="11.25" customHeight="1"/>
    <row r="7" ht="11.25" customHeight="1"/>
    <row r="8" ht="11.25" customHeight="1">
      <c r="A8" s="2" t="s">
        <v>1</v>
      </c>
    </row>
    <row r="9" ht="11.25" customHeight="1"/>
    <row r="10" ht="21.0" customHeight="1">
      <c r="A10" s="3"/>
      <c r="B10" s="4" t="s">
        <v>2</v>
      </c>
      <c r="C10" s="3"/>
      <c r="D10" s="3"/>
      <c r="E10" s="3"/>
      <c r="F10" s="3"/>
      <c r="G10" s="3"/>
      <c r="H10" s="3"/>
      <c r="I10" s="3"/>
      <c r="J10" s="3"/>
      <c r="K10" s="3"/>
      <c r="L10" s="3"/>
      <c r="M10" s="3"/>
      <c r="N10" s="3"/>
      <c r="O10" s="3"/>
      <c r="P10" s="3"/>
      <c r="Q10" s="3"/>
      <c r="R10" s="3"/>
      <c r="S10" s="3"/>
      <c r="T10" s="3"/>
      <c r="U10" s="3"/>
      <c r="V10" s="3"/>
      <c r="W10" s="3"/>
      <c r="X10" s="3"/>
      <c r="Y10" s="3"/>
      <c r="Z10" s="3"/>
    </row>
    <row r="11" ht="11.25" customHeight="1"/>
    <row r="12" ht="21.0" customHeight="1">
      <c r="A12" s="5" t="s">
        <v>3</v>
      </c>
      <c r="B12" s="3"/>
      <c r="C12" s="3"/>
      <c r="D12" s="3"/>
      <c r="E12" s="3"/>
      <c r="F12" s="3"/>
      <c r="G12" s="3"/>
      <c r="H12" s="3"/>
      <c r="I12" s="3"/>
      <c r="J12" s="3"/>
      <c r="K12" s="3"/>
      <c r="L12" s="3"/>
      <c r="M12" s="3"/>
      <c r="N12" s="3"/>
      <c r="O12" s="3"/>
      <c r="P12" s="3"/>
      <c r="Q12" s="3"/>
      <c r="R12" s="3"/>
      <c r="S12" s="3"/>
      <c r="T12" s="3"/>
      <c r="U12" s="3"/>
      <c r="V12" s="3"/>
      <c r="W12" s="3"/>
      <c r="X12" s="3"/>
      <c r="Y12" s="3"/>
      <c r="Z12" s="3"/>
    </row>
    <row r="13" ht="21.0" customHeight="1">
      <c r="A13" s="3"/>
      <c r="B13" s="6" t="s">
        <v>4</v>
      </c>
      <c r="C13" s="3"/>
      <c r="D13" s="3"/>
      <c r="E13" s="3"/>
      <c r="F13" s="3"/>
      <c r="G13" s="3"/>
      <c r="H13" s="3"/>
      <c r="I13" s="3"/>
      <c r="J13" s="3"/>
      <c r="K13" s="3"/>
      <c r="L13" s="3"/>
      <c r="M13" s="3"/>
      <c r="N13" s="3"/>
      <c r="O13" s="3"/>
      <c r="P13" s="3"/>
      <c r="Q13" s="3"/>
      <c r="R13" s="3"/>
      <c r="S13" s="3"/>
      <c r="T13" s="3"/>
      <c r="U13" s="3"/>
      <c r="V13" s="3"/>
      <c r="W13" s="3"/>
      <c r="X13" s="3"/>
      <c r="Y13" s="3"/>
      <c r="Z13" s="3"/>
    </row>
    <row r="14" ht="21.0" customHeight="1">
      <c r="A14" s="3"/>
      <c r="B14" s="4" t="s">
        <v>5</v>
      </c>
      <c r="C14" s="3"/>
      <c r="D14" s="3"/>
      <c r="E14" s="3"/>
      <c r="F14" s="3"/>
      <c r="G14" s="3"/>
      <c r="H14" s="3"/>
      <c r="I14" s="3"/>
      <c r="J14" s="3"/>
      <c r="K14" s="3"/>
      <c r="L14" s="3"/>
      <c r="M14" s="3"/>
      <c r="N14" s="3"/>
      <c r="O14" s="3"/>
      <c r="P14" s="3"/>
      <c r="Q14" s="3"/>
      <c r="R14" s="3"/>
      <c r="S14" s="3"/>
      <c r="T14" s="3"/>
      <c r="U14" s="3"/>
      <c r="V14" s="3"/>
      <c r="W14" s="3"/>
      <c r="X14" s="3"/>
      <c r="Y14" s="3"/>
      <c r="Z14" s="3"/>
    </row>
    <row r="15" ht="21.0" customHeight="1">
      <c r="A15" s="3"/>
      <c r="B15" s="6" t="s">
        <v>6</v>
      </c>
      <c r="C15" s="3"/>
      <c r="D15" s="3"/>
      <c r="E15" s="3"/>
      <c r="F15" s="3"/>
      <c r="G15" s="3"/>
      <c r="H15" s="3"/>
      <c r="I15" s="3"/>
      <c r="J15" s="3"/>
      <c r="K15" s="3"/>
      <c r="L15" s="3"/>
      <c r="M15" s="3"/>
      <c r="N15" s="3"/>
      <c r="O15" s="3"/>
      <c r="P15" s="3"/>
      <c r="Q15" s="3"/>
      <c r="R15" s="3"/>
      <c r="S15" s="3"/>
      <c r="T15" s="3"/>
      <c r="U15" s="3"/>
      <c r="V15" s="3"/>
      <c r="W15" s="3"/>
      <c r="X15" s="3"/>
      <c r="Y15" s="3"/>
      <c r="Z15" s="3"/>
    </row>
    <row r="16" ht="21.0" customHeight="1">
      <c r="A16" s="3"/>
      <c r="B16" s="4" t="s">
        <v>7</v>
      </c>
      <c r="C16" s="3"/>
      <c r="D16" s="3"/>
      <c r="E16" s="3"/>
      <c r="F16" s="3"/>
      <c r="G16" s="3"/>
      <c r="H16" s="3"/>
      <c r="I16" s="3"/>
      <c r="J16" s="3"/>
      <c r="K16" s="3"/>
      <c r="L16" s="3"/>
      <c r="M16" s="3"/>
      <c r="N16" s="3"/>
      <c r="O16" s="3"/>
      <c r="P16" s="3"/>
      <c r="Q16" s="3"/>
      <c r="R16" s="3"/>
      <c r="S16" s="3"/>
      <c r="T16" s="3"/>
      <c r="U16" s="3"/>
      <c r="V16" s="3"/>
      <c r="W16" s="3"/>
      <c r="X16" s="3"/>
      <c r="Y16" s="3"/>
      <c r="Z16" s="3"/>
    </row>
    <row r="17" ht="21.0" customHeight="1">
      <c r="A17" s="3"/>
      <c r="B17" s="6" t="s">
        <v>8</v>
      </c>
      <c r="C17" s="3"/>
      <c r="D17" s="3"/>
      <c r="E17" s="3"/>
      <c r="F17" s="3"/>
      <c r="G17" s="3"/>
      <c r="H17" s="3"/>
      <c r="I17" s="3"/>
      <c r="J17" s="3"/>
      <c r="K17" s="3"/>
      <c r="L17" s="3"/>
      <c r="M17" s="3"/>
      <c r="N17" s="3"/>
      <c r="O17" s="3"/>
      <c r="P17" s="3"/>
      <c r="Q17" s="3"/>
      <c r="R17" s="3"/>
      <c r="S17" s="3"/>
      <c r="T17" s="3"/>
      <c r="U17" s="3"/>
      <c r="V17" s="3"/>
      <c r="W17" s="3"/>
      <c r="X17" s="3"/>
      <c r="Y17" s="3"/>
      <c r="Z17" s="3"/>
    </row>
    <row r="18" ht="21.0" customHeight="1"/>
    <row r="19" ht="21.0" customHeight="1">
      <c r="A19" s="5" t="s">
        <v>9</v>
      </c>
      <c r="B19" s="3"/>
      <c r="C19" s="3"/>
      <c r="D19" s="3"/>
      <c r="E19" s="3"/>
      <c r="F19" s="3"/>
      <c r="G19" s="3"/>
      <c r="H19" s="3"/>
      <c r="I19" s="3"/>
      <c r="J19" s="3"/>
      <c r="K19" s="3"/>
      <c r="L19" s="3"/>
      <c r="M19" s="3"/>
      <c r="N19" s="3"/>
      <c r="O19" s="3"/>
      <c r="P19" s="3"/>
      <c r="Q19" s="3"/>
      <c r="R19" s="3"/>
      <c r="S19" s="3"/>
      <c r="T19" s="3"/>
      <c r="U19" s="3"/>
      <c r="V19" s="3"/>
      <c r="W19" s="3"/>
      <c r="X19" s="3"/>
      <c r="Y19" s="3"/>
      <c r="Z19" s="3"/>
    </row>
    <row r="20" ht="21.0" customHeight="1">
      <c r="A20" s="3"/>
      <c r="B20" s="7" t="s">
        <v>10</v>
      </c>
      <c r="C20" s="3"/>
      <c r="D20" s="3"/>
      <c r="E20" s="3"/>
      <c r="F20" s="3"/>
      <c r="G20" s="3"/>
      <c r="H20" s="3"/>
      <c r="I20" s="3"/>
      <c r="J20" s="3"/>
      <c r="K20" s="3"/>
      <c r="L20" s="3"/>
      <c r="M20" s="3"/>
      <c r="N20" s="3"/>
      <c r="O20" s="3"/>
      <c r="P20" s="3"/>
      <c r="Q20" s="3"/>
      <c r="R20" s="3"/>
      <c r="S20" s="3"/>
      <c r="T20" s="3"/>
      <c r="U20" s="3"/>
      <c r="V20" s="3"/>
      <c r="W20" s="3"/>
      <c r="X20" s="3"/>
      <c r="Y20" s="3"/>
      <c r="Z20" s="3"/>
    </row>
    <row r="21" ht="21.0" customHeight="1">
      <c r="A21" s="8" t="s">
        <v>11</v>
      </c>
      <c r="B21" s="3"/>
      <c r="C21" s="3"/>
      <c r="D21" s="3"/>
      <c r="E21" s="3"/>
      <c r="F21" s="3"/>
      <c r="G21" s="3"/>
      <c r="H21" s="3"/>
      <c r="I21" s="3"/>
      <c r="J21" s="3"/>
      <c r="K21" s="3"/>
      <c r="L21" s="3"/>
      <c r="M21" s="3"/>
      <c r="N21" s="3"/>
      <c r="O21" s="3"/>
      <c r="P21" s="3"/>
      <c r="Q21" s="3"/>
      <c r="R21" s="3"/>
      <c r="S21" s="3"/>
      <c r="T21" s="3"/>
      <c r="U21" s="3"/>
      <c r="V21" s="3"/>
      <c r="W21" s="3"/>
      <c r="X21" s="3"/>
      <c r="Y21" s="3"/>
      <c r="Z21" s="3"/>
    </row>
    <row r="22" ht="21.0" customHeight="1">
      <c r="A22" s="3"/>
      <c r="B22" s="4" t="s">
        <v>12</v>
      </c>
      <c r="C22" s="3"/>
      <c r="D22" s="3"/>
      <c r="E22" s="3"/>
      <c r="F22" s="3"/>
      <c r="G22" s="3"/>
      <c r="H22" s="3"/>
      <c r="I22" s="3"/>
      <c r="J22" s="3"/>
      <c r="K22" s="3"/>
      <c r="L22" s="3"/>
      <c r="M22" s="3"/>
      <c r="N22" s="3"/>
      <c r="O22" s="3"/>
      <c r="P22" s="3"/>
      <c r="Q22" s="3"/>
      <c r="R22" s="3"/>
      <c r="S22" s="3"/>
      <c r="T22" s="3"/>
      <c r="U22" s="3"/>
      <c r="V22" s="3"/>
      <c r="W22" s="3"/>
      <c r="X22" s="3"/>
      <c r="Y22" s="3"/>
      <c r="Z22" s="3"/>
    </row>
    <row r="23" ht="21.0" customHeight="1">
      <c r="A23" s="3"/>
      <c r="B23" s="4" t="s">
        <v>13</v>
      </c>
      <c r="C23" s="3"/>
      <c r="D23" s="3"/>
      <c r="E23" s="3"/>
      <c r="F23" s="3"/>
      <c r="G23" s="3"/>
      <c r="H23" s="3"/>
      <c r="I23" s="3"/>
      <c r="J23" s="3"/>
      <c r="K23" s="3"/>
      <c r="L23" s="3"/>
      <c r="M23" s="3"/>
      <c r="N23" s="3"/>
      <c r="O23" s="3"/>
      <c r="P23" s="3"/>
      <c r="Q23" s="3"/>
      <c r="R23" s="3"/>
      <c r="S23" s="3"/>
      <c r="T23" s="3"/>
      <c r="U23" s="3"/>
      <c r="V23" s="3"/>
      <c r="W23" s="3"/>
      <c r="X23" s="3"/>
      <c r="Y23" s="3"/>
      <c r="Z23" s="3"/>
    </row>
    <row r="24" ht="21.0" customHeight="1">
      <c r="A24" s="3"/>
      <c r="B24" s="4" t="s">
        <v>14</v>
      </c>
      <c r="C24" s="3"/>
      <c r="D24" s="3"/>
      <c r="E24" s="3"/>
      <c r="F24" s="3"/>
      <c r="G24" s="3"/>
      <c r="H24" s="3"/>
      <c r="I24" s="3"/>
      <c r="J24" s="3"/>
      <c r="K24" s="3"/>
      <c r="L24" s="3"/>
      <c r="M24" s="3"/>
      <c r="N24" s="3"/>
      <c r="O24" s="3"/>
      <c r="P24" s="3"/>
      <c r="Q24" s="3"/>
      <c r="R24" s="3"/>
      <c r="S24" s="3"/>
      <c r="T24" s="3"/>
      <c r="U24" s="3"/>
      <c r="V24" s="3"/>
      <c r="W24" s="3"/>
      <c r="X24" s="3"/>
      <c r="Y24" s="3"/>
      <c r="Z24" s="3"/>
    </row>
    <row r="25" ht="21.0" customHeight="1">
      <c r="A25" s="3"/>
      <c r="B25" s="4" t="s">
        <v>15</v>
      </c>
      <c r="C25" s="3"/>
      <c r="D25" s="3"/>
      <c r="E25" s="3"/>
      <c r="F25" s="3"/>
      <c r="G25" s="3"/>
      <c r="H25" s="3"/>
      <c r="I25" s="3"/>
      <c r="J25" s="3"/>
      <c r="K25" s="3"/>
      <c r="L25" s="3"/>
      <c r="M25" s="3"/>
      <c r="N25" s="3"/>
      <c r="O25" s="3"/>
      <c r="P25" s="3"/>
      <c r="Q25" s="3"/>
      <c r="R25" s="3"/>
      <c r="S25" s="3"/>
      <c r="T25" s="3"/>
      <c r="U25" s="3"/>
      <c r="V25" s="3"/>
      <c r="W25" s="3"/>
      <c r="X25" s="3"/>
      <c r="Y25" s="3"/>
      <c r="Z25" s="3"/>
    </row>
    <row r="26" ht="21.0" customHeight="1">
      <c r="A26" s="3"/>
      <c r="B26" s="4" t="s">
        <v>16</v>
      </c>
      <c r="C26" s="3"/>
      <c r="D26" s="3"/>
      <c r="E26" s="3"/>
      <c r="F26" s="3"/>
      <c r="G26" s="3"/>
      <c r="H26" s="3"/>
      <c r="I26" s="3"/>
      <c r="J26" s="3"/>
      <c r="K26" s="3"/>
      <c r="L26" s="3"/>
      <c r="M26" s="3"/>
      <c r="N26" s="3"/>
      <c r="O26" s="3"/>
      <c r="P26" s="3"/>
      <c r="Q26" s="3"/>
      <c r="R26" s="3"/>
      <c r="S26" s="3"/>
      <c r="T26" s="3"/>
      <c r="U26" s="3"/>
      <c r="V26" s="3"/>
      <c r="W26" s="3"/>
      <c r="X26" s="3"/>
      <c r="Y26" s="3"/>
      <c r="Z26" s="3"/>
    </row>
    <row r="27" ht="21.0" customHeight="1">
      <c r="A27" s="3"/>
      <c r="B27" s="4" t="s">
        <v>17</v>
      </c>
      <c r="C27" s="3"/>
      <c r="D27" s="3"/>
      <c r="E27" s="3"/>
      <c r="F27" s="3"/>
      <c r="G27" s="3"/>
      <c r="H27" s="3"/>
      <c r="I27" s="3"/>
      <c r="J27" s="3"/>
      <c r="K27" s="3"/>
      <c r="L27" s="3"/>
      <c r="M27" s="3"/>
      <c r="N27" s="3"/>
      <c r="O27" s="3"/>
      <c r="P27" s="3"/>
      <c r="Q27" s="3"/>
      <c r="R27" s="3"/>
      <c r="S27" s="3"/>
      <c r="T27" s="3"/>
      <c r="U27" s="3"/>
      <c r="V27" s="3"/>
      <c r="W27" s="3"/>
      <c r="X27" s="3"/>
      <c r="Y27" s="3"/>
      <c r="Z27" s="3"/>
    </row>
    <row r="28" ht="21.0" customHeight="1">
      <c r="A28" s="3"/>
      <c r="B28" s="4" t="s">
        <v>18</v>
      </c>
      <c r="C28" s="3"/>
      <c r="D28" s="3"/>
      <c r="E28" s="3"/>
      <c r="F28" s="3"/>
      <c r="G28" s="3"/>
      <c r="H28" s="3"/>
      <c r="I28" s="3"/>
      <c r="J28" s="3"/>
      <c r="K28" s="3"/>
      <c r="L28" s="3"/>
      <c r="M28" s="3"/>
      <c r="N28" s="3"/>
      <c r="O28" s="3"/>
      <c r="P28" s="3"/>
      <c r="Q28" s="3"/>
      <c r="R28" s="3"/>
      <c r="S28" s="3"/>
      <c r="T28" s="3"/>
      <c r="U28" s="3"/>
      <c r="V28" s="3"/>
      <c r="W28" s="3"/>
      <c r="X28" s="3"/>
      <c r="Y28" s="3"/>
      <c r="Z28" s="3"/>
    </row>
    <row r="29" ht="21.0" customHeight="1">
      <c r="A29" s="3"/>
      <c r="B29" s="4" t="s">
        <v>19</v>
      </c>
      <c r="C29" s="3"/>
      <c r="D29" s="3"/>
      <c r="E29" s="3"/>
      <c r="F29" s="3"/>
      <c r="G29" s="3"/>
      <c r="H29" s="3"/>
      <c r="I29" s="3"/>
      <c r="J29" s="3"/>
      <c r="K29" s="3"/>
      <c r="L29" s="3"/>
      <c r="M29" s="3"/>
      <c r="N29" s="3"/>
      <c r="O29" s="3"/>
      <c r="P29" s="3"/>
      <c r="Q29" s="3"/>
      <c r="R29" s="3"/>
      <c r="S29" s="3"/>
      <c r="T29" s="3"/>
      <c r="U29" s="3"/>
      <c r="V29" s="3"/>
      <c r="W29" s="3"/>
      <c r="X29" s="3"/>
      <c r="Y29" s="3"/>
      <c r="Z29" s="3"/>
    </row>
    <row r="30" ht="21.0" customHeight="1">
      <c r="A30" s="3"/>
      <c r="B30" s="9"/>
      <c r="C30" s="3"/>
      <c r="D30" s="3"/>
      <c r="E30" s="3"/>
      <c r="F30" s="3"/>
      <c r="G30" s="3"/>
      <c r="H30" s="3"/>
      <c r="I30" s="3"/>
      <c r="J30" s="3"/>
      <c r="K30" s="3"/>
      <c r="L30" s="3"/>
      <c r="M30" s="3"/>
      <c r="N30" s="3"/>
      <c r="O30" s="3"/>
      <c r="P30" s="3"/>
      <c r="Q30" s="3"/>
      <c r="R30" s="3"/>
      <c r="S30" s="3"/>
      <c r="T30" s="3"/>
      <c r="U30" s="3"/>
      <c r="V30" s="3"/>
      <c r="W30" s="3"/>
      <c r="X30" s="3"/>
      <c r="Y30" s="3"/>
      <c r="Z30" s="3"/>
    </row>
    <row r="31" ht="21.0" customHeight="1">
      <c r="A31" s="8" t="s">
        <v>20</v>
      </c>
      <c r="B31" s="3"/>
      <c r="C31" s="3"/>
      <c r="D31" s="3"/>
      <c r="E31" s="3"/>
      <c r="F31" s="3"/>
      <c r="G31" s="3"/>
      <c r="H31" s="3"/>
      <c r="I31" s="3"/>
      <c r="J31" s="3"/>
      <c r="K31" s="3"/>
      <c r="L31" s="3"/>
      <c r="M31" s="3"/>
      <c r="N31" s="3"/>
      <c r="O31" s="3"/>
      <c r="P31" s="3"/>
      <c r="Q31" s="3"/>
      <c r="R31" s="3"/>
      <c r="S31" s="3"/>
      <c r="T31" s="3"/>
      <c r="U31" s="3"/>
      <c r="V31" s="3"/>
      <c r="W31" s="3"/>
      <c r="X31" s="3"/>
      <c r="Y31" s="3"/>
      <c r="Z31" s="3"/>
    </row>
    <row r="32" ht="21.0" customHeight="1">
      <c r="A32" s="3"/>
      <c r="B32" s="6" t="s">
        <v>21</v>
      </c>
      <c r="C32" s="3"/>
      <c r="D32" s="3"/>
      <c r="E32" s="3"/>
      <c r="F32" s="3"/>
      <c r="G32" s="3"/>
      <c r="H32" s="3"/>
      <c r="I32" s="3"/>
      <c r="J32" s="3"/>
      <c r="K32" s="3"/>
      <c r="L32" s="3"/>
      <c r="M32" s="3"/>
      <c r="N32" s="3"/>
      <c r="O32" s="3"/>
      <c r="P32" s="3"/>
      <c r="Q32" s="3"/>
      <c r="R32" s="3"/>
      <c r="S32" s="3"/>
      <c r="T32" s="3"/>
      <c r="U32" s="3"/>
      <c r="V32" s="3"/>
      <c r="W32" s="3"/>
      <c r="X32" s="3"/>
      <c r="Y32" s="3"/>
      <c r="Z32" s="3"/>
    </row>
    <row r="33" ht="21.0" customHeight="1">
      <c r="A33" s="3"/>
      <c r="B33" s="4" t="s">
        <v>22</v>
      </c>
      <c r="C33" s="3"/>
      <c r="D33" s="3"/>
      <c r="E33" s="3"/>
      <c r="F33" s="3"/>
      <c r="G33" s="3"/>
      <c r="H33" s="3"/>
      <c r="I33" s="3"/>
      <c r="J33" s="3"/>
      <c r="K33" s="3"/>
      <c r="L33" s="3"/>
      <c r="M33" s="3"/>
      <c r="N33" s="3"/>
      <c r="O33" s="3"/>
      <c r="P33" s="3"/>
      <c r="Q33" s="3"/>
      <c r="R33" s="3"/>
      <c r="S33" s="3"/>
      <c r="T33" s="3"/>
      <c r="U33" s="3"/>
      <c r="V33" s="3"/>
      <c r="W33" s="3"/>
      <c r="X33" s="3"/>
      <c r="Y33" s="3"/>
      <c r="Z33" s="3"/>
    </row>
    <row r="34" ht="21.0" customHeight="1">
      <c r="A34" s="3"/>
      <c r="B34" s="4" t="s">
        <v>23</v>
      </c>
      <c r="C34" s="3"/>
      <c r="D34" s="3"/>
      <c r="E34" s="3"/>
      <c r="F34" s="3"/>
      <c r="G34" s="3"/>
      <c r="H34" s="3"/>
      <c r="I34" s="3"/>
      <c r="J34" s="3"/>
      <c r="K34" s="3"/>
      <c r="L34" s="3"/>
      <c r="M34" s="3"/>
      <c r="N34" s="3"/>
      <c r="O34" s="3"/>
      <c r="P34" s="3"/>
      <c r="Q34" s="3"/>
      <c r="R34" s="3"/>
      <c r="S34" s="3"/>
      <c r="T34" s="3"/>
      <c r="U34" s="3"/>
      <c r="V34" s="3"/>
      <c r="W34" s="3"/>
      <c r="X34" s="3"/>
      <c r="Y34" s="3"/>
      <c r="Z34" s="3"/>
    </row>
    <row r="35" ht="21.0" customHeight="1">
      <c r="A35" s="3"/>
      <c r="B35" s="4" t="s">
        <v>24</v>
      </c>
      <c r="C35" s="3"/>
      <c r="D35" s="3"/>
      <c r="E35" s="3"/>
      <c r="F35" s="3"/>
      <c r="G35" s="3"/>
      <c r="H35" s="3"/>
      <c r="I35" s="3"/>
      <c r="J35" s="3"/>
      <c r="K35" s="3"/>
      <c r="L35" s="3"/>
      <c r="M35" s="3"/>
      <c r="N35" s="3"/>
      <c r="O35" s="3"/>
      <c r="P35" s="3"/>
      <c r="Q35" s="3"/>
      <c r="R35" s="3"/>
      <c r="S35" s="3"/>
      <c r="T35" s="3"/>
      <c r="U35" s="3"/>
      <c r="V35" s="3"/>
      <c r="W35" s="3"/>
      <c r="X35" s="3"/>
      <c r="Y35" s="3"/>
      <c r="Z35" s="3"/>
    </row>
    <row r="36" ht="21.0" customHeight="1">
      <c r="A36" s="3"/>
      <c r="B36" s="4" t="s">
        <v>25</v>
      </c>
      <c r="C36" s="3"/>
      <c r="D36" s="3"/>
      <c r="E36" s="3"/>
      <c r="F36" s="3"/>
      <c r="G36" s="3"/>
      <c r="H36" s="3"/>
      <c r="I36" s="3"/>
      <c r="J36" s="3"/>
      <c r="K36" s="3"/>
      <c r="L36" s="3"/>
      <c r="M36" s="3"/>
      <c r="N36" s="3"/>
      <c r="O36" s="3"/>
      <c r="P36" s="3"/>
      <c r="Q36" s="3"/>
      <c r="R36" s="3"/>
      <c r="S36" s="3"/>
      <c r="T36" s="3"/>
      <c r="U36" s="3"/>
      <c r="V36" s="3"/>
      <c r="W36" s="3"/>
      <c r="X36" s="3"/>
      <c r="Y36" s="3"/>
      <c r="Z36" s="3"/>
    </row>
    <row r="37" ht="21.0" customHeight="1">
      <c r="A37" s="3"/>
      <c r="B37" s="7"/>
      <c r="C37" s="3"/>
      <c r="D37" s="3"/>
      <c r="E37" s="3"/>
      <c r="F37" s="3"/>
      <c r="G37" s="3"/>
      <c r="H37" s="3"/>
      <c r="I37" s="3"/>
      <c r="J37" s="3"/>
      <c r="K37" s="3"/>
      <c r="L37" s="3"/>
      <c r="M37" s="3"/>
      <c r="N37" s="3"/>
      <c r="O37" s="3"/>
      <c r="P37" s="3"/>
      <c r="Q37" s="3"/>
      <c r="R37" s="3"/>
      <c r="S37" s="3"/>
      <c r="T37" s="3"/>
      <c r="U37" s="3"/>
      <c r="V37" s="3"/>
      <c r="W37" s="3"/>
      <c r="X37" s="3"/>
      <c r="Y37" s="3"/>
      <c r="Z37" s="3"/>
    </row>
    <row r="38" ht="21.0" customHeight="1"/>
    <row r="39" ht="21.0"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row r="323" ht="11.25" customHeight="1"/>
    <row r="324" ht="11.25" customHeight="1"/>
    <row r="325" ht="11.25" customHeight="1"/>
    <row r="326" ht="11.25" customHeight="1"/>
    <row r="327" ht="11.25" customHeight="1"/>
    <row r="328" ht="11.25" customHeight="1"/>
    <row r="329" ht="11.25" customHeight="1"/>
    <row r="330" ht="11.25" customHeight="1"/>
    <row r="331" ht="11.25" customHeight="1"/>
    <row r="332" ht="11.25" customHeight="1"/>
    <row r="333" ht="11.25" customHeight="1"/>
    <row r="334" ht="11.25" customHeight="1"/>
    <row r="335" ht="11.25" customHeight="1"/>
    <row r="336" ht="11.25" customHeight="1"/>
    <row r="337" ht="11.25" customHeight="1"/>
    <row r="338" ht="11.25" customHeight="1"/>
    <row r="339" ht="11.25" customHeight="1"/>
    <row r="340" ht="11.25" customHeight="1"/>
    <row r="341" ht="11.25" customHeight="1"/>
    <row r="342" ht="11.25" customHeight="1"/>
    <row r="343" ht="11.25" customHeight="1"/>
    <row r="344" ht="11.25" customHeight="1"/>
    <row r="345" ht="11.25" customHeight="1"/>
    <row r="346" ht="11.25" customHeight="1"/>
    <row r="347" ht="11.25" customHeight="1"/>
    <row r="348" ht="11.25" customHeight="1"/>
    <row r="349" ht="11.25" customHeight="1"/>
    <row r="350" ht="11.25" customHeight="1"/>
    <row r="351" ht="11.25" customHeight="1"/>
    <row r="352" ht="11.25" customHeight="1"/>
    <row r="353" ht="11.25" customHeight="1"/>
    <row r="354" ht="11.25" customHeight="1"/>
    <row r="355" ht="11.25" customHeight="1"/>
    <row r="356" ht="11.25" customHeight="1"/>
    <row r="357" ht="11.25" customHeight="1"/>
    <row r="358" ht="11.25" customHeight="1"/>
    <row r="359" ht="11.25" customHeight="1"/>
    <row r="360" ht="11.25" customHeight="1"/>
    <row r="361" ht="11.25" customHeight="1"/>
    <row r="362" ht="11.25" customHeight="1"/>
    <row r="363" ht="11.25" customHeight="1"/>
    <row r="364" ht="11.25" customHeight="1"/>
    <row r="365" ht="11.25" customHeight="1"/>
    <row r="366" ht="11.25" customHeight="1"/>
    <row r="367" ht="11.25" customHeight="1"/>
    <row r="368" ht="11.25" customHeight="1"/>
    <row r="369" ht="11.25" customHeight="1"/>
    <row r="370" ht="11.25" customHeight="1"/>
    <row r="371" ht="11.25" customHeight="1"/>
    <row r="372" ht="11.25" customHeight="1"/>
    <row r="373" ht="11.25" customHeight="1"/>
    <row r="374" ht="11.25" customHeight="1"/>
    <row r="375" ht="11.25" customHeight="1"/>
    <row r="376" ht="11.25" customHeight="1"/>
    <row r="377" ht="11.25" customHeight="1"/>
    <row r="378" ht="11.25" customHeight="1"/>
    <row r="379" ht="11.25" customHeight="1"/>
    <row r="380" ht="11.25" customHeight="1"/>
    <row r="381" ht="11.25" customHeight="1"/>
    <row r="382" ht="11.25" customHeight="1"/>
    <row r="383" ht="11.25" customHeight="1"/>
    <row r="384" ht="11.25" customHeight="1"/>
    <row r="385" ht="11.25" customHeight="1"/>
    <row r="386" ht="11.25" customHeight="1"/>
    <row r="387" ht="11.25" customHeight="1"/>
    <row r="388" ht="11.25" customHeight="1"/>
    <row r="389" ht="11.25" customHeight="1"/>
    <row r="390" ht="11.25" customHeight="1"/>
    <row r="391" ht="11.25" customHeight="1"/>
    <row r="392" ht="11.25" customHeight="1"/>
    <row r="393" ht="11.25" customHeight="1"/>
    <row r="394" ht="11.25" customHeight="1"/>
    <row r="395" ht="11.25" customHeight="1"/>
    <row r="396" ht="11.25" customHeight="1"/>
    <row r="397" ht="11.25" customHeight="1"/>
    <row r="398" ht="11.25" customHeight="1"/>
    <row r="399" ht="11.25" customHeight="1"/>
    <row r="400" ht="11.25" customHeight="1"/>
    <row r="401" ht="11.25" customHeight="1"/>
    <row r="402" ht="11.25" customHeight="1"/>
    <row r="403" ht="11.25" customHeight="1"/>
    <row r="404" ht="11.25" customHeight="1"/>
    <row r="405" ht="11.25" customHeight="1"/>
    <row r="406" ht="11.25" customHeight="1"/>
    <row r="407" ht="11.25" customHeight="1"/>
    <row r="408" ht="11.25" customHeight="1"/>
    <row r="409" ht="11.25" customHeight="1"/>
    <row r="410" ht="11.25" customHeight="1"/>
    <row r="411" ht="11.25" customHeight="1"/>
    <row r="412" ht="11.25" customHeight="1"/>
    <row r="413" ht="11.25" customHeight="1"/>
    <row r="414" ht="11.25" customHeight="1"/>
    <row r="415" ht="11.25" customHeight="1"/>
    <row r="416" ht="11.25" customHeight="1"/>
    <row r="417" ht="11.25" customHeight="1"/>
    <row r="418" ht="11.25" customHeight="1"/>
    <row r="419" ht="11.25" customHeight="1"/>
    <row r="420" ht="11.25" customHeight="1"/>
    <row r="421" ht="11.25" customHeight="1"/>
    <row r="422" ht="11.25" customHeight="1"/>
    <row r="423" ht="11.25" customHeight="1"/>
    <row r="424" ht="11.25" customHeight="1"/>
    <row r="425" ht="11.25" customHeight="1"/>
    <row r="426" ht="11.25" customHeight="1"/>
    <row r="427" ht="11.25" customHeight="1"/>
    <row r="428" ht="11.25" customHeight="1"/>
    <row r="429" ht="11.25" customHeight="1"/>
    <row r="430" ht="11.25" customHeight="1"/>
    <row r="431" ht="11.25" customHeight="1"/>
    <row r="432" ht="11.25" customHeight="1"/>
    <row r="433" ht="11.25" customHeight="1"/>
    <row r="434" ht="11.25" customHeight="1"/>
    <row r="435" ht="11.25" customHeight="1"/>
    <row r="436" ht="11.25" customHeight="1"/>
    <row r="437" ht="11.25" customHeight="1"/>
    <row r="438" ht="11.25" customHeight="1"/>
    <row r="439" ht="11.25" customHeight="1"/>
    <row r="440" ht="11.25" customHeight="1"/>
    <row r="441" ht="11.25" customHeight="1"/>
    <row r="442" ht="11.25" customHeight="1"/>
    <row r="443" ht="11.25" customHeight="1"/>
    <row r="444" ht="11.25" customHeight="1"/>
    <row r="445" ht="11.25" customHeight="1"/>
    <row r="446" ht="11.25" customHeight="1"/>
    <row r="447" ht="11.25" customHeight="1"/>
    <row r="448" ht="11.25" customHeight="1"/>
    <row r="449" ht="11.25" customHeight="1"/>
    <row r="450" ht="11.25" customHeight="1"/>
    <row r="451" ht="11.25" customHeight="1"/>
    <row r="452" ht="11.25" customHeight="1"/>
    <row r="453" ht="11.25" customHeight="1"/>
    <row r="454" ht="11.25" customHeight="1"/>
    <row r="455" ht="11.25" customHeight="1"/>
    <row r="456" ht="11.25" customHeight="1"/>
    <row r="457" ht="11.25" customHeight="1"/>
    <row r="458" ht="11.25" customHeight="1"/>
    <row r="459" ht="11.25" customHeight="1"/>
    <row r="460" ht="11.25" customHeight="1"/>
    <row r="461" ht="11.25" customHeight="1"/>
    <row r="462" ht="11.25" customHeight="1"/>
    <row r="463" ht="11.25" customHeight="1"/>
    <row r="464" ht="11.25" customHeight="1"/>
    <row r="465" ht="11.25" customHeight="1"/>
    <row r="466" ht="11.25" customHeight="1"/>
    <row r="467" ht="11.25" customHeight="1"/>
    <row r="468" ht="11.25" customHeight="1"/>
    <row r="469" ht="11.25" customHeight="1"/>
    <row r="470" ht="11.25" customHeight="1"/>
    <row r="471" ht="11.25" customHeight="1"/>
    <row r="472" ht="11.25" customHeight="1"/>
    <row r="473" ht="11.25" customHeight="1"/>
    <row r="474" ht="11.25" customHeight="1"/>
    <row r="475" ht="11.25" customHeight="1"/>
    <row r="476" ht="11.25" customHeight="1"/>
    <row r="477" ht="11.25" customHeight="1"/>
    <row r="478" ht="11.25" customHeight="1"/>
    <row r="479" ht="11.25" customHeight="1"/>
    <row r="480" ht="11.25" customHeight="1"/>
    <row r="481" ht="11.25" customHeight="1"/>
    <row r="482" ht="11.25" customHeight="1"/>
    <row r="483" ht="11.25" customHeight="1"/>
    <row r="484" ht="11.25" customHeight="1"/>
    <row r="485" ht="11.25" customHeight="1"/>
    <row r="486" ht="11.25" customHeight="1"/>
    <row r="487" ht="11.25" customHeight="1"/>
    <row r="488" ht="11.25" customHeight="1"/>
    <row r="489" ht="11.25" customHeight="1"/>
    <row r="490" ht="11.25" customHeight="1"/>
    <row r="491" ht="11.25" customHeight="1"/>
    <row r="492" ht="11.25" customHeight="1"/>
    <row r="493" ht="11.25" customHeight="1"/>
    <row r="494" ht="11.25" customHeight="1"/>
    <row r="495" ht="11.25" customHeight="1"/>
    <row r="496" ht="11.25" customHeight="1"/>
    <row r="497" ht="11.25" customHeight="1"/>
    <row r="498" ht="11.25" customHeight="1"/>
    <row r="499" ht="11.25" customHeight="1"/>
    <row r="500" ht="11.25" customHeight="1"/>
    <row r="501" ht="11.25" customHeight="1"/>
    <row r="502" ht="11.25" customHeight="1"/>
    <row r="503" ht="11.25" customHeight="1"/>
    <row r="504" ht="11.25" customHeight="1"/>
    <row r="505" ht="11.25" customHeight="1"/>
    <row r="506" ht="11.25" customHeight="1"/>
    <row r="507" ht="11.25" customHeight="1"/>
    <row r="508" ht="11.25" customHeight="1"/>
    <row r="509" ht="11.25" customHeight="1"/>
    <row r="510" ht="11.25" customHeight="1"/>
    <row r="511" ht="11.25" customHeight="1"/>
    <row r="512" ht="11.25" customHeight="1"/>
    <row r="513" ht="11.25" customHeight="1"/>
    <row r="514" ht="11.25" customHeight="1"/>
    <row r="515" ht="11.25" customHeight="1"/>
    <row r="516" ht="11.25" customHeight="1"/>
    <row r="517" ht="11.25" customHeight="1"/>
    <row r="518" ht="11.25" customHeight="1"/>
    <row r="519" ht="11.25" customHeight="1"/>
    <row r="520" ht="11.25" customHeight="1"/>
    <row r="521" ht="11.25" customHeight="1"/>
    <row r="522" ht="11.25" customHeight="1"/>
    <row r="523" ht="11.25" customHeight="1"/>
    <row r="524" ht="11.25" customHeight="1"/>
    <row r="525" ht="11.25" customHeight="1"/>
    <row r="526" ht="11.25" customHeight="1"/>
    <row r="527" ht="11.25" customHeight="1"/>
    <row r="528" ht="11.25" customHeight="1"/>
    <row r="529" ht="11.25" customHeight="1"/>
    <row r="530" ht="11.25" customHeight="1"/>
    <row r="531" ht="11.25" customHeight="1"/>
    <row r="532" ht="11.25" customHeight="1"/>
    <row r="533" ht="11.25" customHeight="1"/>
    <row r="534" ht="11.25" customHeight="1"/>
    <row r="535" ht="11.25" customHeight="1"/>
    <row r="536" ht="11.25" customHeight="1"/>
    <row r="537" ht="11.25" customHeight="1"/>
    <row r="538" ht="11.25" customHeight="1"/>
    <row r="539" ht="11.25" customHeight="1"/>
    <row r="540" ht="11.25" customHeight="1"/>
    <row r="541" ht="11.25" customHeight="1"/>
    <row r="542" ht="11.25" customHeight="1"/>
    <row r="543" ht="11.25" customHeight="1"/>
    <row r="544" ht="11.25" customHeight="1"/>
    <row r="545" ht="11.25" customHeight="1"/>
    <row r="546" ht="11.25" customHeight="1"/>
    <row r="547" ht="11.25" customHeight="1"/>
    <row r="548" ht="11.25" customHeight="1"/>
    <row r="549" ht="11.25" customHeight="1"/>
    <row r="550" ht="11.25" customHeight="1"/>
    <row r="551" ht="11.25" customHeight="1"/>
    <row r="552" ht="11.25" customHeight="1"/>
    <row r="553" ht="11.25" customHeight="1"/>
    <row r="554" ht="11.25" customHeight="1"/>
    <row r="555" ht="11.25" customHeight="1"/>
    <row r="556" ht="11.25" customHeight="1"/>
    <row r="557" ht="11.25" customHeight="1"/>
    <row r="558" ht="11.25" customHeight="1"/>
    <row r="559" ht="11.25" customHeight="1"/>
    <row r="560" ht="11.25" customHeight="1"/>
    <row r="561" ht="11.25" customHeight="1"/>
    <row r="562" ht="11.25" customHeight="1"/>
    <row r="563" ht="11.25" customHeight="1"/>
    <row r="564" ht="11.25" customHeight="1"/>
    <row r="565" ht="11.25" customHeight="1"/>
    <row r="566" ht="11.25" customHeight="1"/>
    <row r="567" ht="11.25" customHeight="1"/>
    <row r="568" ht="11.25" customHeight="1"/>
    <row r="569" ht="11.25" customHeight="1"/>
    <row r="570" ht="11.25" customHeight="1"/>
    <row r="571" ht="11.25" customHeight="1"/>
    <row r="572" ht="11.25" customHeight="1"/>
    <row r="573" ht="11.25" customHeight="1"/>
    <row r="574" ht="11.25" customHeight="1"/>
    <row r="575" ht="11.25" customHeight="1"/>
    <row r="576" ht="11.25" customHeight="1"/>
    <row r="577" ht="11.25" customHeight="1"/>
    <row r="578" ht="11.25" customHeight="1"/>
    <row r="579" ht="11.25" customHeight="1"/>
    <row r="580" ht="11.25" customHeight="1"/>
    <row r="581" ht="11.25" customHeight="1"/>
    <row r="582" ht="11.25" customHeight="1"/>
    <row r="583" ht="11.25" customHeight="1"/>
    <row r="584" ht="11.25" customHeight="1"/>
    <row r="585" ht="11.25" customHeight="1"/>
    <row r="586" ht="11.25" customHeight="1"/>
    <row r="587" ht="11.25" customHeight="1"/>
    <row r="588" ht="11.25" customHeight="1"/>
    <row r="589" ht="11.25" customHeight="1"/>
    <row r="590" ht="11.25" customHeight="1"/>
    <row r="591" ht="11.25" customHeight="1"/>
    <row r="592" ht="11.25" customHeight="1"/>
    <row r="593" ht="11.25" customHeight="1"/>
    <row r="594" ht="11.25" customHeight="1"/>
    <row r="595" ht="11.25" customHeight="1"/>
    <row r="596" ht="11.25" customHeight="1"/>
    <row r="597" ht="11.25" customHeight="1"/>
    <row r="598" ht="11.25" customHeight="1"/>
    <row r="599" ht="11.25" customHeight="1"/>
    <row r="600" ht="11.25" customHeight="1"/>
    <row r="601" ht="11.25" customHeight="1"/>
    <row r="602" ht="11.25" customHeight="1"/>
    <row r="603" ht="11.25" customHeight="1"/>
    <row r="604" ht="11.25" customHeight="1"/>
    <row r="605" ht="11.25" customHeight="1"/>
    <row r="606" ht="11.25" customHeight="1"/>
    <row r="607" ht="11.25" customHeight="1"/>
    <row r="608" ht="11.25" customHeight="1"/>
    <row r="609" ht="11.25" customHeight="1"/>
    <row r="610" ht="11.25" customHeight="1"/>
    <row r="611" ht="11.25" customHeight="1"/>
    <row r="612" ht="11.25" customHeight="1"/>
    <row r="613" ht="11.25" customHeight="1"/>
    <row r="614" ht="11.25" customHeight="1"/>
    <row r="615" ht="11.25" customHeight="1"/>
    <row r="616" ht="11.25" customHeight="1"/>
    <row r="617" ht="11.25" customHeight="1"/>
    <row r="618" ht="11.25" customHeight="1"/>
    <row r="619" ht="11.25" customHeight="1"/>
    <row r="620" ht="11.25" customHeight="1"/>
    <row r="621" ht="11.25" customHeight="1"/>
    <row r="622" ht="11.25" customHeight="1"/>
    <row r="623" ht="11.25" customHeight="1"/>
    <row r="624" ht="11.25" customHeight="1"/>
    <row r="625" ht="11.25" customHeight="1"/>
    <row r="626" ht="11.25" customHeight="1"/>
    <row r="627" ht="11.25" customHeight="1"/>
    <row r="628" ht="11.25" customHeight="1"/>
    <row r="629" ht="11.25" customHeight="1"/>
    <row r="630" ht="11.25" customHeight="1"/>
    <row r="631" ht="11.25" customHeight="1"/>
    <row r="632" ht="11.25" customHeight="1"/>
    <row r="633" ht="11.25" customHeight="1"/>
    <row r="634" ht="11.25" customHeight="1"/>
    <row r="635" ht="11.25" customHeight="1"/>
    <row r="636" ht="11.25" customHeight="1"/>
    <row r="637" ht="11.25" customHeight="1"/>
    <row r="638" ht="11.25" customHeight="1"/>
    <row r="639" ht="11.25" customHeight="1"/>
    <row r="640" ht="11.25" customHeight="1"/>
    <row r="641" ht="11.25" customHeight="1"/>
    <row r="642" ht="11.25" customHeight="1"/>
    <row r="643" ht="11.25" customHeight="1"/>
    <row r="644" ht="11.25" customHeight="1"/>
    <row r="645" ht="11.25" customHeight="1"/>
    <row r="646" ht="11.25" customHeight="1"/>
    <row r="647" ht="11.25" customHeight="1"/>
    <row r="648" ht="11.25" customHeight="1"/>
    <row r="649" ht="11.25" customHeight="1"/>
    <row r="650" ht="11.25" customHeight="1"/>
    <row r="651" ht="11.25" customHeight="1"/>
    <row r="652" ht="11.25" customHeight="1"/>
    <row r="653" ht="11.25" customHeight="1"/>
    <row r="654" ht="11.25" customHeight="1"/>
    <row r="655" ht="11.25" customHeight="1"/>
    <row r="656" ht="11.25" customHeight="1"/>
    <row r="657" ht="11.25" customHeight="1"/>
    <row r="658" ht="11.25" customHeight="1"/>
    <row r="659" ht="11.25" customHeight="1"/>
    <row r="660" ht="11.25" customHeight="1"/>
    <row r="661" ht="11.25" customHeight="1"/>
    <row r="662" ht="11.25" customHeight="1"/>
    <row r="663" ht="11.25" customHeight="1"/>
    <row r="664" ht="11.25" customHeight="1"/>
    <row r="665" ht="11.25" customHeight="1"/>
    <row r="666" ht="11.25" customHeight="1"/>
    <row r="667" ht="11.25" customHeight="1"/>
    <row r="668" ht="11.25" customHeight="1"/>
    <row r="669" ht="11.25" customHeight="1"/>
    <row r="670" ht="11.25" customHeight="1"/>
    <row r="671" ht="11.25" customHeight="1"/>
    <row r="672" ht="11.25" customHeight="1"/>
    <row r="673" ht="11.25" customHeight="1"/>
    <row r="674" ht="11.25" customHeight="1"/>
    <row r="675" ht="11.25" customHeight="1"/>
    <row r="676" ht="11.25" customHeight="1"/>
    <row r="677" ht="11.25" customHeight="1"/>
    <row r="678" ht="11.25" customHeight="1"/>
    <row r="679" ht="11.25" customHeight="1"/>
    <row r="680" ht="11.25" customHeight="1"/>
    <row r="681" ht="11.25" customHeight="1"/>
    <row r="682" ht="11.25" customHeight="1"/>
    <row r="683" ht="11.25" customHeight="1"/>
    <row r="684" ht="11.25" customHeight="1"/>
    <row r="685" ht="11.25" customHeight="1"/>
    <row r="686" ht="11.25" customHeight="1"/>
    <row r="687" ht="11.25" customHeight="1"/>
    <row r="688" ht="11.25" customHeight="1"/>
    <row r="689" ht="11.25" customHeight="1"/>
    <row r="690" ht="11.25" customHeight="1"/>
    <row r="691" ht="11.25" customHeight="1"/>
    <row r="692" ht="11.25" customHeight="1"/>
    <row r="693" ht="11.25" customHeight="1"/>
    <row r="694" ht="11.25" customHeight="1"/>
    <row r="695" ht="11.25" customHeight="1"/>
    <row r="696" ht="11.25" customHeight="1"/>
    <row r="697" ht="11.25" customHeight="1"/>
    <row r="698" ht="11.25" customHeight="1"/>
    <row r="699" ht="11.25" customHeight="1"/>
    <row r="700" ht="11.25" customHeight="1"/>
    <row r="701" ht="11.25" customHeight="1"/>
    <row r="702" ht="11.25" customHeight="1"/>
    <row r="703" ht="11.25" customHeight="1"/>
    <row r="704" ht="11.25" customHeight="1"/>
    <row r="705" ht="11.25" customHeight="1"/>
    <row r="706" ht="11.25" customHeight="1"/>
    <row r="707" ht="11.25" customHeight="1"/>
    <row r="708" ht="11.25" customHeight="1"/>
    <row r="709" ht="11.25" customHeight="1"/>
    <row r="710" ht="11.25" customHeight="1"/>
    <row r="711" ht="11.25" customHeight="1"/>
    <row r="712" ht="11.25" customHeight="1"/>
    <row r="713" ht="11.25" customHeight="1"/>
    <row r="714" ht="11.25" customHeight="1"/>
    <row r="715" ht="11.25" customHeight="1"/>
    <row r="716" ht="11.25" customHeight="1"/>
    <row r="717" ht="11.25" customHeight="1"/>
    <row r="718" ht="11.25" customHeight="1"/>
    <row r="719" ht="11.25" customHeight="1"/>
    <row r="720" ht="11.25" customHeight="1"/>
    <row r="721" ht="11.25" customHeight="1"/>
    <row r="722" ht="11.25" customHeight="1"/>
    <row r="723" ht="11.25" customHeight="1"/>
    <row r="724" ht="11.25" customHeight="1"/>
    <row r="725" ht="11.25" customHeight="1"/>
    <row r="726" ht="11.25" customHeight="1"/>
    <row r="727" ht="11.25" customHeight="1"/>
    <row r="728" ht="11.25" customHeight="1"/>
    <row r="729" ht="11.25" customHeight="1"/>
    <row r="730" ht="11.25" customHeight="1"/>
    <row r="731" ht="11.25" customHeight="1"/>
    <row r="732" ht="11.25" customHeight="1"/>
    <row r="733" ht="11.25" customHeight="1"/>
    <row r="734" ht="11.25" customHeight="1"/>
    <row r="735" ht="11.25" customHeight="1"/>
    <row r="736" ht="11.25" customHeight="1"/>
    <row r="737" ht="11.25" customHeight="1"/>
    <row r="738" ht="11.25" customHeight="1"/>
    <row r="739" ht="11.25" customHeight="1"/>
    <row r="740" ht="11.25" customHeight="1"/>
    <row r="741" ht="11.25" customHeight="1"/>
    <row r="742" ht="11.25" customHeight="1"/>
    <row r="743" ht="11.25" customHeight="1"/>
    <row r="744" ht="11.25" customHeight="1"/>
    <row r="745" ht="11.25" customHeight="1"/>
    <row r="746" ht="11.25" customHeight="1"/>
    <row r="747" ht="11.25" customHeight="1"/>
    <row r="748" ht="11.25" customHeight="1"/>
    <row r="749" ht="11.25" customHeight="1"/>
    <row r="750" ht="11.25" customHeight="1"/>
    <row r="751" ht="11.25" customHeight="1"/>
    <row r="752" ht="11.25" customHeight="1"/>
    <row r="753" ht="11.25" customHeight="1"/>
    <row r="754" ht="11.25" customHeight="1"/>
    <row r="755" ht="11.25" customHeight="1"/>
    <row r="756" ht="11.25" customHeight="1"/>
    <row r="757" ht="11.25" customHeight="1"/>
    <row r="758" ht="11.25" customHeight="1"/>
    <row r="759" ht="11.25" customHeight="1"/>
    <row r="760" ht="11.25" customHeight="1"/>
    <row r="761" ht="11.25" customHeight="1"/>
    <row r="762" ht="11.25" customHeight="1"/>
    <row r="763" ht="11.25" customHeight="1"/>
    <row r="764" ht="11.25" customHeight="1"/>
    <row r="765" ht="11.25" customHeight="1"/>
    <row r="766" ht="11.25" customHeight="1"/>
    <row r="767" ht="11.25" customHeight="1"/>
    <row r="768" ht="11.25" customHeight="1"/>
    <row r="769" ht="11.25" customHeight="1"/>
    <row r="770" ht="11.25" customHeight="1"/>
    <row r="771" ht="11.25" customHeight="1"/>
    <row r="772" ht="11.25" customHeight="1"/>
    <row r="773" ht="11.25" customHeight="1"/>
    <row r="774" ht="11.25" customHeight="1"/>
    <row r="775" ht="11.25" customHeight="1"/>
    <row r="776" ht="11.25" customHeight="1"/>
    <row r="777" ht="11.25" customHeight="1"/>
    <row r="778" ht="11.25" customHeight="1"/>
    <row r="779" ht="11.25" customHeight="1"/>
    <row r="780" ht="11.25" customHeight="1"/>
    <row r="781" ht="11.25" customHeight="1"/>
    <row r="782" ht="11.25" customHeight="1"/>
    <row r="783" ht="11.25" customHeight="1"/>
    <row r="784" ht="11.25" customHeight="1"/>
    <row r="785" ht="11.25" customHeight="1"/>
    <row r="786" ht="11.25" customHeight="1"/>
    <row r="787" ht="11.25" customHeight="1"/>
    <row r="788" ht="11.25" customHeight="1"/>
    <row r="789" ht="11.25" customHeight="1"/>
    <row r="790" ht="11.25" customHeight="1"/>
    <row r="791" ht="11.25" customHeight="1"/>
    <row r="792" ht="11.25" customHeight="1"/>
    <row r="793" ht="11.25" customHeight="1"/>
    <row r="794" ht="11.25" customHeight="1"/>
    <row r="795" ht="11.25" customHeight="1"/>
    <row r="796" ht="11.25" customHeight="1"/>
    <row r="797" ht="11.25" customHeight="1"/>
    <row r="798" ht="11.25" customHeight="1"/>
    <row r="799" ht="11.25" customHeight="1"/>
    <row r="800" ht="11.25" customHeight="1"/>
    <row r="801" ht="11.25" customHeight="1"/>
    <row r="802" ht="11.25" customHeight="1"/>
    <row r="803" ht="11.25" customHeight="1"/>
    <row r="804" ht="11.25" customHeight="1"/>
    <row r="805" ht="11.25" customHeight="1"/>
    <row r="806" ht="11.25" customHeight="1"/>
    <row r="807" ht="11.25" customHeight="1"/>
    <row r="808" ht="11.25" customHeight="1"/>
    <row r="809" ht="11.25" customHeight="1"/>
    <row r="810" ht="11.25" customHeight="1"/>
    <row r="811" ht="11.25" customHeight="1"/>
    <row r="812" ht="11.25" customHeight="1"/>
    <row r="813" ht="11.25" customHeight="1"/>
    <row r="814" ht="11.25" customHeight="1"/>
    <row r="815" ht="11.25" customHeight="1"/>
    <row r="816" ht="11.25" customHeight="1"/>
    <row r="817" ht="11.25" customHeight="1"/>
    <row r="818" ht="11.25" customHeight="1"/>
    <row r="819" ht="11.25" customHeight="1"/>
    <row r="820" ht="11.25" customHeight="1"/>
    <row r="821" ht="11.25" customHeight="1"/>
    <row r="822" ht="11.25" customHeight="1"/>
    <row r="823" ht="11.25" customHeight="1"/>
    <row r="824" ht="11.25" customHeight="1"/>
    <row r="825" ht="11.25" customHeight="1"/>
    <row r="826" ht="11.25" customHeight="1"/>
    <row r="827" ht="11.25" customHeight="1"/>
    <row r="828" ht="11.25" customHeight="1"/>
    <row r="829" ht="11.25" customHeight="1"/>
    <row r="830" ht="11.25" customHeight="1"/>
    <row r="831" ht="11.25" customHeight="1"/>
    <row r="832" ht="11.25" customHeight="1"/>
    <row r="833" ht="11.25" customHeight="1"/>
    <row r="834" ht="11.25" customHeight="1"/>
    <row r="835" ht="11.25" customHeight="1"/>
    <row r="836" ht="11.25" customHeight="1"/>
    <row r="837" ht="11.25" customHeight="1"/>
    <row r="838" ht="11.25" customHeight="1"/>
    <row r="839" ht="11.25" customHeight="1"/>
    <row r="840" ht="11.25" customHeight="1"/>
    <row r="841" ht="11.25" customHeight="1"/>
    <row r="842" ht="11.25" customHeight="1"/>
    <row r="843" ht="11.25" customHeight="1"/>
    <row r="844" ht="11.25" customHeight="1"/>
    <row r="845" ht="11.25" customHeight="1"/>
    <row r="846" ht="11.25" customHeight="1"/>
    <row r="847" ht="11.25" customHeight="1"/>
    <row r="848" ht="11.25" customHeight="1"/>
    <row r="849" ht="11.25" customHeight="1"/>
    <row r="850" ht="11.25" customHeight="1"/>
    <row r="851" ht="11.25" customHeight="1"/>
    <row r="852" ht="11.25" customHeight="1"/>
    <row r="853" ht="11.25" customHeight="1"/>
    <row r="854" ht="11.25" customHeight="1"/>
    <row r="855" ht="11.25" customHeight="1"/>
    <row r="856" ht="11.25" customHeight="1"/>
    <row r="857" ht="11.25" customHeight="1"/>
    <row r="858" ht="11.25" customHeight="1"/>
    <row r="859" ht="11.25" customHeight="1"/>
    <row r="860" ht="11.25" customHeight="1"/>
    <row r="861" ht="11.25" customHeight="1"/>
    <row r="862" ht="11.25" customHeight="1"/>
    <row r="863" ht="11.25" customHeight="1"/>
    <row r="864" ht="11.25" customHeight="1"/>
    <row r="865" ht="11.25" customHeight="1"/>
    <row r="866" ht="11.25" customHeight="1"/>
    <row r="867" ht="11.25" customHeight="1"/>
    <row r="868" ht="11.25" customHeight="1"/>
    <row r="869" ht="11.25" customHeight="1"/>
    <row r="870" ht="11.25" customHeight="1"/>
    <row r="871" ht="11.25" customHeight="1"/>
    <row r="872" ht="11.25" customHeight="1"/>
    <row r="873" ht="11.25" customHeight="1"/>
    <row r="874" ht="11.25" customHeight="1"/>
    <row r="875" ht="11.25" customHeight="1"/>
    <row r="876" ht="11.25" customHeight="1"/>
    <row r="877" ht="11.25" customHeight="1"/>
    <row r="878" ht="11.25" customHeight="1"/>
    <row r="879" ht="11.25" customHeight="1"/>
    <row r="880" ht="11.25" customHeight="1"/>
    <row r="881" ht="11.25" customHeight="1"/>
    <row r="882" ht="11.25" customHeight="1"/>
    <row r="883" ht="11.25" customHeight="1"/>
    <row r="884" ht="11.25" customHeight="1"/>
    <row r="885" ht="11.25" customHeight="1"/>
    <row r="886" ht="11.25" customHeight="1"/>
    <row r="887" ht="11.25" customHeight="1"/>
    <row r="888" ht="11.25" customHeight="1"/>
    <row r="889" ht="11.25" customHeight="1"/>
    <row r="890" ht="11.25" customHeight="1"/>
    <row r="891" ht="11.25" customHeight="1"/>
    <row r="892" ht="11.25" customHeight="1"/>
    <row r="893" ht="11.25" customHeight="1"/>
    <row r="894" ht="11.25" customHeight="1"/>
    <row r="895" ht="11.25" customHeight="1"/>
    <row r="896" ht="11.25" customHeight="1"/>
    <row r="897" ht="11.25" customHeight="1"/>
    <row r="898" ht="11.25" customHeight="1"/>
    <row r="899" ht="11.25" customHeight="1"/>
    <row r="900" ht="11.25" customHeight="1"/>
    <row r="901" ht="11.25" customHeight="1"/>
    <row r="902" ht="11.25" customHeight="1"/>
    <row r="903" ht="11.25" customHeight="1"/>
    <row r="904" ht="11.25" customHeight="1"/>
    <row r="905" ht="11.25" customHeight="1"/>
    <row r="906" ht="11.25" customHeight="1"/>
    <row r="907" ht="11.25" customHeight="1"/>
    <row r="908" ht="11.25" customHeight="1"/>
    <row r="909" ht="11.25" customHeight="1"/>
    <row r="910" ht="11.25" customHeight="1"/>
    <row r="911" ht="11.25" customHeight="1"/>
    <row r="912" ht="11.25" customHeight="1"/>
    <row r="913" ht="11.25" customHeight="1"/>
    <row r="914" ht="11.25" customHeight="1"/>
    <row r="915" ht="11.25" customHeight="1"/>
    <row r="916" ht="11.25" customHeight="1"/>
    <row r="917" ht="11.25" customHeight="1"/>
    <row r="918" ht="11.25" customHeight="1"/>
    <row r="919" ht="11.25" customHeight="1"/>
    <row r="920" ht="11.25" customHeight="1"/>
    <row r="921" ht="11.25" customHeight="1"/>
    <row r="922" ht="11.25" customHeight="1"/>
    <row r="923" ht="11.25" customHeight="1"/>
    <row r="924" ht="11.25" customHeight="1"/>
    <row r="925" ht="11.25" customHeight="1"/>
    <row r="926" ht="11.25" customHeight="1"/>
    <row r="927" ht="11.25" customHeight="1"/>
    <row r="928" ht="11.25" customHeight="1"/>
    <row r="929" ht="11.25" customHeight="1"/>
    <row r="930" ht="11.25" customHeight="1"/>
    <row r="931" ht="11.25" customHeight="1"/>
    <row r="932" ht="11.25" customHeight="1"/>
    <row r="933" ht="11.25" customHeight="1"/>
    <row r="934" ht="11.25" customHeight="1"/>
    <row r="935" ht="11.25" customHeight="1"/>
    <row r="936" ht="11.25" customHeight="1"/>
    <row r="937" ht="11.25" customHeight="1"/>
    <row r="938" ht="11.25" customHeight="1"/>
    <row r="939" ht="11.25" customHeight="1"/>
    <row r="940" ht="11.25" customHeight="1"/>
    <row r="941" ht="11.25" customHeight="1"/>
    <row r="942" ht="11.25" customHeight="1"/>
    <row r="943" ht="11.25" customHeight="1"/>
    <row r="944" ht="11.25" customHeight="1"/>
    <row r="945" ht="11.25" customHeight="1"/>
    <row r="946" ht="11.25" customHeight="1"/>
    <row r="947" ht="11.25" customHeight="1"/>
    <row r="948" ht="11.25" customHeight="1"/>
    <row r="949" ht="11.25" customHeight="1"/>
    <row r="950" ht="11.25" customHeight="1"/>
    <row r="951" ht="11.25" customHeight="1"/>
    <row r="952" ht="11.25" customHeight="1"/>
    <row r="953" ht="11.25" customHeight="1"/>
    <row r="954" ht="11.25" customHeight="1"/>
    <row r="955" ht="11.25" customHeight="1"/>
    <row r="956" ht="11.25" customHeight="1"/>
    <row r="957" ht="11.25" customHeight="1"/>
    <row r="958" ht="11.25" customHeight="1"/>
    <row r="959" ht="11.25" customHeight="1"/>
    <row r="960" ht="11.25" customHeight="1"/>
    <row r="961" ht="11.25" customHeight="1"/>
    <row r="962" ht="11.25" customHeight="1"/>
    <row r="963" ht="11.25" customHeight="1"/>
    <row r="964" ht="11.25" customHeight="1"/>
    <row r="965" ht="11.25" customHeight="1"/>
    <row r="966" ht="11.25" customHeight="1"/>
    <row r="967" ht="11.25" customHeight="1"/>
    <row r="968" ht="11.25" customHeight="1"/>
    <row r="969" ht="11.25" customHeight="1"/>
    <row r="970" ht="11.25" customHeight="1"/>
    <row r="971" ht="11.25" customHeight="1"/>
    <row r="972" ht="11.25" customHeight="1"/>
    <row r="973" ht="11.25" customHeight="1"/>
    <row r="974" ht="11.25" customHeight="1"/>
    <row r="975" ht="11.25" customHeight="1"/>
    <row r="976" ht="11.25" customHeight="1"/>
    <row r="977" ht="11.25" customHeight="1"/>
    <row r="978" ht="11.25" customHeight="1"/>
    <row r="979" ht="11.25" customHeight="1"/>
    <row r="980" ht="11.25" customHeight="1"/>
    <row r="981" ht="11.25" customHeight="1"/>
    <row r="982" ht="11.25" customHeight="1"/>
    <row r="983" ht="11.25" customHeight="1"/>
    <row r="984" ht="11.25" customHeight="1"/>
    <row r="985" ht="11.25" customHeight="1"/>
    <row r="986" ht="11.25" customHeight="1"/>
    <row r="987" ht="11.25" customHeight="1"/>
    <row r="988" ht="11.25" customHeight="1"/>
    <row r="989" ht="11.25" customHeight="1"/>
    <row r="990" ht="11.25" customHeight="1"/>
    <row r="991" ht="11.25" customHeight="1"/>
    <row r="992" ht="11.25" customHeight="1"/>
    <row r="993" ht="11.25" customHeight="1"/>
    <row r="994" ht="11.25" customHeight="1"/>
    <row r="995" ht="11.25" customHeight="1"/>
    <row r="996" ht="11.25" customHeight="1"/>
    <row r="997" ht="11.25" customHeight="1"/>
    <row r="998" ht="11.25" customHeight="1"/>
    <row r="999" ht="11.25" customHeight="1"/>
    <row r="1000" ht="11.25" customHeight="1"/>
  </sheetData>
  <hyperlinks>
    <hyperlink display="Définitions et sources" location="'Définitions'!A1" ref="B10"/>
    <hyperlink display="Fréquentation des salles de cinéma" location="'freqciné'!A1" ref="B13"/>
    <hyperlink display="Décomposition de la recette guichet" location="'recette_guichet_M€'!A1" ref="B14"/>
    <hyperlink display="Fréquentation mensuelle" location="mois_Mentrees!A1" ref="B15"/>
    <hyperlink display="Fréquentation hebdomadaire" location="sem_Mentrees!A1" ref="B16"/>
    <hyperlink display="Fréquentation par jour" location="'jour_%entrees'!A1" ref="B17"/>
    <hyperlink display="Fréquentation des salles de cinéma (entrées, séances, recettes)" location="'fréqu_LM'!A1" ref="B20"/>
    <hyperlink display="Films en exploitation en salles depuis 1949 selon la grande nationalité" location="exploit_nb_films!A1" ref="B22"/>
    <hyperlink display="Films en exploitation" location="'exploit_M€'!A1" ref="B23"/>
    <hyperlink display="Films en exploitation selon leur nationalité" location="natio_nb_films!A1" ref="B24"/>
    <hyperlink display="Films en exploitation selon leur nombre d'entrées" location="entrees_nb_films!A1" ref="B25"/>
    <hyperlink display="Performance des films en exploitation" location="perform!A1" ref="B26"/>
    <hyperlink display="Films français en exploitation selon leur nombre d'entrées" location="null!A1" ref="B27"/>
    <hyperlink display="Films en exploitation selon leur âge*" location="null!A1" ref="B28"/>
    <hyperlink display="Films en exploitation selon leur recommandation" location="null!A1" ref="B29"/>
    <hyperlink display="Films sortis dans l'année selon leur nationalité" location="null!A1" ref="B32"/>
    <hyperlink display="Films sortis dans l'année selon leur nombre d'entrées" location="null!A1" ref="B33"/>
    <hyperlink display="Films en première exclusivité en salles selon leur genre" location="genre_nb_films!A1" ref="B34"/>
    <hyperlink display="Performance des films sortis dans l'année" location="null!A1" ref="B35"/>
    <hyperlink display="Films sortis dans l'année selon leur recommandation" location="null!A1" ref="B36"/>
  </hyperlinks>
  <printOptions/>
  <pageMargins bottom="0.7874015748031497" footer="0.0" header="0.0" left="0.5905511811023623" right="0.5905511811023623" top="0.7874015748031497"/>
  <pageSetup paperSize="9" scale="90"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71"/>
    <col customWidth="1" min="2" max="13" width="9.71"/>
    <col customWidth="1" min="14" max="14" width="10.71"/>
  </cols>
  <sheetData>
    <row r="1" ht="11.25" customHeight="1">
      <c r="A1" s="57" t="s">
        <v>29</v>
      </c>
      <c r="B1" s="58" t="s">
        <v>41</v>
      </c>
      <c r="C1" s="58" t="s">
        <v>42</v>
      </c>
      <c r="D1" s="58" t="s">
        <v>43</v>
      </c>
      <c r="E1" s="58" t="s">
        <v>44</v>
      </c>
      <c r="F1" s="58" t="s">
        <v>45</v>
      </c>
      <c r="G1" s="58" t="s">
        <v>46</v>
      </c>
      <c r="H1" s="58" t="s">
        <v>47</v>
      </c>
      <c r="I1" s="58" t="s">
        <v>48</v>
      </c>
      <c r="J1" s="58" t="s">
        <v>49</v>
      </c>
      <c r="K1" s="58" t="s">
        <v>50</v>
      </c>
      <c r="L1" s="58" t="s">
        <v>51</v>
      </c>
      <c r="M1" s="58" t="s">
        <v>52</v>
      </c>
      <c r="N1" s="58" t="s">
        <v>53</v>
      </c>
    </row>
    <row r="2" ht="11.25" customHeight="1">
      <c r="A2" s="23">
        <v>1980.0</v>
      </c>
      <c r="B2" s="27">
        <v>301936.0</v>
      </c>
      <c r="C2" s="27">
        <v>286448.0</v>
      </c>
      <c r="D2" s="27">
        <v>302696.0</v>
      </c>
      <c r="E2" s="27">
        <v>302721.0</v>
      </c>
      <c r="F2" s="27">
        <v>874829.0</v>
      </c>
      <c r="G2" s="27">
        <v>281828.0</v>
      </c>
      <c r="H2" s="27">
        <v>293609.0</v>
      </c>
      <c r="I2" s="27">
        <v>290357.0</v>
      </c>
      <c r="J2" s="27">
        <v>287557.0</v>
      </c>
      <c r="K2" s="27">
        <v>301428.0</v>
      </c>
      <c r="L2" s="27">
        <v>301513.0</v>
      </c>
      <c r="M2" s="27">
        <v>316722.0</v>
      </c>
      <c r="N2" s="68">
        <f t="shared" ref="N2:N42" si="1">SUM(B2:M2)</f>
        <v>4141644</v>
      </c>
    </row>
    <row r="3" ht="11.25" customHeight="1">
      <c r="A3" s="23">
        <v>1981.0</v>
      </c>
      <c r="B3" s="27">
        <v>318687.0</v>
      </c>
      <c r="C3" s="27">
        <v>290497.0</v>
      </c>
      <c r="D3" s="27">
        <v>318333.0</v>
      </c>
      <c r="E3" s="27">
        <v>313932.0</v>
      </c>
      <c r="F3" s="27">
        <v>314481.0</v>
      </c>
      <c r="G3" s="27">
        <v>292652.0</v>
      </c>
      <c r="H3" s="27">
        <v>302348.0</v>
      </c>
      <c r="I3" s="27">
        <v>299412.0</v>
      </c>
      <c r="J3" s="27">
        <v>297156.0</v>
      </c>
      <c r="K3" s="27">
        <v>314757.0</v>
      </c>
      <c r="L3" s="27">
        <v>315097.0</v>
      </c>
      <c r="M3" s="27">
        <v>337699.0</v>
      </c>
      <c r="N3" s="68">
        <f t="shared" si="1"/>
        <v>3715051</v>
      </c>
    </row>
    <row r="4" ht="11.25" customHeight="1">
      <c r="A4" s="23">
        <v>1982.0</v>
      </c>
      <c r="B4" s="27">
        <v>335073.0</v>
      </c>
      <c r="C4" s="27">
        <v>303302.0</v>
      </c>
      <c r="D4" s="27">
        <v>331579.0</v>
      </c>
      <c r="E4" s="27">
        <v>322572.0</v>
      </c>
      <c r="F4" s="27">
        <v>324044.0</v>
      </c>
      <c r="G4" s="27">
        <v>298018.0</v>
      </c>
      <c r="H4" s="27">
        <v>312378.0</v>
      </c>
      <c r="I4" s="27">
        <v>317860.0</v>
      </c>
      <c r="J4" s="27">
        <v>314376.0</v>
      </c>
      <c r="K4" s="27">
        <v>336834.0</v>
      </c>
      <c r="L4" s="27">
        <v>328896.0</v>
      </c>
      <c r="M4" s="27">
        <v>347872.0</v>
      </c>
      <c r="N4" s="68">
        <f t="shared" si="1"/>
        <v>3872804</v>
      </c>
    </row>
    <row r="5" ht="11.25" customHeight="1">
      <c r="A5" s="23">
        <v>1983.0</v>
      </c>
      <c r="B5" s="27">
        <v>344064.0</v>
      </c>
      <c r="C5" s="27">
        <v>317419.0</v>
      </c>
      <c r="D5" s="27">
        <v>345959.0</v>
      </c>
      <c r="E5" s="27">
        <v>334172.0</v>
      </c>
      <c r="F5" s="27">
        <v>333414.0</v>
      </c>
      <c r="G5" s="27">
        <v>308634.0</v>
      </c>
      <c r="H5" s="27">
        <v>320442.0</v>
      </c>
      <c r="I5" s="27">
        <v>327377.0</v>
      </c>
      <c r="J5" s="27">
        <v>329974.0</v>
      </c>
      <c r="K5" s="27">
        <v>355068.0</v>
      </c>
      <c r="L5" s="27">
        <v>350356.0</v>
      </c>
      <c r="M5" s="27">
        <v>370171.0</v>
      </c>
      <c r="N5" s="68">
        <f t="shared" si="1"/>
        <v>4037050</v>
      </c>
    </row>
    <row r="6" ht="11.25" customHeight="1">
      <c r="A6" s="23">
        <v>1984.0</v>
      </c>
      <c r="B6" s="27">
        <v>367153.0</v>
      </c>
      <c r="C6" s="27">
        <v>351965.0</v>
      </c>
      <c r="D6" s="27">
        <v>370666.0</v>
      </c>
      <c r="E6" s="27">
        <v>368428.0</v>
      </c>
      <c r="F6" s="27">
        <v>356158.0</v>
      </c>
      <c r="G6" s="27">
        <v>330693.0</v>
      </c>
      <c r="H6" s="27">
        <v>335121.0</v>
      </c>
      <c r="I6" s="27">
        <v>347834.0</v>
      </c>
      <c r="J6" s="27">
        <v>350975.0</v>
      </c>
      <c r="K6" s="27">
        <v>370860.0</v>
      </c>
      <c r="L6" s="27">
        <v>369703.0</v>
      </c>
      <c r="M6" s="27">
        <v>401232.0</v>
      </c>
      <c r="N6" s="68">
        <f t="shared" si="1"/>
        <v>4320788</v>
      </c>
    </row>
    <row r="7" ht="11.25" customHeight="1">
      <c r="A7" s="23">
        <v>1985.0</v>
      </c>
      <c r="B7" s="27">
        <v>378915.0</v>
      </c>
      <c r="C7" s="27">
        <v>350901.0</v>
      </c>
      <c r="D7" s="27">
        <v>386388.0</v>
      </c>
      <c r="E7" s="27">
        <v>376684.0</v>
      </c>
      <c r="F7" s="27">
        <v>374216.0</v>
      </c>
      <c r="G7" s="27">
        <v>345797.0</v>
      </c>
      <c r="H7" s="27">
        <v>346646.0</v>
      </c>
      <c r="I7" s="27">
        <v>349345.0</v>
      </c>
      <c r="J7" s="27">
        <v>355394.0</v>
      </c>
      <c r="K7" s="27">
        <v>378713.0</v>
      </c>
      <c r="L7" s="27">
        <v>374375.0</v>
      </c>
      <c r="M7" s="27">
        <v>401304.0</v>
      </c>
      <c r="N7" s="68">
        <f t="shared" si="1"/>
        <v>4418678</v>
      </c>
    </row>
    <row r="8" ht="11.25" customHeight="1">
      <c r="A8" s="23">
        <v>1986.0</v>
      </c>
      <c r="B8" s="27">
        <v>389871.0</v>
      </c>
      <c r="C8" s="27">
        <v>360845.0</v>
      </c>
      <c r="D8" s="27">
        <v>398989.0</v>
      </c>
      <c r="E8" s="27">
        <v>374924.0</v>
      </c>
      <c r="F8" s="27">
        <v>378832.0</v>
      </c>
      <c r="G8" s="27">
        <v>344430.0</v>
      </c>
      <c r="H8" s="27">
        <v>344986.0</v>
      </c>
      <c r="I8" s="27">
        <v>353262.0</v>
      </c>
      <c r="J8" s="27">
        <v>356455.0</v>
      </c>
      <c r="K8" s="27">
        <v>380025.0</v>
      </c>
      <c r="L8" s="27">
        <v>378249.0</v>
      </c>
      <c r="M8" s="27">
        <v>400364.0</v>
      </c>
      <c r="N8" s="68">
        <f t="shared" si="1"/>
        <v>4461232</v>
      </c>
    </row>
    <row r="9" ht="11.25" customHeight="1">
      <c r="A9" s="23">
        <v>1987.0</v>
      </c>
      <c r="B9" s="27">
        <v>382661.0</v>
      </c>
      <c r="C9" s="27">
        <v>359439.0</v>
      </c>
      <c r="D9" s="27">
        <v>388549.0</v>
      </c>
      <c r="E9" s="27">
        <v>379905.0</v>
      </c>
      <c r="F9" s="27">
        <v>369668.0</v>
      </c>
      <c r="G9" s="27">
        <v>345592.0</v>
      </c>
      <c r="H9" s="27">
        <v>336182.0</v>
      </c>
      <c r="I9" s="27">
        <v>339923.0</v>
      </c>
      <c r="J9" s="27">
        <v>344760.0</v>
      </c>
      <c r="K9" s="27">
        <v>358742.0</v>
      </c>
      <c r="L9" s="27">
        <v>353983.0</v>
      </c>
      <c r="M9" s="27">
        <v>373989.0</v>
      </c>
      <c r="N9" s="68">
        <f t="shared" si="1"/>
        <v>4333393</v>
      </c>
    </row>
    <row r="10" ht="11.25" customHeight="1">
      <c r="A10" s="23">
        <v>1988.0</v>
      </c>
      <c r="B10" s="27">
        <v>359643.0</v>
      </c>
      <c r="C10" s="27">
        <v>347242.0</v>
      </c>
      <c r="D10" s="27">
        <v>357047.0</v>
      </c>
      <c r="E10" s="27">
        <v>342273.0</v>
      </c>
      <c r="F10" s="27">
        <v>337976.0</v>
      </c>
      <c r="G10" s="27">
        <v>308523.0</v>
      </c>
      <c r="H10" s="27">
        <v>301198.0</v>
      </c>
      <c r="I10" s="27">
        <v>301814.0</v>
      </c>
      <c r="J10" s="27">
        <v>311537.0</v>
      </c>
      <c r="K10" s="27">
        <v>340679.0</v>
      </c>
      <c r="L10" s="27">
        <v>335355.0</v>
      </c>
      <c r="M10" s="27">
        <v>352406.0</v>
      </c>
      <c r="N10" s="68">
        <f t="shared" si="1"/>
        <v>3995693</v>
      </c>
    </row>
    <row r="11" ht="11.25" customHeight="1">
      <c r="A11" s="23">
        <v>1989.0</v>
      </c>
      <c r="B11" s="27">
        <v>340783.0</v>
      </c>
      <c r="C11" s="27">
        <v>320631.0</v>
      </c>
      <c r="D11" s="27">
        <v>345039.0</v>
      </c>
      <c r="E11" s="27">
        <v>334112.0</v>
      </c>
      <c r="F11" s="27">
        <v>329438.0</v>
      </c>
      <c r="G11" s="27">
        <v>305675.0</v>
      </c>
      <c r="H11" s="27">
        <v>298490.0</v>
      </c>
      <c r="I11" s="27">
        <v>299564.0</v>
      </c>
      <c r="J11" s="27">
        <v>311527.0</v>
      </c>
      <c r="K11" s="27">
        <v>334138.0</v>
      </c>
      <c r="L11" s="27">
        <v>320800.0</v>
      </c>
      <c r="M11" s="27">
        <v>346775.0</v>
      </c>
      <c r="N11" s="68">
        <f t="shared" si="1"/>
        <v>3886972</v>
      </c>
    </row>
    <row r="12" ht="11.25" customHeight="1">
      <c r="A12" s="23">
        <v>1990.0</v>
      </c>
      <c r="B12" s="27">
        <v>332055.0</v>
      </c>
      <c r="C12" s="27">
        <v>313914.0</v>
      </c>
      <c r="D12" s="27">
        <v>328282.0</v>
      </c>
      <c r="E12" s="27">
        <v>336179.0</v>
      </c>
      <c r="F12" s="27">
        <v>319126.0</v>
      </c>
      <c r="G12" s="27">
        <v>296124.0</v>
      </c>
      <c r="H12" s="27">
        <v>286868.0</v>
      </c>
      <c r="I12" s="27">
        <v>288426.0</v>
      </c>
      <c r="J12" s="27">
        <v>306001.0</v>
      </c>
      <c r="K12" s="27">
        <v>324903.0</v>
      </c>
      <c r="L12" s="27">
        <v>319606.0</v>
      </c>
      <c r="M12" s="27">
        <v>343831.0</v>
      </c>
      <c r="N12" s="68">
        <f t="shared" si="1"/>
        <v>3795315</v>
      </c>
    </row>
    <row r="13" ht="11.25" customHeight="1">
      <c r="A13" s="23">
        <v>1991.0</v>
      </c>
      <c r="B13" s="27">
        <v>334680.0</v>
      </c>
      <c r="C13" s="27">
        <v>309923.0</v>
      </c>
      <c r="D13" s="27">
        <v>327751.0</v>
      </c>
      <c r="E13" s="27">
        <v>313369.0</v>
      </c>
      <c r="F13" s="27">
        <v>317746.0</v>
      </c>
      <c r="G13" s="27">
        <v>289822.0</v>
      </c>
      <c r="H13" s="27">
        <v>278201.0</v>
      </c>
      <c r="I13" s="27">
        <v>286757.0</v>
      </c>
      <c r="J13" s="27">
        <v>296773.0</v>
      </c>
      <c r="K13" s="27">
        <v>313734.0</v>
      </c>
      <c r="L13" s="27">
        <v>307810.0</v>
      </c>
      <c r="M13" s="27">
        <v>333212.0</v>
      </c>
      <c r="N13" s="68">
        <f t="shared" si="1"/>
        <v>3709778</v>
      </c>
    </row>
    <row r="14" ht="11.25" customHeight="1">
      <c r="A14" s="23">
        <v>1992.0</v>
      </c>
      <c r="B14" s="27">
        <v>320041.0</v>
      </c>
      <c r="C14" s="27">
        <v>303715.0</v>
      </c>
      <c r="D14" s="27">
        <v>318492.0</v>
      </c>
      <c r="E14" s="27">
        <v>306445.0</v>
      </c>
      <c r="F14" s="27">
        <v>297860.0</v>
      </c>
      <c r="G14" s="27">
        <v>283683.0</v>
      </c>
      <c r="H14" s="27">
        <v>275694.0</v>
      </c>
      <c r="I14" s="27">
        <v>279599.0</v>
      </c>
      <c r="J14" s="27">
        <v>289751.0</v>
      </c>
      <c r="K14" s="27">
        <v>307187.0</v>
      </c>
      <c r="L14" s="27">
        <v>292056.0</v>
      </c>
      <c r="M14" s="27">
        <v>327167.0</v>
      </c>
      <c r="N14" s="68">
        <f t="shared" si="1"/>
        <v>3601690</v>
      </c>
    </row>
    <row r="15" ht="11.25" customHeight="1">
      <c r="A15" s="23">
        <v>1993.0</v>
      </c>
      <c r="B15" s="27">
        <v>305503.0</v>
      </c>
      <c r="C15" s="27">
        <v>283541.0</v>
      </c>
      <c r="D15" s="27">
        <v>311217.0</v>
      </c>
      <c r="E15" s="27">
        <v>324054.0</v>
      </c>
      <c r="F15" s="27">
        <v>305747.0</v>
      </c>
      <c r="G15" s="27">
        <v>295561.0</v>
      </c>
      <c r="H15" s="27">
        <v>291392.0</v>
      </c>
      <c r="I15" s="27">
        <v>293820.0</v>
      </c>
      <c r="J15" s="27">
        <v>293859.0</v>
      </c>
      <c r="K15" s="27">
        <v>321468.0</v>
      </c>
      <c r="L15" s="27">
        <v>303133.0</v>
      </c>
      <c r="M15" s="27">
        <v>329492.0</v>
      </c>
      <c r="N15" s="68">
        <f t="shared" si="1"/>
        <v>3658787</v>
      </c>
    </row>
    <row r="16" ht="11.25" customHeight="1">
      <c r="A16" s="23">
        <v>1994.0</v>
      </c>
      <c r="B16" s="27">
        <v>324224.0</v>
      </c>
      <c r="C16" s="27">
        <v>305719.0</v>
      </c>
      <c r="D16" s="27">
        <v>325869.0</v>
      </c>
      <c r="E16" s="27">
        <v>325357.0</v>
      </c>
      <c r="F16" s="27">
        <v>316418.0</v>
      </c>
      <c r="G16" s="27">
        <v>302739.0</v>
      </c>
      <c r="H16" s="27">
        <v>289881.0</v>
      </c>
      <c r="I16" s="27">
        <v>298812.0</v>
      </c>
      <c r="J16" s="27">
        <v>297079.0</v>
      </c>
      <c r="K16" s="27">
        <v>323002.0</v>
      </c>
      <c r="L16" s="27">
        <v>319179.0</v>
      </c>
      <c r="M16" s="27">
        <v>350330.0</v>
      </c>
      <c r="N16" s="68">
        <f t="shared" si="1"/>
        <v>3778609</v>
      </c>
    </row>
    <row r="17" ht="11.25" customHeight="1">
      <c r="A17" s="23">
        <v>1995.0</v>
      </c>
      <c r="B17" s="27">
        <v>334629.0</v>
      </c>
      <c r="C17" s="27">
        <v>312850.0</v>
      </c>
      <c r="D17" s="27">
        <v>335175.0</v>
      </c>
      <c r="E17" s="27">
        <v>338581.0</v>
      </c>
      <c r="F17" s="27">
        <v>332070.0</v>
      </c>
      <c r="G17" s="27">
        <v>315052.0</v>
      </c>
      <c r="H17" s="27">
        <v>298532.0</v>
      </c>
      <c r="I17" s="27">
        <v>303639.0</v>
      </c>
      <c r="J17" s="27">
        <v>308223.0</v>
      </c>
      <c r="K17" s="27">
        <v>336397.0</v>
      </c>
      <c r="L17" s="27">
        <v>328424.0</v>
      </c>
      <c r="M17" s="27">
        <v>365901.0</v>
      </c>
      <c r="N17" s="68">
        <f t="shared" si="1"/>
        <v>3909473</v>
      </c>
    </row>
    <row r="18" ht="11.25" customHeight="1">
      <c r="A18" s="23">
        <v>1996.0</v>
      </c>
      <c r="B18" s="27">
        <v>353592.14285714284</v>
      </c>
      <c r="C18" s="27">
        <v>337484.4285714286</v>
      </c>
      <c r="D18" s="27">
        <v>351255.28571428574</v>
      </c>
      <c r="E18" s="27">
        <v>361104.14285714284</v>
      </c>
      <c r="F18" s="27">
        <v>353441.4285714286</v>
      </c>
      <c r="G18" s="27">
        <v>325224.14285714284</v>
      </c>
      <c r="H18" s="27">
        <v>327520.0</v>
      </c>
      <c r="I18" s="27">
        <v>330811.85714285716</v>
      </c>
      <c r="J18" s="27">
        <v>340054.0</v>
      </c>
      <c r="K18" s="27">
        <v>364666.5714285714</v>
      </c>
      <c r="L18" s="27">
        <v>361365.4285714286</v>
      </c>
      <c r="M18" s="27">
        <v>404661.5714285714</v>
      </c>
      <c r="N18" s="68">
        <f t="shared" si="1"/>
        <v>4211181</v>
      </c>
    </row>
    <row r="19" ht="11.25" customHeight="1">
      <c r="A19" s="23">
        <v>1997.0</v>
      </c>
      <c r="B19" s="27">
        <v>379366.0</v>
      </c>
      <c r="C19" s="27">
        <v>368216.0</v>
      </c>
      <c r="D19" s="27">
        <v>389077.0</v>
      </c>
      <c r="E19" s="27">
        <v>377817.0</v>
      </c>
      <c r="F19" s="27">
        <v>374330.0</v>
      </c>
      <c r="G19" s="27">
        <v>358011.0</v>
      </c>
      <c r="H19" s="27">
        <v>344883.0</v>
      </c>
      <c r="I19" s="27">
        <v>361370.0</v>
      </c>
      <c r="J19" s="27">
        <v>346433.0</v>
      </c>
      <c r="K19" s="27">
        <v>380844.0</v>
      </c>
      <c r="L19" s="27">
        <v>401252.0</v>
      </c>
      <c r="M19" s="27">
        <v>411817.0</v>
      </c>
      <c r="N19" s="68">
        <f t="shared" si="1"/>
        <v>4493416</v>
      </c>
    </row>
    <row r="20" ht="11.25" customHeight="1">
      <c r="A20" s="23">
        <v>1998.0</v>
      </c>
      <c r="B20" s="27">
        <v>384870.0</v>
      </c>
      <c r="C20" s="27">
        <v>367096.0</v>
      </c>
      <c r="D20" s="27">
        <v>378052.0</v>
      </c>
      <c r="E20" s="27">
        <v>395635.0</v>
      </c>
      <c r="F20" s="27">
        <v>407373.07</v>
      </c>
      <c r="G20" s="27">
        <v>374292.72</v>
      </c>
      <c r="H20" s="27">
        <v>358922.34</v>
      </c>
      <c r="I20" s="27">
        <v>377781.54</v>
      </c>
      <c r="J20" s="27">
        <v>361074.73</v>
      </c>
      <c r="K20" s="27">
        <v>395740.0</v>
      </c>
      <c r="L20" s="27">
        <v>390984.0</v>
      </c>
      <c r="M20" s="27">
        <v>435753.0</v>
      </c>
      <c r="N20" s="68">
        <f t="shared" si="1"/>
        <v>4627574.4</v>
      </c>
    </row>
    <row r="21" ht="11.25" customHeight="1">
      <c r="A21" s="23">
        <v>1999.0</v>
      </c>
      <c r="B21" s="27">
        <v>421615.0</v>
      </c>
      <c r="C21" s="27">
        <v>414329.0</v>
      </c>
      <c r="D21" s="27">
        <v>416732.0</v>
      </c>
      <c r="E21" s="27">
        <v>436264.0</v>
      </c>
      <c r="F21" s="27">
        <v>420001.0</v>
      </c>
      <c r="G21" s="27">
        <v>398148.0</v>
      </c>
      <c r="H21" s="27">
        <v>389960.0</v>
      </c>
      <c r="I21" s="27">
        <v>394708.0</v>
      </c>
      <c r="J21" s="27">
        <v>389531.0</v>
      </c>
      <c r="K21" s="27">
        <v>445067.0</v>
      </c>
      <c r="L21" s="27">
        <v>416101.0</v>
      </c>
      <c r="M21" s="27">
        <v>456539.0</v>
      </c>
      <c r="N21" s="68">
        <f t="shared" si="1"/>
        <v>4998995</v>
      </c>
    </row>
    <row r="22" ht="11.25" customHeight="1">
      <c r="A22" s="23">
        <v>2000.0</v>
      </c>
      <c r="B22" s="27">
        <v>449584.0</v>
      </c>
      <c r="C22" s="27">
        <v>443154.0</v>
      </c>
      <c r="D22" s="27">
        <v>431447.0</v>
      </c>
      <c r="E22" s="27">
        <v>473436.0</v>
      </c>
      <c r="F22" s="27">
        <v>429621.0</v>
      </c>
      <c r="G22" s="27">
        <v>422174.0</v>
      </c>
      <c r="H22" s="27">
        <v>401480.0</v>
      </c>
      <c r="I22" s="27">
        <v>399659.0</v>
      </c>
      <c r="J22" s="27">
        <v>418438.0</v>
      </c>
      <c r="K22" s="27">
        <v>443576.0</v>
      </c>
      <c r="L22" s="27">
        <v>447221.0</v>
      </c>
      <c r="M22" s="27">
        <v>490377.0</v>
      </c>
      <c r="N22" s="68">
        <f t="shared" si="1"/>
        <v>5250167</v>
      </c>
    </row>
    <row r="23" ht="11.25" customHeight="1">
      <c r="A23" s="23">
        <v>2001.0</v>
      </c>
      <c r="B23" s="27">
        <v>479049.0</v>
      </c>
      <c r="C23" s="27">
        <v>450673.0</v>
      </c>
      <c r="D23" s="27">
        <v>489400.0</v>
      </c>
      <c r="E23" s="27">
        <v>491531.0</v>
      </c>
      <c r="F23" s="27">
        <v>454720.0</v>
      </c>
      <c r="G23" s="27">
        <v>437723.0</v>
      </c>
      <c r="H23" s="27">
        <v>433709.0</v>
      </c>
      <c r="I23" s="27">
        <v>444146.0</v>
      </c>
      <c r="J23" s="27">
        <v>450765.0</v>
      </c>
      <c r="K23" s="27">
        <v>457662.0</v>
      </c>
      <c r="L23" s="27">
        <v>460780.0</v>
      </c>
      <c r="M23" s="27">
        <v>483563.0</v>
      </c>
      <c r="N23" s="68">
        <f t="shared" si="1"/>
        <v>5533721</v>
      </c>
    </row>
    <row r="24" ht="11.25" customHeight="1">
      <c r="A24" s="23">
        <v>2002.0</v>
      </c>
      <c r="B24" s="27">
        <v>456188.0</v>
      </c>
      <c r="C24" s="27">
        <v>450603.0</v>
      </c>
      <c r="D24" s="27">
        <v>487845.0</v>
      </c>
      <c r="E24" s="27">
        <v>478678.0</v>
      </c>
      <c r="F24" s="27">
        <v>467501.0</v>
      </c>
      <c r="G24" s="27">
        <v>465941.0</v>
      </c>
      <c r="H24" s="27">
        <v>445956.0</v>
      </c>
      <c r="I24" s="27">
        <v>461497.0</v>
      </c>
      <c r="J24" s="27">
        <v>452807.0</v>
      </c>
      <c r="K24" s="27">
        <v>482795.0</v>
      </c>
      <c r="L24" s="27">
        <v>489955.0</v>
      </c>
      <c r="M24" s="27">
        <v>484479.0</v>
      </c>
      <c r="N24" s="68">
        <f t="shared" si="1"/>
        <v>5624245</v>
      </c>
    </row>
    <row r="25" ht="11.25" customHeight="1">
      <c r="A25" s="23">
        <v>2003.0</v>
      </c>
      <c r="B25" s="27">
        <v>456180.16</v>
      </c>
      <c r="C25" s="27">
        <v>469813.87</v>
      </c>
      <c r="D25" s="27">
        <v>513686.77</v>
      </c>
      <c r="E25" s="27">
        <v>501380.08</v>
      </c>
      <c r="F25" s="27">
        <v>486303.62</v>
      </c>
      <c r="G25" s="27">
        <v>469311.39</v>
      </c>
      <c r="H25" s="27">
        <v>449626.8</v>
      </c>
      <c r="I25" s="27">
        <v>462352.08</v>
      </c>
      <c r="J25" s="27">
        <v>454752.23</v>
      </c>
      <c r="K25" s="27">
        <v>503368.1</v>
      </c>
      <c r="L25" s="27">
        <v>507682.04</v>
      </c>
      <c r="M25" s="27">
        <v>499057.86</v>
      </c>
      <c r="N25" s="68">
        <f t="shared" si="1"/>
        <v>5773515</v>
      </c>
    </row>
    <row r="26" ht="11.25" customHeight="1">
      <c r="A26" s="23">
        <v>2004.0</v>
      </c>
      <c r="B26" s="27">
        <v>488660.635</v>
      </c>
      <c r="C26" s="27">
        <v>513711.365</v>
      </c>
      <c r="D26" s="27">
        <v>507299.415</v>
      </c>
      <c r="E26" s="27">
        <v>524743.2579999999</v>
      </c>
      <c r="F26" s="27">
        <v>508202.21499999997</v>
      </c>
      <c r="G26" s="27">
        <v>474715.386</v>
      </c>
      <c r="H26" s="27">
        <v>492159.81100000005</v>
      </c>
      <c r="I26" s="27">
        <v>480769.915</v>
      </c>
      <c r="J26" s="27">
        <v>473945.086</v>
      </c>
      <c r="K26" s="27">
        <v>548527.16</v>
      </c>
      <c r="L26" s="27">
        <v>494934.754</v>
      </c>
      <c r="M26" s="27">
        <v>546746.0</v>
      </c>
      <c r="N26" s="68">
        <f t="shared" si="1"/>
        <v>6054415</v>
      </c>
    </row>
    <row r="27" ht="11.25" customHeight="1">
      <c r="A27" s="23">
        <v>2005.0</v>
      </c>
      <c r="B27" s="27">
        <v>499163.46404961945</v>
      </c>
      <c r="C27" s="27">
        <v>499883.5817689708</v>
      </c>
      <c r="D27" s="27">
        <v>520319.175057561</v>
      </c>
      <c r="E27" s="27">
        <v>529814.6168853458</v>
      </c>
      <c r="F27" s="27">
        <v>504516.1622385029</v>
      </c>
      <c r="G27" s="27">
        <v>484295.2599273891</v>
      </c>
      <c r="H27" s="27">
        <v>492580.83260315546</v>
      </c>
      <c r="I27" s="27">
        <v>487981.64985788584</v>
      </c>
      <c r="J27" s="27">
        <v>477697.7110418608</v>
      </c>
      <c r="K27" s="27">
        <v>540434.2033908183</v>
      </c>
      <c r="L27" s="27">
        <v>513498.8787962898</v>
      </c>
      <c r="M27" s="27">
        <v>537652.4643826006</v>
      </c>
      <c r="N27" s="68">
        <f t="shared" si="1"/>
        <v>6087838</v>
      </c>
    </row>
    <row r="28" ht="11.25" customHeight="1">
      <c r="A28" s="23">
        <v>2006.0</v>
      </c>
      <c r="B28" s="27">
        <v>508151.0</v>
      </c>
      <c r="C28" s="27">
        <v>520959.0</v>
      </c>
      <c r="D28" s="27">
        <v>541606.4488157331</v>
      </c>
      <c r="E28" s="27">
        <v>561197.7429625517</v>
      </c>
      <c r="F28" s="27">
        <v>526777.6368648196</v>
      </c>
      <c r="G28" s="27">
        <v>507534.34171353886</v>
      </c>
      <c r="H28" s="27">
        <v>503657.2829602264</v>
      </c>
      <c r="I28" s="27">
        <v>485006.8563990106</v>
      </c>
      <c r="J28" s="27">
        <v>484945.1059758576</v>
      </c>
      <c r="K28" s="27">
        <v>535994.5843082622</v>
      </c>
      <c r="L28" s="27">
        <v>514839.4640987504</v>
      </c>
      <c r="M28" s="27">
        <v>549009.5359012496</v>
      </c>
      <c r="N28" s="68">
        <f t="shared" si="1"/>
        <v>6239679</v>
      </c>
    </row>
    <row r="29" ht="11.25" customHeight="1">
      <c r="A29" s="23">
        <v>2007.0</v>
      </c>
      <c r="B29" s="27">
        <v>537241.9655354869</v>
      </c>
      <c r="C29" s="27">
        <v>502857.8697006716</v>
      </c>
      <c r="D29" s="27">
        <v>546745.033392156</v>
      </c>
      <c r="E29" s="27">
        <v>561130.8095650444</v>
      </c>
      <c r="F29" s="27">
        <v>514790.1622526768</v>
      </c>
      <c r="G29" s="27">
        <v>495060.3141187688</v>
      </c>
      <c r="H29" s="27">
        <v>498120.8454351956</v>
      </c>
      <c r="I29" s="27">
        <v>507237.5868888023</v>
      </c>
      <c r="J29" s="27">
        <v>504555.1725305793</v>
      </c>
      <c r="K29" s="27">
        <v>534354.8886733471</v>
      </c>
      <c r="L29" s="27">
        <v>523935.0095173017</v>
      </c>
      <c r="M29" s="27">
        <v>569888.3423899696</v>
      </c>
      <c r="N29" s="68">
        <f t="shared" si="1"/>
        <v>6295918</v>
      </c>
    </row>
    <row r="30" ht="11.25" customHeight="1">
      <c r="A30" s="23">
        <v>2008.0</v>
      </c>
      <c r="B30" s="27">
        <v>549594.5445633045</v>
      </c>
      <c r="C30" s="27">
        <v>541669.0606215126</v>
      </c>
      <c r="D30" s="27">
        <v>569382.4098711333</v>
      </c>
      <c r="E30" s="27">
        <v>573256.1675990118</v>
      </c>
      <c r="F30" s="27">
        <v>552017.8188135216</v>
      </c>
      <c r="G30" s="27">
        <v>514110.66053065326</v>
      </c>
      <c r="H30" s="27">
        <v>538024.629978159</v>
      </c>
      <c r="I30" s="27">
        <v>531219.1962458141</v>
      </c>
      <c r="J30" s="27">
        <v>512806.51177688973</v>
      </c>
      <c r="K30" s="27">
        <v>558801.076626198</v>
      </c>
      <c r="L30" s="27">
        <v>551465.5896715071</v>
      </c>
      <c r="M30" s="27">
        <v>589337.3337022949</v>
      </c>
      <c r="N30" s="68">
        <f t="shared" si="1"/>
        <v>6581685</v>
      </c>
    </row>
    <row r="31" ht="11.25" customHeight="1">
      <c r="A31" s="23">
        <v>2009.0</v>
      </c>
      <c r="B31" s="27">
        <v>558362.875690905</v>
      </c>
      <c r="C31" s="27">
        <v>532346.1411270116</v>
      </c>
      <c r="D31" s="27">
        <v>566201.9831820833</v>
      </c>
      <c r="E31" s="27">
        <v>587009.4714555852</v>
      </c>
      <c r="F31" s="27">
        <v>568924.5260684696</v>
      </c>
      <c r="G31" s="27">
        <v>531979.0024759452</v>
      </c>
      <c r="H31" s="27">
        <v>560710.2789138887</v>
      </c>
      <c r="I31" s="27">
        <v>548480.5151461412</v>
      </c>
      <c r="J31" s="27">
        <v>519928.981246703</v>
      </c>
      <c r="K31" s="27">
        <v>587619.4877813875</v>
      </c>
      <c r="L31" s="27">
        <v>558265.7210583144</v>
      </c>
      <c r="M31" s="27">
        <v>588722.0158535652</v>
      </c>
      <c r="N31" s="68">
        <f t="shared" si="1"/>
        <v>6708551</v>
      </c>
    </row>
    <row r="32" ht="11.25" customHeight="1">
      <c r="A32" s="23">
        <v>2010.0</v>
      </c>
      <c r="B32" s="27">
        <v>551806.9863955426</v>
      </c>
      <c r="C32" s="27">
        <v>545026.9610613856</v>
      </c>
      <c r="D32" s="27">
        <v>579102.1080301319</v>
      </c>
      <c r="E32" s="27">
        <v>606255.7070076951</v>
      </c>
      <c r="F32" s="27">
        <v>578429.2964317133</v>
      </c>
      <c r="G32" s="27">
        <v>550942.7621379446</v>
      </c>
      <c r="H32" s="27">
        <v>579834.1531370955</v>
      </c>
      <c r="I32" s="27">
        <v>567596.0257984914</v>
      </c>
      <c r="J32" s="27">
        <v>532444.9196434176</v>
      </c>
      <c r="K32" s="27">
        <v>588136.910470861</v>
      </c>
      <c r="L32" s="27">
        <v>560997.1698857215</v>
      </c>
      <c r="M32" s="27">
        <v>604244.0</v>
      </c>
      <c r="N32" s="68">
        <f t="shared" si="1"/>
        <v>6844817</v>
      </c>
    </row>
    <row r="33" ht="11.25" customHeight="1">
      <c r="A33" s="23">
        <v>2011.0</v>
      </c>
      <c r="B33" s="27">
        <v>588565.02343953</v>
      </c>
      <c r="C33" s="27">
        <v>558638.3900421751</v>
      </c>
      <c r="D33" s="27">
        <v>617752.9760745255</v>
      </c>
      <c r="E33" s="27">
        <v>610884.9365181009</v>
      </c>
      <c r="F33" s="27">
        <v>583268.6739256685</v>
      </c>
      <c r="G33" s="27">
        <v>561400.137883974</v>
      </c>
      <c r="H33" s="27">
        <v>589914.516357712</v>
      </c>
      <c r="I33" s="27">
        <v>570640.4471435931</v>
      </c>
      <c r="J33" s="27">
        <v>549060.7747029066</v>
      </c>
      <c r="K33" s="27">
        <v>613456.7569114214</v>
      </c>
      <c r="L33" s="27">
        <v>573663.709637343</v>
      </c>
      <c r="M33" s="27">
        <v>627249.6573630497</v>
      </c>
      <c r="N33" s="68">
        <f t="shared" si="1"/>
        <v>7044496</v>
      </c>
    </row>
    <row r="34" ht="11.25" customHeight="1">
      <c r="A34" s="23">
        <v>2012.0</v>
      </c>
      <c r="B34" s="27">
        <v>594262.0</v>
      </c>
      <c r="C34" s="27">
        <v>581655.0177684359</v>
      </c>
      <c r="D34" s="27">
        <v>608418.5409833199</v>
      </c>
      <c r="E34" s="27">
        <v>607165.7338597606</v>
      </c>
      <c r="F34" s="27">
        <v>603533.6987340001</v>
      </c>
      <c r="G34" s="27">
        <v>577015.6212210652</v>
      </c>
      <c r="H34" s="27">
        <v>602358.3874334182</v>
      </c>
      <c r="I34" s="27">
        <v>582399.1653615953</v>
      </c>
      <c r="J34" s="27">
        <v>566241.605366073</v>
      </c>
      <c r="K34" s="27">
        <v>614837.3056834717</v>
      </c>
      <c r="L34" s="27">
        <v>598682.0753354272</v>
      </c>
      <c r="M34" s="27">
        <v>615034.8482534329</v>
      </c>
      <c r="N34" s="68">
        <f t="shared" si="1"/>
        <v>7151604</v>
      </c>
    </row>
    <row r="35" ht="11.25" customHeight="1">
      <c r="A35" s="23">
        <v>2013.0</v>
      </c>
      <c r="B35" s="27">
        <v>590412.2108006792</v>
      </c>
      <c r="C35" s="27">
        <v>555375.1408103411</v>
      </c>
      <c r="D35" s="27">
        <v>639428.1476986057</v>
      </c>
      <c r="E35" s="27">
        <v>614537.500690374</v>
      </c>
      <c r="F35" s="27">
        <v>616139.8309125098</v>
      </c>
      <c r="G35" s="27">
        <v>586795.7272209706</v>
      </c>
      <c r="H35" s="27">
        <v>616851.4627197976</v>
      </c>
      <c r="I35" s="27">
        <v>598809.5497973097</v>
      </c>
      <c r="J35" s="27">
        <v>565508.6229971412</v>
      </c>
      <c r="K35" s="27">
        <v>630749.5573947415</v>
      </c>
      <c r="L35" s="27">
        <v>616964.2576079338</v>
      </c>
      <c r="M35" s="27">
        <v>637099.9913495957</v>
      </c>
      <c r="N35" s="68">
        <f t="shared" si="1"/>
        <v>7268672</v>
      </c>
    </row>
    <row r="36" ht="11.25" customHeight="1">
      <c r="A36" s="23">
        <v>2014.0</v>
      </c>
      <c r="B36" s="27">
        <v>623479.15864971</v>
      </c>
      <c r="C36" s="27">
        <v>600338.2832524941</v>
      </c>
      <c r="D36" s="27">
        <v>677386.1911130487</v>
      </c>
      <c r="E36" s="27">
        <v>637616.9676312411</v>
      </c>
      <c r="F36" s="27">
        <v>650974.0209493872</v>
      </c>
      <c r="G36" s="27">
        <v>613313.0012970773</v>
      </c>
      <c r="H36" s="27">
        <v>636170.5634289641</v>
      </c>
      <c r="I36" s="27">
        <v>626310.3727462079</v>
      </c>
      <c r="J36" s="27">
        <v>595539.4409318694</v>
      </c>
      <c r="K36" s="27">
        <v>653833.574371083</v>
      </c>
      <c r="L36" s="27">
        <v>614633.0102966803</v>
      </c>
      <c r="M36" s="27">
        <v>651905.4153322367</v>
      </c>
      <c r="N36" s="68">
        <f t="shared" si="1"/>
        <v>7581500</v>
      </c>
    </row>
    <row r="37" ht="11.25" customHeight="1">
      <c r="A37" s="23">
        <v>2015.0</v>
      </c>
      <c r="B37" s="27">
        <v>638449.679009645</v>
      </c>
      <c r="C37" s="27">
        <v>623259.2809821704</v>
      </c>
      <c r="D37" s="27">
        <v>658509.0400081846</v>
      </c>
      <c r="E37" s="27">
        <v>657851.0860445297</v>
      </c>
      <c r="F37" s="27">
        <v>663873.3603615611</v>
      </c>
      <c r="G37" s="27">
        <v>614326.5535939093</v>
      </c>
      <c r="H37" s="27">
        <v>661697.9432438834</v>
      </c>
      <c r="I37" s="27">
        <v>652155.7109937776</v>
      </c>
      <c r="J37" s="27">
        <v>612306.0318846529</v>
      </c>
      <c r="K37" s="27">
        <v>678415.8117083478</v>
      </c>
      <c r="L37" s="27">
        <v>634651.8191760075</v>
      </c>
      <c r="M37" s="27">
        <v>685329.6829933309</v>
      </c>
      <c r="N37" s="68">
        <f t="shared" si="1"/>
        <v>7780826</v>
      </c>
    </row>
    <row r="38" ht="11.25" customHeight="1">
      <c r="A38" s="23">
        <v>2016.0</v>
      </c>
      <c r="B38" s="27">
        <v>647245.5950748585</v>
      </c>
      <c r="C38" s="27">
        <v>668399.4267842185</v>
      </c>
      <c r="D38" s="27">
        <v>671057.3746805886</v>
      </c>
      <c r="E38" s="27">
        <v>680733.9147721559</v>
      </c>
      <c r="F38" s="27">
        <v>664709.6886881784</v>
      </c>
      <c r="G38" s="27">
        <v>639254.6784710074</v>
      </c>
      <c r="H38" s="27">
        <v>688842.7167349965</v>
      </c>
      <c r="I38" s="27">
        <v>659190.2410853636</v>
      </c>
      <c r="J38" s="27">
        <v>627700.6463515932</v>
      </c>
      <c r="K38" s="27">
        <v>702134.4480904934</v>
      </c>
      <c r="L38" s="27">
        <v>657523.698617533</v>
      </c>
      <c r="M38" s="27">
        <v>710736.5706490129</v>
      </c>
      <c r="N38" s="68">
        <f t="shared" si="1"/>
        <v>8017529</v>
      </c>
    </row>
    <row r="39" ht="11.25" customHeight="1">
      <c r="A39" s="23">
        <v>2017.0</v>
      </c>
      <c r="B39" s="27">
        <v>675621.0</v>
      </c>
      <c r="C39" s="27">
        <v>657141.0</v>
      </c>
      <c r="D39" s="27">
        <v>679489.6838754271</v>
      </c>
      <c r="E39" s="27">
        <v>706634.1882467337</v>
      </c>
      <c r="F39" s="27">
        <v>678931.7183185937</v>
      </c>
      <c r="G39" s="27">
        <v>644422.9637219898</v>
      </c>
      <c r="H39" s="27">
        <v>689406.2394061266</v>
      </c>
      <c r="I39" s="27">
        <v>677182.7507103174</v>
      </c>
      <c r="J39" s="27">
        <v>641748.2344702905</v>
      </c>
      <c r="K39" s="27">
        <v>694971.2212505213</v>
      </c>
      <c r="L39" s="27">
        <v>693640.4771887406</v>
      </c>
      <c r="M39" s="27">
        <v>727255.5228112594</v>
      </c>
      <c r="N39" s="68">
        <f t="shared" si="1"/>
        <v>8166445</v>
      </c>
    </row>
    <row r="40" ht="11.25" customHeight="1">
      <c r="A40" s="23">
        <v>2018.0</v>
      </c>
      <c r="B40" s="27">
        <v>705216.3361507241</v>
      </c>
      <c r="C40" s="27">
        <v>671116.1994624572</v>
      </c>
      <c r="D40" s="27">
        <v>728836.0312474961</v>
      </c>
      <c r="E40" s="27">
        <v>727131.9797882376</v>
      </c>
      <c r="F40" s="27">
        <v>709620.4401732521</v>
      </c>
      <c r="G40" s="27">
        <v>666812.7268989959</v>
      </c>
      <c r="H40" s="27">
        <v>723532.2862788369</v>
      </c>
      <c r="I40" s="27">
        <v>684420.8006286757</v>
      </c>
      <c r="J40" s="27">
        <v>669692.663126603</v>
      </c>
      <c r="K40" s="27">
        <v>739106.5175463586</v>
      </c>
      <c r="L40" s="27">
        <v>687275.4625085319</v>
      </c>
      <c r="M40" s="27">
        <v>740618.5561898308</v>
      </c>
      <c r="N40" s="68">
        <f t="shared" si="1"/>
        <v>8453380</v>
      </c>
    </row>
    <row r="41" ht="11.25" customHeight="1">
      <c r="A41" s="23">
        <v>2019.0</v>
      </c>
      <c r="B41" s="27">
        <v>716720.0940020983</v>
      </c>
      <c r="C41" s="27">
        <v>690172.3583722145</v>
      </c>
      <c r="D41" s="27">
        <v>746106.2624504059</v>
      </c>
      <c r="E41" s="27">
        <v>739128.2851752813</v>
      </c>
      <c r="F41" s="27">
        <v>692515.4398912371</v>
      </c>
      <c r="G41" s="27">
        <v>690005.0660170089</v>
      </c>
      <c r="H41" s="27">
        <v>731350.60915291</v>
      </c>
      <c r="I41" s="27">
        <v>700851.8348935962</v>
      </c>
      <c r="J41" s="27">
        <v>659822.422624462</v>
      </c>
      <c r="K41" s="27">
        <v>747569.0683650457</v>
      </c>
      <c r="L41" s="27">
        <v>706251.0839990227</v>
      </c>
      <c r="M41" s="27">
        <v>751981.4750567174</v>
      </c>
      <c r="N41" s="68">
        <f t="shared" si="1"/>
        <v>8572474</v>
      </c>
    </row>
    <row r="42" ht="11.25" customHeight="1">
      <c r="A42" s="23">
        <v>2020.0</v>
      </c>
      <c r="B42" s="27">
        <v>732818.1330621117</v>
      </c>
      <c r="C42" s="27">
        <v>741716.755413327</v>
      </c>
      <c r="D42" s="27">
        <v>380412.1115245613</v>
      </c>
      <c r="E42" s="27">
        <v>0.0</v>
      </c>
      <c r="F42" s="27">
        <v>18.975504356535442</v>
      </c>
      <c r="G42" s="27">
        <v>142664.02449564348</v>
      </c>
      <c r="H42" s="27">
        <v>559462.2316066665</v>
      </c>
      <c r="I42" s="27">
        <v>546262.0324384171</v>
      </c>
      <c r="J42" s="27">
        <v>526164.894613908</v>
      </c>
      <c r="K42" s="27">
        <v>595470.8413410085</v>
      </c>
      <c r="L42" s="27">
        <v>21.460719927335447</v>
      </c>
      <c r="M42" s="27">
        <v>45.53928007266455</v>
      </c>
      <c r="N42" s="68">
        <f t="shared" si="1"/>
        <v>4225057</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0.57"/>
    <col customWidth="1" min="2" max="2" width="5.43"/>
    <col customWidth="1" min="3" max="55" width="6.86"/>
  </cols>
  <sheetData>
    <row r="1" ht="11.25" customHeight="1">
      <c r="A1" s="29" t="s">
        <v>29</v>
      </c>
      <c r="B1" s="29">
        <v>1.0</v>
      </c>
      <c r="C1" s="29">
        <v>2.0</v>
      </c>
      <c r="D1" s="29">
        <v>3.0</v>
      </c>
      <c r="E1" s="29">
        <v>4.0</v>
      </c>
      <c r="F1" s="29">
        <v>5.0</v>
      </c>
      <c r="G1" s="29">
        <v>6.0</v>
      </c>
      <c r="H1" s="29">
        <v>7.0</v>
      </c>
      <c r="I1" s="29">
        <v>8.0</v>
      </c>
      <c r="J1" s="29">
        <v>9.0</v>
      </c>
      <c r="K1" s="29">
        <v>10.0</v>
      </c>
      <c r="L1" s="29">
        <v>11.0</v>
      </c>
      <c r="M1" s="29">
        <v>12.0</v>
      </c>
      <c r="N1" s="29">
        <v>13.0</v>
      </c>
      <c r="O1" s="29">
        <v>14.0</v>
      </c>
      <c r="P1" s="29">
        <v>15.0</v>
      </c>
      <c r="Q1" s="29">
        <v>16.0</v>
      </c>
      <c r="R1" s="29">
        <v>17.0</v>
      </c>
      <c r="S1" s="29">
        <v>18.0</v>
      </c>
      <c r="T1" s="29">
        <v>19.0</v>
      </c>
      <c r="U1" s="29">
        <v>20.0</v>
      </c>
      <c r="V1" s="29">
        <v>21.0</v>
      </c>
      <c r="W1" s="29">
        <v>22.0</v>
      </c>
      <c r="X1" s="29">
        <v>23.0</v>
      </c>
      <c r="Y1" s="29">
        <v>24.0</v>
      </c>
      <c r="Z1" s="29">
        <v>25.0</v>
      </c>
      <c r="AA1" s="29">
        <v>26.0</v>
      </c>
      <c r="AB1" s="29">
        <v>27.0</v>
      </c>
      <c r="AC1" s="29">
        <v>28.0</v>
      </c>
      <c r="AD1" s="29">
        <v>29.0</v>
      </c>
      <c r="AE1" s="29">
        <v>30.0</v>
      </c>
      <c r="AF1" s="29">
        <v>31.0</v>
      </c>
      <c r="AG1" s="29">
        <v>32.0</v>
      </c>
      <c r="AH1" s="29">
        <v>33.0</v>
      </c>
      <c r="AI1" s="29">
        <v>34.0</v>
      </c>
      <c r="AJ1" s="29">
        <v>35.0</v>
      </c>
      <c r="AK1" s="29">
        <v>36.0</v>
      </c>
      <c r="AL1" s="29">
        <v>37.0</v>
      </c>
      <c r="AM1" s="29">
        <v>38.0</v>
      </c>
      <c r="AN1" s="29">
        <v>39.0</v>
      </c>
      <c r="AO1" s="29">
        <v>40.0</v>
      </c>
      <c r="AP1" s="29">
        <v>41.0</v>
      </c>
      <c r="AQ1" s="29">
        <v>42.0</v>
      </c>
      <c r="AR1" s="29">
        <v>43.0</v>
      </c>
      <c r="AS1" s="29">
        <v>44.0</v>
      </c>
      <c r="AT1" s="29">
        <v>45.0</v>
      </c>
      <c r="AU1" s="29">
        <v>46.0</v>
      </c>
      <c r="AV1" s="29">
        <v>47.0</v>
      </c>
      <c r="AW1" s="29">
        <v>48.0</v>
      </c>
      <c r="AX1" s="29">
        <v>49.0</v>
      </c>
      <c r="AY1" s="29">
        <v>50.0</v>
      </c>
      <c r="AZ1" s="29">
        <v>51.0</v>
      </c>
      <c r="BA1" s="29">
        <v>52.0</v>
      </c>
      <c r="BB1" s="29">
        <v>53.0</v>
      </c>
      <c r="BC1" s="66" t="s">
        <v>53</v>
      </c>
    </row>
    <row r="2" ht="11.25" customHeight="1">
      <c r="A2" s="69">
        <v>1993.0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70"/>
    </row>
    <row r="3" ht="11.25" customHeight="1">
      <c r="A3" s="69">
        <v>1994.0</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70"/>
    </row>
    <row r="4" ht="11.25" customHeight="1">
      <c r="A4" s="23">
        <v>1995.0</v>
      </c>
      <c r="B4" s="27">
        <v>74268.0</v>
      </c>
      <c r="C4" s="27">
        <v>75357.0</v>
      </c>
      <c r="D4" s="27">
        <v>75056.0</v>
      </c>
      <c r="E4" s="27">
        <v>75232.0</v>
      </c>
      <c r="F4" s="27">
        <v>74895.0</v>
      </c>
      <c r="G4" s="27">
        <v>76567.0</v>
      </c>
      <c r="H4" s="27">
        <v>80458.0</v>
      </c>
      <c r="I4" s="27">
        <v>80930.0</v>
      </c>
      <c r="J4" s="27">
        <v>79928.0</v>
      </c>
      <c r="K4" s="27">
        <v>75863.0</v>
      </c>
      <c r="L4" s="27">
        <v>75004.0</v>
      </c>
      <c r="M4" s="27">
        <v>72783.0</v>
      </c>
      <c r="N4" s="27">
        <v>73725.0</v>
      </c>
      <c r="O4" s="27">
        <v>75870.0</v>
      </c>
      <c r="P4" s="27">
        <v>80936.0</v>
      </c>
      <c r="Q4" s="27">
        <v>81723.0</v>
      </c>
      <c r="R4" s="27">
        <v>81094.0</v>
      </c>
      <c r="S4" s="27">
        <v>78458.0</v>
      </c>
      <c r="T4" s="27">
        <v>72853.0</v>
      </c>
      <c r="U4" s="27">
        <v>72299.0</v>
      </c>
      <c r="V4" s="27">
        <v>74943.0</v>
      </c>
      <c r="W4" s="27">
        <v>72430.0</v>
      </c>
      <c r="X4" s="27">
        <v>70932.0</v>
      </c>
      <c r="Y4" s="27">
        <v>70231.0</v>
      </c>
      <c r="Z4" s="27">
        <v>81767.0</v>
      </c>
      <c r="AA4" s="27">
        <v>70091.0</v>
      </c>
      <c r="AB4" s="27">
        <v>68168.0</v>
      </c>
      <c r="AC4" s="27">
        <v>67322.0</v>
      </c>
      <c r="AD4" s="27">
        <v>66424.0</v>
      </c>
      <c r="AE4" s="27">
        <v>65993.0</v>
      </c>
      <c r="AF4" s="27">
        <v>65650.0</v>
      </c>
      <c r="AG4" s="27">
        <v>67252.0</v>
      </c>
      <c r="AH4" s="27">
        <v>68623.0</v>
      </c>
      <c r="AI4" s="27">
        <v>71952.0</v>
      </c>
      <c r="AJ4" s="27">
        <v>72571.0</v>
      </c>
      <c r="AK4" s="27">
        <v>71231.0</v>
      </c>
      <c r="AL4" s="27">
        <v>71359.0</v>
      </c>
      <c r="AM4" s="27">
        <v>71806.0</v>
      </c>
      <c r="AN4" s="27">
        <v>73484.0</v>
      </c>
      <c r="AO4" s="27">
        <v>73045.0</v>
      </c>
      <c r="AP4" s="27">
        <v>73725.0</v>
      </c>
      <c r="AQ4" s="27">
        <v>74706.0</v>
      </c>
      <c r="AR4" s="27">
        <v>83428.0</v>
      </c>
      <c r="AS4" s="27">
        <v>78691.0</v>
      </c>
      <c r="AT4" s="27">
        <v>76054.0</v>
      </c>
      <c r="AU4" s="27">
        <v>75262.0</v>
      </c>
      <c r="AV4" s="27">
        <v>76558.0</v>
      </c>
      <c r="AW4" s="27">
        <v>76507.0</v>
      </c>
      <c r="AX4" s="27">
        <v>77281.0</v>
      </c>
      <c r="AY4" s="27">
        <v>79514.0</v>
      </c>
      <c r="AZ4" s="27">
        <v>87916.0</v>
      </c>
      <c r="BA4" s="27">
        <v>66542.0</v>
      </c>
      <c r="BB4" s="27"/>
      <c r="BC4" s="68">
        <f t="shared" ref="BC4:BC29" si="1">SUM(B4:BB4)</f>
        <v>3874757</v>
      </c>
    </row>
    <row r="5" ht="11.25" customHeight="1">
      <c r="A5" s="23">
        <v>1996.0</v>
      </c>
      <c r="B5" s="27">
        <v>82430.0</v>
      </c>
      <c r="C5" s="27">
        <v>78660.0</v>
      </c>
      <c r="D5" s="27">
        <v>78678.0</v>
      </c>
      <c r="E5" s="27">
        <v>79376.0</v>
      </c>
      <c r="F5" s="27">
        <v>79521.0</v>
      </c>
      <c r="G5" s="27">
        <v>78692.0</v>
      </c>
      <c r="H5" s="27">
        <v>81131.0</v>
      </c>
      <c r="I5" s="27">
        <v>84894.0</v>
      </c>
      <c r="J5" s="27">
        <v>86123.0</v>
      </c>
      <c r="K5" s="27">
        <v>82239.0</v>
      </c>
      <c r="L5" s="27">
        <v>76926.0</v>
      </c>
      <c r="M5" s="27">
        <v>75176.0</v>
      </c>
      <c r="N5" s="27">
        <v>77557.0</v>
      </c>
      <c r="O5" s="27">
        <v>81632.0</v>
      </c>
      <c r="P5" s="27">
        <v>85431.0</v>
      </c>
      <c r="Q5" s="27">
        <v>87557.0</v>
      </c>
      <c r="R5" s="27">
        <v>84325.0</v>
      </c>
      <c r="S5" s="27">
        <v>79399.0</v>
      </c>
      <c r="T5" s="27">
        <v>79311.0</v>
      </c>
      <c r="U5" s="27">
        <v>81281.0</v>
      </c>
      <c r="V5" s="27">
        <v>80210.0</v>
      </c>
      <c r="W5" s="27">
        <v>77561.0</v>
      </c>
      <c r="X5" s="27">
        <v>75195.0</v>
      </c>
      <c r="Y5" s="27">
        <v>72661.0</v>
      </c>
      <c r="Z5" s="27">
        <v>70099.0</v>
      </c>
      <c r="AA5" s="27">
        <v>88128.0</v>
      </c>
      <c r="AB5" s="27">
        <v>74206.0</v>
      </c>
      <c r="AC5" s="27">
        <v>72618.0</v>
      </c>
      <c r="AD5" s="27">
        <v>73006.0</v>
      </c>
      <c r="AE5" s="27">
        <v>72410.0</v>
      </c>
      <c r="AF5" s="27">
        <v>70704.0</v>
      </c>
      <c r="AG5" s="27">
        <v>72308.0</v>
      </c>
      <c r="AH5" s="27">
        <v>75048.0</v>
      </c>
      <c r="AI5" s="27">
        <v>77777.0</v>
      </c>
      <c r="AJ5" s="27">
        <v>78882.0</v>
      </c>
      <c r="AK5" s="27">
        <v>78983.0</v>
      </c>
      <c r="AL5" s="27">
        <v>78947.0</v>
      </c>
      <c r="AM5" s="27">
        <v>79596.0</v>
      </c>
      <c r="AN5" s="27">
        <v>80175.0</v>
      </c>
      <c r="AO5" s="27">
        <v>80260.0</v>
      </c>
      <c r="AP5" s="27">
        <v>80712.0</v>
      </c>
      <c r="AQ5" s="27">
        <v>79679.0</v>
      </c>
      <c r="AR5" s="27">
        <v>87146.0</v>
      </c>
      <c r="AS5" s="27">
        <v>88956.0</v>
      </c>
      <c r="AT5" s="27">
        <v>83942.0</v>
      </c>
      <c r="AU5" s="27">
        <v>81126.0</v>
      </c>
      <c r="AV5" s="27">
        <v>83758.0</v>
      </c>
      <c r="AW5" s="27">
        <v>85749.0</v>
      </c>
      <c r="AX5" s="27">
        <v>87469.0</v>
      </c>
      <c r="AY5" s="27">
        <v>89634.0</v>
      </c>
      <c r="AZ5" s="27">
        <v>93886.0</v>
      </c>
      <c r="BA5" s="27">
        <v>96923.0</v>
      </c>
      <c r="BB5" s="27"/>
      <c r="BC5" s="68">
        <f t="shared" si="1"/>
        <v>4188093</v>
      </c>
    </row>
    <row r="6" ht="11.25" customHeight="1">
      <c r="A6" s="23">
        <v>1997.0</v>
      </c>
      <c r="B6" s="27">
        <v>90246.0</v>
      </c>
      <c r="C6" s="27">
        <v>85950.0</v>
      </c>
      <c r="D6" s="27">
        <v>85429.0</v>
      </c>
      <c r="E6" s="27">
        <v>86027.0</v>
      </c>
      <c r="F6" s="27">
        <v>86414.0</v>
      </c>
      <c r="G6" s="27">
        <v>90054.0</v>
      </c>
      <c r="H6" s="27">
        <v>94817.0</v>
      </c>
      <c r="I6" s="27">
        <v>95457.0</v>
      </c>
      <c r="J6" s="27">
        <v>90431.0</v>
      </c>
      <c r="K6" s="27">
        <v>85274.0</v>
      </c>
      <c r="L6" s="27">
        <v>84830.0</v>
      </c>
      <c r="M6" s="27">
        <v>84155.0</v>
      </c>
      <c r="N6" s="27">
        <v>87854.0</v>
      </c>
      <c r="O6" s="27">
        <v>87510.0</v>
      </c>
      <c r="P6" s="27">
        <v>91836.0</v>
      </c>
      <c r="Q6" s="27">
        <v>92397.0</v>
      </c>
      <c r="R6" s="27">
        <v>85214.0</v>
      </c>
      <c r="S6" s="27">
        <v>84650.0</v>
      </c>
      <c r="T6" s="27">
        <v>86567.0</v>
      </c>
      <c r="U6" s="27">
        <v>84005.0</v>
      </c>
      <c r="V6" s="27">
        <v>79767.0</v>
      </c>
      <c r="W6" s="27">
        <v>79875.0</v>
      </c>
      <c r="X6" s="27">
        <v>81195.0</v>
      </c>
      <c r="Y6" s="27">
        <v>79804.0</v>
      </c>
      <c r="Z6" s="27">
        <v>80905.0</v>
      </c>
      <c r="AA6" s="27">
        <v>97570.0</v>
      </c>
      <c r="AB6" s="27">
        <v>81720.0</v>
      </c>
      <c r="AC6" s="27">
        <v>79597.0</v>
      </c>
      <c r="AD6" s="27">
        <v>78628.0</v>
      </c>
      <c r="AE6" s="27">
        <v>77027.0</v>
      </c>
      <c r="AF6" s="27">
        <v>76724.0</v>
      </c>
      <c r="AG6" s="27">
        <v>77112.0</v>
      </c>
      <c r="AH6" s="27">
        <v>77859.0</v>
      </c>
      <c r="AI6" s="27">
        <v>81047.0</v>
      </c>
      <c r="AJ6" s="27">
        <v>82960.0</v>
      </c>
      <c r="AK6" s="27">
        <v>81835.0</v>
      </c>
      <c r="AL6" s="27">
        <v>81056.0</v>
      </c>
      <c r="AM6" s="27">
        <v>82443.0</v>
      </c>
      <c r="AN6" s="27">
        <v>83263.0</v>
      </c>
      <c r="AO6" s="27">
        <v>82758.0</v>
      </c>
      <c r="AP6" s="27">
        <v>83768.0</v>
      </c>
      <c r="AQ6" s="27">
        <v>85547.0</v>
      </c>
      <c r="AR6" s="27">
        <v>92928.0</v>
      </c>
      <c r="AS6" s="27">
        <v>97664.0</v>
      </c>
      <c r="AT6" s="27">
        <v>92951.0</v>
      </c>
      <c r="AU6" s="27">
        <v>88357.0</v>
      </c>
      <c r="AV6" s="27">
        <v>88390.0</v>
      </c>
      <c r="AW6" s="27">
        <v>88832.0</v>
      </c>
      <c r="AX6" s="27">
        <v>88414.0</v>
      </c>
      <c r="AY6" s="27">
        <v>91290.0</v>
      </c>
      <c r="AZ6" s="27">
        <v>99344.0</v>
      </c>
      <c r="BA6" s="27">
        <v>100781.0</v>
      </c>
      <c r="BB6" s="27">
        <v>12888.0</v>
      </c>
      <c r="BC6" s="68">
        <f t="shared" si="1"/>
        <v>4493416</v>
      </c>
    </row>
    <row r="7" ht="11.25" customHeight="1">
      <c r="A7" s="23">
        <v>1998.0</v>
      </c>
      <c r="B7" s="27">
        <v>80302.0</v>
      </c>
      <c r="C7" s="27">
        <v>84268.0</v>
      </c>
      <c r="D7" s="27">
        <v>84398.0</v>
      </c>
      <c r="E7" s="27">
        <v>84877.0</v>
      </c>
      <c r="F7" s="27">
        <v>84759.0</v>
      </c>
      <c r="G7" s="27">
        <v>90016.0</v>
      </c>
      <c r="H7" s="27">
        <v>94401.0</v>
      </c>
      <c r="I7" s="27">
        <v>94261.0</v>
      </c>
      <c r="J7" s="27">
        <v>90837.0</v>
      </c>
      <c r="K7" s="27">
        <v>87351.0</v>
      </c>
      <c r="L7" s="27">
        <v>85895.0</v>
      </c>
      <c r="M7" s="27">
        <v>84235.0</v>
      </c>
      <c r="N7" s="27">
        <v>84418.0</v>
      </c>
      <c r="O7" s="27">
        <v>89316.0</v>
      </c>
      <c r="P7" s="27">
        <v>95491.0</v>
      </c>
      <c r="Q7" s="27">
        <v>95616.0</v>
      </c>
      <c r="R7" s="27">
        <v>92192.0</v>
      </c>
      <c r="S7" s="27">
        <v>91714.0</v>
      </c>
      <c r="T7" s="27">
        <v>93422.0</v>
      </c>
      <c r="U7" s="27">
        <v>87665.0</v>
      </c>
      <c r="V7" s="27">
        <v>89220.0</v>
      </c>
      <c r="W7" s="27">
        <v>88680.0</v>
      </c>
      <c r="X7" s="27">
        <v>85688.0</v>
      </c>
      <c r="Y7" s="27">
        <v>84422.0</v>
      </c>
      <c r="Z7" s="27">
        <v>83166.0</v>
      </c>
      <c r="AA7" s="27">
        <v>100709.0</v>
      </c>
      <c r="AB7" s="27">
        <v>82632.0</v>
      </c>
      <c r="AC7" s="27">
        <v>81530.0</v>
      </c>
      <c r="AD7" s="27">
        <v>81480.0</v>
      </c>
      <c r="AE7" s="27">
        <v>80584.0</v>
      </c>
      <c r="AF7" s="27">
        <v>81537.0</v>
      </c>
      <c r="AG7" s="27">
        <v>80408.0</v>
      </c>
      <c r="AH7" s="27">
        <v>82584.0</v>
      </c>
      <c r="AI7" s="27">
        <v>86510.0</v>
      </c>
      <c r="AJ7" s="27">
        <v>88462.0</v>
      </c>
      <c r="AK7" s="27">
        <v>85206.0</v>
      </c>
      <c r="AL7" s="27">
        <v>85606.0</v>
      </c>
      <c r="AM7" s="27">
        <v>84736.0</v>
      </c>
      <c r="AN7" s="27">
        <v>85779.0</v>
      </c>
      <c r="AO7" s="27">
        <v>82497.0</v>
      </c>
      <c r="AP7" s="27">
        <v>85185.0</v>
      </c>
      <c r="AQ7" s="27">
        <v>85449.0</v>
      </c>
      <c r="AR7" s="27">
        <v>93789.0</v>
      </c>
      <c r="AS7" s="27">
        <v>98911.0</v>
      </c>
      <c r="AT7" s="27">
        <v>88318.0</v>
      </c>
      <c r="AU7" s="27">
        <v>91199.0</v>
      </c>
      <c r="AV7" s="27">
        <v>90197.0</v>
      </c>
      <c r="AW7" s="27">
        <v>91207.0</v>
      </c>
      <c r="AX7" s="27">
        <v>91176.0</v>
      </c>
      <c r="AY7" s="27">
        <v>94290.0</v>
      </c>
      <c r="AZ7" s="27">
        <v>105517.0</v>
      </c>
      <c r="BA7" s="27">
        <v>106962.0</v>
      </c>
      <c r="BB7" s="27">
        <v>28505.0</v>
      </c>
      <c r="BC7" s="68">
        <f t="shared" si="1"/>
        <v>4627575</v>
      </c>
    </row>
    <row r="8" ht="11.25" customHeight="1">
      <c r="A8" s="23">
        <v>1999.0</v>
      </c>
      <c r="B8" s="27">
        <v>68217.0</v>
      </c>
      <c r="C8" s="27">
        <v>92744.0</v>
      </c>
      <c r="D8" s="27">
        <v>92549.0</v>
      </c>
      <c r="E8" s="27">
        <v>93871.0</v>
      </c>
      <c r="F8" s="27">
        <v>95539.0</v>
      </c>
      <c r="G8" s="27">
        <v>100475.0</v>
      </c>
      <c r="H8" s="27">
        <v>105786.0</v>
      </c>
      <c r="I8" s="27">
        <v>107699.0</v>
      </c>
      <c r="J8" s="27">
        <v>101755.0</v>
      </c>
      <c r="K8" s="27">
        <v>97735.0</v>
      </c>
      <c r="L8" s="27">
        <v>95139.0</v>
      </c>
      <c r="M8" s="27">
        <v>94105.0</v>
      </c>
      <c r="N8" s="27">
        <v>94643.0</v>
      </c>
      <c r="O8" s="27">
        <v>100153.0</v>
      </c>
      <c r="P8" s="27">
        <v>104912.0</v>
      </c>
      <c r="Q8" s="27">
        <v>106846.0</v>
      </c>
      <c r="R8" s="27">
        <v>101907.0</v>
      </c>
      <c r="S8" s="27">
        <v>96578.0</v>
      </c>
      <c r="T8" s="27">
        <v>95624.0</v>
      </c>
      <c r="U8" s="27">
        <v>92957.0</v>
      </c>
      <c r="V8" s="27">
        <v>91386.0</v>
      </c>
      <c r="W8" s="27">
        <v>87607.0</v>
      </c>
      <c r="X8" s="27">
        <v>90077.0</v>
      </c>
      <c r="Y8" s="27">
        <v>89129.0</v>
      </c>
      <c r="Z8" s="27">
        <v>91693.0</v>
      </c>
      <c r="AA8" s="27">
        <v>106942.0</v>
      </c>
      <c r="AB8" s="27">
        <v>88879.0</v>
      </c>
      <c r="AC8" s="27">
        <v>88653.0</v>
      </c>
      <c r="AD8" s="27">
        <v>86485.0</v>
      </c>
      <c r="AE8" s="27">
        <v>86424.0</v>
      </c>
      <c r="AF8" s="27">
        <v>86541.0</v>
      </c>
      <c r="AG8" s="27">
        <v>87204.0</v>
      </c>
      <c r="AH8" s="27">
        <v>86539.0</v>
      </c>
      <c r="AI8" s="27">
        <v>91860.0</v>
      </c>
      <c r="AJ8" s="27">
        <v>93104.0</v>
      </c>
      <c r="AK8" s="27">
        <v>93080.0</v>
      </c>
      <c r="AL8" s="27">
        <v>92424.0</v>
      </c>
      <c r="AM8" s="27">
        <v>91244.0</v>
      </c>
      <c r="AN8" s="27">
        <v>92315.0</v>
      </c>
      <c r="AO8" s="27">
        <v>93463.0</v>
      </c>
      <c r="AP8" s="27">
        <v>95098.0</v>
      </c>
      <c r="AQ8" s="27">
        <v>98284.0</v>
      </c>
      <c r="AR8" s="27">
        <v>97984.0</v>
      </c>
      <c r="AS8" s="27">
        <v>103869.0</v>
      </c>
      <c r="AT8" s="27">
        <v>103130.0</v>
      </c>
      <c r="AU8" s="27">
        <v>98058.0</v>
      </c>
      <c r="AV8" s="27">
        <v>94870.0</v>
      </c>
      <c r="AW8" s="27">
        <v>96880.0</v>
      </c>
      <c r="AX8" s="27">
        <v>96544.0</v>
      </c>
      <c r="AY8" s="27">
        <v>99222.0</v>
      </c>
      <c r="AZ8" s="27">
        <v>107740.0</v>
      </c>
      <c r="BA8" s="27">
        <v>108796.0</v>
      </c>
      <c r="BB8" s="27">
        <v>44237.0</v>
      </c>
      <c r="BC8" s="68">
        <f t="shared" si="1"/>
        <v>4998995</v>
      </c>
    </row>
    <row r="9" ht="11.25" customHeight="1">
      <c r="A9" s="23">
        <v>2000.0</v>
      </c>
      <c r="B9" s="27">
        <v>57292.0</v>
      </c>
      <c r="C9" s="27">
        <v>98446.0</v>
      </c>
      <c r="D9" s="27">
        <v>100670.0</v>
      </c>
      <c r="E9" s="27">
        <v>102394.0</v>
      </c>
      <c r="F9" s="27">
        <v>100645.0</v>
      </c>
      <c r="G9" s="27">
        <v>104338.0</v>
      </c>
      <c r="H9" s="27">
        <v>107827.0</v>
      </c>
      <c r="I9" s="27">
        <v>110152.0</v>
      </c>
      <c r="J9" s="27">
        <v>110974.0</v>
      </c>
      <c r="K9" s="27">
        <v>100460.0</v>
      </c>
      <c r="L9" s="27">
        <v>97334.0</v>
      </c>
      <c r="M9" s="27">
        <v>99514.0</v>
      </c>
      <c r="N9" s="27">
        <v>94946.0</v>
      </c>
      <c r="O9" s="27">
        <v>101013.0</v>
      </c>
      <c r="P9" s="27">
        <v>105344.0</v>
      </c>
      <c r="Q9" s="27">
        <v>112090.0</v>
      </c>
      <c r="R9" s="27">
        <v>110610.0</v>
      </c>
      <c r="S9" s="27">
        <v>105255.0</v>
      </c>
      <c r="T9" s="27">
        <v>100976.0</v>
      </c>
      <c r="U9" s="27">
        <v>97397.0</v>
      </c>
      <c r="V9" s="27">
        <v>96282.0</v>
      </c>
      <c r="W9" s="27">
        <v>97869.0</v>
      </c>
      <c r="X9" s="27">
        <v>99449.0</v>
      </c>
      <c r="Y9" s="27">
        <v>99262.0</v>
      </c>
      <c r="Z9" s="27">
        <v>96113.0</v>
      </c>
      <c r="AA9" s="27">
        <v>107774.0</v>
      </c>
      <c r="AB9" s="27">
        <v>90183.0</v>
      </c>
      <c r="AC9" s="27">
        <v>92620.0</v>
      </c>
      <c r="AD9" s="27">
        <v>87127.0</v>
      </c>
      <c r="AE9" s="27">
        <v>87763.0</v>
      </c>
      <c r="AF9" s="27">
        <v>87337.0</v>
      </c>
      <c r="AG9" s="27">
        <v>86890.0</v>
      </c>
      <c r="AH9" s="27">
        <v>89251.0</v>
      </c>
      <c r="AI9" s="27">
        <v>93280.0</v>
      </c>
      <c r="AJ9" s="27">
        <v>95938.0</v>
      </c>
      <c r="AK9" s="27">
        <v>99003.0</v>
      </c>
      <c r="AL9" s="27">
        <v>94416.0</v>
      </c>
      <c r="AM9" s="27">
        <v>95925.0</v>
      </c>
      <c r="AN9" s="27">
        <v>95060.0</v>
      </c>
      <c r="AO9" s="27">
        <v>96255.0</v>
      </c>
      <c r="AP9" s="27">
        <v>97333.0</v>
      </c>
      <c r="AQ9" s="27">
        <v>98532.0</v>
      </c>
      <c r="AR9" s="27">
        <v>100764.0</v>
      </c>
      <c r="AS9" s="27">
        <v>110466.0</v>
      </c>
      <c r="AT9" s="27">
        <v>112124.0</v>
      </c>
      <c r="AU9" s="27">
        <v>104206.0</v>
      </c>
      <c r="AV9" s="27">
        <v>101985.0</v>
      </c>
      <c r="AW9" s="27">
        <v>101699.0</v>
      </c>
      <c r="AX9" s="27">
        <v>104643.0</v>
      </c>
      <c r="AY9" s="27">
        <v>105685.0</v>
      </c>
      <c r="AZ9" s="27">
        <v>108195.0</v>
      </c>
      <c r="BA9" s="27">
        <v>112249.0</v>
      </c>
      <c r="BB9" s="27">
        <v>86812.0</v>
      </c>
      <c r="BC9" s="68">
        <f t="shared" si="1"/>
        <v>5250167</v>
      </c>
    </row>
    <row r="10" ht="11.25" customHeight="1">
      <c r="A10" s="23">
        <v>2001.0</v>
      </c>
      <c r="B10" s="27">
        <v>114831.0</v>
      </c>
      <c r="C10" s="27">
        <v>106172.0</v>
      </c>
      <c r="D10" s="27">
        <v>106593.0</v>
      </c>
      <c r="E10" s="27">
        <v>106369.0</v>
      </c>
      <c r="F10" s="27">
        <v>108023.0</v>
      </c>
      <c r="G10" s="27">
        <v>112717.0</v>
      </c>
      <c r="H10" s="27">
        <v>114955.0</v>
      </c>
      <c r="I10" s="27">
        <v>114660.0</v>
      </c>
      <c r="J10" s="27">
        <v>110412.0</v>
      </c>
      <c r="K10" s="27">
        <v>107204.0</v>
      </c>
      <c r="L10" s="27">
        <v>105765.0</v>
      </c>
      <c r="M10" s="27">
        <v>110189.0</v>
      </c>
      <c r="N10" s="27">
        <v>108318.0</v>
      </c>
      <c r="O10" s="27">
        <v>116485.0</v>
      </c>
      <c r="P10" s="27">
        <v>119050.0</v>
      </c>
      <c r="Q10" s="27">
        <v>115884.0</v>
      </c>
      <c r="R10" s="27">
        <v>113174.0</v>
      </c>
      <c r="S10" s="27">
        <v>109287.0</v>
      </c>
      <c r="T10" s="27">
        <v>103512.0</v>
      </c>
      <c r="U10" s="27">
        <v>103072.0</v>
      </c>
      <c r="V10" s="27">
        <v>102903.0</v>
      </c>
      <c r="W10" s="27">
        <v>101542.0</v>
      </c>
      <c r="X10" s="27">
        <v>96297.0</v>
      </c>
      <c r="Y10" s="27">
        <v>93124.0</v>
      </c>
      <c r="Z10" s="27">
        <v>97614.0</v>
      </c>
      <c r="AA10" s="27">
        <v>114020.0</v>
      </c>
      <c r="AB10" s="27">
        <v>98536.0</v>
      </c>
      <c r="AC10" s="27">
        <v>98013.0</v>
      </c>
      <c r="AD10" s="27">
        <v>99440.0</v>
      </c>
      <c r="AE10" s="27">
        <v>97927.0</v>
      </c>
      <c r="AF10" s="27">
        <v>98840.0</v>
      </c>
      <c r="AG10" s="27">
        <v>99124.0</v>
      </c>
      <c r="AH10" s="27">
        <v>100743.0</v>
      </c>
      <c r="AI10" s="27">
        <v>103738.0</v>
      </c>
      <c r="AJ10" s="27">
        <v>102966.0</v>
      </c>
      <c r="AK10" s="27">
        <v>101251.0</v>
      </c>
      <c r="AL10" s="27">
        <v>102414.0</v>
      </c>
      <c r="AM10" s="27">
        <v>102946.0</v>
      </c>
      <c r="AN10" s="27">
        <v>101704.0</v>
      </c>
      <c r="AO10" s="27">
        <v>103085.0</v>
      </c>
      <c r="AP10" s="27">
        <v>103536.0</v>
      </c>
      <c r="AQ10" s="27">
        <v>105598.0</v>
      </c>
      <c r="AR10" s="27">
        <v>111381.0</v>
      </c>
      <c r="AS10" s="27">
        <v>114635.0</v>
      </c>
      <c r="AT10" s="27">
        <v>106019.0</v>
      </c>
      <c r="AU10" s="27">
        <v>106429.0</v>
      </c>
      <c r="AV10" s="27">
        <v>105438.0</v>
      </c>
      <c r="AW10" s="27">
        <v>107420.0</v>
      </c>
      <c r="AX10" s="27">
        <v>106037.0</v>
      </c>
      <c r="AY10" s="27">
        <v>108584.0</v>
      </c>
      <c r="AZ10" s="27">
        <v>106511.0</v>
      </c>
      <c r="BA10" s="27">
        <v>98517.0</v>
      </c>
      <c r="BB10" s="27"/>
      <c r="BC10" s="68">
        <f t="shared" si="1"/>
        <v>5503004</v>
      </c>
    </row>
    <row r="11" ht="11.25" customHeight="1">
      <c r="A11" s="23">
        <v>2002.0</v>
      </c>
      <c r="B11" s="27">
        <v>109270.0</v>
      </c>
      <c r="C11" s="27">
        <v>99975.0</v>
      </c>
      <c r="D11" s="27">
        <v>103693.0</v>
      </c>
      <c r="E11" s="27">
        <v>103704.0</v>
      </c>
      <c r="F11" s="27">
        <v>107341.0</v>
      </c>
      <c r="G11" s="27">
        <v>114812.0</v>
      </c>
      <c r="H11" s="27">
        <v>116343.0</v>
      </c>
      <c r="I11" s="27">
        <v>112638.0</v>
      </c>
      <c r="J11" s="27">
        <v>105147.0</v>
      </c>
      <c r="K11" s="27">
        <v>105601.0</v>
      </c>
      <c r="L11" s="27">
        <v>108993.0</v>
      </c>
      <c r="M11" s="27">
        <v>104235.0</v>
      </c>
      <c r="N11" s="27">
        <v>112204.0</v>
      </c>
      <c r="O11" s="27">
        <v>116842.0</v>
      </c>
      <c r="P11" s="27">
        <v>119508.0</v>
      </c>
      <c r="Q11" s="27">
        <v>110563.0</v>
      </c>
      <c r="R11" s="27">
        <v>108875.0</v>
      </c>
      <c r="S11" s="27">
        <v>107883.0</v>
      </c>
      <c r="T11" s="27">
        <v>108947.0</v>
      </c>
      <c r="U11" s="27">
        <v>106422.0</v>
      </c>
      <c r="V11" s="27">
        <v>104427.0</v>
      </c>
      <c r="W11" s="27">
        <v>102635.0</v>
      </c>
      <c r="X11" s="27">
        <v>102717.0</v>
      </c>
      <c r="Y11" s="27">
        <v>102141.0</v>
      </c>
      <c r="Z11" s="27">
        <v>115809.0</v>
      </c>
      <c r="AA11" s="27">
        <v>103595.0</v>
      </c>
      <c r="AB11" s="27">
        <v>103864.0</v>
      </c>
      <c r="AC11" s="27">
        <v>105047.0</v>
      </c>
      <c r="AD11" s="27">
        <v>102016.0</v>
      </c>
      <c r="AE11" s="27">
        <v>100121.0</v>
      </c>
      <c r="AF11" s="27">
        <v>99096.0</v>
      </c>
      <c r="AG11" s="27">
        <v>101688.0</v>
      </c>
      <c r="AH11" s="27">
        <v>103756.0</v>
      </c>
      <c r="AI11" s="27">
        <v>107026.0</v>
      </c>
      <c r="AJ11" s="27">
        <v>107429.0</v>
      </c>
      <c r="AK11" s="27">
        <v>105301.0</v>
      </c>
      <c r="AL11" s="27">
        <v>105531.0</v>
      </c>
      <c r="AM11" s="27">
        <v>105153.0</v>
      </c>
      <c r="AN11" s="27">
        <v>104840.0</v>
      </c>
      <c r="AO11" s="27">
        <v>104244.0</v>
      </c>
      <c r="AP11" s="27">
        <v>105646.0</v>
      </c>
      <c r="AQ11" s="27">
        <v>108210.0</v>
      </c>
      <c r="AR11" s="27">
        <v>123680.0</v>
      </c>
      <c r="AS11" s="27">
        <v>120963.0</v>
      </c>
      <c r="AT11" s="27">
        <v>113230.0</v>
      </c>
      <c r="AU11" s="27">
        <v>110421.0</v>
      </c>
      <c r="AV11" s="27">
        <v>109746.0</v>
      </c>
      <c r="AW11" s="27">
        <v>109389.0</v>
      </c>
      <c r="AX11" s="27">
        <v>107910.0</v>
      </c>
      <c r="AY11" s="27">
        <v>109404.0</v>
      </c>
      <c r="AZ11" s="27">
        <v>111016.0</v>
      </c>
      <c r="BA11" s="27">
        <v>111629.0</v>
      </c>
      <c r="BB11" s="27"/>
      <c r="BC11" s="68">
        <f t="shared" si="1"/>
        <v>5610676</v>
      </c>
    </row>
    <row r="12" ht="11.25" customHeight="1">
      <c r="A12" s="23">
        <v>2003.0</v>
      </c>
      <c r="B12" s="27">
        <v>108218.0</v>
      </c>
      <c r="C12" s="27">
        <v>100856.0</v>
      </c>
      <c r="D12" s="27">
        <v>102196.0</v>
      </c>
      <c r="E12" s="27">
        <v>104765.0</v>
      </c>
      <c r="F12" s="27">
        <v>107340.0</v>
      </c>
      <c r="G12" s="27">
        <v>115524.0</v>
      </c>
      <c r="H12" s="27">
        <v>118095.0</v>
      </c>
      <c r="I12" s="27">
        <v>123712.0</v>
      </c>
      <c r="J12" s="27">
        <v>121091.0</v>
      </c>
      <c r="K12" s="27">
        <v>113770.0</v>
      </c>
      <c r="L12" s="27">
        <v>112640.0</v>
      </c>
      <c r="M12" s="27">
        <v>110540.0</v>
      </c>
      <c r="N12" s="27">
        <v>111900.0</v>
      </c>
      <c r="O12" s="27">
        <v>114605.0</v>
      </c>
      <c r="P12" s="27">
        <v>119846.0</v>
      </c>
      <c r="Q12" s="27">
        <v>121496.0</v>
      </c>
      <c r="R12" s="27">
        <v>118282.0</v>
      </c>
      <c r="S12" s="27">
        <v>113181.0</v>
      </c>
      <c r="T12" s="27">
        <v>111364.0</v>
      </c>
      <c r="U12" s="27">
        <v>107285.0</v>
      </c>
      <c r="V12" s="27">
        <v>105701.0</v>
      </c>
      <c r="W12" s="27">
        <v>107014.0</v>
      </c>
      <c r="X12" s="27">
        <v>108371.0</v>
      </c>
      <c r="Y12" s="27">
        <v>106314.0</v>
      </c>
      <c r="Z12" s="27">
        <v>116782.0</v>
      </c>
      <c r="AA12" s="27">
        <v>106195.0</v>
      </c>
      <c r="AB12" s="27">
        <v>103935.0</v>
      </c>
      <c r="AC12" s="27">
        <v>104171.0</v>
      </c>
      <c r="AD12" s="27">
        <v>103757.0</v>
      </c>
      <c r="AE12" s="27">
        <v>103621.0</v>
      </c>
      <c r="AF12" s="27">
        <v>102309.0</v>
      </c>
      <c r="AG12" s="27">
        <v>96239.0</v>
      </c>
      <c r="AH12" s="27">
        <v>99249.0</v>
      </c>
      <c r="AI12" s="27">
        <v>104530.0</v>
      </c>
      <c r="AJ12" s="27">
        <v>104832.0</v>
      </c>
      <c r="AK12" s="27">
        <v>106699.0</v>
      </c>
      <c r="AL12" s="27">
        <v>108155.0</v>
      </c>
      <c r="AM12" s="27">
        <v>108522.0</v>
      </c>
      <c r="AN12" s="27">
        <v>110305.0</v>
      </c>
      <c r="AO12" s="27">
        <v>110706.0</v>
      </c>
      <c r="AP12" s="27">
        <v>110840.0</v>
      </c>
      <c r="AQ12" s="27">
        <v>107890.0</v>
      </c>
      <c r="AR12" s="27">
        <v>127969.0</v>
      </c>
      <c r="AS12" s="27">
        <v>122896.0</v>
      </c>
      <c r="AT12" s="27">
        <v>116498.0</v>
      </c>
      <c r="AU12" s="27">
        <v>111357.0</v>
      </c>
      <c r="AV12" s="27">
        <v>112079.0</v>
      </c>
      <c r="AW12" s="27">
        <v>113661.0</v>
      </c>
      <c r="AX12" s="27">
        <v>110615.0</v>
      </c>
      <c r="AY12" s="27">
        <v>115083.0</v>
      </c>
      <c r="AZ12" s="27">
        <v>117218.0</v>
      </c>
      <c r="BA12" s="27">
        <v>116708.0</v>
      </c>
      <c r="BB12" s="27">
        <v>16588.0</v>
      </c>
      <c r="BC12" s="68">
        <f t="shared" si="1"/>
        <v>5773515</v>
      </c>
    </row>
    <row r="13" ht="11.25" customHeight="1">
      <c r="A13" s="23">
        <v>2004.0</v>
      </c>
      <c r="B13" s="27">
        <v>93235.0</v>
      </c>
      <c r="C13" s="27">
        <v>108295.0</v>
      </c>
      <c r="D13" s="27">
        <v>109817.0</v>
      </c>
      <c r="E13" s="27">
        <v>110416.0</v>
      </c>
      <c r="F13" s="27">
        <v>112433.0</v>
      </c>
      <c r="G13" s="27">
        <v>117970.0</v>
      </c>
      <c r="H13" s="27">
        <v>123992.0</v>
      </c>
      <c r="I13" s="27">
        <v>126707.0</v>
      </c>
      <c r="J13" s="27">
        <v>123000.0</v>
      </c>
      <c r="K13" s="27">
        <v>118802.0</v>
      </c>
      <c r="L13" s="27">
        <v>118591.0</v>
      </c>
      <c r="M13" s="27">
        <v>114582.0</v>
      </c>
      <c r="N13" s="27">
        <v>114971.0</v>
      </c>
      <c r="O13" s="27">
        <v>117905.0</v>
      </c>
      <c r="P13" s="27">
        <v>126182.0</v>
      </c>
      <c r="Q13" s="27">
        <v>128041.0</v>
      </c>
      <c r="R13" s="27">
        <v>125706.0</v>
      </c>
      <c r="S13" s="27">
        <v>118617.0</v>
      </c>
      <c r="T13" s="27">
        <v>114841.0</v>
      </c>
      <c r="U13" s="27">
        <v>108826.0</v>
      </c>
      <c r="V13" s="27">
        <v>110658.0</v>
      </c>
      <c r="W13" s="27">
        <v>109184.0</v>
      </c>
      <c r="X13" s="27">
        <v>107213.0</v>
      </c>
      <c r="Y13" s="27">
        <v>106377.0</v>
      </c>
      <c r="Z13" s="27">
        <v>108575.0</v>
      </c>
      <c r="AA13" s="27">
        <v>126249.0</v>
      </c>
      <c r="AB13" s="27">
        <v>112918.0</v>
      </c>
      <c r="AC13" s="27">
        <v>113767.0</v>
      </c>
      <c r="AD13" s="27">
        <v>109574.0</v>
      </c>
      <c r="AE13" s="27">
        <v>108536.0</v>
      </c>
      <c r="AF13" s="27">
        <v>106743.0</v>
      </c>
      <c r="AG13" s="27">
        <v>106754.0</v>
      </c>
      <c r="AH13" s="27">
        <v>107077.0</v>
      </c>
      <c r="AI13" s="27">
        <v>110907.0</v>
      </c>
      <c r="AJ13" s="27">
        <v>112801.0</v>
      </c>
      <c r="AK13" s="27">
        <v>111091.0</v>
      </c>
      <c r="AL13" s="27">
        <v>111902.0</v>
      </c>
      <c r="AM13" s="27">
        <v>111026.0</v>
      </c>
      <c r="AN13" s="27">
        <v>112241.0</v>
      </c>
      <c r="AO13" s="27">
        <v>112541.0</v>
      </c>
      <c r="AP13" s="27">
        <v>116053.0</v>
      </c>
      <c r="AQ13" s="27">
        <v>115792.0</v>
      </c>
      <c r="AR13" s="27">
        <v>125124.0</v>
      </c>
      <c r="AS13" s="27">
        <v>131894.0</v>
      </c>
      <c r="AT13" s="27">
        <v>117078.0</v>
      </c>
      <c r="AU13" s="27">
        <v>121232.0</v>
      </c>
      <c r="AV13" s="27">
        <v>116155.0</v>
      </c>
      <c r="AW13" s="27">
        <v>115278.0</v>
      </c>
      <c r="AX13" s="27">
        <v>117146.0</v>
      </c>
      <c r="AY13" s="27">
        <v>121219.0</v>
      </c>
      <c r="AZ13" s="27">
        <v>128673.0</v>
      </c>
      <c r="BA13" s="27">
        <v>126264.0</v>
      </c>
      <c r="BB13" s="27">
        <v>53444.0</v>
      </c>
      <c r="BC13" s="68">
        <f t="shared" si="1"/>
        <v>6054415</v>
      </c>
    </row>
    <row r="14" ht="11.25" customHeight="1">
      <c r="A14" s="23">
        <v>2005.0</v>
      </c>
      <c r="B14" s="27">
        <v>64014.0</v>
      </c>
      <c r="C14" s="27">
        <v>111325.0</v>
      </c>
      <c r="D14" s="27">
        <v>111923.0</v>
      </c>
      <c r="E14" s="27">
        <v>115089.0</v>
      </c>
      <c r="F14" s="27">
        <v>111864.0</v>
      </c>
      <c r="G14" s="27">
        <v>118678.0</v>
      </c>
      <c r="H14" s="27">
        <v>127973.0</v>
      </c>
      <c r="I14" s="27">
        <v>129994.0</v>
      </c>
      <c r="J14" s="27">
        <v>125007.0</v>
      </c>
      <c r="K14" s="27">
        <v>118234.0</v>
      </c>
      <c r="L14" s="27">
        <v>116680.0</v>
      </c>
      <c r="M14" s="27">
        <v>118818.0</v>
      </c>
      <c r="N14" s="27">
        <v>117400.0</v>
      </c>
      <c r="O14" s="27">
        <v>116122.0</v>
      </c>
      <c r="P14" s="27">
        <v>120355.0</v>
      </c>
      <c r="Q14" s="27">
        <v>127549.0</v>
      </c>
      <c r="R14" s="27">
        <v>127573.0</v>
      </c>
      <c r="S14" s="27">
        <v>123362.0</v>
      </c>
      <c r="T14" s="27">
        <v>118230.0</v>
      </c>
      <c r="U14" s="27">
        <v>112170.0</v>
      </c>
      <c r="V14" s="27">
        <v>111494.0</v>
      </c>
      <c r="W14" s="27">
        <v>109843.0</v>
      </c>
      <c r="X14" s="27">
        <v>109623.0</v>
      </c>
      <c r="Y14" s="27">
        <v>110169.0</v>
      </c>
      <c r="Z14" s="27">
        <v>107109.0</v>
      </c>
      <c r="AA14" s="27">
        <v>126278.0</v>
      </c>
      <c r="AB14" s="27">
        <v>111634.0</v>
      </c>
      <c r="AC14" s="27">
        <v>112197.0</v>
      </c>
      <c r="AD14" s="27">
        <v>109933.0</v>
      </c>
      <c r="AE14" s="27">
        <v>110577.0</v>
      </c>
      <c r="AF14" s="27">
        <v>108894.0</v>
      </c>
      <c r="AG14" s="27">
        <v>108888.0</v>
      </c>
      <c r="AH14" s="27">
        <v>108833.0</v>
      </c>
      <c r="AI14" s="27">
        <v>111138.0</v>
      </c>
      <c r="AJ14" s="27">
        <v>113515.0</v>
      </c>
      <c r="AK14" s="27">
        <v>110287.0</v>
      </c>
      <c r="AL14" s="27">
        <v>111115.0</v>
      </c>
      <c r="AM14" s="27">
        <v>111216.0</v>
      </c>
      <c r="AN14" s="27">
        <v>113154.0</v>
      </c>
      <c r="AO14" s="27">
        <v>114572.0</v>
      </c>
      <c r="AP14" s="27">
        <v>114898.0</v>
      </c>
      <c r="AQ14" s="27">
        <v>117098.0</v>
      </c>
      <c r="AR14" s="27">
        <v>126108.0</v>
      </c>
      <c r="AS14" s="27">
        <v>133750.0</v>
      </c>
      <c r="AT14" s="27">
        <v>119206.0</v>
      </c>
      <c r="AU14" s="27">
        <v>122604.0</v>
      </c>
      <c r="AV14" s="27">
        <v>119149.0</v>
      </c>
      <c r="AW14" s="27">
        <v>117528.0</v>
      </c>
      <c r="AX14" s="27">
        <v>116778.0</v>
      </c>
      <c r="AY14" s="27">
        <v>121892.0</v>
      </c>
      <c r="AZ14" s="27">
        <v>124360.0</v>
      </c>
      <c r="BA14" s="27">
        <v>120504.0</v>
      </c>
      <c r="BB14" s="27">
        <v>71134.0</v>
      </c>
      <c r="BC14" s="68">
        <f t="shared" si="1"/>
        <v>6087838</v>
      </c>
    </row>
    <row r="15" ht="11.25" customHeight="1">
      <c r="A15" s="23">
        <v>2006.0</v>
      </c>
      <c r="B15" s="27">
        <v>113109.0</v>
      </c>
      <c r="C15" s="27">
        <v>115862.0</v>
      </c>
      <c r="D15" s="27">
        <v>117860.0</v>
      </c>
      <c r="E15" s="27">
        <v>115700.0</v>
      </c>
      <c r="F15" s="27">
        <v>124600.0</v>
      </c>
      <c r="G15" s="27">
        <v>131482.0</v>
      </c>
      <c r="H15" s="27">
        <v>133568.0</v>
      </c>
      <c r="I15" s="27">
        <v>131309.0</v>
      </c>
      <c r="J15" s="27">
        <v>124017.0</v>
      </c>
      <c r="K15" s="27">
        <v>120950.0</v>
      </c>
      <c r="L15" s="27">
        <v>124857.0</v>
      </c>
      <c r="M15" s="27">
        <v>120617.0</v>
      </c>
      <c r="N15" s="27">
        <v>122375.0</v>
      </c>
      <c r="O15" s="27">
        <v>127281.0</v>
      </c>
      <c r="P15" s="27">
        <v>133225.0</v>
      </c>
      <c r="Q15" s="27">
        <v>133530.0</v>
      </c>
      <c r="R15" s="27">
        <v>131044.0</v>
      </c>
      <c r="S15" s="27">
        <v>124272.0</v>
      </c>
      <c r="T15" s="27">
        <v>119983.0</v>
      </c>
      <c r="U15" s="27">
        <v>113789.0</v>
      </c>
      <c r="V15" s="27">
        <v>116954.0</v>
      </c>
      <c r="W15" s="27">
        <v>114195.0</v>
      </c>
      <c r="X15" s="27">
        <v>114351.0</v>
      </c>
      <c r="Y15" s="27">
        <v>116059.0</v>
      </c>
      <c r="Z15" s="27">
        <v>131830.0</v>
      </c>
      <c r="AA15" s="27">
        <v>114295.0</v>
      </c>
      <c r="AB15" s="27">
        <v>115383.0</v>
      </c>
      <c r="AC15" s="27">
        <v>112517.0</v>
      </c>
      <c r="AD15" s="27">
        <v>113201.0</v>
      </c>
      <c r="AE15" s="27">
        <v>110750.0</v>
      </c>
      <c r="AF15" s="27">
        <v>107019.0</v>
      </c>
      <c r="AG15" s="27">
        <v>108321.0</v>
      </c>
      <c r="AH15" s="27">
        <v>109833.0</v>
      </c>
      <c r="AI15" s="27">
        <v>113973.0</v>
      </c>
      <c r="AJ15" s="27">
        <v>112116.0</v>
      </c>
      <c r="AK15" s="27">
        <v>110793.0</v>
      </c>
      <c r="AL15" s="27">
        <v>112860.0</v>
      </c>
      <c r="AM15" s="27">
        <v>114529.0</v>
      </c>
      <c r="AN15" s="27">
        <v>115109.0</v>
      </c>
      <c r="AO15" s="27">
        <v>115431.0</v>
      </c>
      <c r="AP15" s="27">
        <v>117129.0</v>
      </c>
      <c r="AQ15" s="27">
        <v>119377.0</v>
      </c>
      <c r="AR15" s="27">
        <v>134755.0</v>
      </c>
      <c r="AS15" s="27">
        <v>127655.0</v>
      </c>
      <c r="AT15" s="27">
        <v>120753.0</v>
      </c>
      <c r="AU15" s="27">
        <v>118749.0</v>
      </c>
      <c r="AV15" s="27">
        <v>115897.0</v>
      </c>
      <c r="AW15" s="27">
        <v>114369.0</v>
      </c>
      <c r="AX15" s="27">
        <v>118991.0</v>
      </c>
      <c r="AY15" s="27">
        <v>122681.0</v>
      </c>
      <c r="AZ15" s="27">
        <v>126585.0</v>
      </c>
      <c r="BA15" s="27">
        <v>98169.0</v>
      </c>
      <c r="BB15" s="27"/>
      <c r="BC15" s="68">
        <f t="shared" si="1"/>
        <v>6194059</v>
      </c>
    </row>
    <row r="16" ht="11.25" customHeight="1">
      <c r="A16" s="23">
        <v>2007.0</v>
      </c>
      <c r="B16" s="27">
        <v>130363.0</v>
      </c>
      <c r="C16" s="27">
        <v>118375.0</v>
      </c>
      <c r="D16" s="27">
        <v>118739.0</v>
      </c>
      <c r="E16" s="27">
        <v>117710.0</v>
      </c>
      <c r="F16" s="27">
        <v>118643.0</v>
      </c>
      <c r="G16" s="27">
        <v>122795.0</v>
      </c>
      <c r="H16" s="27">
        <v>128614.0</v>
      </c>
      <c r="I16" s="27">
        <v>131415.0</v>
      </c>
      <c r="J16" s="27">
        <v>128105.0</v>
      </c>
      <c r="K16" s="27">
        <v>123140.0</v>
      </c>
      <c r="L16" s="27">
        <v>122592.0</v>
      </c>
      <c r="M16" s="27">
        <v>120039.0</v>
      </c>
      <c r="N16" s="27">
        <v>125625.0</v>
      </c>
      <c r="O16" s="27">
        <v>132970.0</v>
      </c>
      <c r="P16" s="27">
        <v>132943.0</v>
      </c>
      <c r="Q16" s="27">
        <v>129739.0</v>
      </c>
      <c r="R16" s="27">
        <v>128588.0</v>
      </c>
      <c r="S16" s="27">
        <v>122408.0</v>
      </c>
      <c r="T16" s="27">
        <v>118339.0</v>
      </c>
      <c r="U16" s="27">
        <v>116346.0</v>
      </c>
      <c r="V16" s="27">
        <v>110409.0</v>
      </c>
      <c r="W16" s="27">
        <v>109241.0</v>
      </c>
      <c r="X16" s="27">
        <v>108663.0</v>
      </c>
      <c r="Y16" s="27">
        <v>114064.0</v>
      </c>
      <c r="Z16" s="27">
        <v>127493.0</v>
      </c>
      <c r="AA16" s="27">
        <v>115381.0</v>
      </c>
      <c r="AB16" s="27">
        <v>114454.0</v>
      </c>
      <c r="AC16" s="27">
        <v>113351.0</v>
      </c>
      <c r="AD16" s="27">
        <v>111138.0</v>
      </c>
      <c r="AE16" s="27">
        <v>109650.0</v>
      </c>
      <c r="AF16" s="27">
        <v>111123.0</v>
      </c>
      <c r="AG16" s="27">
        <v>112723.0</v>
      </c>
      <c r="AH16" s="27">
        <v>115129.0</v>
      </c>
      <c r="AI16" s="27">
        <v>119422.0</v>
      </c>
      <c r="AJ16" s="27">
        <v>117277.0</v>
      </c>
      <c r="AK16" s="27">
        <v>114485.0</v>
      </c>
      <c r="AL16" s="27">
        <v>116171.0</v>
      </c>
      <c r="AM16" s="27">
        <v>119420.0</v>
      </c>
      <c r="AN16" s="27">
        <v>117795.0</v>
      </c>
      <c r="AO16" s="27">
        <v>118726.0</v>
      </c>
      <c r="AP16" s="27">
        <v>118688.0</v>
      </c>
      <c r="AQ16" s="27">
        <v>119283.0</v>
      </c>
      <c r="AR16" s="27">
        <v>126097.0</v>
      </c>
      <c r="AS16" s="27">
        <v>134757.0</v>
      </c>
      <c r="AT16" s="27">
        <v>120813.0</v>
      </c>
      <c r="AU16" s="27">
        <v>117334.0</v>
      </c>
      <c r="AV16" s="27">
        <v>120499.0</v>
      </c>
      <c r="AW16" s="27">
        <v>120879.0</v>
      </c>
      <c r="AX16" s="27">
        <v>122630.0</v>
      </c>
      <c r="AY16" s="27">
        <v>127234.0</v>
      </c>
      <c r="AZ16" s="27">
        <v>129826.0</v>
      </c>
      <c r="BA16" s="27">
        <v>119660.0</v>
      </c>
      <c r="BB16" s="27"/>
      <c r="BC16" s="68">
        <f t="shared" si="1"/>
        <v>6261303</v>
      </c>
    </row>
    <row r="17" ht="11.25" customHeight="1">
      <c r="A17" s="23">
        <v>2008.0</v>
      </c>
      <c r="B17" s="27">
        <v>134422.0</v>
      </c>
      <c r="C17" s="27">
        <v>121254.0</v>
      </c>
      <c r="D17" s="27">
        <v>121027.0</v>
      </c>
      <c r="E17" s="27">
        <v>123036.0</v>
      </c>
      <c r="F17" s="27">
        <v>122864.0</v>
      </c>
      <c r="G17" s="27">
        <v>127541.0</v>
      </c>
      <c r="H17" s="27">
        <v>134274.0</v>
      </c>
      <c r="I17" s="27">
        <v>136133.0</v>
      </c>
      <c r="J17" s="27">
        <v>131877.0</v>
      </c>
      <c r="K17" s="27">
        <v>127615.0</v>
      </c>
      <c r="L17" s="27">
        <v>128237.0</v>
      </c>
      <c r="M17" s="27">
        <v>128023.0</v>
      </c>
      <c r="N17" s="27">
        <v>125574.0</v>
      </c>
      <c r="O17" s="27">
        <v>129616.0</v>
      </c>
      <c r="P17" s="27">
        <v>135712.0</v>
      </c>
      <c r="Q17" s="27">
        <v>138272.0</v>
      </c>
      <c r="R17" s="27">
        <v>133343.0</v>
      </c>
      <c r="S17" s="27">
        <v>129915.0</v>
      </c>
      <c r="T17" s="27">
        <v>129848.0</v>
      </c>
      <c r="U17" s="27">
        <v>124428.0</v>
      </c>
      <c r="V17" s="27">
        <v>120490.0</v>
      </c>
      <c r="W17" s="27">
        <v>116829.0</v>
      </c>
      <c r="X17" s="27">
        <v>117158.0</v>
      </c>
      <c r="Y17" s="27">
        <v>118077.0</v>
      </c>
      <c r="Z17" s="27">
        <v>116433.0</v>
      </c>
      <c r="AA17" s="27">
        <v>129841.0</v>
      </c>
      <c r="AB17" s="27">
        <v>119715.0</v>
      </c>
      <c r="AC17" s="27">
        <v>123153.0</v>
      </c>
      <c r="AD17" s="27">
        <v>123799.0</v>
      </c>
      <c r="AE17" s="27">
        <v>120458.0</v>
      </c>
      <c r="AF17" s="27">
        <v>120110.0</v>
      </c>
      <c r="AG17" s="27">
        <v>118662.0</v>
      </c>
      <c r="AH17" s="27">
        <v>116687.0</v>
      </c>
      <c r="AI17" s="27">
        <v>120640.0</v>
      </c>
      <c r="AJ17" s="27">
        <v>121222.0</v>
      </c>
      <c r="AK17" s="27">
        <v>117659.0</v>
      </c>
      <c r="AL17" s="27">
        <v>121248.0</v>
      </c>
      <c r="AM17" s="27">
        <v>120868.0</v>
      </c>
      <c r="AN17" s="27">
        <v>120261.0</v>
      </c>
      <c r="AO17" s="27">
        <v>120425.0</v>
      </c>
      <c r="AP17" s="27">
        <v>122945.0</v>
      </c>
      <c r="AQ17" s="27">
        <v>124760.0</v>
      </c>
      <c r="AR17" s="27">
        <v>132562.0</v>
      </c>
      <c r="AS17" s="27">
        <v>139452.0</v>
      </c>
      <c r="AT17" s="27">
        <v>129558.0</v>
      </c>
      <c r="AU17" s="27">
        <v>124460.0</v>
      </c>
      <c r="AV17" s="27">
        <v>124466.0</v>
      </c>
      <c r="AW17" s="27">
        <v>125590.0</v>
      </c>
      <c r="AX17" s="27">
        <v>127032.0</v>
      </c>
      <c r="AY17" s="27">
        <v>132253.0</v>
      </c>
      <c r="AZ17" s="27">
        <v>142289.0</v>
      </c>
      <c r="BA17" s="27">
        <v>135228.0</v>
      </c>
      <c r="BB17" s="27">
        <v>18584.0</v>
      </c>
      <c r="BC17" s="68">
        <f t="shared" si="1"/>
        <v>6565925</v>
      </c>
    </row>
    <row r="18" ht="11.25" customHeight="1">
      <c r="A18" s="23">
        <v>2009.0</v>
      </c>
      <c r="B18" s="27">
        <v>110239.0</v>
      </c>
      <c r="C18" s="27">
        <v>123508.0</v>
      </c>
      <c r="D18" s="27">
        <v>124212.0</v>
      </c>
      <c r="E18" s="27">
        <v>127808.0</v>
      </c>
      <c r="F18" s="27">
        <v>126860.0</v>
      </c>
      <c r="G18" s="27">
        <v>128036.0</v>
      </c>
      <c r="H18" s="27">
        <v>134690.0</v>
      </c>
      <c r="I18" s="27">
        <v>137896.0</v>
      </c>
      <c r="J18" s="27">
        <v>135360.0</v>
      </c>
      <c r="K18" s="27">
        <v>128679.0</v>
      </c>
      <c r="L18" s="27">
        <v>124884.0</v>
      </c>
      <c r="M18" s="27">
        <v>129606.0</v>
      </c>
      <c r="N18" s="27">
        <v>125133.0</v>
      </c>
      <c r="O18" s="27">
        <v>131771.0</v>
      </c>
      <c r="P18" s="27">
        <v>139753.0</v>
      </c>
      <c r="Q18" s="27">
        <v>140018.0</v>
      </c>
      <c r="R18" s="27">
        <v>137792.0</v>
      </c>
      <c r="S18" s="27">
        <v>135113.0</v>
      </c>
      <c r="T18" s="27">
        <v>131271.0</v>
      </c>
      <c r="U18" s="27">
        <v>123340.0</v>
      </c>
      <c r="V18" s="27">
        <v>125719.0</v>
      </c>
      <c r="W18" s="27">
        <v>124653.0</v>
      </c>
      <c r="X18" s="27">
        <v>121003.0</v>
      </c>
      <c r="Y18" s="27">
        <v>122692.0</v>
      </c>
      <c r="Z18" s="27">
        <v>124435.0</v>
      </c>
      <c r="AA18" s="27">
        <v>130353.0</v>
      </c>
      <c r="AB18" s="27">
        <v>133900.0</v>
      </c>
      <c r="AC18" s="27">
        <v>128319.0</v>
      </c>
      <c r="AD18" s="27">
        <v>123118.0</v>
      </c>
      <c r="AE18" s="27">
        <v>123848.0</v>
      </c>
      <c r="AF18" s="27">
        <v>123176.0</v>
      </c>
      <c r="AG18" s="27">
        <v>121713.0</v>
      </c>
      <c r="AH18" s="27">
        <v>123608.0</v>
      </c>
      <c r="AI18" s="27">
        <v>124389.0</v>
      </c>
      <c r="AJ18" s="27">
        <v>123629.0</v>
      </c>
      <c r="AK18" s="27">
        <v>118592.0</v>
      </c>
      <c r="AL18" s="27">
        <v>123321.0</v>
      </c>
      <c r="AM18" s="27">
        <v>121390.0</v>
      </c>
      <c r="AN18" s="27">
        <v>121582.0</v>
      </c>
      <c r="AO18" s="27">
        <v>125797.0</v>
      </c>
      <c r="AP18" s="27">
        <v>127393.0</v>
      </c>
      <c r="AQ18" s="27">
        <v>130320.0</v>
      </c>
      <c r="AR18" s="27">
        <v>137864.0</v>
      </c>
      <c r="AS18" s="27">
        <v>148152.0</v>
      </c>
      <c r="AT18" s="27">
        <v>132927.0</v>
      </c>
      <c r="AU18" s="27">
        <v>127170.0</v>
      </c>
      <c r="AV18" s="27">
        <v>124817.0</v>
      </c>
      <c r="AW18" s="27">
        <v>126930.0</v>
      </c>
      <c r="AX18" s="27">
        <v>130002.0</v>
      </c>
      <c r="AY18" s="27">
        <v>134298.0</v>
      </c>
      <c r="AZ18" s="27">
        <v>137040.0</v>
      </c>
      <c r="BA18" s="27">
        <v>133981.0</v>
      </c>
      <c r="BB18" s="27">
        <v>36451.0</v>
      </c>
      <c r="BC18" s="68">
        <f t="shared" si="1"/>
        <v>6708551</v>
      </c>
    </row>
    <row r="19" ht="11.25" customHeight="1">
      <c r="A19" s="23">
        <v>2010.0</v>
      </c>
      <c r="B19" s="27">
        <v>88946.0</v>
      </c>
      <c r="C19" s="27">
        <v>122160.0</v>
      </c>
      <c r="D19" s="27">
        <v>122277.0</v>
      </c>
      <c r="E19" s="27">
        <v>125608.0</v>
      </c>
      <c r="F19" s="27">
        <v>126972.0</v>
      </c>
      <c r="G19" s="27">
        <v>131498.0</v>
      </c>
      <c r="H19" s="27">
        <v>138331.0</v>
      </c>
      <c r="I19" s="27">
        <v>141772.0</v>
      </c>
      <c r="J19" s="27">
        <v>135801.0</v>
      </c>
      <c r="K19" s="27">
        <v>129036.0</v>
      </c>
      <c r="L19" s="27">
        <v>129007.0</v>
      </c>
      <c r="M19" s="27">
        <v>132525.0</v>
      </c>
      <c r="N19" s="27">
        <v>131470.0</v>
      </c>
      <c r="O19" s="27">
        <v>139646.0</v>
      </c>
      <c r="P19" s="27">
        <v>144302.0</v>
      </c>
      <c r="Q19" s="27">
        <v>145580.0</v>
      </c>
      <c r="R19" s="27">
        <v>141388.0</v>
      </c>
      <c r="S19" s="27">
        <v>133147.0</v>
      </c>
      <c r="T19" s="27">
        <v>130400.0</v>
      </c>
      <c r="U19" s="27">
        <v>130967.0</v>
      </c>
      <c r="V19" s="27">
        <v>129394.0</v>
      </c>
      <c r="W19" s="27">
        <v>127431.0</v>
      </c>
      <c r="X19" s="27">
        <v>125351.0</v>
      </c>
      <c r="Y19" s="27">
        <v>126059.0</v>
      </c>
      <c r="Z19" s="27">
        <v>125674.0</v>
      </c>
      <c r="AA19" s="27">
        <v>136488.0</v>
      </c>
      <c r="AB19" s="27">
        <v>138291.0</v>
      </c>
      <c r="AC19" s="27">
        <v>131143.0</v>
      </c>
      <c r="AD19" s="27">
        <v>131305.0</v>
      </c>
      <c r="AE19" s="27">
        <v>127337.0</v>
      </c>
      <c r="AF19" s="27">
        <v>125912.0</v>
      </c>
      <c r="AG19" s="27">
        <v>126226.0</v>
      </c>
      <c r="AH19" s="27">
        <v>127409.0</v>
      </c>
      <c r="AI19" s="27">
        <v>129578.0</v>
      </c>
      <c r="AJ19" s="27">
        <v>130563.0</v>
      </c>
      <c r="AK19" s="27">
        <v>124039.0</v>
      </c>
      <c r="AL19" s="27">
        <v>124096.0</v>
      </c>
      <c r="AM19" s="27">
        <v>125448.0</v>
      </c>
      <c r="AN19" s="27">
        <v>124107.0</v>
      </c>
      <c r="AO19" s="27">
        <v>124954.0</v>
      </c>
      <c r="AP19" s="27">
        <v>128660.0</v>
      </c>
      <c r="AQ19" s="27">
        <v>130186.0</v>
      </c>
      <c r="AR19" s="27">
        <v>134490.0</v>
      </c>
      <c r="AS19" s="27">
        <v>143095.0</v>
      </c>
      <c r="AT19" s="27">
        <v>129128.0</v>
      </c>
      <c r="AU19" s="27">
        <v>135019.0</v>
      </c>
      <c r="AV19" s="27">
        <v>130946.0</v>
      </c>
      <c r="AW19" s="27">
        <v>127411.0</v>
      </c>
      <c r="AX19" s="27">
        <v>129842.0</v>
      </c>
      <c r="AY19" s="27">
        <v>131801.0</v>
      </c>
      <c r="AZ19" s="27">
        <v>141770.0</v>
      </c>
      <c r="BA19" s="27">
        <v>140929.0</v>
      </c>
      <c r="BB19" s="27">
        <v>59902.0</v>
      </c>
      <c r="BC19" s="68">
        <f t="shared" si="1"/>
        <v>6844817</v>
      </c>
    </row>
    <row r="20" ht="11.25" customHeight="1">
      <c r="A20" s="23">
        <v>2011.0</v>
      </c>
      <c r="B20" s="27">
        <v>72904.0</v>
      </c>
      <c r="C20" s="27">
        <v>132244.0</v>
      </c>
      <c r="D20" s="27">
        <v>134385.0</v>
      </c>
      <c r="E20" s="27">
        <v>134536.0</v>
      </c>
      <c r="F20" s="27">
        <v>132205.0</v>
      </c>
      <c r="G20" s="27">
        <v>134392.0</v>
      </c>
      <c r="H20" s="27">
        <v>135234.0</v>
      </c>
      <c r="I20" s="27">
        <v>142489.0</v>
      </c>
      <c r="J20" s="27">
        <v>148738.0</v>
      </c>
      <c r="K20" s="27">
        <v>146404.0</v>
      </c>
      <c r="L20" s="27">
        <v>140214.0</v>
      </c>
      <c r="M20" s="27">
        <v>138789.0</v>
      </c>
      <c r="N20" s="27">
        <v>134716.0</v>
      </c>
      <c r="O20" s="27">
        <v>135544.0</v>
      </c>
      <c r="P20" s="27">
        <v>138260.0</v>
      </c>
      <c r="Q20" s="27">
        <v>144561.0</v>
      </c>
      <c r="R20" s="27">
        <v>147918.0</v>
      </c>
      <c r="S20" s="27">
        <v>143495.0</v>
      </c>
      <c r="T20" s="27">
        <v>135320.0</v>
      </c>
      <c r="U20" s="27">
        <v>130569.0</v>
      </c>
      <c r="V20" s="27">
        <v>128457.0</v>
      </c>
      <c r="W20" s="27">
        <v>127736.0</v>
      </c>
      <c r="X20" s="27">
        <v>129406.0</v>
      </c>
      <c r="Y20" s="27">
        <v>130319.0</v>
      </c>
      <c r="Z20" s="27">
        <v>128300.0</v>
      </c>
      <c r="AA20" s="27">
        <v>135992.0</v>
      </c>
      <c r="AB20" s="27">
        <v>134382.0</v>
      </c>
      <c r="AC20" s="27">
        <v>134001.0</v>
      </c>
      <c r="AD20" s="27">
        <v>132829.0</v>
      </c>
      <c r="AE20" s="27">
        <v>131145.0</v>
      </c>
      <c r="AF20" s="27">
        <v>129973.0</v>
      </c>
      <c r="AG20" s="27">
        <v>129396.0</v>
      </c>
      <c r="AH20" s="27">
        <v>128275.0</v>
      </c>
      <c r="AI20" s="27">
        <v>129597.0</v>
      </c>
      <c r="AJ20" s="27">
        <v>129520.0</v>
      </c>
      <c r="AK20" s="27">
        <v>128353.0</v>
      </c>
      <c r="AL20" s="27">
        <v>126199.0</v>
      </c>
      <c r="AM20" s="27">
        <v>127424.0</v>
      </c>
      <c r="AN20" s="27">
        <v>130633.0</v>
      </c>
      <c r="AO20" s="27">
        <v>131905.0</v>
      </c>
      <c r="AP20" s="27">
        <v>133267.0</v>
      </c>
      <c r="AQ20" s="27">
        <v>134506.0</v>
      </c>
      <c r="AR20" s="27">
        <v>141479.0</v>
      </c>
      <c r="AS20" s="27">
        <v>147303.0</v>
      </c>
      <c r="AT20" s="27">
        <v>131524.0</v>
      </c>
      <c r="AU20" s="27">
        <v>135812.0</v>
      </c>
      <c r="AV20" s="27">
        <v>132311.0</v>
      </c>
      <c r="AW20" s="27">
        <v>134367.0</v>
      </c>
      <c r="AX20" s="27">
        <v>135843.0</v>
      </c>
      <c r="AY20" s="27">
        <v>139694.0</v>
      </c>
      <c r="AZ20" s="27">
        <v>145451.0</v>
      </c>
      <c r="BA20" s="27">
        <v>142979.0</v>
      </c>
      <c r="BB20" s="27">
        <v>83201.0</v>
      </c>
      <c r="BC20" s="68">
        <f t="shared" si="1"/>
        <v>7044496</v>
      </c>
    </row>
    <row r="21" ht="11.25" customHeight="1">
      <c r="A21" s="23">
        <v>2012.0</v>
      </c>
      <c r="B21" s="27">
        <v>134949.0</v>
      </c>
      <c r="C21" s="27">
        <v>136475.0</v>
      </c>
      <c r="D21" s="27">
        <v>135340.0</v>
      </c>
      <c r="E21" s="27">
        <v>132818.0</v>
      </c>
      <c r="F21" s="27">
        <v>131954.0</v>
      </c>
      <c r="G21" s="27">
        <v>136475.0</v>
      </c>
      <c r="H21" s="27">
        <v>146980.0</v>
      </c>
      <c r="I21" s="27">
        <v>145317.0</v>
      </c>
      <c r="J21" s="27">
        <v>142855.0</v>
      </c>
      <c r="K21" s="27">
        <v>138974.0</v>
      </c>
      <c r="L21" s="27">
        <v>137499.0</v>
      </c>
      <c r="M21" s="27">
        <v>132597.0</v>
      </c>
      <c r="N21" s="27">
        <v>135982.0</v>
      </c>
      <c r="O21" s="27">
        <v>138428.0</v>
      </c>
      <c r="P21" s="27">
        <v>143343.0</v>
      </c>
      <c r="Q21" s="27">
        <v>143540.0</v>
      </c>
      <c r="R21" s="27">
        <v>142326.0</v>
      </c>
      <c r="S21" s="27">
        <v>142019.0</v>
      </c>
      <c r="T21" s="27">
        <v>136117.0</v>
      </c>
      <c r="U21" s="27">
        <v>136094.0</v>
      </c>
      <c r="V21" s="27">
        <v>134258.0</v>
      </c>
      <c r="W21" s="27">
        <v>129747.0</v>
      </c>
      <c r="X21" s="27">
        <v>132901.0</v>
      </c>
      <c r="Y21" s="27">
        <v>131952.0</v>
      </c>
      <c r="Z21" s="27">
        <v>139333.0</v>
      </c>
      <c r="AA21" s="27">
        <v>138924.0</v>
      </c>
      <c r="AB21" s="27">
        <v>136923.0</v>
      </c>
      <c r="AC21" s="27">
        <v>137846.0</v>
      </c>
      <c r="AD21" s="27">
        <v>138714.0</v>
      </c>
      <c r="AE21" s="27">
        <v>129049.0</v>
      </c>
      <c r="AF21" s="27">
        <v>127752.0</v>
      </c>
      <c r="AG21" s="27">
        <v>129735.0</v>
      </c>
      <c r="AH21" s="27">
        <v>131757.0</v>
      </c>
      <c r="AI21" s="27">
        <v>136556.0</v>
      </c>
      <c r="AJ21" s="27">
        <v>135669.0</v>
      </c>
      <c r="AK21" s="27">
        <v>132145.0</v>
      </c>
      <c r="AL21" s="27">
        <v>129805.0</v>
      </c>
      <c r="AM21" s="27">
        <v>128920.0</v>
      </c>
      <c r="AN21" s="27">
        <v>132143.0</v>
      </c>
      <c r="AO21" s="27">
        <v>136290.0</v>
      </c>
      <c r="AP21" s="27">
        <v>138212.0</v>
      </c>
      <c r="AQ21" s="27">
        <v>139192.0</v>
      </c>
      <c r="AR21" s="27">
        <v>143034.0</v>
      </c>
      <c r="AS21" s="27">
        <v>151995.0</v>
      </c>
      <c r="AT21" s="27">
        <v>143900.0</v>
      </c>
      <c r="AU21" s="27">
        <v>134946.0</v>
      </c>
      <c r="AV21" s="27">
        <v>133253.0</v>
      </c>
      <c r="AW21" s="27">
        <v>136285.0</v>
      </c>
      <c r="AX21" s="27">
        <v>137535.0</v>
      </c>
      <c r="AY21" s="27">
        <v>135869.0</v>
      </c>
      <c r="AZ21" s="27">
        <v>136249.0</v>
      </c>
      <c r="BA21" s="27">
        <v>125953.0</v>
      </c>
      <c r="BB21" s="27"/>
      <c r="BC21" s="68">
        <f t="shared" si="1"/>
        <v>7096924</v>
      </c>
    </row>
    <row r="22" ht="11.25" customHeight="1">
      <c r="A22" s="23">
        <v>2013.0</v>
      </c>
      <c r="B22" s="27">
        <v>142063.0</v>
      </c>
      <c r="C22" s="27">
        <v>132405.0</v>
      </c>
      <c r="D22" s="27">
        <v>130988.0</v>
      </c>
      <c r="E22" s="27">
        <v>131946.0</v>
      </c>
      <c r="F22" s="27">
        <v>132946.0</v>
      </c>
      <c r="G22" s="27">
        <v>134758.0</v>
      </c>
      <c r="H22" s="27">
        <v>136449.0</v>
      </c>
      <c r="I22" s="27">
        <v>146144.0</v>
      </c>
      <c r="J22" s="27">
        <v>151220.0</v>
      </c>
      <c r="K22" s="27">
        <v>148907.0</v>
      </c>
      <c r="L22" s="27">
        <v>142139.0</v>
      </c>
      <c r="M22" s="27">
        <v>136956.0</v>
      </c>
      <c r="N22" s="27">
        <v>140475.0</v>
      </c>
      <c r="O22" s="27">
        <v>140058.0</v>
      </c>
      <c r="P22" s="27">
        <v>141987.0</v>
      </c>
      <c r="Q22" s="27">
        <v>147541.0</v>
      </c>
      <c r="R22" s="27">
        <v>146705.0</v>
      </c>
      <c r="S22" s="27">
        <v>145105.0</v>
      </c>
      <c r="T22" s="27">
        <v>142743.0</v>
      </c>
      <c r="U22" s="27">
        <v>136738.0</v>
      </c>
      <c r="V22" s="27">
        <v>135106.0</v>
      </c>
      <c r="W22" s="27">
        <v>134962.0</v>
      </c>
      <c r="X22" s="27">
        <v>135687.0</v>
      </c>
      <c r="Y22" s="27">
        <v>134309.0</v>
      </c>
      <c r="Z22" s="27">
        <v>134245.0</v>
      </c>
      <c r="AA22" s="27">
        <v>142965.0</v>
      </c>
      <c r="AB22" s="27">
        <v>140543.0</v>
      </c>
      <c r="AC22" s="27">
        <v>141160.0</v>
      </c>
      <c r="AD22" s="27">
        <v>139616.0</v>
      </c>
      <c r="AE22" s="27">
        <v>136846.0</v>
      </c>
      <c r="AF22" s="27">
        <v>135460.0</v>
      </c>
      <c r="AG22" s="27">
        <v>132758.0</v>
      </c>
      <c r="AH22" s="27">
        <v>134224.0</v>
      </c>
      <c r="AI22" s="27">
        <v>137832.0</v>
      </c>
      <c r="AJ22" s="27">
        <v>137261.0</v>
      </c>
      <c r="AK22" s="27">
        <v>131323.0</v>
      </c>
      <c r="AL22" s="27">
        <v>130081.0</v>
      </c>
      <c r="AM22" s="27">
        <v>130323.0</v>
      </c>
      <c r="AN22" s="27">
        <v>133010.0</v>
      </c>
      <c r="AO22" s="27">
        <v>137632.0</v>
      </c>
      <c r="AP22" s="27">
        <v>135323.0</v>
      </c>
      <c r="AQ22" s="27">
        <v>143942.0</v>
      </c>
      <c r="AR22" s="27">
        <v>154307.0</v>
      </c>
      <c r="AS22" s="27">
        <v>148814.0</v>
      </c>
      <c r="AT22" s="27">
        <v>143668.0</v>
      </c>
      <c r="AU22" s="27">
        <v>142971.0</v>
      </c>
      <c r="AV22" s="27">
        <v>142373.0</v>
      </c>
      <c r="AW22" s="27">
        <v>141108.0</v>
      </c>
      <c r="AX22" s="27">
        <v>142713.0</v>
      </c>
      <c r="AY22" s="27">
        <v>141468.0</v>
      </c>
      <c r="AZ22" s="27">
        <v>147259.0</v>
      </c>
      <c r="BA22" s="27">
        <v>145044.0</v>
      </c>
      <c r="BB22" s="27"/>
      <c r="BC22" s="68">
        <f t="shared" si="1"/>
        <v>7252606</v>
      </c>
    </row>
    <row r="23" ht="11.25" customHeight="1">
      <c r="A23" s="23">
        <v>2014.0</v>
      </c>
      <c r="B23" s="27">
        <v>141028.0</v>
      </c>
      <c r="C23" s="27">
        <v>137973.0</v>
      </c>
      <c r="D23" s="27">
        <v>142352.0</v>
      </c>
      <c r="E23" s="27">
        <v>141702.0</v>
      </c>
      <c r="F23" s="27">
        <v>143873.0</v>
      </c>
      <c r="G23" s="27">
        <v>145066.0</v>
      </c>
      <c r="H23" s="27">
        <v>149247.0</v>
      </c>
      <c r="I23" s="27">
        <v>155467.0</v>
      </c>
      <c r="J23" s="27">
        <v>159791.0</v>
      </c>
      <c r="K23" s="27">
        <v>158435.0</v>
      </c>
      <c r="L23" s="27">
        <v>153519.0</v>
      </c>
      <c r="M23" s="27">
        <v>147590.0</v>
      </c>
      <c r="N23" s="27">
        <v>144901.0</v>
      </c>
      <c r="O23" s="27">
        <v>143834.0</v>
      </c>
      <c r="P23" s="27">
        <v>143414.0</v>
      </c>
      <c r="Q23" s="27">
        <v>150635.0</v>
      </c>
      <c r="R23" s="27">
        <v>157140.0</v>
      </c>
      <c r="S23" s="27">
        <v>154391.0</v>
      </c>
      <c r="T23" s="27">
        <v>150817.0</v>
      </c>
      <c r="U23" s="27">
        <v>143506.0</v>
      </c>
      <c r="V23" s="27">
        <v>141710.0</v>
      </c>
      <c r="W23" s="27">
        <v>145866.0</v>
      </c>
      <c r="X23" s="27">
        <v>143769.0</v>
      </c>
      <c r="Y23" s="27">
        <v>140574.0</v>
      </c>
      <c r="Z23" s="27">
        <v>139001.0</v>
      </c>
      <c r="AA23" s="27">
        <v>147617.0</v>
      </c>
      <c r="AB23" s="27">
        <v>146414.0</v>
      </c>
      <c r="AC23" s="27">
        <v>148107.0</v>
      </c>
      <c r="AD23" s="27">
        <v>142346.0</v>
      </c>
      <c r="AE23" s="27">
        <v>140512.0</v>
      </c>
      <c r="AF23" s="27">
        <v>138454.0</v>
      </c>
      <c r="AG23" s="27">
        <v>139069.0</v>
      </c>
      <c r="AH23" s="27">
        <v>139960.0</v>
      </c>
      <c r="AI23" s="27">
        <v>143404.0</v>
      </c>
      <c r="AJ23" s="27">
        <v>142857.0</v>
      </c>
      <c r="AK23" s="27">
        <v>136797.0</v>
      </c>
      <c r="AL23" s="27">
        <v>138161.0</v>
      </c>
      <c r="AM23" s="27">
        <v>141462.0</v>
      </c>
      <c r="AN23" s="27">
        <v>140367.0</v>
      </c>
      <c r="AO23" s="27">
        <v>142631.0</v>
      </c>
      <c r="AP23" s="27">
        <v>140548.0</v>
      </c>
      <c r="AQ23" s="27">
        <v>147539.0</v>
      </c>
      <c r="AR23" s="27">
        <v>158723.0</v>
      </c>
      <c r="AS23" s="27">
        <v>153322.0</v>
      </c>
      <c r="AT23" s="27">
        <v>142593.0</v>
      </c>
      <c r="AU23" s="27">
        <v>141544.0</v>
      </c>
      <c r="AV23" s="27">
        <v>139219.0</v>
      </c>
      <c r="AW23" s="27">
        <v>140446.0</v>
      </c>
      <c r="AX23" s="27">
        <v>141686.0</v>
      </c>
      <c r="AY23" s="27">
        <v>143644.0</v>
      </c>
      <c r="AZ23" s="27">
        <v>158211.0</v>
      </c>
      <c r="BA23" s="27">
        <v>150945.0</v>
      </c>
      <c r="BB23" s="27">
        <v>19321.0</v>
      </c>
      <c r="BC23" s="68">
        <f t="shared" si="1"/>
        <v>7581500</v>
      </c>
    </row>
    <row r="24" ht="11.25" customHeight="1">
      <c r="A24" s="23">
        <v>2015.0</v>
      </c>
      <c r="B24" s="27">
        <v>123567.0</v>
      </c>
      <c r="C24" s="27">
        <v>140175.0</v>
      </c>
      <c r="D24" s="27">
        <v>143353.0</v>
      </c>
      <c r="E24" s="27">
        <v>147662.0</v>
      </c>
      <c r="F24" s="27">
        <v>146340.0</v>
      </c>
      <c r="G24" s="27">
        <v>152768.0</v>
      </c>
      <c r="H24" s="27">
        <v>157894.0</v>
      </c>
      <c r="I24" s="27">
        <v>159448.0</v>
      </c>
      <c r="J24" s="27">
        <v>158231.0</v>
      </c>
      <c r="K24" s="27">
        <v>150654.0</v>
      </c>
      <c r="L24" s="27">
        <v>145982.0</v>
      </c>
      <c r="M24" s="27">
        <v>147791.0</v>
      </c>
      <c r="N24" s="27">
        <v>146292.0</v>
      </c>
      <c r="O24" s="27">
        <v>149190.0</v>
      </c>
      <c r="P24" s="27">
        <v>150749.0</v>
      </c>
      <c r="Q24" s="27">
        <v>157791.0</v>
      </c>
      <c r="R24" s="27">
        <v>156326.0</v>
      </c>
      <c r="S24" s="27">
        <v>156115.0</v>
      </c>
      <c r="T24" s="27">
        <v>153344.0</v>
      </c>
      <c r="U24" s="27">
        <v>148064.0</v>
      </c>
      <c r="V24" s="27">
        <v>145733.0</v>
      </c>
      <c r="W24" s="27">
        <v>143098.0</v>
      </c>
      <c r="X24" s="27">
        <v>143043.0</v>
      </c>
      <c r="Y24" s="27">
        <v>140212.0</v>
      </c>
      <c r="Z24" s="27">
        <v>141054.0</v>
      </c>
      <c r="AA24" s="27">
        <v>151177.0</v>
      </c>
      <c r="AB24" s="27">
        <v>147846.0</v>
      </c>
      <c r="AC24" s="27">
        <v>151723.0</v>
      </c>
      <c r="AD24" s="27">
        <v>150566.0</v>
      </c>
      <c r="AE24" s="27">
        <v>149787.0</v>
      </c>
      <c r="AF24" s="27">
        <v>147088.0</v>
      </c>
      <c r="AG24" s="27">
        <v>145097.0</v>
      </c>
      <c r="AH24" s="27">
        <v>143757.0</v>
      </c>
      <c r="AI24" s="27">
        <v>149517.0</v>
      </c>
      <c r="AJ24" s="27">
        <v>148559.0</v>
      </c>
      <c r="AK24" s="27">
        <v>142776.0</v>
      </c>
      <c r="AL24" s="27">
        <v>143038.0</v>
      </c>
      <c r="AM24" s="27">
        <v>141341.0</v>
      </c>
      <c r="AN24" s="27">
        <v>143670.0</v>
      </c>
      <c r="AO24" s="27">
        <v>144652.0</v>
      </c>
      <c r="AP24" s="27">
        <v>145458.0</v>
      </c>
      <c r="AQ24" s="27">
        <v>155118.0</v>
      </c>
      <c r="AR24" s="27">
        <v>164565.0</v>
      </c>
      <c r="AS24" s="27">
        <v>156883.0</v>
      </c>
      <c r="AT24" s="27">
        <v>150368.0</v>
      </c>
      <c r="AU24" s="27">
        <v>146482.0</v>
      </c>
      <c r="AV24" s="27">
        <v>143668.0</v>
      </c>
      <c r="AW24" s="27">
        <v>146846.0</v>
      </c>
      <c r="AX24" s="27">
        <v>149127.0</v>
      </c>
      <c r="AY24" s="27">
        <v>152934.0</v>
      </c>
      <c r="AZ24" s="27">
        <v>161811.0</v>
      </c>
      <c r="BA24" s="27">
        <v>157481.0</v>
      </c>
      <c r="BB24" s="27">
        <v>43988.0</v>
      </c>
      <c r="BC24" s="68">
        <f t="shared" si="1"/>
        <v>7780199</v>
      </c>
    </row>
    <row r="25" ht="11.25" customHeight="1">
      <c r="A25" s="23">
        <v>2016.0</v>
      </c>
      <c r="B25" s="27">
        <v>104707.0</v>
      </c>
      <c r="C25" s="27">
        <v>142233.0</v>
      </c>
      <c r="D25" s="27">
        <v>145123.0</v>
      </c>
      <c r="E25" s="27">
        <v>146745.0</v>
      </c>
      <c r="F25" s="27">
        <v>148700.0</v>
      </c>
      <c r="G25" s="27">
        <v>155852.0</v>
      </c>
      <c r="H25" s="27">
        <v>165912.0</v>
      </c>
      <c r="I25" s="27">
        <v>168963.0</v>
      </c>
      <c r="J25" s="27">
        <v>159048.0</v>
      </c>
      <c r="K25" s="27">
        <v>154147.0</v>
      </c>
      <c r="L25" s="27">
        <v>150043.0</v>
      </c>
      <c r="M25" s="27">
        <v>152755.0</v>
      </c>
      <c r="N25" s="27">
        <v>150227.0</v>
      </c>
      <c r="O25" s="27">
        <v>151754.0</v>
      </c>
      <c r="P25" s="27">
        <v>159578.0</v>
      </c>
      <c r="Q25" s="27">
        <v>164359.0</v>
      </c>
      <c r="R25" s="27">
        <v>160738.0</v>
      </c>
      <c r="S25" s="27">
        <v>150780.0</v>
      </c>
      <c r="T25" s="27">
        <v>154176.0</v>
      </c>
      <c r="U25" s="27">
        <v>153233.0</v>
      </c>
      <c r="V25" s="27">
        <v>148471.0</v>
      </c>
      <c r="W25" s="27">
        <v>144602.0</v>
      </c>
      <c r="X25" s="27">
        <v>145970.0</v>
      </c>
      <c r="Y25" s="27">
        <v>146523.0</v>
      </c>
      <c r="Z25" s="27">
        <v>147773.0</v>
      </c>
      <c r="AA25" s="27">
        <v>156388.0</v>
      </c>
      <c r="AB25" s="27">
        <v>153023.0</v>
      </c>
      <c r="AC25" s="27">
        <v>156424.0</v>
      </c>
      <c r="AD25" s="27">
        <v>157831.0</v>
      </c>
      <c r="AE25" s="27">
        <v>154351.0</v>
      </c>
      <c r="AF25" s="27">
        <v>150588.0</v>
      </c>
      <c r="AG25" s="27">
        <v>147912.0</v>
      </c>
      <c r="AH25" s="27">
        <v>147012.0</v>
      </c>
      <c r="AI25" s="27">
        <v>149355.0</v>
      </c>
      <c r="AJ25" s="27">
        <v>152787.0</v>
      </c>
      <c r="AK25" s="27">
        <v>145870.0</v>
      </c>
      <c r="AL25" s="27">
        <v>144553.0</v>
      </c>
      <c r="AM25" s="27">
        <v>145501.0</v>
      </c>
      <c r="AN25" s="27">
        <v>149737.0</v>
      </c>
      <c r="AO25" s="27">
        <v>150539.0</v>
      </c>
      <c r="AP25" s="27">
        <v>148390.0</v>
      </c>
      <c r="AQ25" s="27">
        <v>149182.0</v>
      </c>
      <c r="AR25" s="27">
        <v>169765.0</v>
      </c>
      <c r="AS25" s="27">
        <v>170899.0</v>
      </c>
      <c r="AT25" s="27">
        <v>152790.0</v>
      </c>
      <c r="AU25" s="27">
        <v>154699.0</v>
      </c>
      <c r="AV25" s="27">
        <v>153049.0</v>
      </c>
      <c r="AW25" s="27">
        <v>151220.0</v>
      </c>
      <c r="AX25" s="27">
        <v>153828.0</v>
      </c>
      <c r="AY25" s="27">
        <v>155995.0</v>
      </c>
      <c r="AZ25" s="27">
        <v>164831.0</v>
      </c>
      <c r="BA25" s="27">
        <v>163240.0</v>
      </c>
      <c r="BB25" s="27">
        <v>95358.0</v>
      </c>
      <c r="BC25" s="68">
        <f t="shared" si="1"/>
        <v>8017529</v>
      </c>
    </row>
    <row r="26" ht="11.25" customHeight="1">
      <c r="A26" s="23">
        <v>2017.0</v>
      </c>
      <c r="B26" s="27">
        <v>152269.0</v>
      </c>
      <c r="C26" s="27">
        <v>152576.0</v>
      </c>
      <c r="D26" s="27">
        <v>154414.0</v>
      </c>
      <c r="E26" s="27">
        <v>154217.0</v>
      </c>
      <c r="F26" s="27">
        <v>159740.0</v>
      </c>
      <c r="G26" s="27">
        <v>163058.0</v>
      </c>
      <c r="H26" s="27">
        <v>169435.0</v>
      </c>
      <c r="I26" s="27">
        <v>164908.0</v>
      </c>
      <c r="J26" s="27">
        <v>155212.0</v>
      </c>
      <c r="K26" s="27">
        <v>151949.0</v>
      </c>
      <c r="L26" s="27">
        <v>155265.0</v>
      </c>
      <c r="M26" s="27">
        <v>151348.0</v>
      </c>
      <c r="N26" s="27">
        <v>156534.0</v>
      </c>
      <c r="O26" s="27">
        <v>164732.0</v>
      </c>
      <c r="P26" s="27">
        <v>170183.0</v>
      </c>
      <c r="Q26" s="27">
        <v>165643.0</v>
      </c>
      <c r="R26" s="27">
        <v>158223.0</v>
      </c>
      <c r="S26" s="27">
        <v>156368.0</v>
      </c>
      <c r="T26" s="27">
        <v>155431.0</v>
      </c>
      <c r="U26" s="27">
        <v>151212.0</v>
      </c>
      <c r="V26" s="27">
        <v>150792.0</v>
      </c>
      <c r="W26" s="27">
        <v>151191.0</v>
      </c>
      <c r="X26" s="27">
        <v>147911.0</v>
      </c>
      <c r="Y26" s="27">
        <v>146324.0</v>
      </c>
      <c r="Z26" s="27">
        <v>157261.0</v>
      </c>
      <c r="AA26" s="27">
        <v>152208.0</v>
      </c>
      <c r="AB26" s="27">
        <v>156281.0</v>
      </c>
      <c r="AC26" s="27">
        <v>155470.0</v>
      </c>
      <c r="AD26" s="27">
        <v>157050.0</v>
      </c>
      <c r="AE26" s="27">
        <v>153227.0</v>
      </c>
      <c r="AF26" s="27">
        <v>150549.0</v>
      </c>
      <c r="AG26" s="27">
        <v>152922.0</v>
      </c>
      <c r="AH26" s="27">
        <v>154580.0</v>
      </c>
      <c r="AI26" s="27">
        <v>155877.0</v>
      </c>
      <c r="AJ26" s="27">
        <v>151703.0</v>
      </c>
      <c r="AK26" s="27">
        <v>146798.0</v>
      </c>
      <c r="AL26" s="27">
        <v>147954.0</v>
      </c>
      <c r="AM26" s="27">
        <v>150444.0</v>
      </c>
      <c r="AN26" s="27">
        <v>152696.0</v>
      </c>
      <c r="AO26" s="27">
        <v>147799.0</v>
      </c>
      <c r="AP26" s="27">
        <v>147297.0</v>
      </c>
      <c r="AQ26" s="27">
        <v>160549.0</v>
      </c>
      <c r="AR26" s="27">
        <v>173804.0</v>
      </c>
      <c r="AS26" s="27">
        <v>167092.0</v>
      </c>
      <c r="AT26" s="27">
        <v>160328.0</v>
      </c>
      <c r="AU26" s="27">
        <v>160295.0</v>
      </c>
      <c r="AV26" s="27">
        <v>160881.0</v>
      </c>
      <c r="AW26" s="27">
        <v>161452.0</v>
      </c>
      <c r="AX26" s="27">
        <v>163442.0</v>
      </c>
      <c r="AY26" s="27">
        <v>163563.0</v>
      </c>
      <c r="AZ26" s="27">
        <v>161005.0</v>
      </c>
      <c r="BA26" s="27">
        <v>122838.0</v>
      </c>
      <c r="BB26" s="27"/>
      <c r="BC26" s="68">
        <f t="shared" si="1"/>
        <v>8104300</v>
      </c>
    </row>
    <row r="27" ht="11.25" customHeight="1">
      <c r="A27" s="23">
        <v>2018.0</v>
      </c>
      <c r="B27" s="27">
        <v>165207.0</v>
      </c>
      <c r="C27" s="27">
        <v>154220.0</v>
      </c>
      <c r="D27" s="27">
        <v>158011.0</v>
      </c>
      <c r="E27" s="27">
        <v>160386.0</v>
      </c>
      <c r="F27" s="27">
        <v>161427.0</v>
      </c>
      <c r="G27" s="27">
        <v>165748.0</v>
      </c>
      <c r="H27" s="27">
        <v>170186.0</v>
      </c>
      <c r="I27" s="27">
        <v>172130.0</v>
      </c>
      <c r="J27" s="27">
        <v>172534.0</v>
      </c>
      <c r="K27" s="27">
        <v>167226.0</v>
      </c>
      <c r="L27" s="27">
        <v>162388.0</v>
      </c>
      <c r="M27" s="27">
        <v>158604.0</v>
      </c>
      <c r="N27" s="27">
        <v>163342.0</v>
      </c>
      <c r="O27" s="27">
        <v>165214.0</v>
      </c>
      <c r="P27" s="27">
        <v>171082.0</v>
      </c>
      <c r="Q27" s="27">
        <v>173648.0</v>
      </c>
      <c r="R27" s="27">
        <v>170485.0</v>
      </c>
      <c r="S27" s="27">
        <v>168513.0</v>
      </c>
      <c r="T27" s="27">
        <v>163074.0</v>
      </c>
      <c r="U27" s="27">
        <v>158357.0</v>
      </c>
      <c r="V27" s="27">
        <v>152882.0</v>
      </c>
      <c r="W27" s="27">
        <v>155509.0</v>
      </c>
      <c r="X27" s="27">
        <v>153940.0</v>
      </c>
      <c r="Y27" s="27">
        <v>152557.0</v>
      </c>
      <c r="Z27" s="27">
        <v>155005.0</v>
      </c>
      <c r="AA27" s="27">
        <v>163267.0</v>
      </c>
      <c r="AB27" s="27">
        <v>162831.0</v>
      </c>
      <c r="AC27" s="27">
        <v>164706.0</v>
      </c>
      <c r="AD27" s="27">
        <v>164249.0</v>
      </c>
      <c r="AE27" s="27">
        <v>161766.0</v>
      </c>
      <c r="AF27" s="27">
        <v>154012.0</v>
      </c>
      <c r="AG27" s="27">
        <v>151717.0</v>
      </c>
      <c r="AH27" s="27">
        <v>154349.0</v>
      </c>
      <c r="AI27" s="27">
        <v>158353.0</v>
      </c>
      <c r="AJ27" s="27">
        <v>156732.0</v>
      </c>
      <c r="AK27" s="27">
        <v>152585.0</v>
      </c>
      <c r="AL27" s="27">
        <v>155951.0</v>
      </c>
      <c r="AM27" s="27">
        <v>156752.0</v>
      </c>
      <c r="AN27" s="27">
        <v>156614.0</v>
      </c>
      <c r="AO27" s="27">
        <v>158613.0</v>
      </c>
      <c r="AP27" s="27">
        <v>162420.0</v>
      </c>
      <c r="AQ27" s="27">
        <v>170015.0</v>
      </c>
      <c r="AR27" s="27">
        <v>180096.0</v>
      </c>
      <c r="AS27" s="27">
        <v>170931.0</v>
      </c>
      <c r="AT27" s="27">
        <v>157902.0</v>
      </c>
      <c r="AU27" s="27">
        <v>156374.0</v>
      </c>
      <c r="AV27" s="27">
        <v>158731.0</v>
      </c>
      <c r="AW27" s="27">
        <v>162334.0</v>
      </c>
      <c r="AX27" s="27">
        <v>163954.0</v>
      </c>
      <c r="AY27" s="27">
        <v>166036.0</v>
      </c>
      <c r="AZ27" s="27">
        <v>164115.0</v>
      </c>
      <c r="BA27" s="27">
        <v>152528.0</v>
      </c>
      <c r="BB27" s="27"/>
      <c r="BC27" s="68">
        <f t="shared" si="1"/>
        <v>8409608</v>
      </c>
    </row>
    <row r="28" ht="11.25" customHeight="1">
      <c r="A28" s="23">
        <v>2019.0</v>
      </c>
      <c r="B28" s="27">
        <v>171793.0</v>
      </c>
      <c r="C28" s="27">
        <v>159223.0</v>
      </c>
      <c r="D28" s="27">
        <v>160942.0</v>
      </c>
      <c r="E28" s="27">
        <v>159675.0</v>
      </c>
      <c r="F28" s="27">
        <v>162751.0</v>
      </c>
      <c r="G28" s="27">
        <v>169103.0</v>
      </c>
      <c r="H28" s="27">
        <v>177410.0</v>
      </c>
      <c r="I28" s="27">
        <v>178211.0</v>
      </c>
      <c r="J28" s="27">
        <v>172415.0</v>
      </c>
      <c r="K28" s="27">
        <v>167024.0</v>
      </c>
      <c r="L28" s="27">
        <v>169595.0</v>
      </c>
      <c r="M28" s="27">
        <v>165895.0</v>
      </c>
      <c r="N28" s="27">
        <v>164549.0</v>
      </c>
      <c r="O28" s="27">
        <v>168743.0</v>
      </c>
      <c r="P28" s="27">
        <v>176762.0</v>
      </c>
      <c r="Q28" s="27">
        <v>182270.0</v>
      </c>
      <c r="R28" s="27">
        <v>166105.0</v>
      </c>
      <c r="S28" s="27">
        <v>158119.0</v>
      </c>
      <c r="T28" s="27">
        <v>155182.0</v>
      </c>
      <c r="U28" s="27">
        <v>155328.0</v>
      </c>
      <c r="V28" s="27">
        <v>156725.0</v>
      </c>
      <c r="W28" s="27">
        <v>159860.0</v>
      </c>
      <c r="X28" s="27">
        <v>157402.0</v>
      </c>
      <c r="Y28" s="27">
        <v>156999.0</v>
      </c>
      <c r="Z28" s="27">
        <v>159565.0</v>
      </c>
      <c r="AA28" s="27">
        <v>170121.0</v>
      </c>
      <c r="AB28" s="27">
        <v>167070.0</v>
      </c>
      <c r="AC28" s="27">
        <v>167260.0</v>
      </c>
      <c r="AD28" s="27">
        <v>164639.0</v>
      </c>
      <c r="AE28" s="27">
        <v>162314.0</v>
      </c>
      <c r="AF28" s="27">
        <v>159787.0</v>
      </c>
      <c r="AG28" s="27">
        <v>159081.0</v>
      </c>
      <c r="AH28" s="27">
        <v>156184.0</v>
      </c>
      <c r="AI28" s="27">
        <v>159888.0</v>
      </c>
      <c r="AJ28" s="27">
        <v>156371.0</v>
      </c>
      <c r="AK28" s="27">
        <v>154549.0</v>
      </c>
      <c r="AL28" s="27">
        <v>151024.0</v>
      </c>
      <c r="AM28" s="27">
        <v>150569.0</v>
      </c>
      <c r="AN28" s="27">
        <v>158526.0</v>
      </c>
      <c r="AO28" s="27">
        <v>160794.0</v>
      </c>
      <c r="AP28" s="27">
        <v>162182.0</v>
      </c>
      <c r="AQ28" s="27">
        <v>171859.0</v>
      </c>
      <c r="AR28" s="27">
        <v>182665.0</v>
      </c>
      <c r="AS28" s="27">
        <v>172157.0</v>
      </c>
      <c r="AT28" s="27">
        <v>163159.0</v>
      </c>
      <c r="AU28" s="27">
        <v>159042.0</v>
      </c>
      <c r="AV28" s="27">
        <v>164209.0</v>
      </c>
      <c r="AW28" s="27">
        <v>167830.0</v>
      </c>
      <c r="AX28" s="27">
        <v>166456.0</v>
      </c>
      <c r="AY28" s="27">
        <v>169402.0</v>
      </c>
      <c r="AZ28" s="27">
        <v>172164.0</v>
      </c>
      <c r="BA28" s="27">
        <v>171865.0</v>
      </c>
      <c r="BB28" s="27"/>
      <c r="BC28" s="68">
        <f t="shared" si="1"/>
        <v>8552813</v>
      </c>
    </row>
    <row r="29" ht="11.25" customHeight="1">
      <c r="A29" s="23">
        <v>2020.0</v>
      </c>
      <c r="B29" s="27">
        <v>167068.0</v>
      </c>
      <c r="C29" s="27">
        <v>163586.0</v>
      </c>
      <c r="D29" s="27">
        <v>165861.0</v>
      </c>
      <c r="E29" s="27">
        <v>165373.0</v>
      </c>
      <c r="F29" s="27">
        <v>167151.0</v>
      </c>
      <c r="G29" s="27">
        <v>174050.0</v>
      </c>
      <c r="H29" s="27">
        <v>181086.0</v>
      </c>
      <c r="I29" s="27">
        <v>185446.0</v>
      </c>
      <c r="J29" s="27">
        <v>181584.0</v>
      </c>
      <c r="K29" s="27">
        <v>173533.0</v>
      </c>
      <c r="L29" s="27">
        <v>130187.0</v>
      </c>
      <c r="M29" s="27">
        <v>22.0</v>
      </c>
      <c r="N29" s="27">
        <v>0.0</v>
      </c>
      <c r="O29" s="27">
        <v>0.0</v>
      </c>
      <c r="P29" s="27">
        <v>0.0</v>
      </c>
      <c r="Q29" s="27">
        <v>0.0</v>
      </c>
      <c r="R29" s="27">
        <v>0.0</v>
      </c>
      <c r="S29" s="27">
        <v>0.0</v>
      </c>
      <c r="T29" s="27">
        <v>0.0</v>
      </c>
      <c r="U29" s="27">
        <v>2.0</v>
      </c>
      <c r="V29" s="27">
        <v>6.0</v>
      </c>
      <c r="W29" s="27">
        <v>15.0</v>
      </c>
      <c r="X29" s="27">
        <v>2.0</v>
      </c>
      <c r="Y29" s="27">
        <v>2.0</v>
      </c>
      <c r="Z29" s="27">
        <v>26663.0</v>
      </c>
      <c r="AA29" s="27">
        <v>115993.0</v>
      </c>
      <c r="AB29" s="27">
        <v>121764.0</v>
      </c>
      <c r="AC29" s="27">
        <v>127040.0</v>
      </c>
      <c r="AD29" s="27">
        <v>131503.0</v>
      </c>
      <c r="AE29" s="27">
        <v>127137.0</v>
      </c>
      <c r="AF29" s="27">
        <v>122584.0</v>
      </c>
      <c r="AG29" s="27">
        <v>119492.0</v>
      </c>
      <c r="AH29" s="27">
        <v>118200.0</v>
      </c>
      <c r="AI29" s="27">
        <v>122039.0</v>
      </c>
      <c r="AJ29" s="27">
        <v>134036.0</v>
      </c>
      <c r="AK29" s="27">
        <v>121347.0</v>
      </c>
      <c r="AL29" s="27">
        <v>121456.0</v>
      </c>
      <c r="AM29" s="27">
        <v>121982.0</v>
      </c>
      <c r="AN29" s="27">
        <v>124207.0</v>
      </c>
      <c r="AO29" s="27">
        <v>128276.0</v>
      </c>
      <c r="AP29" s="27">
        <v>131848.0</v>
      </c>
      <c r="AQ29" s="27">
        <v>144458.0</v>
      </c>
      <c r="AR29" s="27">
        <v>150669.0</v>
      </c>
      <c r="AS29" s="27">
        <v>59322.0</v>
      </c>
      <c r="AT29" s="27">
        <v>3.0</v>
      </c>
      <c r="AU29" s="27">
        <v>9.0</v>
      </c>
      <c r="AV29" s="27">
        <v>6.0</v>
      </c>
      <c r="AW29" s="27">
        <v>4.0</v>
      </c>
      <c r="AX29" s="27">
        <v>16.0</v>
      </c>
      <c r="AY29" s="27">
        <v>14.0</v>
      </c>
      <c r="AZ29" s="27">
        <v>12.0</v>
      </c>
      <c r="BA29" s="27">
        <v>1.0</v>
      </c>
      <c r="BB29" s="27">
        <v>2.0</v>
      </c>
      <c r="BC29" s="68">
        <f t="shared" si="1"/>
        <v>4225057</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3" width="6.57"/>
    <col customWidth="1" min="4" max="4" width="8.57"/>
    <col customWidth="1" min="5" max="5" width="10.57"/>
    <col customWidth="1" min="6" max="6" width="10.43"/>
    <col customWidth="1" min="7" max="8" width="11.43"/>
    <col customWidth="1" min="9" max="9" width="6.43"/>
  </cols>
  <sheetData>
    <row r="1" ht="11.25" customHeight="1">
      <c r="A1" s="71" t="s">
        <v>29</v>
      </c>
      <c r="B1" s="72" t="s">
        <v>54</v>
      </c>
      <c r="C1" s="72" t="s">
        <v>55</v>
      </c>
      <c r="D1" s="72" t="s">
        <v>56</v>
      </c>
      <c r="E1" s="72" t="s">
        <v>57</v>
      </c>
      <c r="F1" s="72" t="s">
        <v>58</v>
      </c>
      <c r="G1" s="72" t="s">
        <v>59</v>
      </c>
      <c r="H1" s="72" t="s">
        <v>60</v>
      </c>
      <c r="I1" s="72" t="s">
        <v>53</v>
      </c>
    </row>
    <row r="2" ht="11.25" customHeight="1">
      <c r="A2" s="23">
        <v>1980.0</v>
      </c>
      <c r="B2" s="73">
        <v>5.5</v>
      </c>
      <c r="C2" s="73">
        <v>11.2</v>
      </c>
      <c r="D2" s="73">
        <v>11.4</v>
      </c>
      <c r="E2" s="73">
        <v>9.7</v>
      </c>
      <c r="F2" s="73">
        <v>17.9</v>
      </c>
      <c r="G2" s="73">
        <v>25.0</v>
      </c>
      <c r="H2" s="73">
        <v>19.3</v>
      </c>
      <c r="I2" s="74">
        <f t="shared" ref="I2:I38" si="1">SUM(B2:H2)</f>
        <v>100</v>
      </c>
    </row>
    <row r="3" ht="11.25" customHeight="1">
      <c r="A3" s="23">
        <v>1985.0</v>
      </c>
      <c r="B3" s="73">
        <v>19.0</v>
      </c>
      <c r="C3" s="73">
        <v>7.8</v>
      </c>
      <c r="D3" s="73">
        <v>11.4</v>
      </c>
      <c r="E3" s="73">
        <v>8.6</v>
      </c>
      <c r="F3" s="73">
        <v>13.8</v>
      </c>
      <c r="G3" s="73">
        <v>25.2</v>
      </c>
      <c r="H3" s="73">
        <v>14.2</v>
      </c>
      <c r="I3" s="74">
        <f t="shared" si="1"/>
        <v>100</v>
      </c>
    </row>
    <row r="4" ht="11.25" customHeight="1">
      <c r="A4" s="23">
        <v>1986.0</v>
      </c>
      <c r="B4" s="73">
        <v>16.3</v>
      </c>
      <c r="C4" s="73">
        <v>10.0</v>
      </c>
      <c r="D4" s="73">
        <v>12.5</v>
      </c>
      <c r="E4" s="73">
        <v>10.2</v>
      </c>
      <c r="F4" s="73">
        <v>12.5</v>
      </c>
      <c r="G4" s="73">
        <v>24.3</v>
      </c>
      <c r="H4" s="73">
        <v>14.2</v>
      </c>
      <c r="I4" s="74">
        <f t="shared" si="1"/>
        <v>100</v>
      </c>
    </row>
    <row r="5" ht="11.25" customHeight="1">
      <c r="A5" s="23">
        <v>1987.0</v>
      </c>
      <c r="B5" s="73">
        <v>15.7</v>
      </c>
      <c r="C5" s="73">
        <v>7.7</v>
      </c>
      <c r="D5" s="73">
        <v>11.3</v>
      </c>
      <c r="E5" s="73">
        <v>9.2</v>
      </c>
      <c r="F5" s="73">
        <v>14.9</v>
      </c>
      <c r="G5" s="73">
        <v>23.2</v>
      </c>
      <c r="H5" s="73">
        <v>18.0</v>
      </c>
      <c r="I5" s="74">
        <f t="shared" si="1"/>
        <v>100</v>
      </c>
    </row>
    <row r="6" ht="11.25" customHeight="1">
      <c r="A6" s="23">
        <v>1988.0</v>
      </c>
      <c r="B6" s="73">
        <v>13.6</v>
      </c>
      <c r="C6" s="73">
        <v>8.6</v>
      </c>
      <c r="D6" s="73">
        <v>13.6</v>
      </c>
      <c r="E6" s="73">
        <v>10.0</v>
      </c>
      <c r="F6" s="73">
        <v>13.7</v>
      </c>
      <c r="G6" s="73">
        <v>26.5</v>
      </c>
      <c r="H6" s="73">
        <v>14.0</v>
      </c>
      <c r="I6" s="74">
        <f t="shared" si="1"/>
        <v>100</v>
      </c>
    </row>
    <row r="7" ht="11.25" customHeight="1">
      <c r="A7" s="23">
        <v>1989.0</v>
      </c>
      <c r="B7" s="73">
        <v>15.2</v>
      </c>
      <c r="C7" s="73">
        <v>9.1</v>
      </c>
      <c r="D7" s="73">
        <v>13.0</v>
      </c>
      <c r="E7" s="73">
        <v>9.3</v>
      </c>
      <c r="F7" s="73">
        <v>11.8</v>
      </c>
      <c r="G7" s="73">
        <v>27.0</v>
      </c>
      <c r="H7" s="73">
        <v>14.6</v>
      </c>
      <c r="I7" s="74">
        <f t="shared" si="1"/>
        <v>100</v>
      </c>
    </row>
    <row r="8" ht="11.25" customHeight="1">
      <c r="A8" s="23">
        <v>1990.0</v>
      </c>
      <c r="B8" s="73">
        <v>16.5</v>
      </c>
      <c r="C8" s="73">
        <v>8.3</v>
      </c>
      <c r="D8" s="73">
        <v>10.8</v>
      </c>
      <c r="E8" s="73">
        <v>10.0</v>
      </c>
      <c r="F8" s="73">
        <v>14.7</v>
      </c>
      <c r="G8" s="73">
        <v>23.7</v>
      </c>
      <c r="H8" s="73">
        <v>16.0</v>
      </c>
      <c r="I8" s="74">
        <f t="shared" si="1"/>
        <v>100</v>
      </c>
    </row>
    <row r="9" ht="11.25" customHeight="1">
      <c r="A9" s="23">
        <v>1991.0</v>
      </c>
      <c r="B9" s="73">
        <v>14.7</v>
      </c>
      <c r="C9" s="73">
        <v>9.3</v>
      </c>
      <c r="D9" s="73">
        <v>11.3</v>
      </c>
      <c r="E9" s="73">
        <v>9.4</v>
      </c>
      <c r="F9" s="73">
        <v>15.7</v>
      </c>
      <c r="G9" s="73">
        <v>23.9</v>
      </c>
      <c r="H9" s="73">
        <v>15.7</v>
      </c>
      <c r="I9" s="74">
        <f t="shared" si="1"/>
        <v>100</v>
      </c>
    </row>
    <row r="10" ht="11.25" customHeight="1">
      <c r="A10" s="23">
        <v>1992.0</v>
      </c>
      <c r="B10" s="73">
        <v>14.4</v>
      </c>
      <c r="C10" s="73">
        <v>8.7</v>
      </c>
      <c r="D10" s="73">
        <v>12.6</v>
      </c>
      <c r="E10" s="73">
        <v>10.7</v>
      </c>
      <c r="F10" s="73">
        <v>14.9</v>
      </c>
      <c r="G10" s="73">
        <v>24.4</v>
      </c>
      <c r="H10" s="73">
        <v>14.3</v>
      </c>
      <c r="I10" s="74">
        <f t="shared" si="1"/>
        <v>100</v>
      </c>
    </row>
    <row r="11" ht="11.25" customHeight="1">
      <c r="A11" s="23">
        <v>1993.0</v>
      </c>
      <c r="B11" s="73">
        <v>10.1</v>
      </c>
      <c r="C11" s="73">
        <v>11.2</v>
      </c>
      <c r="D11" s="73">
        <v>14.5</v>
      </c>
      <c r="E11" s="73">
        <v>9.5</v>
      </c>
      <c r="F11" s="73">
        <v>13.3</v>
      </c>
      <c r="G11" s="73">
        <v>23.2</v>
      </c>
      <c r="H11" s="73">
        <v>18.2</v>
      </c>
      <c r="I11" s="74">
        <f t="shared" si="1"/>
        <v>100</v>
      </c>
    </row>
    <row r="12" ht="11.25" customHeight="1">
      <c r="A12" s="23">
        <v>1994.0</v>
      </c>
      <c r="B12" s="73">
        <v>9.5</v>
      </c>
      <c r="C12" s="73">
        <v>11.8</v>
      </c>
      <c r="D12" s="73">
        <v>13.5</v>
      </c>
      <c r="E12" s="73">
        <v>9.1</v>
      </c>
      <c r="F12" s="73">
        <v>14.0</v>
      </c>
      <c r="G12" s="73">
        <v>25.6</v>
      </c>
      <c r="H12" s="73">
        <v>16.5</v>
      </c>
      <c r="I12" s="74">
        <f t="shared" si="1"/>
        <v>100</v>
      </c>
    </row>
    <row r="13" ht="11.25" customHeight="1">
      <c r="A13" s="23">
        <v>1995.0</v>
      </c>
      <c r="B13" s="73">
        <v>9.0</v>
      </c>
      <c r="C13" s="73">
        <v>11.55</v>
      </c>
      <c r="D13" s="73">
        <v>14.15</v>
      </c>
      <c r="E13" s="73">
        <v>11.7</v>
      </c>
      <c r="F13" s="73">
        <v>13.1</v>
      </c>
      <c r="G13" s="73">
        <v>24.4</v>
      </c>
      <c r="H13" s="73">
        <v>16.1</v>
      </c>
      <c r="I13" s="74">
        <f t="shared" si="1"/>
        <v>100</v>
      </c>
    </row>
    <row r="14" ht="11.25" customHeight="1">
      <c r="A14" s="23">
        <v>1996.0</v>
      </c>
      <c r="B14" s="73">
        <v>12.0</v>
      </c>
      <c r="C14" s="73">
        <v>11.0</v>
      </c>
      <c r="D14" s="73">
        <v>13.3</v>
      </c>
      <c r="E14" s="73">
        <v>11.3</v>
      </c>
      <c r="F14" s="73">
        <v>12.9</v>
      </c>
      <c r="G14" s="73">
        <v>23.3</v>
      </c>
      <c r="H14" s="73">
        <v>16.2</v>
      </c>
      <c r="I14" s="74">
        <f t="shared" si="1"/>
        <v>100</v>
      </c>
    </row>
    <row r="15" ht="11.25" customHeight="1">
      <c r="A15" s="23">
        <v>1997.0</v>
      </c>
      <c r="B15" s="73">
        <v>9.8</v>
      </c>
      <c r="C15" s="73">
        <v>11.7</v>
      </c>
      <c r="D15" s="73">
        <v>12.5</v>
      </c>
      <c r="E15" s="73">
        <v>9.0</v>
      </c>
      <c r="F15" s="73">
        <v>15.2</v>
      </c>
      <c r="G15" s="73">
        <v>25.8</v>
      </c>
      <c r="H15" s="73">
        <v>16.0</v>
      </c>
      <c r="I15" s="74">
        <f t="shared" si="1"/>
        <v>100</v>
      </c>
    </row>
    <row r="16" ht="11.25" customHeight="1">
      <c r="A16" s="23">
        <v>1998.0</v>
      </c>
      <c r="B16" s="73">
        <v>12.7</v>
      </c>
      <c r="C16" s="73">
        <v>10.2</v>
      </c>
      <c r="D16" s="73">
        <v>13.0</v>
      </c>
      <c r="E16" s="73">
        <v>12.1</v>
      </c>
      <c r="F16" s="73">
        <v>15.0</v>
      </c>
      <c r="G16" s="73">
        <v>20.1</v>
      </c>
      <c r="H16" s="73">
        <v>16.9</v>
      </c>
      <c r="I16" s="74">
        <f t="shared" si="1"/>
        <v>100</v>
      </c>
    </row>
    <row r="17" ht="11.25" customHeight="1">
      <c r="A17" s="23">
        <v>1999.0</v>
      </c>
      <c r="B17" s="73">
        <v>11.7</v>
      </c>
      <c r="C17" s="73">
        <v>10.6</v>
      </c>
      <c r="D17" s="73">
        <v>12.4</v>
      </c>
      <c r="E17" s="73">
        <v>9.5</v>
      </c>
      <c r="F17" s="73">
        <v>14.2</v>
      </c>
      <c r="G17" s="73">
        <v>22.3</v>
      </c>
      <c r="H17" s="73">
        <v>19.3</v>
      </c>
      <c r="I17" s="74">
        <f t="shared" si="1"/>
        <v>100</v>
      </c>
    </row>
    <row r="18" ht="11.25" customHeight="1">
      <c r="A18" s="23">
        <v>2000.0</v>
      </c>
      <c r="B18" s="73">
        <v>10.8</v>
      </c>
      <c r="C18" s="73">
        <v>9.8</v>
      </c>
      <c r="D18" s="73">
        <v>15.5</v>
      </c>
      <c r="E18" s="73">
        <v>10.5</v>
      </c>
      <c r="F18" s="73">
        <v>12.8</v>
      </c>
      <c r="G18" s="73">
        <v>23.3</v>
      </c>
      <c r="H18" s="73">
        <v>17.3</v>
      </c>
      <c r="I18" s="74">
        <f t="shared" si="1"/>
        <v>100</v>
      </c>
    </row>
    <row r="19" ht="11.25" customHeight="1">
      <c r="A19" s="23">
        <v>2001.0</v>
      </c>
      <c r="B19" s="73">
        <v>8.9</v>
      </c>
      <c r="C19" s="73">
        <v>9.6</v>
      </c>
      <c r="D19" s="73">
        <v>13.3</v>
      </c>
      <c r="E19" s="73">
        <v>11.4</v>
      </c>
      <c r="F19" s="73">
        <v>15.8</v>
      </c>
      <c r="G19" s="73">
        <v>24.6</v>
      </c>
      <c r="H19" s="73">
        <v>16.4</v>
      </c>
      <c r="I19" s="74">
        <f t="shared" si="1"/>
        <v>100</v>
      </c>
    </row>
    <row r="20" ht="11.25" customHeight="1">
      <c r="A20" s="23">
        <v>2002.0</v>
      </c>
      <c r="B20" s="73">
        <v>9.2</v>
      </c>
      <c r="C20" s="73">
        <v>11.2</v>
      </c>
      <c r="D20" s="73">
        <v>13.9</v>
      </c>
      <c r="E20" s="73">
        <v>10.3</v>
      </c>
      <c r="F20" s="73">
        <v>14.6</v>
      </c>
      <c r="G20" s="73">
        <v>20.5</v>
      </c>
      <c r="H20" s="73">
        <v>20.3</v>
      </c>
      <c r="I20" s="74">
        <f t="shared" si="1"/>
        <v>100</v>
      </c>
    </row>
    <row r="21" ht="11.25" customHeight="1">
      <c r="A21" s="23">
        <v>2003.0</v>
      </c>
      <c r="B21" s="73">
        <v>10.3</v>
      </c>
      <c r="C21" s="73">
        <v>9.8</v>
      </c>
      <c r="D21" s="73">
        <v>14.3</v>
      </c>
      <c r="E21" s="73">
        <v>8.9</v>
      </c>
      <c r="F21" s="73">
        <v>14.2</v>
      </c>
      <c r="G21" s="73">
        <v>23.3</v>
      </c>
      <c r="H21" s="73">
        <v>19.2</v>
      </c>
      <c r="I21" s="74">
        <f t="shared" si="1"/>
        <v>100</v>
      </c>
    </row>
    <row r="22" ht="11.25" customHeight="1">
      <c r="A22" s="23">
        <v>2004.0</v>
      </c>
      <c r="B22" s="73">
        <v>9.8</v>
      </c>
      <c r="C22" s="73">
        <v>9.3</v>
      </c>
      <c r="D22" s="73">
        <v>14.3</v>
      </c>
      <c r="E22" s="73">
        <v>10.3</v>
      </c>
      <c r="F22" s="73">
        <v>12.3</v>
      </c>
      <c r="G22" s="73">
        <v>22.6</v>
      </c>
      <c r="H22" s="73">
        <v>21.4</v>
      </c>
      <c r="I22" s="74">
        <f t="shared" si="1"/>
        <v>100</v>
      </c>
    </row>
    <row r="23" ht="11.25" customHeight="1">
      <c r="A23" s="23">
        <v>2005.0</v>
      </c>
      <c r="B23" s="73">
        <v>10.917498066002352</v>
      </c>
      <c r="C23" s="73">
        <v>10.552897900264789</v>
      </c>
      <c r="D23" s="73">
        <v>13.055450514980762</v>
      </c>
      <c r="E23" s="73">
        <v>10.85582128883248</v>
      </c>
      <c r="F23" s="73">
        <v>13.472978801769015</v>
      </c>
      <c r="G23" s="73">
        <v>20.792397745555903</v>
      </c>
      <c r="H23" s="73">
        <v>20.352955682594697</v>
      </c>
      <c r="I23" s="74">
        <f t="shared" si="1"/>
        <v>100</v>
      </c>
    </row>
    <row r="24" ht="11.25" customHeight="1">
      <c r="A24" s="23">
        <v>2006.0</v>
      </c>
      <c r="B24" s="73">
        <v>10.878332136192777</v>
      </c>
      <c r="C24" s="73">
        <v>9.949498417930384</v>
      </c>
      <c r="D24" s="73">
        <v>12.77751830639813</v>
      </c>
      <c r="E24" s="73">
        <v>10.99611417347116</v>
      </c>
      <c r="F24" s="73">
        <v>13.351060066531478</v>
      </c>
      <c r="G24" s="73">
        <v>20.975019371768422</v>
      </c>
      <c r="H24" s="73">
        <v>21.07245752770765</v>
      </c>
      <c r="I24" s="74">
        <f t="shared" si="1"/>
        <v>100</v>
      </c>
    </row>
    <row r="25" ht="11.25" customHeight="1">
      <c r="A25" s="23">
        <v>2007.0</v>
      </c>
      <c r="B25" s="73">
        <v>11.182604982667891</v>
      </c>
      <c r="C25" s="73">
        <v>11.347883078037171</v>
      </c>
      <c r="D25" s="73">
        <v>13.263890516477995</v>
      </c>
      <c r="E25" s="73">
        <v>11.056497993520463</v>
      </c>
      <c r="F25" s="73">
        <v>13.165676172113336</v>
      </c>
      <c r="G25" s="73">
        <v>20.15776449763569</v>
      </c>
      <c r="H25" s="73">
        <v>19.825682759547455</v>
      </c>
      <c r="I25" s="74">
        <f t="shared" si="1"/>
        <v>100</v>
      </c>
    </row>
    <row r="26" ht="11.25" customHeight="1">
      <c r="A26" s="23">
        <v>2008.0</v>
      </c>
      <c r="B26" s="73">
        <v>11.041495665593082</v>
      </c>
      <c r="C26" s="73">
        <v>10.884748675217486</v>
      </c>
      <c r="D26" s="73">
        <v>12.38989745323007</v>
      </c>
      <c r="E26" s="73">
        <v>10.484912717262118</v>
      </c>
      <c r="F26" s="73">
        <v>13.463612877520848</v>
      </c>
      <c r="G26" s="73">
        <v>20.759603046808632</v>
      </c>
      <c r="H26" s="73">
        <v>20.97572956436776</v>
      </c>
      <c r="I26" s="74">
        <f t="shared" si="1"/>
        <v>100</v>
      </c>
    </row>
    <row r="27" ht="11.25" customHeight="1">
      <c r="A27" s="23">
        <v>2009.0</v>
      </c>
      <c r="B27" s="73">
        <v>10.555322948405449</v>
      </c>
      <c r="C27" s="73">
        <v>10.587645117780067</v>
      </c>
      <c r="D27" s="73">
        <v>13.330336062854542</v>
      </c>
      <c r="E27" s="73">
        <v>10.628973168676227</v>
      </c>
      <c r="F27" s="73">
        <v>13.641449780754181</v>
      </c>
      <c r="G27" s="73">
        <v>20.90453455429082</v>
      </c>
      <c r="H27" s="73">
        <v>20.35173836723871</v>
      </c>
      <c r="I27" s="74">
        <f t="shared" si="1"/>
        <v>100</v>
      </c>
    </row>
    <row r="28" ht="11.25" customHeight="1">
      <c r="A28" s="23">
        <v>2010.0</v>
      </c>
      <c r="B28" s="73">
        <v>10.551755325919258</v>
      </c>
      <c r="C28" s="73">
        <v>10.314576022149199</v>
      </c>
      <c r="D28" s="73">
        <v>12.932938596674528</v>
      </c>
      <c r="E28" s="73">
        <v>11.241308835076206</v>
      </c>
      <c r="F28" s="73">
        <v>13.154630396079545</v>
      </c>
      <c r="G28" s="73">
        <v>20.687877353051274</v>
      </c>
      <c r="H28" s="73">
        <v>21.11691347104999</v>
      </c>
      <c r="I28" s="74">
        <f t="shared" si="1"/>
        <v>100</v>
      </c>
    </row>
    <row r="29" ht="11.25" customHeight="1">
      <c r="A29" s="23">
        <v>2011.0</v>
      </c>
      <c r="B29" s="73">
        <v>10.300540622947477</v>
      </c>
      <c r="C29" s="73">
        <v>11.019779054539697</v>
      </c>
      <c r="D29" s="73">
        <v>12.648974278415363</v>
      </c>
      <c r="E29" s="73">
        <v>11.153395613134396</v>
      </c>
      <c r="F29" s="73">
        <v>13.746493516187355</v>
      </c>
      <c r="G29" s="73">
        <v>20.727192549029073</v>
      </c>
      <c r="H29" s="73">
        <v>20.40362436574664</v>
      </c>
      <c r="I29" s="74">
        <f t="shared" si="1"/>
        <v>100</v>
      </c>
    </row>
    <row r="30" ht="11.25" customHeight="1">
      <c r="A30" s="23">
        <v>2012.0</v>
      </c>
      <c r="B30" s="73">
        <v>10.327138135616513</v>
      </c>
      <c r="C30" s="73">
        <v>11.77101796454635</v>
      </c>
      <c r="D30" s="73">
        <v>12.320996012473433</v>
      </c>
      <c r="E30" s="73">
        <v>10.712255992123502</v>
      </c>
      <c r="F30" s="73">
        <v>13.097163861514488</v>
      </c>
      <c r="G30" s="73">
        <v>20.594889042362176</v>
      </c>
      <c r="H30" s="73">
        <v>21.176538991363536</v>
      </c>
      <c r="I30" s="74">
        <f t="shared" si="1"/>
        <v>100</v>
      </c>
    </row>
    <row r="31" ht="11.25" customHeight="1">
      <c r="A31" s="23">
        <v>2013.0</v>
      </c>
      <c r="B31" s="73">
        <v>10.23591169523915</v>
      </c>
      <c r="C31" s="73">
        <v>12.425029332252864</v>
      </c>
      <c r="D31" s="73">
        <v>12.618581517698107</v>
      </c>
      <c r="E31" s="73">
        <v>10.665949808640057</v>
      </c>
      <c r="F31" s="73">
        <v>13.182686904327493</v>
      </c>
      <c r="G31" s="73">
        <v>20.335910591344124</v>
      </c>
      <c r="H31" s="73">
        <v>20.535930150498206</v>
      </c>
      <c r="I31" s="74">
        <f t="shared" si="1"/>
        <v>100</v>
      </c>
    </row>
    <row r="32" ht="11.25" customHeight="1">
      <c r="A32" s="23">
        <v>2014.0</v>
      </c>
      <c r="B32" s="73">
        <v>9.928747944115944</v>
      </c>
      <c r="C32" s="73">
        <v>13.245000056587367</v>
      </c>
      <c r="D32" s="73">
        <v>12.659172056712919</v>
      </c>
      <c r="E32" s="73">
        <v>11.081795167071592</v>
      </c>
      <c r="F32" s="73">
        <v>13.179520868698244</v>
      </c>
      <c r="G32" s="73">
        <v>20.068497882297955</v>
      </c>
      <c r="H32" s="73">
        <v>19.83726602451598</v>
      </c>
      <c r="I32" s="74">
        <f t="shared" si="1"/>
        <v>100</v>
      </c>
    </row>
    <row r="33" ht="11.25" customHeight="1">
      <c r="A33" s="23">
        <v>2015.0</v>
      </c>
      <c r="B33" s="73">
        <v>9.956773985779058</v>
      </c>
      <c r="C33" s="73">
        <v>12.747296829201463</v>
      </c>
      <c r="D33" s="73">
        <v>13.165627704931193</v>
      </c>
      <c r="E33" s="73">
        <v>10.83496446907279</v>
      </c>
      <c r="F33" s="73">
        <v>13.173844335937753</v>
      </c>
      <c r="G33" s="73">
        <v>20.27672520471259</v>
      </c>
      <c r="H33" s="73">
        <v>19.84476747036515</v>
      </c>
      <c r="I33" s="74">
        <f t="shared" si="1"/>
        <v>100</v>
      </c>
    </row>
    <row r="34" ht="11.25" customHeight="1">
      <c r="A34" s="23">
        <v>2016.0</v>
      </c>
      <c r="B34" s="73">
        <v>9.965563084634049</v>
      </c>
      <c r="C34" s="73">
        <v>12.186263640751555</v>
      </c>
      <c r="D34" s="73">
        <v>12.964779737416126</v>
      </c>
      <c r="E34" s="73">
        <v>11.019251835242008</v>
      </c>
      <c r="F34" s="73">
        <v>13.286547049955885</v>
      </c>
      <c r="G34" s="73">
        <v>20.37401116475969</v>
      </c>
      <c r="H34" s="73">
        <v>20.203583487240685</v>
      </c>
      <c r="I34" s="74">
        <f t="shared" si="1"/>
        <v>100</v>
      </c>
    </row>
    <row r="35" ht="11.25" customHeight="1">
      <c r="A35" s="23">
        <v>2017.0</v>
      </c>
      <c r="B35" s="73">
        <v>9.946633145054887</v>
      </c>
      <c r="C35" s="73">
        <v>12.20880171582123</v>
      </c>
      <c r="D35" s="73">
        <v>13.061733286571211</v>
      </c>
      <c r="E35" s="73">
        <v>10.78137620832502</v>
      </c>
      <c r="F35" s="73">
        <v>12.842552194518012</v>
      </c>
      <c r="G35" s="73">
        <v>20.651822916759958</v>
      </c>
      <c r="H35" s="73">
        <v>20.507080532949683</v>
      </c>
      <c r="I35" s="74">
        <f t="shared" si="1"/>
        <v>100</v>
      </c>
    </row>
    <row r="36" ht="11.25" customHeight="1">
      <c r="A36" s="23">
        <v>2018.0</v>
      </c>
      <c r="B36" s="73">
        <v>10.133675028631687</v>
      </c>
      <c r="C36" s="73">
        <v>12.233895568753026</v>
      </c>
      <c r="D36" s="73">
        <v>12.607076050610507</v>
      </c>
      <c r="E36" s="73">
        <v>11.203239808330812</v>
      </c>
      <c r="F36" s="73">
        <v>12.874822321966207</v>
      </c>
      <c r="G36" s="73">
        <v>20.289924815020342</v>
      </c>
      <c r="H36" s="73">
        <v>20.65736640668742</v>
      </c>
      <c r="I36" s="74">
        <f t="shared" si="1"/>
        <v>100</v>
      </c>
    </row>
    <row r="37" ht="11.25" customHeight="1">
      <c r="A37" s="23">
        <v>2019.0</v>
      </c>
      <c r="B37" s="73">
        <v>9.79539568767403</v>
      </c>
      <c r="C37" s="73">
        <v>12.219746159212312</v>
      </c>
      <c r="D37" s="73">
        <v>13.098877506180964</v>
      </c>
      <c r="E37" s="73">
        <v>11.205629115448055</v>
      </c>
      <c r="F37" s="73">
        <v>12.866106333606481</v>
      </c>
      <c r="G37" s="73">
        <v>20.0572542950598</v>
      </c>
      <c r="H37" s="73">
        <v>20.75699090281836</v>
      </c>
      <c r="I37" s="74">
        <f t="shared" si="1"/>
        <v>100</v>
      </c>
    </row>
    <row r="38" ht="11.25" customHeight="1">
      <c r="A38" s="23">
        <v>2020.0</v>
      </c>
      <c r="B38" s="73">
        <v>9.426316348370511</v>
      </c>
      <c r="C38" s="73">
        <v>12.307661799719268</v>
      </c>
      <c r="D38" s="73">
        <v>12.914201594524574</v>
      </c>
      <c r="E38" s="73">
        <v>12.134332508696295</v>
      </c>
      <c r="F38" s="73">
        <v>13.26638134106509</v>
      </c>
      <c r="G38" s="73">
        <v>20.392330574939102</v>
      </c>
      <c r="H38" s="73">
        <v>19.55877583268516</v>
      </c>
      <c r="I38" s="74">
        <f t="shared" si="1"/>
        <v>100</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14"/>
    <col customWidth="1" min="2" max="3" width="6.57"/>
    <col customWidth="1" min="4" max="4" width="8.57"/>
    <col customWidth="1" min="5" max="5" width="10.57"/>
    <col customWidth="1" min="6" max="6" width="10.43"/>
    <col customWidth="1" min="7" max="8" width="11.43"/>
    <col customWidth="1" min="9" max="9" width="8.14"/>
  </cols>
  <sheetData>
    <row r="1" ht="11.25" customHeight="1">
      <c r="A1" s="71" t="s">
        <v>29</v>
      </c>
      <c r="B1" s="72" t="s">
        <v>54</v>
      </c>
      <c r="C1" s="72" t="s">
        <v>55</v>
      </c>
      <c r="D1" s="72" t="s">
        <v>56</v>
      </c>
      <c r="E1" s="72" t="s">
        <v>57</v>
      </c>
      <c r="F1" s="72" t="s">
        <v>58</v>
      </c>
      <c r="G1" s="72" t="s">
        <v>59</v>
      </c>
      <c r="H1" s="72" t="s">
        <v>60</v>
      </c>
      <c r="I1" s="72" t="s">
        <v>53</v>
      </c>
    </row>
    <row r="2" ht="11.25" customHeight="1">
      <c r="A2" s="23">
        <v>2005.0</v>
      </c>
      <c r="B2" s="73">
        <v>13.670166631513347</v>
      </c>
      <c r="C2" s="73">
        <v>13.45520985337602</v>
      </c>
      <c r="D2" s="73">
        <v>14.570840070389446</v>
      </c>
      <c r="E2" s="73">
        <v>13.302621354793818</v>
      </c>
      <c r="F2" s="73">
        <v>14.017623159437065</v>
      </c>
      <c r="G2" s="73">
        <v>15.324944469299925</v>
      </c>
      <c r="H2" s="73">
        <v>15.658594461190376</v>
      </c>
      <c r="I2" s="74">
        <f t="shared" ref="I2:I17" si="1">SUM(B2:H2)</f>
        <v>100</v>
      </c>
    </row>
    <row r="3" ht="11.25" customHeight="1">
      <c r="A3" s="23">
        <v>2006.0</v>
      </c>
      <c r="B3" s="73">
        <v>13.504111258554264</v>
      </c>
      <c r="C3" s="73">
        <v>13.274534251133552</v>
      </c>
      <c r="D3" s="73">
        <v>14.613449488247534</v>
      </c>
      <c r="E3" s="73">
        <v>13.178578158011842</v>
      </c>
      <c r="F3" s="73">
        <v>14.018349322674664</v>
      </c>
      <c r="G3" s="73">
        <v>15.358407132863208</v>
      </c>
      <c r="H3" s="73">
        <v>16.052570388514937</v>
      </c>
      <c r="I3" s="74">
        <f t="shared" si="1"/>
        <v>100</v>
      </c>
    </row>
    <row r="4" ht="11.25" customHeight="1">
      <c r="A4" s="23">
        <v>2007.0</v>
      </c>
      <c r="B4" s="73">
        <v>13.708298399686091</v>
      </c>
      <c r="C4" s="73">
        <v>13.247209542602112</v>
      </c>
      <c r="D4" s="73">
        <v>14.699531818553929</v>
      </c>
      <c r="E4" s="73">
        <v>12.995052125236068</v>
      </c>
      <c r="F4" s="73">
        <v>13.950910815457185</v>
      </c>
      <c r="G4" s="73">
        <v>15.429027531948408</v>
      </c>
      <c r="H4" s="73">
        <v>15.969969766516204</v>
      </c>
      <c r="I4" s="74">
        <f t="shared" si="1"/>
        <v>100</v>
      </c>
    </row>
    <row r="5" ht="11.25" customHeight="1">
      <c r="A5" s="23">
        <v>2008.0</v>
      </c>
      <c r="B5" s="73">
        <v>13.50281380158878</v>
      </c>
      <c r="C5" s="73">
        <v>13.530655186622722</v>
      </c>
      <c r="D5" s="73">
        <v>14.872942042845102</v>
      </c>
      <c r="E5" s="73">
        <v>12.877696519552808</v>
      </c>
      <c r="F5" s="73">
        <v>13.918951422828583</v>
      </c>
      <c r="G5" s="73">
        <v>15.387306391943506</v>
      </c>
      <c r="H5" s="73">
        <v>15.909634634618497</v>
      </c>
      <c r="I5" s="74">
        <f t="shared" si="1"/>
        <v>100</v>
      </c>
    </row>
    <row r="6" ht="11.25" customHeight="1">
      <c r="A6" s="23">
        <v>2009.0</v>
      </c>
      <c r="B6" s="73">
        <v>13.517567424239013</v>
      </c>
      <c r="C6" s="73">
        <v>13.353829554530192</v>
      </c>
      <c r="D6" s="73">
        <v>14.733877045345173</v>
      </c>
      <c r="E6" s="73">
        <v>13.150539299185146</v>
      </c>
      <c r="F6" s="73">
        <v>13.946199127549223</v>
      </c>
      <c r="G6" s="73">
        <v>15.394574257468793</v>
      </c>
      <c r="H6" s="73">
        <v>15.903413291682462</v>
      </c>
      <c r="I6" s="74">
        <f t="shared" si="1"/>
        <v>100</v>
      </c>
    </row>
    <row r="7" ht="11.25" customHeight="1">
      <c r="A7" s="23">
        <v>2010.0</v>
      </c>
      <c r="B7" s="73">
        <v>13.53088769865238</v>
      </c>
      <c r="C7" s="73">
        <v>13.369542005894584</v>
      </c>
      <c r="D7" s="73">
        <v>14.703647427824684</v>
      </c>
      <c r="E7" s="73">
        <v>13.110523901958764</v>
      </c>
      <c r="F7" s="73">
        <v>14.14904413489485</v>
      </c>
      <c r="G7" s="73">
        <v>15.292625282437559</v>
      </c>
      <c r="H7" s="73">
        <v>15.843729548337182</v>
      </c>
      <c r="I7" s="74">
        <f t="shared" si="1"/>
        <v>100</v>
      </c>
    </row>
    <row r="8" ht="11.25" customHeight="1">
      <c r="A8" s="23">
        <v>2011.0</v>
      </c>
      <c r="B8" s="73">
        <v>13.558467966377757</v>
      </c>
      <c r="C8" s="73">
        <v>13.395088355561377</v>
      </c>
      <c r="D8" s="73">
        <v>14.66276704500811</v>
      </c>
      <c r="E8" s="73">
        <v>13.155793390149908</v>
      </c>
      <c r="F8" s="73">
        <v>14.084230276479841</v>
      </c>
      <c r="G8" s="73">
        <v>15.456926403475244</v>
      </c>
      <c r="H8" s="73">
        <v>15.686726562947761</v>
      </c>
      <c r="I8" s="74">
        <f t="shared" si="1"/>
        <v>100</v>
      </c>
    </row>
    <row r="9" ht="11.25" customHeight="1">
      <c r="A9" s="23">
        <v>2012.0</v>
      </c>
      <c r="B9" s="73">
        <v>13.751853771853852</v>
      </c>
      <c r="C9" s="73">
        <v>13.371209328220854</v>
      </c>
      <c r="D9" s="73">
        <v>14.650532195888013</v>
      </c>
      <c r="E9" s="73">
        <v>13.107328367760138</v>
      </c>
      <c r="F9" s="73">
        <v>13.960708425284693</v>
      </c>
      <c r="G9" s="73">
        <v>15.217318666606703</v>
      </c>
      <c r="H9" s="73">
        <v>15.941049244385743</v>
      </c>
      <c r="I9" s="74">
        <f t="shared" si="1"/>
        <v>100</v>
      </c>
    </row>
    <row r="10" ht="11.25" customHeight="1">
      <c r="A10" s="23">
        <v>2013.0</v>
      </c>
      <c r="B10" s="73">
        <v>13.54953171741202</v>
      </c>
      <c r="C10" s="73">
        <v>13.67702154144124</v>
      </c>
      <c r="D10" s="73">
        <v>14.588823898773134</v>
      </c>
      <c r="E10" s="73">
        <v>13.200060912111894</v>
      </c>
      <c r="F10" s="73">
        <v>14.03609623008196</v>
      </c>
      <c r="G10" s="73">
        <v>15.217857529776182</v>
      </c>
      <c r="H10" s="73">
        <v>15.730608170403567</v>
      </c>
      <c r="I10" s="74">
        <f t="shared" si="1"/>
        <v>100</v>
      </c>
    </row>
    <row r="11" ht="11.25" customHeight="1">
      <c r="A11" s="23">
        <v>2014.0</v>
      </c>
      <c r="B11" s="73">
        <v>13.503388124613336</v>
      </c>
      <c r="C11" s="73">
        <v>13.623347654431075</v>
      </c>
      <c r="D11" s="73">
        <v>14.802417658085002</v>
      </c>
      <c r="E11" s="73">
        <v>13.135515750789157</v>
      </c>
      <c r="F11" s="73">
        <v>14.060328008980477</v>
      </c>
      <c r="G11" s="73">
        <v>15.179985463448222</v>
      </c>
      <c r="H11" s="73">
        <v>15.69501733965273</v>
      </c>
      <c r="I11" s="74">
        <f t="shared" si="1"/>
        <v>100</v>
      </c>
    </row>
    <row r="12" ht="11.25" customHeight="1">
      <c r="A12" s="23">
        <v>2015.0</v>
      </c>
      <c r="B12" s="73">
        <v>13.518273865517088</v>
      </c>
      <c r="C12" s="73">
        <v>13.613679253588757</v>
      </c>
      <c r="D12" s="73">
        <v>14.682687437270925</v>
      </c>
      <c r="E12" s="73">
        <v>13.331331743800481</v>
      </c>
      <c r="F12" s="73">
        <v>13.977525559788512</v>
      </c>
      <c r="G12" s="73">
        <v>15.176474262587556</v>
      </c>
      <c r="H12" s="73">
        <v>15.700027877446681</v>
      </c>
      <c r="I12" s="74">
        <f t="shared" si="1"/>
        <v>100</v>
      </c>
    </row>
    <row r="13" ht="11.25" customHeight="1">
      <c r="A13" s="23">
        <v>2016.0</v>
      </c>
      <c r="B13" s="73">
        <v>13.471580031054732</v>
      </c>
      <c r="C13" s="73">
        <v>13.604684209121148</v>
      </c>
      <c r="D13" s="73">
        <v>14.63675621537501</v>
      </c>
      <c r="E13" s="73">
        <v>13.20263947743417</v>
      </c>
      <c r="F13" s="73">
        <v>14.269481503771555</v>
      </c>
      <c r="G13" s="73">
        <v>15.294167843757227</v>
      </c>
      <c r="H13" s="73">
        <v>15.520690719486158</v>
      </c>
      <c r="I13" s="74">
        <f t="shared" si="1"/>
        <v>100</v>
      </c>
    </row>
    <row r="14" ht="11.25" customHeight="1">
      <c r="A14" s="23">
        <v>2017.0</v>
      </c>
      <c r="B14" s="73">
        <v>13.495185571956208</v>
      </c>
      <c r="C14" s="73">
        <v>13.659607269690788</v>
      </c>
      <c r="D14" s="73">
        <v>14.659331865491021</v>
      </c>
      <c r="E14" s="73">
        <v>13.240277423177174</v>
      </c>
      <c r="F14" s="73">
        <v>14.082122396094945</v>
      </c>
      <c r="G14" s="73">
        <v>15.108027542380148</v>
      </c>
      <c r="H14" s="73">
        <v>15.755447931209716</v>
      </c>
      <c r="I14" s="74">
        <f t="shared" si="1"/>
        <v>100</v>
      </c>
    </row>
    <row r="15" ht="11.25" customHeight="1">
      <c r="A15" s="23">
        <v>2018.0</v>
      </c>
      <c r="B15" s="73">
        <v>13.752657207691769</v>
      </c>
      <c r="C15" s="73">
        <v>13.672436490650167</v>
      </c>
      <c r="D15" s="73">
        <v>14.632209079474965</v>
      </c>
      <c r="E15" s="73">
        <v>13.33079423362408</v>
      </c>
      <c r="F15" s="73">
        <v>14.140587930983672</v>
      </c>
      <c r="G15" s="73">
        <v>15.033928108366377</v>
      </c>
      <c r="H15" s="73">
        <v>15.437386949208973</v>
      </c>
      <c r="I15" s="74">
        <f t="shared" si="1"/>
        <v>100</v>
      </c>
    </row>
    <row r="16" ht="11.25" customHeight="1">
      <c r="A16" s="23">
        <v>2019.0</v>
      </c>
      <c r="B16" s="73">
        <v>13.609396067750035</v>
      </c>
      <c r="C16" s="73">
        <v>13.888969267366768</v>
      </c>
      <c r="D16" s="73">
        <v>14.573848348836785</v>
      </c>
      <c r="E16" s="73">
        <v>13.337558648415671</v>
      </c>
      <c r="F16" s="73">
        <v>14.101254013154794</v>
      </c>
      <c r="G16" s="73">
        <v>15.030492742367946</v>
      </c>
      <c r="H16" s="73">
        <v>15.458480912108003</v>
      </c>
      <c r="I16" s="74">
        <f t="shared" si="1"/>
        <v>100</v>
      </c>
    </row>
    <row r="17" ht="11.25" customHeight="1">
      <c r="A17" s="23">
        <v>2020.0</v>
      </c>
      <c r="B17" s="73">
        <v>13.347969139816534</v>
      </c>
      <c r="C17" s="73">
        <v>13.48200181661385</v>
      </c>
      <c r="D17" s="73">
        <v>14.891451759480706</v>
      </c>
      <c r="E17" s="73">
        <v>13.48408498078873</v>
      </c>
      <c r="F17" s="73">
        <v>14.059227671616629</v>
      </c>
      <c r="G17" s="73">
        <v>15.34229109710078</v>
      </c>
      <c r="H17" s="73">
        <v>15.392973534582774</v>
      </c>
      <c r="I17" s="74">
        <f t="shared" si="1"/>
        <v>100</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3" width="6.57"/>
    <col customWidth="1" min="4" max="4" width="8.57"/>
    <col customWidth="1" min="5" max="5" width="10.57"/>
    <col customWidth="1" min="6" max="6" width="10.43"/>
    <col customWidth="1" min="7" max="8" width="11.43"/>
    <col customWidth="1" min="9" max="9" width="6.43"/>
  </cols>
  <sheetData>
    <row r="1" ht="11.25" customHeight="1">
      <c r="A1" s="71" t="s">
        <v>29</v>
      </c>
      <c r="B1" s="72" t="s">
        <v>54</v>
      </c>
      <c r="C1" s="72" t="s">
        <v>55</v>
      </c>
      <c r="D1" s="72" t="s">
        <v>56</v>
      </c>
      <c r="E1" s="72" t="s">
        <v>57</v>
      </c>
      <c r="F1" s="72" t="s">
        <v>58</v>
      </c>
      <c r="G1" s="72" t="s">
        <v>59</v>
      </c>
      <c r="H1" s="72" t="s">
        <v>60</v>
      </c>
      <c r="I1" s="72" t="s">
        <v>53</v>
      </c>
    </row>
    <row r="2" ht="11.25" customHeight="1">
      <c r="A2" s="23">
        <v>2005.0</v>
      </c>
      <c r="B2" s="73">
        <v>10.11927075651475</v>
      </c>
      <c r="C2" s="73">
        <v>9.828112030522664</v>
      </c>
      <c r="D2" s="73">
        <v>12.940765103440407</v>
      </c>
      <c r="E2" s="73">
        <v>10.690408905745185</v>
      </c>
      <c r="F2" s="73">
        <v>13.538598863305342</v>
      </c>
      <c r="G2" s="73">
        <v>22.092005009844662</v>
      </c>
      <c r="H2" s="73">
        <v>20.790839330626984</v>
      </c>
      <c r="I2" s="74">
        <f t="shared" ref="I2:I17" si="1">SUM(B2:H2)</f>
        <v>100</v>
      </c>
    </row>
    <row r="3" ht="11.25" customHeight="1">
      <c r="A3" s="23">
        <v>2006.0</v>
      </c>
      <c r="B3" s="73">
        <v>10.104194913274084</v>
      </c>
      <c r="C3" s="73">
        <v>9.244363138219635</v>
      </c>
      <c r="D3" s="73">
        <v>12.660135878354456</v>
      </c>
      <c r="E3" s="73">
        <v>10.803736971965643</v>
      </c>
      <c r="F3" s="73">
        <v>13.330086913636233</v>
      </c>
      <c r="G3" s="73">
        <v>22.21917393961286</v>
      </c>
      <c r="H3" s="73">
        <v>21.638308244937097</v>
      </c>
      <c r="I3" s="74">
        <f t="shared" si="1"/>
        <v>100</v>
      </c>
    </row>
    <row r="4" ht="11.25" customHeight="1">
      <c r="A4" s="23">
        <v>2007.0</v>
      </c>
      <c r="B4" s="73">
        <v>10.44927742623371</v>
      </c>
      <c r="C4" s="73">
        <v>10.652265035992869</v>
      </c>
      <c r="D4" s="73">
        <v>13.227013938733462</v>
      </c>
      <c r="E4" s="73">
        <v>10.855299613343668</v>
      </c>
      <c r="F4" s="73">
        <v>13.098972310696293</v>
      </c>
      <c r="G4" s="73">
        <v>21.4180126431798</v>
      </c>
      <c r="H4" s="73">
        <v>20.2991590318202</v>
      </c>
      <c r="I4" s="74">
        <f t="shared" si="1"/>
        <v>100</v>
      </c>
    </row>
    <row r="5" ht="11.25" customHeight="1">
      <c r="A5" s="23">
        <v>2008.0</v>
      </c>
      <c r="B5" s="73">
        <v>10.242248954737725</v>
      </c>
      <c r="C5" s="73">
        <v>10.076712138145139</v>
      </c>
      <c r="D5" s="73">
        <v>12.338582847417255</v>
      </c>
      <c r="E5" s="73">
        <v>10.359149161027533</v>
      </c>
      <c r="F5" s="73">
        <v>13.512964310615452</v>
      </c>
      <c r="G5" s="73">
        <v>22.19120135729817</v>
      </c>
      <c r="H5" s="73">
        <v>21.279141230758732</v>
      </c>
      <c r="I5" s="74">
        <f t="shared" si="1"/>
        <v>100</v>
      </c>
    </row>
    <row r="6" ht="11.25" customHeight="1">
      <c r="A6" s="23">
        <v>2009.0</v>
      </c>
      <c r="B6" s="73">
        <v>9.916794776003433</v>
      </c>
      <c r="C6" s="73">
        <v>9.947607397202447</v>
      </c>
      <c r="D6" s="73">
        <v>13.217287934776312</v>
      </c>
      <c r="E6" s="73">
        <v>10.361550900003826</v>
      </c>
      <c r="F6" s="73">
        <v>13.491361380655823</v>
      </c>
      <c r="G6" s="73">
        <v>22.22240554574467</v>
      </c>
      <c r="H6" s="73">
        <v>20.842992065613505</v>
      </c>
      <c r="I6" s="74">
        <f t="shared" si="1"/>
        <v>100</v>
      </c>
    </row>
    <row r="7" ht="11.25" customHeight="1">
      <c r="A7" s="23">
        <v>2010.0</v>
      </c>
      <c r="B7" s="73">
        <v>9.899381870342873</v>
      </c>
      <c r="C7" s="73">
        <v>9.659863895840884</v>
      </c>
      <c r="D7" s="73">
        <v>12.800933892112099</v>
      </c>
      <c r="E7" s="73">
        <v>10.881588800000074</v>
      </c>
      <c r="F7" s="73">
        <v>12.975009912093183</v>
      </c>
      <c r="G7" s="73">
        <v>22.03741875223639</v>
      </c>
      <c r="H7" s="73">
        <v>21.745802877374516</v>
      </c>
      <c r="I7" s="74">
        <f t="shared" si="1"/>
        <v>100</v>
      </c>
    </row>
    <row r="8" ht="11.25" customHeight="1">
      <c r="A8" s="23">
        <v>2011.0</v>
      </c>
      <c r="B8" s="73">
        <v>9.696264796722907</v>
      </c>
      <c r="C8" s="73">
        <v>10.420810995813493</v>
      </c>
      <c r="D8" s="73">
        <v>12.520212286959215</v>
      </c>
      <c r="E8" s="73">
        <v>10.880847728435809</v>
      </c>
      <c r="F8" s="73">
        <v>13.588244914411671</v>
      </c>
      <c r="G8" s="73">
        <v>21.939907597044435</v>
      </c>
      <c r="H8" s="73">
        <v>20.953711680612464</v>
      </c>
      <c r="I8" s="74">
        <f t="shared" si="1"/>
        <v>100</v>
      </c>
    </row>
    <row r="9" ht="11.25" customHeight="1">
      <c r="A9" s="23">
        <v>2012.0</v>
      </c>
      <c r="B9" s="73">
        <v>9.729435330295487</v>
      </c>
      <c r="C9" s="73">
        <v>11.077463885398181</v>
      </c>
      <c r="D9" s="73">
        <v>12.121410230757288</v>
      </c>
      <c r="E9" s="73">
        <v>10.486538769875429</v>
      </c>
      <c r="F9" s="73">
        <v>12.936487328244258</v>
      </c>
      <c r="G9" s="73">
        <v>21.863567654176002</v>
      </c>
      <c r="H9" s="73">
        <v>21.785096801253356</v>
      </c>
      <c r="I9" s="74">
        <f t="shared" si="1"/>
        <v>100</v>
      </c>
    </row>
    <row r="10" ht="11.25" customHeight="1">
      <c r="A10" s="23">
        <v>2013.0</v>
      </c>
      <c r="B10" s="73">
        <v>9.633282587997753</v>
      </c>
      <c r="C10" s="73">
        <v>11.552653092277682</v>
      </c>
      <c r="D10" s="73">
        <v>12.415164687404083</v>
      </c>
      <c r="E10" s="73">
        <v>10.47317543126373</v>
      </c>
      <c r="F10" s="73">
        <v>13.124914999258372</v>
      </c>
      <c r="G10" s="73">
        <v>21.77134028349445</v>
      </c>
      <c r="H10" s="73">
        <v>21.02946891830392</v>
      </c>
      <c r="I10" s="74">
        <f t="shared" si="1"/>
        <v>100</v>
      </c>
    </row>
    <row r="11" ht="11.25" customHeight="1">
      <c r="A11" s="23">
        <v>2014.0</v>
      </c>
      <c r="B11" s="73">
        <v>9.301369029723265</v>
      </c>
      <c r="C11" s="73">
        <v>12.357429724241655</v>
      </c>
      <c r="D11" s="73">
        <v>12.371358196384199</v>
      </c>
      <c r="E11" s="73">
        <v>11.012263039896807</v>
      </c>
      <c r="F11" s="73">
        <v>13.190746294746845</v>
      </c>
      <c r="G11" s="73">
        <v>21.483658940484922</v>
      </c>
      <c r="H11" s="73">
        <v>20.28317477452231</v>
      </c>
      <c r="I11" s="74">
        <f t="shared" si="1"/>
        <v>100</v>
      </c>
    </row>
    <row r="12" ht="11.25" customHeight="1">
      <c r="A12" s="23">
        <v>2015.0</v>
      </c>
      <c r="B12" s="73">
        <v>9.365585602317381</v>
      </c>
      <c r="C12" s="73">
        <v>11.993648020395486</v>
      </c>
      <c r="D12" s="73">
        <v>12.848095477118083</v>
      </c>
      <c r="E12" s="73">
        <v>10.713022914984414</v>
      </c>
      <c r="F12" s="73">
        <v>13.236481245283155</v>
      </c>
      <c r="G12" s="73">
        <v>21.60477302618006</v>
      </c>
      <c r="H12" s="73">
        <v>20.238393713721408</v>
      </c>
      <c r="I12" s="74">
        <f t="shared" si="1"/>
        <v>100</v>
      </c>
    </row>
    <row r="13" ht="11.25" customHeight="1">
      <c r="A13" s="23">
        <v>2016.0</v>
      </c>
      <c r="B13" s="73">
        <v>9.374857490899021</v>
      </c>
      <c r="C13" s="73">
        <v>11.431439230282676</v>
      </c>
      <c r="D13" s="73">
        <v>12.496624300758203</v>
      </c>
      <c r="E13" s="73">
        <v>10.786066769549869</v>
      </c>
      <c r="F13" s="73">
        <v>13.322954903210714</v>
      </c>
      <c r="G13" s="73">
        <v>21.841486118432233</v>
      </c>
      <c r="H13" s="73">
        <v>20.74657118686728</v>
      </c>
      <c r="I13" s="74">
        <f t="shared" si="1"/>
        <v>100</v>
      </c>
    </row>
    <row r="14" ht="11.25" customHeight="1">
      <c r="A14" s="23">
        <v>2017.0</v>
      </c>
      <c r="B14" s="73">
        <v>9.454232063803415</v>
      </c>
      <c r="C14" s="73">
        <v>11.395080810827729</v>
      </c>
      <c r="D14" s="73">
        <v>12.708053055573032</v>
      </c>
      <c r="E14" s="73">
        <v>10.536370046824645</v>
      </c>
      <c r="F14" s="73">
        <v>12.77352067444873</v>
      </c>
      <c r="G14" s="73">
        <v>22.13698035908908</v>
      </c>
      <c r="H14" s="73">
        <v>20.99576298943337</v>
      </c>
      <c r="I14" s="74">
        <f t="shared" si="1"/>
        <v>100</v>
      </c>
    </row>
    <row r="15" ht="11.25" customHeight="1">
      <c r="A15" s="23">
        <v>2018.0</v>
      </c>
      <c r="B15" s="73">
        <v>9.636821135951024</v>
      </c>
      <c r="C15" s="73">
        <v>11.454896861038488</v>
      </c>
      <c r="D15" s="73">
        <v>12.197399067242214</v>
      </c>
      <c r="E15" s="73">
        <v>10.976504911281607</v>
      </c>
      <c r="F15" s="73">
        <v>12.72980579037447</v>
      </c>
      <c r="G15" s="73">
        <v>21.798042644322216</v>
      </c>
      <c r="H15" s="73">
        <v>21.206529589789987</v>
      </c>
      <c r="I15" s="74">
        <f t="shared" si="1"/>
        <v>100</v>
      </c>
    </row>
    <row r="16" ht="11.25" customHeight="1">
      <c r="A16" s="23">
        <v>2019.0</v>
      </c>
      <c r="B16" s="73">
        <v>9.219075426415992</v>
      </c>
      <c r="C16" s="73">
        <v>11.323845187456442</v>
      </c>
      <c r="D16" s="73">
        <v>12.850507297713568</v>
      </c>
      <c r="E16" s="73">
        <v>11.146277338065568</v>
      </c>
      <c r="F16" s="73">
        <v>12.748705118585601</v>
      </c>
      <c r="G16" s="73">
        <v>21.46412701000721</v>
      </c>
      <c r="H16" s="73">
        <v>21.247462621755624</v>
      </c>
      <c r="I16" s="74">
        <f t="shared" si="1"/>
        <v>100</v>
      </c>
    </row>
    <row r="17" ht="11.25" customHeight="1">
      <c r="A17" s="23">
        <v>2020.0</v>
      </c>
      <c r="B17" s="73">
        <v>8.903695299662614</v>
      </c>
      <c r="C17" s="73">
        <v>11.424221164189143</v>
      </c>
      <c r="D17" s="73">
        <v>12.553030347352609</v>
      </c>
      <c r="E17" s="73">
        <v>11.697709029893032</v>
      </c>
      <c r="F17" s="73">
        <v>13.052489207448073</v>
      </c>
      <c r="G17" s="73">
        <v>21.89679387507198</v>
      </c>
      <c r="H17" s="73">
        <v>20.47206107638255</v>
      </c>
      <c r="I17" s="74">
        <f t="shared" si="1"/>
        <v>100</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43"/>
    <col customWidth="1" min="2" max="2" width="11.71"/>
    <col customWidth="1" min="3" max="3" width="12.14"/>
    <col customWidth="1" min="4" max="4" width="16.57"/>
    <col customWidth="1" min="5" max="5" width="16.86"/>
  </cols>
  <sheetData>
    <row r="1" ht="11.25" customHeight="1">
      <c r="A1" s="57" t="s">
        <v>29</v>
      </c>
      <c r="B1" s="18" t="s">
        <v>30</v>
      </c>
      <c r="C1" s="18" t="s">
        <v>31</v>
      </c>
      <c r="D1" s="18" t="s">
        <v>61</v>
      </c>
      <c r="E1" s="18" t="s">
        <v>33</v>
      </c>
    </row>
    <row r="2" ht="11.25" customHeight="1">
      <c r="A2" s="23">
        <v>2004.0</v>
      </c>
      <c r="B2" s="27">
        <v>6029652.0</v>
      </c>
      <c r="C2" s="25">
        <v>1.94556025E8</v>
      </c>
      <c r="D2" s="75">
        <v>1.1342895248799999E9</v>
      </c>
      <c r="E2" s="26">
        <v>5.830143398951535</v>
      </c>
    </row>
    <row r="3" ht="11.25" customHeight="1">
      <c r="A3" s="23">
        <v>2005.0</v>
      </c>
      <c r="B3" s="27">
        <v>6063608.0</v>
      </c>
      <c r="C3" s="25">
        <v>1.74436306E8</v>
      </c>
      <c r="D3" s="75">
        <v>1.02648921696E9</v>
      </c>
      <c r="E3" s="26">
        <v>5.884607628414236</v>
      </c>
    </row>
    <row r="4" ht="11.25" customHeight="1">
      <c r="A4" s="23">
        <v>2006.0</v>
      </c>
      <c r="B4" s="28">
        <v>6215079.0</v>
      </c>
      <c r="C4" s="25">
        <v>1.87521758E8</v>
      </c>
      <c r="D4" s="75">
        <v>1.11543765052E9</v>
      </c>
      <c r="E4" s="26">
        <v>5.948310544955535</v>
      </c>
    </row>
    <row r="5" ht="11.25" customHeight="1">
      <c r="A5" s="23">
        <v>2007.0</v>
      </c>
      <c r="B5" s="27">
        <v>6263188.0</v>
      </c>
      <c r="C5" s="25">
        <v>1.76833986E8</v>
      </c>
      <c r="D5" s="75">
        <v>1.0543514805299999E9</v>
      </c>
      <c r="E5" s="26">
        <v>5.962380334117446</v>
      </c>
    </row>
    <row r="6" ht="11.25" customHeight="1">
      <c r="A6" s="23">
        <v>2008.0</v>
      </c>
      <c r="B6" s="27">
        <v>6546132.0</v>
      </c>
      <c r="C6" s="25">
        <v>1.8852036E8</v>
      </c>
      <c r="D6" s="75">
        <v>1.1344280502099998E9</v>
      </c>
      <c r="E6" s="26">
        <v>6.0175359850257015</v>
      </c>
    </row>
    <row r="7" ht="11.25" customHeight="1">
      <c r="A7" s="23">
        <v>2009.0</v>
      </c>
      <c r="B7" s="27">
        <v>6674829.0</v>
      </c>
      <c r="C7" s="25">
        <v>1.99709129E8</v>
      </c>
      <c r="D7" s="75">
        <v>1.2268182645E9</v>
      </c>
      <c r="E7" s="26">
        <v>6.143025462296218</v>
      </c>
    </row>
    <row r="8" ht="11.25" customHeight="1">
      <c r="A8" s="23">
        <v>2010.0</v>
      </c>
      <c r="B8" s="27">
        <v>6803279.0</v>
      </c>
      <c r="C8" s="25">
        <v>2.05108257E8</v>
      </c>
      <c r="D8" s="75">
        <v>1.29859038804E9</v>
      </c>
      <c r="E8" s="26">
        <v>6.331243836955818</v>
      </c>
    </row>
    <row r="9" ht="11.25" customHeight="1">
      <c r="A9" s="23">
        <v>2011.0</v>
      </c>
      <c r="B9" s="27">
        <v>6994075.0</v>
      </c>
      <c r="C9" s="25">
        <v>2.14728568E8</v>
      </c>
      <c r="D9" s="75">
        <v>1.3569039332E9</v>
      </c>
      <c r="E9" s="26">
        <v>6.319158861060351</v>
      </c>
    </row>
    <row r="10" ht="11.25" customHeight="1">
      <c r="A10" s="23">
        <v>2012.0</v>
      </c>
      <c r="B10" s="27">
        <v>7099414.0</v>
      </c>
      <c r="C10" s="25">
        <v>2.01057375E8</v>
      </c>
      <c r="D10" s="75">
        <v>1.2887902129199998E9</v>
      </c>
      <c r="E10" s="26">
        <v>6.410061868757611</v>
      </c>
    </row>
    <row r="11" ht="11.25" customHeight="1">
      <c r="A11" s="23">
        <v>2013.0</v>
      </c>
      <c r="B11" s="27">
        <v>7205589.0</v>
      </c>
      <c r="C11" s="25">
        <v>1.91063734E8</v>
      </c>
      <c r="D11" s="75">
        <v>1.23268945221E9</v>
      </c>
      <c r="E11" s="26">
        <v>6.451718630234663</v>
      </c>
    </row>
    <row r="12" ht="11.25" customHeight="1">
      <c r="A12" s="23">
        <v>2014.0</v>
      </c>
      <c r="B12" s="27">
        <v>7504612.0</v>
      </c>
      <c r="C12" s="25">
        <v>2.05685917E8</v>
      </c>
      <c r="D12" s="75">
        <v>1.30736568533E9</v>
      </c>
      <c r="E12" s="26">
        <v>6.356126391142277</v>
      </c>
    </row>
    <row r="13" ht="11.25" customHeight="1">
      <c r="A13" s="23">
        <v>2015.0</v>
      </c>
      <c r="B13" s="27">
        <v>7702626.0</v>
      </c>
      <c r="C13" s="25">
        <v>2.0224412E8</v>
      </c>
      <c r="D13" s="75">
        <v>1.30973309342E9</v>
      </c>
      <c r="E13" s="26">
        <v>6.476000851940714</v>
      </c>
    </row>
    <row r="14" ht="11.25" customHeight="1">
      <c r="A14" s="23">
        <v>2016.0</v>
      </c>
      <c r="B14" s="27">
        <v>7930150.0</v>
      </c>
      <c r="C14" s="25">
        <v>2.09720281E8</v>
      </c>
      <c r="D14" s="75">
        <v>1.36635479577E9</v>
      </c>
      <c r="E14" s="26">
        <v>6.515129529938022</v>
      </c>
    </row>
    <row r="15" ht="11.25" customHeight="1">
      <c r="A15" s="23">
        <v>2017.0</v>
      </c>
      <c r="B15" s="27">
        <v>8072854.0</v>
      </c>
      <c r="C15" s="25">
        <v>2.0586965E8</v>
      </c>
      <c r="D15" s="75">
        <v>1.35785759113E9</v>
      </c>
      <c r="E15" s="26">
        <v>6.595715255405545</v>
      </c>
    </row>
    <row r="16" ht="11.25" customHeight="1">
      <c r="A16" s="23">
        <v>2018.0</v>
      </c>
      <c r="B16" s="27">
        <v>8339061.0</v>
      </c>
      <c r="C16" s="25">
        <v>1.97188825E8</v>
      </c>
      <c r="D16" s="75">
        <v>1.31067264785E9</v>
      </c>
      <c r="E16" s="26">
        <v>6.646789684202439</v>
      </c>
    </row>
    <row r="17" ht="11.25" customHeight="1">
      <c r="A17" s="23">
        <v>2019.0</v>
      </c>
      <c r="B17" s="27">
        <v>8466820.0</v>
      </c>
      <c r="C17" s="25">
        <v>2.09358394E8</v>
      </c>
      <c r="D17" s="75">
        <v>1.42267847605E9</v>
      </c>
      <c r="E17" s="26">
        <v>6.795421233743319</v>
      </c>
    </row>
    <row r="18" ht="11.25" customHeight="1">
      <c r="A18" s="23">
        <v>2020.0</v>
      </c>
      <c r="B18" s="27">
        <v>4152442.0</v>
      </c>
      <c r="C18" s="25">
        <v>6.3675932E7</v>
      </c>
      <c r="D18" s="75">
        <v>4.2357605420000005E8</v>
      </c>
      <c r="E18" s="26">
        <v>6.652058963188792</v>
      </c>
    </row>
  </sheetData>
  <printOptions/>
  <pageMargins bottom="0.75" footer="0.0" header="0.0" left="0.7" right="0.7" top="0.75"/>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43"/>
    <col customWidth="1" min="2" max="2" width="11.71"/>
    <col customWidth="1" min="3" max="3" width="12.14"/>
    <col customWidth="1" min="4" max="4" width="16.57"/>
    <col customWidth="1" min="5" max="5" width="16.86"/>
  </cols>
  <sheetData>
    <row r="1" ht="11.25" customHeight="1">
      <c r="A1" s="57" t="s">
        <v>29</v>
      </c>
      <c r="B1" s="18" t="s">
        <v>30</v>
      </c>
      <c r="C1" s="76" t="s">
        <v>31</v>
      </c>
      <c r="D1" s="77" t="s">
        <v>61</v>
      </c>
      <c r="E1" s="18" t="s">
        <v>33</v>
      </c>
    </row>
    <row r="2" ht="11.25" customHeight="1">
      <c r="A2" s="23">
        <v>2004.0</v>
      </c>
      <c r="B2" s="27">
        <v>24074.0</v>
      </c>
      <c r="C2" s="25">
        <v>1256684.0</v>
      </c>
      <c r="D2" s="75">
        <v>5392910.630000001</v>
      </c>
      <c r="E2" s="26">
        <v>4.2913816281579145</v>
      </c>
    </row>
    <row r="3" ht="11.25" customHeight="1">
      <c r="A3" s="23">
        <v>2005.0</v>
      </c>
      <c r="B3" s="27">
        <v>23508.0</v>
      </c>
      <c r="C3" s="25">
        <v>1166834.0</v>
      </c>
      <c r="D3" s="75">
        <v>5180704.25</v>
      </c>
      <c r="E3" s="26">
        <v>4.439966824758278</v>
      </c>
    </row>
    <row r="4" ht="11.25" customHeight="1">
      <c r="A4" s="23">
        <v>2006.0</v>
      </c>
      <c r="B4" s="27">
        <v>23572.999999999996</v>
      </c>
      <c r="C4" s="25">
        <v>1178507.0</v>
      </c>
      <c r="D4" s="75">
        <v>4921987.680000001</v>
      </c>
      <c r="E4" s="26">
        <v>4.176460284071287</v>
      </c>
    </row>
    <row r="5" ht="11.25" customHeight="1">
      <c r="A5" s="23">
        <v>2007.0</v>
      </c>
      <c r="B5" s="27">
        <v>32073.0</v>
      </c>
      <c r="C5" s="25">
        <v>1617269.0</v>
      </c>
      <c r="D5" s="75">
        <v>7345584.78</v>
      </c>
      <c r="E5" s="26">
        <v>4.541968454227466</v>
      </c>
    </row>
    <row r="6" ht="11.25" customHeight="1">
      <c r="A6" s="23">
        <v>2008.0</v>
      </c>
      <c r="B6" s="27">
        <v>34565.0</v>
      </c>
      <c r="C6" s="25">
        <v>1726079.0000000002</v>
      </c>
      <c r="D6" s="75">
        <v>7857639.130000001</v>
      </c>
      <c r="E6" s="26">
        <v>4.552305618688368</v>
      </c>
    </row>
    <row r="7" ht="11.25" customHeight="1">
      <c r="A7" s="23">
        <v>2009.0</v>
      </c>
      <c r="B7" s="27">
        <v>32128.000000000004</v>
      </c>
      <c r="C7" s="25">
        <v>1754922.9999999998</v>
      </c>
      <c r="D7" s="75">
        <v>7885033.040000001</v>
      </c>
      <c r="E7" s="26">
        <v>4.4930934519634205</v>
      </c>
    </row>
    <row r="8" ht="11.25" customHeight="1">
      <c r="A8" s="23">
        <v>2010.0</v>
      </c>
      <c r="B8" s="27">
        <v>39533.0</v>
      </c>
      <c r="C8" s="25">
        <v>1790499.0</v>
      </c>
      <c r="D8" s="75">
        <v>7659329.049999999</v>
      </c>
      <c r="E8" s="26">
        <v>4.277762260688221</v>
      </c>
    </row>
    <row r="9" ht="11.25" customHeight="1">
      <c r="A9" s="23">
        <v>2011.0</v>
      </c>
      <c r="B9" s="27">
        <v>42991.0</v>
      </c>
      <c r="C9" s="25">
        <v>1970371.0000000002</v>
      </c>
      <c r="D9" s="75">
        <v>8652140.360000001</v>
      </c>
      <c r="E9" s="26">
        <v>4.3911224637390625</v>
      </c>
    </row>
    <row r="10" ht="11.25" customHeight="1">
      <c r="A10" s="23">
        <v>2012.0</v>
      </c>
      <c r="B10" s="27">
        <v>43983.99999999999</v>
      </c>
      <c r="C10" s="25">
        <v>2005829.0000000005</v>
      </c>
      <c r="D10" s="75">
        <v>8681518.59</v>
      </c>
      <c r="E10" s="26">
        <v>4.328144916640451</v>
      </c>
    </row>
    <row r="11" ht="11.25" customHeight="1">
      <c r="A11" s="23">
        <v>2013.0</v>
      </c>
      <c r="B11" s="27">
        <v>53516.99999999999</v>
      </c>
      <c r="C11" s="25">
        <v>2085969.9999999998</v>
      </c>
      <c r="D11" s="75">
        <v>8803750.15</v>
      </c>
      <c r="E11" s="26">
        <v>4.220458659520512</v>
      </c>
    </row>
    <row r="12" ht="11.25" customHeight="1">
      <c r="A12" s="23">
        <v>2014.0</v>
      </c>
      <c r="B12" s="27">
        <v>65165.0</v>
      </c>
      <c r="C12" s="25">
        <v>2338520.9999999995</v>
      </c>
      <c r="D12" s="75">
        <v>9432317.31</v>
      </c>
      <c r="E12" s="26">
        <v>4.033454183220934</v>
      </c>
    </row>
    <row r="13" ht="11.25" customHeight="1">
      <c r="A13" s="23">
        <v>2015.0</v>
      </c>
      <c r="B13" s="27">
        <v>67044.0</v>
      </c>
      <c r="C13" s="25">
        <v>2306345.0</v>
      </c>
      <c r="D13" s="75">
        <v>9166896.649999999</v>
      </c>
      <c r="E13" s="26">
        <v>3.974642410393934</v>
      </c>
    </row>
    <row r="14" ht="11.25" customHeight="1">
      <c r="A14" s="23">
        <v>2016.0</v>
      </c>
      <c r="B14" s="27">
        <v>73396.0</v>
      </c>
      <c r="C14" s="25">
        <v>2729058.0</v>
      </c>
      <c r="D14" s="75">
        <v>1.028498586E7</v>
      </c>
      <c r="E14" s="26">
        <v>3.768694494583845</v>
      </c>
    </row>
    <row r="15" ht="11.25" customHeight="1">
      <c r="A15" s="23">
        <v>2017.0</v>
      </c>
      <c r="B15" s="27">
        <v>79789.0</v>
      </c>
      <c r="C15" s="25">
        <v>2780939.0</v>
      </c>
      <c r="D15" s="75">
        <v>1.0663350929999998E7</v>
      </c>
      <c r="E15" s="26">
        <v>3.8344425857597013</v>
      </c>
    </row>
    <row r="16" ht="11.25" customHeight="1">
      <c r="A16" s="23">
        <v>2018.0</v>
      </c>
      <c r="B16" s="27">
        <v>99329.0</v>
      </c>
      <c r="C16" s="25">
        <v>3187593.0</v>
      </c>
      <c r="D16" s="75">
        <v>1.310920418E7</v>
      </c>
      <c r="E16" s="26">
        <v>4.112571517129068</v>
      </c>
    </row>
    <row r="17" ht="11.25" customHeight="1">
      <c r="A17" s="23">
        <v>2019.0</v>
      </c>
      <c r="B17" s="27">
        <v>89431.0</v>
      </c>
      <c r="C17" s="25">
        <v>2856886.0</v>
      </c>
      <c r="D17" s="75">
        <v>1.017215502E7</v>
      </c>
      <c r="E17" s="26">
        <v>3.5605743526343017</v>
      </c>
    </row>
    <row r="18" ht="11.25" customHeight="1">
      <c r="A18" s="23">
        <v>2020.0</v>
      </c>
      <c r="B18" s="27">
        <v>63150.0</v>
      </c>
      <c r="C18" s="25">
        <v>1279108.0</v>
      </c>
      <c r="D18" s="75">
        <v>4794589.830000001</v>
      </c>
      <c r="E18" s="26">
        <v>3.7483854608055</v>
      </c>
    </row>
  </sheetData>
  <printOptions/>
  <pageMargins bottom="0.75" footer="0.0" header="0.0" left="0.7" right="0.7" top="0.75"/>
  <pageSetup paperSize="9"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43"/>
    <col customWidth="1" min="2" max="2" width="11.71"/>
    <col customWidth="1" min="3" max="3" width="12.14"/>
    <col customWidth="1" min="4" max="4" width="16.57"/>
    <col customWidth="1" min="5" max="5" width="16.86"/>
  </cols>
  <sheetData>
    <row r="1" ht="11.25" customHeight="1">
      <c r="A1" s="57" t="s">
        <v>29</v>
      </c>
      <c r="B1" s="18" t="s">
        <v>30</v>
      </c>
      <c r="C1" s="78" t="s">
        <v>31</v>
      </c>
      <c r="D1" s="77" t="s">
        <v>61</v>
      </c>
      <c r="E1" s="18" t="s">
        <v>33</v>
      </c>
    </row>
    <row r="2" ht="11.25" customHeight="1">
      <c r="A2" s="23">
        <v>2004.0</v>
      </c>
      <c r="B2" s="27">
        <v>691.0</v>
      </c>
      <c r="C2" s="75">
        <v>32604.0</v>
      </c>
      <c r="D2" s="75">
        <v>157116.87000000002</v>
      </c>
      <c r="E2" s="26">
        <v>4.818944608023556</v>
      </c>
    </row>
    <row r="3" ht="11.25" customHeight="1">
      <c r="A3" s="23">
        <v>2005.0</v>
      </c>
      <c r="B3" s="27">
        <v>721.0</v>
      </c>
      <c r="C3" s="75">
        <v>27822.0</v>
      </c>
      <c r="D3" s="75">
        <v>131949.81000000003</v>
      </c>
      <c r="E3" s="26">
        <v>4.742642872546906</v>
      </c>
    </row>
    <row r="4" ht="11.25" customHeight="1">
      <c r="A4" s="23">
        <v>2006.0</v>
      </c>
      <c r="B4" s="27">
        <v>1024.0</v>
      </c>
      <c r="C4" s="75">
        <v>61363.0</v>
      </c>
      <c r="D4" s="75">
        <v>289675.03</v>
      </c>
      <c r="E4" s="26">
        <v>4.720679073708913</v>
      </c>
    </row>
    <row r="5" ht="11.25" customHeight="1">
      <c r="A5" s="23">
        <v>2007.0</v>
      </c>
      <c r="B5" s="27">
        <v>657.0</v>
      </c>
      <c r="C5" s="75">
        <v>32895.0</v>
      </c>
      <c r="D5" s="75">
        <v>172183.24000000002</v>
      </c>
      <c r="E5" s="26">
        <v>5.23432862137103</v>
      </c>
    </row>
    <row r="6" ht="11.25" customHeight="1">
      <c r="A6" s="23">
        <v>2008.0</v>
      </c>
      <c r="B6" s="27">
        <v>984.0</v>
      </c>
      <c r="C6" s="75">
        <v>62041.0</v>
      </c>
      <c r="D6" s="75">
        <v>607541.26</v>
      </c>
      <c r="E6" s="26">
        <v>9.792576844344868</v>
      </c>
    </row>
    <row r="7" ht="11.25" customHeight="1">
      <c r="A7" s="23">
        <v>2009.0</v>
      </c>
      <c r="B7" s="27">
        <v>1582.0</v>
      </c>
      <c r="C7" s="75">
        <v>159776.0</v>
      </c>
      <c r="D7" s="75">
        <v>2532382.68</v>
      </c>
      <c r="E7" s="26">
        <v>15.849581163629082</v>
      </c>
    </row>
    <row r="8" ht="11.25" customHeight="1">
      <c r="A8" s="23">
        <v>2010.0</v>
      </c>
      <c r="B8" s="27">
        <v>2002.0</v>
      </c>
      <c r="C8" s="75">
        <v>202349.0</v>
      </c>
      <c r="D8" s="75">
        <v>3694199.29</v>
      </c>
      <c r="E8" s="26">
        <v>18.256573000113665</v>
      </c>
    </row>
    <row r="9" ht="11.25" customHeight="1">
      <c r="A9" s="23">
        <v>2011.0</v>
      </c>
      <c r="B9" s="27">
        <v>7418.999999999999</v>
      </c>
      <c r="C9" s="75">
        <v>500096.0</v>
      </c>
      <c r="D9" s="75">
        <v>9179537.83</v>
      </c>
      <c r="E9" s="26">
        <v>18.355551394132327</v>
      </c>
    </row>
    <row r="10" ht="11.25" customHeight="1">
      <c r="A10" s="23">
        <v>2012.0</v>
      </c>
      <c r="B10" s="27">
        <v>8198.0</v>
      </c>
      <c r="C10" s="75">
        <v>520814.00000000006</v>
      </c>
      <c r="D10" s="75">
        <v>9007131.95</v>
      </c>
      <c r="E10" s="26">
        <v>17.294335309726694</v>
      </c>
    </row>
    <row r="11" ht="11.25" customHeight="1">
      <c r="A11" s="23">
        <v>2013.0</v>
      </c>
      <c r="B11" s="27">
        <v>9567.0</v>
      </c>
      <c r="C11" s="75">
        <v>590909.0</v>
      </c>
      <c r="D11" s="75">
        <v>9380336.61</v>
      </c>
      <c r="E11" s="26">
        <v>15.874418243756653</v>
      </c>
    </row>
    <row r="12" ht="11.25" customHeight="1">
      <c r="A12" s="23">
        <v>2014.0</v>
      </c>
      <c r="B12" s="27">
        <v>11715.0</v>
      </c>
      <c r="C12" s="75">
        <v>1054369.0</v>
      </c>
      <c r="D12" s="75">
        <v>1.6511406360000001E7</v>
      </c>
      <c r="E12" s="26">
        <v>15.659988448067043</v>
      </c>
    </row>
    <row r="13" ht="11.25" customHeight="1">
      <c r="A13" s="23">
        <v>2015.0</v>
      </c>
      <c r="B13" s="27">
        <v>11154.0</v>
      </c>
      <c r="C13" s="75">
        <v>808252.9999999999</v>
      </c>
      <c r="D13" s="75">
        <v>1.275121805E7</v>
      </c>
      <c r="E13" s="26">
        <v>15.776270610811222</v>
      </c>
    </row>
    <row r="14" ht="11.25" customHeight="1">
      <c r="A14" s="23">
        <v>2016.0</v>
      </c>
      <c r="B14" s="27">
        <v>13975.0</v>
      </c>
      <c r="C14" s="75">
        <v>755230.0</v>
      </c>
      <c r="D14" s="75">
        <v>1.1807154799999999E7</v>
      </c>
      <c r="E14" s="26">
        <v>15.63385299842432</v>
      </c>
    </row>
    <row r="15" ht="11.25" customHeight="1">
      <c r="A15" s="23">
        <v>2017.0</v>
      </c>
      <c r="B15" s="27">
        <v>13796.0</v>
      </c>
      <c r="C15" s="75">
        <v>762529.0</v>
      </c>
      <c r="D15" s="75">
        <v>1.2078331040000001E7</v>
      </c>
      <c r="E15" s="26">
        <v>15.839831717875649</v>
      </c>
    </row>
    <row r="16" ht="11.25" customHeight="1">
      <c r="A16" s="23">
        <v>2018.0</v>
      </c>
      <c r="B16" s="27">
        <v>14988.000000000002</v>
      </c>
      <c r="C16" s="75">
        <v>836511.0000000001</v>
      </c>
      <c r="D16" s="75">
        <v>1.310928789E7</v>
      </c>
      <c r="E16" s="26">
        <v>15.67138733381868</v>
      </c>
    </row>
    <row r="17" ht="11.25" customHeight="1">
      <c r="A17" s="23">
        <v>2019.0</v>
      </c>
      <c r="B17" s="27">
        <v>16225.0</v>
      </c>
      <c r="C17" s="75">
        <v>1008363.0000000001</v>
      </c>
      <c r="D17" s="75">
        <v>1.5806972839999998E7</v>
      </c>
      <c r="E17" s="26">
        <v>15.675875493249947</v>
      </c>
    </row>
    <row r="18" ht="11.25" customHeight="1">
      <c r="A18" s="23">
        <v>2020.0</v>
      </c>
      <c r="B18" s="27">
        <v>9459.0</v>
      </c>
      <c r="C18" s="75">
        <v>266055.0</v>
      </c>
      <c r="D18" s="75">
        <v>4224264.99</v>
      </c>
      <c r="E18" s="26">
        <v>15.87741252748492</v>
      </c>
    </row>
  </sheetData>
  <printOptions/>
  <pageMargins bottom="0.75" footer="0.0" header="0.0" left="0.7" right="0.7" top="0.75"/>
  <pageSetup paperSize="9"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43"/>
    <col customWidth="1" min="2" max="2" width="14.0"/>
    <col customWidth="1" min="3" max="3" width="16.43"/>
    <col customWidth="1" min="4" max="5" width="12.71"/>
    <col customWidth="1" min="6" max="6" width="7.43"/>
  </cols>
  <sheetData>
    <row r="1" ht="11.25" customHeight="1">
      <c r="A1" s="57" t="s">
        <v>29</v>
      </c>
      <c r="B1" s="18" t="s">
        <v>62</v>
      </c>
      <c r="C1" s="18" t="s">
        <v>63</v>
      </c>
      <c r="D1" s="18" t="s">
        <v>64</v>
      </c>
      <c r="E1" s="18" t="s">
        <v>65</v>
      </c>
      <c r="F1" s="18" t="s">
        <v>53</v>
      </c>
    </row>
    <row r="2" ht="11.25" customHeight="1">
      <c r="A2" s="23">
        <v>1949.0</v>
      </c>
      <c r="B2" s="79" t="s">
        <v>66</v>
      </c>
      <c r="C2" s="79" t="s">
        <v>66</v>
      </c>
      <c r="D2" s="79"/>
      <c r="E2" s="79" t="s">
        <v>66</v>
      </c>
      <c r="F2" s="18" t="s">
        <v>66</v>
      </c>
    </row>
    <row r="3" ht="11.25" customHeight="1">
      <c r="A3" s="23">
        <v>1950.0</v>
      </c>
      <c r="B3" s="79" t="s">
        <v>66</v>
      </c>
      <c r="C3" s="79" t="s">
        <v>66</v>
      </c>
      <c r="D3" s="79"/>
      <c r="E3" s="79" t="s">
        <v>66</v>
      </c>
      <c r="F3" s="18" t="s">
        <v>66</v>
      </c>
    </row>
    <row r="4" ht="11.25" customHeight="1">
      <c r="A4" s="23">
        <v>1951.0</v>
      </c>
      <c r="B4" s="79" t="s">
        <v>66</v>
      </c>
      <c r="C4" s="79" t="s">
        <v>66</v>
      </c>
      <c r="D4" s="79"/>
      <c r="E4" s="79" t="s">
        <v>66</v>
      </c>
      <c r="F4" s="18" t="s">
        <v>66</v>
      </c>
    </row>
    <row r="5" ht="11.25" customHeight="1">
      <c r="A5" s="23">
        <v>1952.0</v>
      </c>
      <c r="B5" s="79" t="s">
        <v>66</v>
      </c>
      <c r="C5" s="79" t="s">
        <v>66</v>
      </c>
      <c r="D5" s="79"/>
      <c r="E5" s="79" t="s">
        <v>66</v>
      </c>
      <c r="F5" s="18" t="s">
        <v>66</v>
      </c>
    </row>
    <row r="6" ht="11.25" customHeight="1">
      <c r="A6" s="23">
        <v>1953.0</v>
      </c>
      <c r="B6" s="79" t="s">
        <v>66</v>
      </c>
      <c r="C6" s="79" t="s">
        <v>66</v>
      </c>
      <c r="D6" s="79"/>
      <c r="E6" s="79" t="s">
        <v>66</v>
      </c>
      <c r="F6" s="18" t="s">
        <v>66</v>
      </c>
    </row>
    <row r="7" ht="11.25" customHeight="1">
      <c r="A7" s="23">
        <v>1954.0</v>
      </c>
      <c r="B7" s="79" t="s">
        <v>66</v>
      </c>
      <c r="C7" s="79" t="s">
        <v>66</v>
      </c>
      <c r="D7" s="79"/>
      <c r="E7" s="79" t="s">
        <v>66</v>
      </c>
      <c r="F7" s="18" t="s">
        <v>66</v>
      </c>
    </row>
    <row r="8" ht="11.25" customHeight="1">
      <c r="A8" s="23">
        <v>1955.0</v>
      </c>
      <c r="B8" s="80">
        <f>253+845</f>
        <v>1098</v>
      </c>
      <c r="C8" s="80">
        <f>68+1062</f>
        <v>1130</v>
      </c>
      <c r="D8" s="81"/>
      <c r="E8" s="81">
        <v>1155.0</v>
      </c>
      <c r="F8" s="82">
        <f t="shared" ref="F8:F73" si="1">SUM(B8:E8)</f>
        <v>3383</v>
      </c>
    </row>
    <row r="9" ht="11.25" customHeight="1">
      <c r="A9" s="23">
        <v>1956.0</v>
      </c>
      <c r="B9" s="80">
        <f>214+901</f>
        <v>1115</v>
      </c>
      <c r="C9" s="80">
        <f>65+1057</f>
        <v>1122</v>
      </c>
      <c r="D9" s="81"/>
      <c r="E9" s="81">
        <v>1105.0</v>
      </c>
      <c r="F9" s="82">
        <f t="shared" si="1"/>
        <v>3342</v>
      </c>
    </row>
    <row r="10" ht="11.25" customHeight="1">
      <c r="A10" s="23">
        <v>1957.0</v>
      </c>
      <c r="B10" s="80">
        <f>193+912</f>
        <v>1105</v>
      </c>
      <c r="C10" s="80">
        <f>90+1046</f>
        <v>1136</v>
      </c>
      <c r="D10" s="81"/>
      <c r="E10" s="81">
        <v>1208.0</v>
      </c>
      <c r="F10" s="82">
        <f t="shared" si="1"/>
        <v>3449</v>
      </c>
    </row>
    <row r="11" ht="11.25" customHeight="1">
      <c r="A11" s="23">
        <v>1958.0</v>
      </c>
      <c r="B11" s="80">
        <f>199+921</f>
        <v>1120</v>
      </c>
      <c r="C11" s="80">
        <f>104+1019</f>
        <v>1123</v>
      </c>
      <c r="D11" s="81"/>
      <c r="E11" s="81">
        <v>1247.0</v>
      </c>
      <c r="F11" s="82">
        <f t="shared" si="1"/>
        <v>3490</v>
      </c>
    </row>
    <row r="12" ht="11.25" customHeight="1">
      <c r="A12" s="23">
        <v>1959.0</v>
      </c>
      <c r="B12" s="80">
        <f>197+941</f>
        <v>1138</v>
      </c>
      <c r="C12" s="80">
        <f>106+1010</f>
        <v>1116</v>
      </c>
      <c r="D12" s="81"/>
      <c r="E12" s="81">
        <v>1259.0</v>
      </c>
      <c r="F12" s="82">
        <f t="shared" si="1"/>
        <v>3513</v>
      </c>
    </row>
    <row r="13" ht="11.25" customHeight="1">
      <c r="A13" s="23">
        <v>1960.0</v>
      </c>
      <c r="B13" s="80">
        <f>368+817</f>
        <v>1185</v>
      </c>
      <c r="C13" s="80">
        <f>228+844</f>
        <v>1072</v>
      </c>
      <c r="D13" s="81"/>
      <c r="E13" s="81">
        <v>1323.0</v>
      </c>
      <c r="F13" s="82">
        <f t="shared" si="1"/>
        <v>3580</v>
      </c>
    </row>
    <row r="14" ht="11.25" customHeight="1">
      <c r="A14" s="23">
        <v>1961.0</v>
      </c>
      <c r="B14" s="80">
        <f>369+862</f>
        <v>1231</v>
      </c>
      <c r="C14" s="80">
        <f>232+802</f>
        <v>1034</v>
      </c>
      <c r="D14" s="81"/>
      <c r="E14" s="81">
        <v>1342.0</v>
      </c>
      <c r="F14" s="82">
        <f t="shared" si="1"/>
        <v>3607</v>
      </c>
    </row>
    <row r="15" ht="11.25" customHeight="1">
      <c r="A15" s="23">
        <v>1962.0</v>
      </c>
      <c r="B15" s="80">
        <f>724+573</f>
        <v>1297</v>
      </c>
      <c r="C15" s="80">
        <f>653+408</f>
        <v>1061</v>
      </c>
      <c r="D15" s="81"/>
      <c r="E15" s="81">
        <v>1343.0</v>
      </c>
      <c r="F15" s="82">
        <f t="shared" si="1"/>
        <v>3701</v>
      </c>
    </row>
    <row r="16" ht="11.25" customHeight="1">
      <c r="A16" s="23">
        <v>1963.0</v>
      </c>
      <c r="B16" s="80">
        <f>759+589</f>
        <v>1348</v>
      </c>
      <c r="C16" s="80">
        <f>649+370</f>
        <v>1019</v>
      </c>
      <c r="D16" s="81"/>
      <c r="E16" s="81">
        <v>1337.0</v>
      </c>
      <c r="F16" s="82">
        <f t="shared" si="1"/>
        <v>3704</v>
      </c>
    </row>
    <row r="17" ht="11.25" customHeight="1">
      <c r="A17" s="23">
        <v>1964.0</v>
      </c>
      <c r="B17" s="80">
        <f>798+596</f>
        <v>1394</v>
      </c>
      <c r="C17" s="80">
        <f>664+372</f>
        <v>1036</v>
      </c>
      <c r="D17" s="81"/>
      <c r="E17" s="81">
        <v>1434.0</v>
      </c>
      <c r="F17" s="82">
        <f t="shared" si="1"/>
        <v>3864</v>
      </c>
    </row>
    <row r="18" ht="11.25" customHeight="1">
      <c r="A18" s="23">
        <v>1965.0</v>
      </c>
      <c r="B18" s="80">
        <f>861+591</f>
        <v>1452</v>
      </c>
      <c r="C18" s="80">
        <f>704+391</f>
        <v>1095</v>
      </c>
      <c r="D18" s="81"/>
      <c r="E18" s="81">
        <v>1442.0</v>
      </c>
      <c r="F18" s="82">
        <f t="shared" si="1"/>
        <v>3989</v>
      </c>
    </row>
    <row r="19" ht="11.25" customHeight="1">
      <c r="A19" s="23">
        <v>1966.0</v>
      </c>
      <c r="B19" s="80">
        <v>1467.0</v>
      </c>
      <c r="C19" s="80">
        <v>1131.0</v>
      </c>
      <c r="D19" s="81"/>
      <c r="E19" s="81">
        <v>1480.0</v>
      </c>
      <c r="F19" s="82">
        <f t="shared" si="1"/>
        <v>4078</v>
      </c>
    </row>
    <row r="20" ht="11.25" customHeight="1">
      <c r="A20" s="23">
        <v>1967.0</v>
      </c>
      <c r="B20" s="80">
        <v>1439.0</v>
      </c>
      <c r="C20" s="80">
        <v>1167.0</v>
      </c>
      <c r="D20" s="81"/>
      <c r="E20" s="81">
        <v>1513.0</v>
      </c>
      <c r="F20" s="82">
        <f t="shared" si="1"/>
        <v>4119</v>
      </c>
    </row>
    <row r="21" ht="11.25" customHeight="1">
      <c r="A21" s="23">
        <v>1968.0</v>
      </c>
      <c r="B21" s="80">
        <v>1373.0</v>
      </c>
      <c r="C21" s="80">
        <v>1243.0</v>
      </c>
      <c r="D21" s="81"/>
      <c r="E21" s="81">
        <v>1577.0</v>
      </c>
      <c r="F21" s="82">
        <f t="shared" si="1"/>
        <v>4193</v>
      </c>
    </row>
    <row r="22" ht="11.25" customHeight="1">
      <c r="A22" s="23">
        <v>1969.0</v>
      </c>
      <c r="B22" s="80">
        <v>1370.0</v>
      </c>
      <c r="C22" s="80">
        <v>1282.0</v>
      </c>
      <c r="D22" s="81"/>
      <c r="E22" s="81">
        <v>1618.0</v>
      </c>
      <c r="F22" s="82">
        <f t="shared" si="1"/>
        <v>4270</v>
      </c>
    </row>
    <row r="23" ht="11.25" customHeight="1">
      <c r="A23" s="23">
        <v>1970.0</v>
      </c>
      <c r="B23" s="80">
        <v>1338.0</v>
      </c>
      <c r="C23" s="80">
        <v>1289.0</v>
      </c>
      <c r="D23" s="81"/>
      <c r="E23" s="81">
        <v>1638.0</v>
      </c>
      <c r="F23" s="82">
        <f t="shared" si="1"/>
        <v>4265</v>
      </c>
    </row>
    <row r="24" ht="11.25" customHeight="1">
      <c r="A24" s="23">
        <v>1971.0</v>
      </c>
      <c r="B24" s="80">
        <v>1330.0</v>
      </c>
      <c r="C24" s="80">
        <v>1223.0</v>
      </c>
      <c r="D24" s="81"/>
      <c r="E24" s="81">
        <v>1730.0</v>
      </c>
      <c r="F24" s="82">
        <f t="shared" si="1"/>
        <v>4283</v>
      </c>
    </row>
    <row r="25" ht="11.25" customHeight="1">
      <c r="A25" s="23">
        <v>1972.0</v>
      </c>
      <c r="B25" s="80">
        <v>1326.0</v>
      </c>
      <c r="C25" s="80">
        <v>1256.0</v>
      </c>
      <c r="D25" s="81"/>
      <c r="E25" s="81">
        <v>1832.0</v>
      </c>
      <c r="F25" s="82">
        <f t="shared" si="1"/>
        <v>4414</v>
      </c>
    </row>
    <row r="26" ht="11.25" customHeight="1">
      <c r="A26" s="23">
        <v>1973.0</v>
      </c>
      <c r="B26" s="80">
        <v>1365.0</v>
      </c>
      <c r="C26" s="80">
        <v>1224.0</v>
      </c>
      <c r="D26" s="81"/>
      <c r="E26" s="81">
        <v>1860.0</v>
      </c>
      <c r="F26" s="82">
        <f t="shared" si="1"/>
        <v>4449</v>
      </c>
    </row>
    <row r="27" ht="11.25" customHeight="1">
      <c r="A27" s="23">
        <v>1974.0</v>
      </c>
      <c r="B27" s="80">
        <v>1390.0</v>
      </c>
      <c r="C27" s="80">
        <v>1275.0</v>
      </c>
      <c r="D27" s="81"/>
      <c r="E27" s="81">
        <v>2045.0</v>
      </c>
      <c r="F27" s="82">
        <f t="shared" si="1"/>
        <v>4710</v>
      </c>
    </row>
    <row r="28" ht="11.25" customHeight="1">
      <c r="A28" s="23">
        <v>1975.0</v>
      </c>
      <c r="B28" s="80">
        <v>1454.0</v>
      </c>
      <c r="C28" s="80">
        <v>1209.0</v>
      </c>
      <c r="D28" s="81"/>
      <c r="E28" s="81">
        <v>2052.0</v>
      </c>
      <c r="F28" s="82">
        <f t="shared" si="1"/>
        <v>4715</v>
      </c>
    </row>
    <row r="29" ht="11.25" customHeight="1">
      <c r="A29" s="23">
        <v>1976.0</v>
      </c>
      <c r="B29" s="80">
        <v>1507.0</v>
      </c>
      <c r="C29" s="80">
        <v>1281.0</v>
      </c>
      <c r="D29" s="81"/>
      <c r="E29" s="81">
        <v>2078.0</v>
      </c>
      <c r="F29" s="82">
        <f t="shared" si="1"/>
        <v>4866</v>
      </c>
    </row>
    <row r="30" ht="11.25" customHeight="1">
      <c r="A30" s="23">
        <v>1977.0</v>
      </c>
      <c r="B30" s="80">
        <v>1637.0</v>
      </c>
      <c r="C30" s="80">
        <v>1277.0</v>
      </c>
      <c r="D30" s="81"/>
      <c r="E30" s="81">
        <v>2150.0</v>
      </c>
      <c r="F30" s="82">
        <f t="shared" si="1"/>
        <v>5064</v>
      </c>
    </row>
    <row r="31" ht="11.25" customHeight="1">
      <c r="A31" s="23">
        <v>1978.0</v>
      </c>
      <c r="B31" s="80">
        <v>1701.0</v>
      </c>
      <c r="C31" s="80">
        <v>1255.0</v>
      </c>
      <c r="D31" s="81"/>
      <c r="E31" s="81">
        <v>2128.0</v>
      </c>
      <c r="F31" s="82">
        <f t="shared" si="1"/>
        <v>5084</v>
      </c>
    </row>
    <row r="32" ht="11.25" customHeight="1">
      <c r="A32" s="23">
        <v>1979.0</v>
      </c>
      <c r="B32" s="80">
        <v>1753.0</v>
      </c>
      <c r="C32" s="80">
        <v>1338.0</v>
      </c>
      <c r="D32" s="81"/>
      <c r="E32" s="81">
        <v>2098.0</v>
      </c>
      <c r="F32" s="82">
        <f t="shared" si="1"/>
        <v>5189</v>
      </c>
    </row>
    <row r="33" ht="11.25" customHeight="1">
      <c r="A33" s="23">
        <v>1980.0</v>
      </c>
      <c r="B33" s="80">
        <v>1763.0</v>
      </c>
      <c r="C33" s="80">
        <v>1344.0</v>
      </c>
      <c r="D33" s="83"/>
      <c r="E33" s="81">
        <v>2149.0</v>
      </c>
      <c r="F33" s="82">
        <f t="shared" si="1"/>
        <v>5256</v>
      </c>
    </row>
    <row r="34" ht="11.25" customHeight="1">
      <c r="A34" s="23">
        <v>1981.0</v>
      </c>
      <c r="B34" s="80">
        <v>1841.0</v>
      </c>
      <c r="C34" s="80">
        <v>1396.0</v>
      </c>
      <c r="D34" s="83"/>
      <c r="E34" s="81">
        <v>2120.0</v>
      </c>
      <c r="F34" s="82">
        <f t="shared" si="1"/>
        <v>5357</v>
      </c>
    </row>
    <row r="35" ht="11.25" customHeight="1">
      <c r="A35" s="23">
        <v>1982.0</v>
      </c>
      <c r="B35" s="80">
        <v>1936.0</v>
      </c>
      <c r="C35" s="80">
        <v>1485.0</v>
      </c>
      <c r="D35" s="83"/>
      <c r="E35" s="81">
        <v>2072.0</v>
      </c>
      <c r="F35" s="82">
        <f t="shared" si="1"/>
        <v>5493</v>
      </c>
    </row>
    <row r="36" ht="11.25" customHeight="1">
      <c r="A36" s="23">
        <v>1983.0</v>
      </c>
      <c r="B36" s="80">
        <v>1863.0</v>
      </c>
      <c r="C36" s="80">
        <v>1462.0</v>
      </c>
      <c r="D36" s="83"/>
      <c r="E36" s="81">
        <v>1968.0</v>
      </c>
      <c r="F36" s="82">
        <f t="shared" si="1"/>
        <v>5293</v>
      </c>
    </row>
    <row r="37" ht="11.25" customHeight="1">
      <c r="A37" s="23">
        <v>1984.0</v>
      </c>
      <c r="B37" s="80">
        <v>1748.0</v>
      </c>
      <c r="C37" s="80">
        <v>1419.0</v>
      </c>
      <c r="D37" s="83"/>
      <c r="E37" s="81">
        <v>1861.0</v>
      </c>
      <c r="F37" s="82">
        <f t="shared" si="1"/>
        <v>5028</v>
      </c>
    </row>
    <row r="38" ht="11.25" customHeight="1">
      <c r="A38" s="23">
        <v>1985.0</v>
      </c>
      <c r="B38" s="80">
        <v>1684.0</v>
      </c>
      <c r="C38" s="80">
        <v>1395.0</v>
      </c>
      <c r="D38" s="83"/>
      <c r="E38" s="81">
        <v>1805.0</v>
      </c>
      <c r="F38" s="82">
        <f t="shared" si="1"/>
        <v>4884</v>
      </c>
    </row>
    <row r="39" ht="11.25" customHeight="1">
      <c r="A39" s="23">
        <v>1986.0</v>
      </c>
      <c r="B39" s="80">
        <v>1596.0</v>
      </c>
      <c r="C39" s="80">
        <v>1319.0</v>
      </c>
      <c r="D39" s="83"/>
      <c r="E39" s="81">
        <v>1664.0</v>
      </c>
      <c r="F39" s="82">
        <f t="shared" si="1"/>
        <v>4579</v>
      </c>
    </row>
    <row r="40" ht="11.25" customHeight="1">
      <c r="A40" s="23">
        <v>1987.0</v>
      </c>
      <c r="B40" s="80">
        <v>1426.0</v>
      </c>
      <c r="C40" s="80">
        <v>1253.0</v>
      </c>
      <c r="D40" s="83"/>
      <c r="E40" s="81">
        <v>1513.0</v>
      </c>
      <c r="F40" s="82">
        <f t="shared" si="1"/>
        <v>4192</v>
      </c>
    </row>
    <row r="41" ht="11.25" customHeight="1">
      <c r="A41" s="23">
        <v>1988.0</v>
      </c>
      <c r="B41" s="80">
        <v>1500.0</v>
      </c>
      <c r="C41" s="80">
        <v>1259.0</v>
      </c>
      <c r="D41" s="83"/>
      <c r="E41" s="81">
        <v>1533.0</v>
      </c>
      <c r="F41" s="82">
        <f t="shared" si="1"/>
        <v>4292</v>
      </c>
    </row>
    <row r="42" ht="11.25" customHeight="1">
      <c r="A42" s="23">
        <v>1989.0</v>
      </c>
      <c r="B42" s="80">
        <v>1426.0</v>
      </c>
      <c r="C42" s="80">
        <v>1134.0</v>
      </c>
      <c r="D42" s="83"/>
      <c r="E42" s="81">
        <v>1261.0</v>
      </c>
      <c r="F42" s="82">
        <f t="shared" si="1"/>
        <v>3821</v>
      </c>
    </row>
    <row r="43" ht="11.25" customHeight="1">
      <c r="A43" s="23">
        <v>1990.0</v>
      </c>
      <c r="B43" s="80">
        <v>1321.0</v>
      </c>
      <c r="C43" s="80">
        <v>1120.0</v>
      </c>
      <c r="D43" s="83"/>
      <c r="E43" s="81">
        <v>1248.0</v>
      </c>
      <c r="F43" s="82">
        <f t="shared" si="1"/>
        <v>3689</v>
      </c>
    </row>
    <row r="44" ht="11.25" customHeight="1">
      <c r="A44" s="23">
        <v>1991.0</v>
      </c>
      <c r="B44" s="80">
        <v>1343.0</v>
      </c>
      <c r="C44" s="80">
        <v>1129.0</v>
      </c>
      <c r="D44" s="83"/>
      <c r="E44" s="81">
        <v>1276.0</v>
      </c>
      <c r="F44" s="82">
        <f t="shared" si="1"/>
        <v>3748</v>
      </c>
    </row>
    <row r="45" ht="11.25" customHeight="1">
      <c r="A45" s="23">
        <v>1992.0</v>
      </c>
      <c r="B45" s="80">
        <v>1464.0</v>
      </c>
      <c r="C45" s="80">
        <v>1177.0</v>
      </c>
      <c r="D45" s="80">
        <v>876.0</v>
      </c>
      <c r="E45" s="80">
        <v>435.0</v>
      </c>
      <c r="F45" s="82">
        <f t="shared" si="1"/>
        <v>3952</v>
      </c>
    </row>
    <row r="46" ht="11.25" customHeight="1">
      <c r="A46" s="23">
        <v>1993.0</v>
      </c>
      <c r="B46" s="80">
        <v>1547.0</v>
      </c>
      <c r="C46" s="80">
        <v>1176.0</v>
      </c>
      <c r="D46" s="80">
        <v>868.0</v>
      </c>
      <c r="E46" s="80">
        <v>475.0</v>
      </c>
      <c r="F46" s="82">
        <f t="shared" si="1"/>
        <v>4066</v>
      </c>
    </row>
    <row r="47" ht="11.25" customHeight="1">
      <c r="A47" s="23">
        <v>1994.0</v>
      </c>
      <c r="B47" s="80">
        <v>1635.0</v>
      </c>
      <c r="C47" s="80">
        <v>1214.0</v>
      </c>
      <c r="D47" s="80">
        <v>879.0</v>
      </c>
      <c r="E47" s="80">
        <v>463.0</v>
      </c>
      <c r="F47" s="82">
        <f t="shared" si="1"/>
        <v>4191</v>
      </c>
    </row>
    <row r="48" ht="11.25" customHeight="1">
      <c r="A48" s="23">
        <v>1995.0</v>
      </c>
      <c r="B48" s="81">
        <v>1527.0</v>
      </c>
      <c r="C48" s="81">
        <v>1184.0</v>
      </c>
      <c r="D48" s="81">
        <v>812.0</v>
      </c>
      <c r="E48" s="80">
        <v>410.0</v>
      </c>
      <c r="F48" s="82">
        <f t="shared" si="1"/>
        <v>3933</v>
      </c>
    </row>
    <row r="49" ht="11.25" customHeight="1">
      <c r="A49" s="23">
        <v>1996.0</v>
      </c>
      <c r="B49" s="81">
        <v>1499.0</v>
      </c>
      <c r="C49" s="81">
        <v>1155.0</v>
      </c>
      <c r="D49" s="81">
        <v>761.0</v>
      </c>
      <c r="E49" s="80">
        <v>357.0</v>
      </c>
      <c r="F49" s="82">
        <f t="shared" si="1"/>
        <v>3772</v>
      </c>
    </row>
    <row r="50" ht="11.25" customHeight="1">
      <c r="A50" s="23">
        <v>1997.0</v>
      </c>
      <c r="B50" s="81">
        <v>1619.0</v>
      </c>
      <c r="C50" s="81">
        <v>1249.0</v>
      </c>
      <c r="D50" s="81">
        <v>822.0</v>
      </c>
      <c r="E50" s="80">
        <v>420.0</v>
      </c>
      <c r="F50" s="82">
        <f t="shared" si="1"/>
        <v>4110</v>
      </c>
    </row>
    <row r="51" ht="11.25" customHeight="1">
      <c r="A51" s="23">
        <v>1998.0</v>
      </c>
      <c r="B51" s="81">
        <v>1523.0</v>
      </c>
      <c r="C51" s="81">
        <v>1286.0</v>
      </c>
      <c r="D51" s="81">
        <v>779.0</v>
      </c>
      <c r="E51" s="80">
        <v>365.0</v>
      </c>
      <c r="F51" s="82">
        <f t="shared" si="1"/>
        <v>3953</v>
      </c>
    </row>
    <row r="52" ht="11.25" customHeight="1">
      <c r="A52" s="23">
        <v>1999.0</v>
      </c>
      <c r="B52" s="81">
        <v>1612.0</v>
      </c>
      <c r="C52" s="81">
        <v>1373.0</v>
      </c>
      <c r="D52" s="81">
        <v>776.0</v>
      </c>
      <c r="E52" s="80">
        <v>387.0</v>
      </c>
      <c r="F52" s="82">
        <f t="shared" si="1"/>
        <v>4148</v>
      </c>
    </row>
    <row r="53" ht="11.25" customHeight="1">
      <c r="A53" s="23">
        <v>2000.0</v>
      </c>
      <c r="B53" s="81">
        <v>1690.0</v>
      </c>
      <c r="C53" s="81">
        <v>1377.0</v>
      </c>
      <c r="D53" s="81">
        <v>898.0</v>
      </c>
      <c r="E53" s="80">
        <v>408.0</v>
      </c>
      <c r="F53" s="82">
        <f t="shared" si="1"/>
        <v>4373</v>
      </c>
    </row>
    <row r="54" ht="11.25" customHeight="1">
      <c r="A54" s="23">
        <v>2001.0</v>
      </c>
      <c r="B54" s="81">
        <v>1808.0</v>
      </c>
      <c r="C54" s="81">
        <v>1378.0</v>
      </c>
      <c r="D54" s="81">
        <v>815.0</v>
      </c>
      <c r="E54" s="80">
        <v>448.0</v>
      </c>
      <c r="F54" s="82">
        <f t="shared" si="1"/>
        <v>4449</v>
      </c>
    </row>
    <row r="55" ht="11.25" customHeight="1">
      <c r="A55" s="23">
        <v>2002.0</v>
      </c>
      <c r="B55" s="81">
        <v>1836.0</v>
      </c>
      <c r="C55" s="81">
        <v>1336.0</v>
      </c>
      <c r="D55" s="81">
        <v>850.0</v>
      </c>
      <c r="E55" s="80">
        <v>424.0</v>
      </c>
      <c r="F55" s="82">
        <f t="shared" si="1"/>
        <v>4446</v>
      </c>
    </row>
    <row r="56" ht="11.25" customHeight="1">
      <c r="A56" s="33">
        <v>2003.0</v>
      </c>
      <c r="B56" s="81">
        <v>1882.0</v>
      </c>
      <c r="C56" s="81">
        <v>1286.0</v>
      </c>
      <c r="D56" s="81">
        <v>829.0</v>
      </c>
      <c r="E56" s="80">
        <v>489.0</v>
      </c>
      <c r="F56" s="82">
        <f t="shared" si="1"/>
        <v>4486</v>
      </c>
    </row>
    <row r="57" ht="11.25" customHeight="1">
      <c r="A57" s="23">
        <v>2004.0</v>
      </c>
      <c r="B57" s="81">
        <v>1922.0</v>
      </c>
      <c r="C57" s="81">
        <v>1308.0</v>
      </c>
      <c r="D57" s="81">
        <v>890.0</v>
      </c>
      <c r="E57" s="80">
        <v>480.0</v>
      </c>
      <c r="F57" s="82">
        <f t="shared" si="1"/>
        <v>4600</v>
      </c>
    </row>
    <row r="58" ht="11.25" customHeight="1">
      <c r="A58" s="33">
        <v>2005.0</v>
      </c>
      <c r="B58" s="81">
        <v>1878.0</v>
      </c>
      <c r="C58" s="81">
        <v>1266.0</v>
      </c>
      <c r="D58" s="81">
        <v>892.0</v>
      </c>
      <c r="E58" s="80">
        <v>497.0</v>
      </c>
      <c r="F58" s="82">
        <f t="shared" si="1"/>
        <v>4533</v>
      </c>
    </row>
    <row r="59" ht="11.25" customHeight="1">
      <c r="A59" s="84">
        <v>2006.0</v>
      </c>
      <c r="B59" s="81">
        <v>2124.0</v>
      </c>
      <c r="C59" s="81">
        <v>1354.0</v>
      </c>
      <c r="D59" s="81">
        <v>957.0</v>
      </c>
      <c r="E59" s="81">
        <v>523.0</v>
      </c>
      <c r="F59" s="82">
        <f t="shared" si="1"/>
        <v>4958</v>
      </c>
    </row>
    <row r="60" ht="11.25" customHeight="1">
      <c r="A60" s="84">
        <v>2007.0</v>
      </c>
      <c r="B60" s="81">
        <v>2164.0</v>
      </c>
      <c r="C60" s="81">
        <v>1380.0</v>
      </c>
      <c r="D60" s="81">
        <v>1040.0</v>
      </c>
      <c r="E60" s="81">
        <v>559.0</v>
      </c>
      <c r="F60" s="82">
        <f t="shared" si="1"/>
        <v>5143</v>
      </c>
    </row>
    <row r="61" ht="11.25" customHeight="1">
      <c r="A61" s="84">
        <v>2008.0</v>
      </c>
      <c r="B61" s="81">
        <v>2105.0</v>
      </c>
      <c r="C61" s="81">
        <v>1496.0</v>
      </c>
      <c r="D61" s="81">
        <v>1031.0</v>
      </c>
      <c r="E61" s="81">
        <v>590.0</v>
      </c>
      <c r="F61" s="82">
        <f t="shared" si="1"/>
        <v>5222</v>
      </c>
    </row>
    <row r="62" ht="11.25" customHeight="1">
      <c r="A62" s="84">
        <v>2009.0</v>
      </c>
      <c r="B62" s="81">
        <v>2312.0</v>
      </c>
      <c r="C62" s="81">
        <v>1556.0</v>
      </c>
      <c r="D62" s="81">
        <v>1169.0</v>
      </c>
      <c r="E62" s="81">
        <v>661.0</v>
      </c>
      <c r="F62" s="82">
        <f t="shared" si="1"/>
        <v>5698</v>
      </c>
    </row>
    <row r="63" ht="11.25" customHeight="1">
      <c r="A63" s="84">
        <v>2010.0</v>
      </c>
      <c r="B63" s="81">
        <v>2421.0</v>
      </c>
      <c r="C63" s="81">
        <v>1562.0</v>
      </c>
      <c r="D63" s="81">
        <v>1285.0</v>
      </c>
      <c r="E63" s="81">
        <v>682.0</v>
      </c>
      <c r="F63" s="82">
        <f t="shared" si="1"/>
        <v>5950</v>
      </c>
    </row>
    <row r="64" ht="11.25" customHeight="1">
      <c r="A64" s="84">
        <v>2011.0</v>
      </c>
      <c r="B64" s="81">
        <v>2587.0</v>
      </c>
      <c r="C64" s="81">
        <v>1703.0</v>
      </c>
      <c r="D64" s="81">
        <v>1326.0</v>
      </c>
      <c r="E64" s="81">
        <v>788.0</v>
      </c>
      <c r="F64" s="82">
        <f t="shared" si="1"/>
        <v>6404</v>
      </c>
    </row>
    <row r="65" ht="11.25" customHeight="1">
      <c r="A65" s="84">
        <v>2012.0</v>
      </c>
      <c r="B65" s="81">
        <v>2746.0</v>
      </c>
      <c r="C65" s="81">
        <v>1674.0</v>
      </c>
      <c r="D65" s="81">
        <v>1364.0</v>
      </c>
      <c r="E65" s="81">
        <v>877.0</v>
      </c>
      <c r="F65" s="82">
        <f t="shared" si="1"/>
        <v>6661</v>
      </c>
    </row>
    <row r="66" ht="11.25" customHeight="1">
      <c r="A66" s="84">
        <v>2013.0</v>
      </c>
      <c r="B66" s="81">
        <v>2831.0</v>
      </c>
      <c r="C66" s="81">
        <v>1735.0</v>
      </c>
      <c r="D66" s="81">
        <v>1337.0</v>
      </c>
      <c r="E66" s="81">
        <v>954.0</v>
      </c>
      <c r="F66" s="82">
        <f t="shared" si="1"/>
        <v>6857</v>
      </c>
    </row>
    <row r="67" ht="11.25" customHeight="1">
      <c r="A67" s="84">
        <v>2014.0</v>
      </c>
      <c r="B67" s="81">
        <v>2924.0</v>
      </c>
      <c r="C67" s="81">
        <v>1670.0</v>
      </c>
      <c r="D67" s="81">
        <v>1481.0</v>
      </c>
      <c r="E67" s="81">
        <v>979.0</v>
      </c>
      <c r="F67" s="82">
        <f t="shared" si="1"/>
        <v>7054</v>
      </c>
    </row>
    <row r="68" ht="11.25" customHeight="1">
      <c r="A68" s="84">
        <v>2015.0</v>
      </c>
      <c r="B68" s="81">
        <v>3100.0</v>
      </c>
      <c r="C68" s="81">
        <v>1676.0</v>
      </c>
      <c r="D68" s="81">
        <v>1553.0</v>
      </c>
      <c r="E68" s="81">
        <v>1066.0</v>
      </c>
      <c r="F68" s="82">
        <f t="shared" si="1"/>
        <v>7395</v>
      </c>
    </row>
    <row r="69" ht="11.25" customHeight="1">
      <c r="A69" s="84">
        <v>2016.0</v>
      </c>
      <c r="B69" s="81">
        <v>3316.0</v>
      </c>
      <c r="C69" s="81">
        <v>1725.0</v>
      </c>
      <c r="D69" s="81">
        <v>1645.0</v>
      </c>
      <c r="E69" s="81">
        <v>1113.0</v>
      </c>
      <c r="F69" s="82">
        <f t="shared" si="1"/>
        <v>7799</v>
      </c>
    </row>
    <row r="70" ht="11.25" customHeight="1">
      <c r="A70" s="84">
        <v>2017.0</v>
      </c>
      <c r="B70" s="81">
        <v>3467.0</v>
      </c>
      <c r="C70" s="81">
        <v>1691.0</v>
      </c>
      <c r="D70" s="81">
        <v>1688.0</v>
      </c>
      <c r="E70" s="81">
        <v>1109.0</v>
      </c>
      <c r="F70" s="82">
        <f t="shared" si="1"/>
        <v>7955</v>
      </c>
    </row>
    <row r="71" ht="11.25" customHeight="1">
      <c r="A71" s="84">
        <v>2018.0</v>
      </c>
      <c r="B71" s="81">
        <v>3443.0</v>
      </c>
      <c r="C71" s="81">
        <v>1728.0</v>
      </c>
      <c r="D71" s="81">
        <v>1755.0</v>
      </c>
      <c r="E71" s="81">
        <v>1190.0</v>
      </c>
      <c r="F71" s="82">
        <f t="shared" si="1"/>
        <v>8116</v>
      </c>
    </row>
    <row r="72" ht="11.25" customHeight="1">
      <c r="A72" s="84">
        <v>2019.0</v>
      </c>
      <c r="B72" s="81">
        <v>3606.0</v>
      </c>
      <c r="C72" s="81">
        <v>1753.0</v>
      </c>
      <c r="D72" s="81">
        <v>1708.0</v>
      </c>
      <c r="E72" s="81">
        <v>1133.0</v>
      </c>
      <c r="F72" s="82">
        <f t="shared" si="1"/>
        <v>8200</v>
      </c>
    </row>
    <row r="73" ht="11.25" customHeight="1">
      <c r="A73" s="84">
        <v>2020.0</v>
      </c>
      <c r="B73" s="81">
        <v>2448.0</v>
      </c>
      <c r="C73" s="81">
        <v>1368.0</v>
      </c>
      <c r="D73" s="81">
        <v>1176.0</v>
      </c>
      <c r="E73" s="81">
        <v>734.0</v>
      </c>
      <c r="F73" s="82">
        <f t="shared" si="1"/>
        <v>5726</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4.0"/>
    <col customWidth="1" min="3" max="3" width="16.43"/>
    <col customWidth="1" min="4" max="5" width="12.71"/>
    <col customWidth="1" min="6" max="6" width="7.43"/>
  </cols>
  <sheetData>
    <row r="1" ht="11.25" customHeight="1">
      <c r="A1" s="62" t="s">
        <v>29</v>
      </c>
      <c r="B1" s="18" t="s">
        <v>62</v>
      </c>
      <c r="C1" s="18" t="s">
        <v>63</v>
      </c>
      <c r="D1" s="18" t="s">
        <v>64</v>
      </c>
      <c r="E1" s="18" t="s">
        <v>65</v>
      </c>
      <c r="F1" s="18" t="s">
        <v>53</v>
      </c>
    </row>
    <row r="2" ht="11.25" customHeight="1">
      <c r="A2" s="84">
        <v>1949.0</v>
      </c>
      <c r="B2" s="21">
        <v>1.645E8</v>
      </c>
      <c r="C2" s="21">
        <v>1.727E8</v>
      </c>
      <c r="D2" s="21"/>
      <c r="E2" s="21">
        <v>5.05E7</v>
      </c>
      <c r="F2" s="85">
        <f t="shared" ref="F2:F73" si="1">SUM(B2:E2)</f>
        <v>387700000</v>
      </c>
    </row>
    <row r="3" ht="11.25" customHeight="1">
      <c r="A3" s="84">
        <v>1950.0</v>
      </c>
      <c r="B3" s="21">
        <v>1.672E8</v>
      </c>
      <c r="C3" s="21">
        <v>1.576E8</v>
      </c>
      <c r="D3" s="21"/>
      <c r="E3" s="21">
        <v>4.59E7</v>
      </c>
      <c r="F3" s="85">
        <f t="shared" si="1"/>
        <v>370700000</v>
      </c>
    </row>
    <row r="4" ht="11.25" customHeight="1">
      <c r="A4" s="84">
        <v>1951.0</v>
      </c>
      <c r="B4" s="21">
        <v>1.759E8</v>
      </c>
      <c r="C4" s="21">
        <v>1.49E8</v>
      </c>
      <c r="D4" s="21"/>
      <c r="E4" s="21">
        <v>4.79E7</v>
      </c>
      <c r="F4" s="85">
        <f t="shared" si="1"/>
        <v>372800000</v>
      </c>
    </row>
    <row r="5" ht="11.25" customHeight="1">
      <c r="A5" s="84">
        <v>1952.0</v>
      </c>
      <c r="B5" s="21">
        <v>1.751E8</v>
      </c>
      <c r="C5" s="21">
        <v>1.323E8</v>
      </c>
      <c r="D5" s="21"/>
      <c r="E5" s="21">
        <v>5.22E7</v>
      </c>
      <c r="F5" s="85">
        <f t="shared" si="1"/>
        <v>359600000</v>
      </c>
    </row>
    <row r="6" ht="11.25" customHeight="1">
      <c r="A6" s="84">
        <v>1953.0</v>
      </c>
      <c r="B6" s="21">
        <v>1.742E8</v>
      </c>
      <c r="C6" s="21">
        <v>1.286E8</v>
      </c>
      <c r="D6" s="21"/>
      <c r="E6" s="21">
        <v>6.78E7</v>
      </c>
      <c r="F6" s="85">
        <f t="shared" si="1"/>
        <v>370600000</v>
      </c>
    </row>
    <row r="7" ht="11.25" customHeight="1">
      <c r="A7" s="84">
        <v>1954.0</v>
      </c>
      <c r="B7" s="21">
        <v>1.79E8</v>
      </c>
      <c r="C7" s="21">
        <v>1.306E8</v>
      </c>
      <c r="D7" s="21"/>
      <c r="E7" s="21">
        <v>7.32E7</v>
      </c>
      <c r="F7" s="85">
        <f t="shared" si="1"/>
        <v>382800000</v>
      </c>
    </row>
    <row r="8" ht="11.25" customHeight="1">
      <c r="A8" s="84">
        <v>1955.0</v>
      </c>
      <c r="B8" s="21">
        <v>1.842E8</v>
      </c>
      <c r="C8" s="21">
        <v>1.326E8</v>
      </c>
      <c r="D8" s="21"/>
      <c r="E8" s="21">
        <v>7.8E7</v>
      </c>
      <c r="F8" s="85">
        <f t="shared" si="1"/>
        <v>394800000</v>
      </c>
    </row>
    <row r="9" ht="11.25" customHeight="1">
      <c r="A9" s="84">
        <v>1956.0</v>
      </c>
      <c r="B9" s="21">
        <v>1.915E8</v>
      </c>
      <c r="C9" s="21">
        <v>1.323E8</v>
      </c>
      <c r="D9" s="21"/>
      <c r="E9" s="21">
        <v>7.5E7</v>
      </c>
      <c r="F9" s="85">
        <f t="shared" si="1"/>
        <v>398800000</v>
      </c>
    </row>
    <row r="10" ht="11.25" customHeight="1">
      <c r="A10" s="84">
        <v>1957.0</v>
      </c>
      <c r="B10" s="21">
        <v>2.059E8</v>
      </c>
      <c r="C10" s="21">
        <v>1.329E8</v>
      </c>
      <c r="D10" s="21"/>
      <c r="E10" s="21">
        <v>7.28E7</v>
      </c>
      <c r="F10" s="85">
        <f t="shared" si="1"/>
        <v>411600000</v>
      </c>
    </row>
    <row r="11" ht="11.25" customHeight="1">
      <c r="A11" s="84">
        <v>1958.0</v>
      </c>
      <c r="B11" s="21">
        <v>1.802E8</v>
      </c>
      <c r="C11" s="21">
        <v>1.129E8</v>
      </c>
      <c r="D11" s="21"/>
      <c r="E11" s="21">
        <v>7.79E7</v>
      </c>
      <c r="F11" s="85">
        <f t="shared" si="1"/>
        <v>371000000</v>
      </c>
    </row>
    <row r="12" ht="11.25" customHeight="1">
      <c r="A12" s="84">
        <v>1959.0</v>
      </c>
      <c r="B12" s="21">
        <v>1.752E8</v>
      </c>
      <c r="C12" s="21">
        <v>1.116E8</v>
      </c>
      <c r="D12" s="21"/>
      <c r="E12" s="21">
        <v>6.69E7</v>
      </c>
      <c r="F12" s="85">
        <f t="shared" si="1"/>
        <v>353700000</v>
      </c>
    </row>
    <row r="13" ht="11.25" customHeight="1">
      <c r="A13" s="84">
        <v>1960.0</v>
      </c>
      <c r="B13" s="21">
        <v>1.816E8</v>
      </c>
      <c r="C13" s="21">
        <v>1.01E8</v>
      </c>
      <c r="D13" s="21"/>
      <c r="E13" s="21">
        <v>7.2E7</v>
      </c>
      <c r="F13" s="85">
        <f t="shared" si="1"/>
        <v>354600000</v>
      </c>
    </row>
    <row r="14" ht="11.25" customHeight="1">
      <c r="A14" s="84">
        <v>1961.0</v>
      </c>
      <c r="B14" s="21">
        <v>1.681E8</v>
      </c>
      <c r="C14" s="21">
        <v>9.05E7</v>
      </c>
      <c r="D14" s="21"/>
      <c r="E14" s="21">
        <v>6.97E7</v>
      </c>
      <c r="F14" s="85">
        <f t="shared" si="1"/>
        <v>328300000</v>
      </c>
    </row>
    <row r="15" ht="11.25" customHeight="1">
      <c r="A15" s="84">
        <v>1962.0</v>
      </c>
      <c r="B15" s="21">
        <v>1.587E8</v>
      </c>
      <c r="C15" s="21">
        <v>9.22E7</v>
      </c>
      <c r="D15" s="21"/>
      <c r="E15" s="21">
        <v>6.08E7</v>
      </c>
      <c r="F15" s="85">
        <f t="shared" si="1"/>
        <v>311700000</v>
      </c>
    </row>
    <row r="16" ht="11.25" customHeight="1">
      <c r="A16" s="84">
        <v>1963.0</v>
      </c>
      <c r="B16" s="21">
        <v>1.425E8</v>
      </c>
      <c r="C16" s="21">
        <v>8.96E7</v>
      </c>
      <c r="D16" s="21"/>
      <c r="E16" s="21">
        <v>5.91E7</v>
      </c>
      <c r="F16" s="85">
        <f t="shared" si="1"/>
        <v>291200000</v>
      </c>
    </row>
    <row r="17" ht="11.25" customHeight="1">
      <c r="A17" s="84">
        <v>1964.0</v>
      </c>
      <c r="B17" s="21">
        <v>1.346E8</v>
      </c>
      <c r="C17" s="21">
        <v>8.38E7</v>
      </c>
      <c r="D17" s="21"/>
      <c r="E17" s="21">
        <v>5.74E7</v>
      </c>
      <c r="F17" s="85">
        <f t="shared" si="1"/>
        <v>275800000</v>
      </c>
    </row>
    <row r="18" ht="11.25" customHeight="1">
      <c r="A18" s="84">
        <v>1965.0</v>
      </c>
      <c r="B18" s="21">
        <v>1.361E8</v>
      </c>
      <c r="C18" s="21">
        <v>6.99E7</v>
      </c>
      <c r="D18" s="21"/>
      <c r="E18" s="21">
        <v>5.31E7</v>
      </c>
      <c r="F18" s="85">
        <f t="shared" si="1"/>
        <v>259100000</v>
      </c>
    </row>
    <row r="19" ht="11.25" customHeight="1">
      <c r="A19" s="84">
        <v>1966.0</v>
      </c>
      <c r="B19" s="21">
        <v>1.196E8</v>
      </c>
      <c r="C19" s="21">
        <v>6.59E7</v>
      </c>
      <c r="D19" s="21"/>
      <c r="E19" s="21">
        <v>4.92E7</v>
      </c>
      <c r="F19" s="85">
        <f t="shared" si="1"/>
        <v>234700000</v>
      </c>
    </row>
    <row r="20" ht="11.25" customHeight="1">
      <c r="A20" s="84">
        <v>1967.0</v>
      </c>
      <c r="B20" s="21">
        <v>1.102E8</v>
      </c>
      <c r="C20" s="21">
        <v>5.82E7</v>
      </c>
      <c r="D20" s="21"/>
      <c r="E20" s="21">
        <v>4.3E7</v>
      </c>
      <c r="F20" s="85">
        <f t="shared" si="1"/>
        <v>211400000</v>
      </c>
    </row>
    <row r="21" ht="11.25" customHeight="1">
      <c r="A21" s="84">
        <v>1968.0</v>
      </c>
      <c r="B21" s="21">
        <v>1.016E8</v>
      </c>
      <c r="C21" s="21">
        <v>5.33E7</v>
      </c>
      <c r="D21" s="21"/>
      <c r="E21" s="21">
        <v>4.83E7</v>
      </c>
      <c r="F21" s="85">
        <f t="shared" si="1"/>
        <v>203200000</v>
      </c>
    </row>
    <row r="22" ht="11.25" customHeight="1">
      <c r="A22" s="84">
        <v>1969.0</v>
      </c>
      <c r="B22" s="21">
        <v>8.52E7</v>
      </c>
      <c r="C22" s="21">
        <v>4.8E7</v>
      </c>
      <c r="D22" s="21"/>
      <c r="E22" s="21">
        <v>5.07E7</v>
      </c>
      <c r="F22" s="85">
        <f t="shared" si="1"/>
        <v>183900000</v>
      </c>
    </row>
    <row r="23" ht="11.25" customHeight="1">
      <c r="A23" s="84">
        <v>1970.0</v>
      </c>
      <c r="B23" s="21">
        <v>9.04E7</v>
      </c>
      <c r="C23" s="21">
        <v>4.79E7</v>
      </c>
      <c r="D23" s="21"/>
      <c r="E23" s="21">
        <v>4.61E7</v>
      </c>
      <c r="F23" s="85">
        <f t="shared" si="1"/>
        <v>184400000</v>
      </c>
    </row>
    <row r="24" ht="11.25" customHeight="1">
      <c r="A24" s="84">
        <v>1971.0</v>
      </c>
      <c r="B24" s="21">
        <v>9.38E7</v>
      </c>
      <c r="C24" s="21">
        <v>4.39E7</v>
      </c>
      <c r="D24" s="21"/>
      <c r="E24" s="21">
        <v>3.93E7</v>
      </c>
      <c r="F24" s="85">
        <f t="shared" si="1"/>
        <v>177000000</v>
      </c>
    </row>
    <row r="25" ht="11.25" customHeight="1">
      <c r="A25" s="84">
        <v>1972.0</v>
      </c>
      <c r="B25" s="21">
        <v>9.87E7</v>
      </c>
      <c r="C25" s="21">
        <v>4.49E7</v>
      </c>
      <c r="D25" s="21"/>
      <c r="E25" s="21">
        <v>4.08E7</v>
      </c>
      <c r="F25" s="85">
        <f t="shared" si="1"/>
        <v>184400000</v>
      </c>
    </row>
    <row r="26" ht="11.25" customHeight="1">
      <c r="A26" s="84">
        <v>1973.0</v>
      </c>
      <c r="B26" s="21">
        <v>1.03E8</v>
      </c>
      <c r="C26" s="21">
        <v>3.47E7</v>
      </c>
      <c r="D26" s="21"/>
      <c r="E26" s="21">
        <v>3.83E7</v>
      </c>
      <c r="F26" s="85">
        <f t="shared" si="1"/>
        <v>176000000</v>
      </c>
    </row>
    <row r="27" ht="11.25" customHeight="1">
      <c r="A27" s="84">
        <v>1974.0</v>
      </c>
      <c r="B27" s="21">
        <v>9.67E7</v>
      </c>
      <c r="C27" s="21">
        <v>3.82E7</v>
      </c>
      <c r="D27" s="21"/>
      <c r="E27" s="21">
        <v>4.45E7</v>
      </c>
      <c r="F27" s="85">
        <f t="shared" si="1"/>
        <v>179400000</v>
      </c>
    </row>
    <row r="28" ht="11.25" customHeight="1">
      <c r="A28" s="84">
        <v>1975.0</v>
      </c>
      <c r="B28" s="21">
        <v>9.16E7</v>
      </c>
      <c r="C28" s="21">
        <v>4.87E7</v>
      </c>
      <c r="D28" s="21"/>
      <c r="E28" s="21">
        <v>4.14E7</v>
      </c>
      <c r="F28" s="85">
        <f t="shared" si="1"/>
        <v>181700000</v>
      </c>
    </row>
    <row r="29" ht="11.25" customHeight="1">
      <c r="A29" s="84">
        <v>1976.0</v>
      </c>
      <c r="B29" s="21">
        <v>9.06E7</v>
      </c>
      <c r="C29" s="21">
        <v>4.91E7</v>
      </c>
      <c r="D29" s="21"/>
      <c r="E29" s="21">
        <v>3.76E7</v>
      </c>
      <c r="F29" s="85">
        <f t="shared" si="1"/>
        <v>177300000</v>
      </c>
    </row>
    <row r="30" ht="11.25" customHeight="1">
      <c r="A30" s="84">
        <v>1977.0</v>
      </c>
      <c r="B30" s="21">
        <v>7.92E7</v>
      </c>
      <c r="C30" s="21">
        <v>5.17E7</v>
      </c>
      <c r="D30" s="21"/>
      <c r="E30" s="21">
        <v>3.94E7</v>
      </c>
      <c r="F30" s="85">
        <f t="shared" si="1"/>
        <v>170300000</v>
      </c>
    </row>
    <row r="31" ht="11.25" customHeight="1">
      <c r="A31" s="84">
        <v>1978.0</v>
      </c>
      <c r="B31" s="21">
        <v>8.22E7</v>
      </c>
      <c r="C31" s="21">
        <v>5.81E7</v>
      </c>
      <c r="D31" s="21"/>
      <c r="E31" s="21">
        <v>3.82E7</v>
      </c>
      <c r="F31" s="85">
        <f t="shared" si="1"/>
        <v>178500000</v>
      </c>
    </row>
    <row r="32" ht="11.25" customHeight="1">
      <c r="A32" s="84">
        <v>1979.0</v>
      </c>
      <c r="B32" s="21">
        <v>8.92E7</v>
      </c>
      <c r="C32" s="21">
        <v>5.21E7</v>
      </c>
      <c r="D32" s="21"/>
      <c r="E32" s="21">
        <v>3.68E7</v>
      </c>
      <c r="F32" s="85">
        <f t="shared" si="1"/>
        <v>178100000</v>
      </c>
    </row>
    <row r="33" ht="11.25" customHeight="1">
      <c r="A33" s="84">
        <v>1980.0</v>
      </c>
      <c r="B33" s="21">
        <v>8.263161E7</v>
      </c>
      <c r="C33" s="21">
        <v>6.28549E7</v>
      </c>
      <c r="D33" s="21">
        <v>2.22361027E7</v>
      </c>
      <c r="E33" s="21">
        <v>7704487.300000001</v>
      </c>
      <c r="F33" s="85">
        <f t="shared" si="1"/>
        <v>175427100</v>
      </c>
    </row>
    <row r="34" ht="11.25" customHeight="1">
      <c r="A34" s="84">
        <v>1981.0</v>
      </c>
      <c r="B34" s="21">
        <v>9.406074E7</v>
      </c>
      <c r="C34" s="21">
        <v>5.858598E7</v>
      </c>
      <c r="D34" s="21">
        <v>2.88256964E7</v>
      </c>
      <c r="E34" s="21">
        <v>7758713.6000000015</v>
      </c>
      <c r="F34" s="85">
        <f t="shared" si="1"/>
        <v>189231130</v>
      </c>
    </row>
    <row r="35" ht="11.25" customHeight="1">
      <c r="A35" s="84">
        <v>1982.0</v>
      </c>
      <c r="B35" s="21">
        <v>1.0779509E8</v>
      </c>
      <c r="C35" s="21">
        <v>6.068253E7</v>
      </c>
      <c r="D35" s="21">
        <v>2.02105715E7</v>
      </c>
      <c r="E35" s="21">
        <v>1.32460485E7</v>
      </c>
      <c r="F35" s="85">
        <f t="shared" si="1"/>
        <v>201934240</v>
      </c>
    </row>
    <row r="36" ht="11.25" customHeight="1">
      <c r="A36" s="84">
        <v>1983.0</v>
      </c>
      <c r="B36" s="21">
        <v>9.298038E7</v>
      </c>
      <c r="C36" s="21">
        <v>6.96694E7</v>
      </c>
      <c r="D36" s="21">
        <v>2.17043521E7</v>
      </c>
      <c r="E36" s="21">
        <v>1.4513857899999999E7</v>
      </c>
      <c r="F36" s="85">
        <f t="shared" si="1"/>
        <v>198867990</v>
      </c>
    </row>
    <row r="37" ht="11.25" customHeight="1">
      <c r="A37" s="84">
        <v>1984.0</v>
      </c>
      <c r="B37" s="21">
        <v>9.411721E7</v>
      </c>
      <c r="C37" s="21">
        <v>7.048065E7</v>
      </c>
      <c r="D37" s="21">
        <v>2.05173849E7</v>
      </c>
      <c r="E37" s="21">
        <v>5751855.1000000015</v>
      </c>
      <c r="F37" s="85">
        <f t="shared" si="1"/>
        <v>190867100</v>
      </c>
    </row>
    <row r="38" ht="11.25" customHeight="1">
      <c r="A38" s="84">
        <v>1985.0</v>
      </c>
      <c r="B38" s="21">
        <v>7.799039E7</v>
      </c>
      <c r="C38" s="21">
        <v>6.869502E7</v>
      </c>
      <c r="D38" s="21">
        <v>2.08849243E7</v>
      </c>
      <c r="E38" s="21">
        <v>7508455.699999999</v>
      </c>
      <c r="F38" s="85">
        <f t="shared" si="1"/>
        <v>175078790</v>
      </c>
    </row>
    <row r="39" ht="11.25" customHeight="1">
      <c r="A39" s="84">
        <v>1986.0</v>
      </c>
      <c r="B39" s="21">
        <v>7.351101E7</v>
      </c>
      <c r="C39" s="21">
        <v>7.275831E7</v>
      </c>
      <c r="D39" s="21">
        <v>1.7724854E7</v>
      </c>
      <c r="E39" s="21">
        <v>4134504.0</v>
      </c>
      <c r="F39" s="85">
        <f t="shared" si="1"/>
        <v>168128678</v>
      </c>
    </row>
    <row r="40" ht="11.25" customHeight="1">
      <c r="A40" s="84">
        <v>1987.0</v>
      </c>
      <c r="B40" s="21">
        <v>4.947953E7</v>
      </c>
      <c r="C40" s="21">
        <v>5.982801E7</v>
      </c>
      <c r="D40" s="21">
        <v>1.60958553E7</v>
      </c>
      <c r="E40" s="21">
        <v>1.15403547E7</v>
      </c>
      <c r="F40" s="85">
        <f t="shared" si="1"/>
        <v>136943750</v>
      </c>
    </row>
    <row r="41" ht="11.25" customHeight="1">
      <c r="A41" s="84">
        <v>1988.0</v>
      </c>
      <c r="B41" s="21">
        <v>4.877649E7</v>
      </c>
      <c r="C41" s="21">
        <v>5.701032E7</v>
      </c>
      <c r="D41" s="21">
        <v>1.36236079E7</v>
      </c>
      <c r="E41" s="21">
        <v>5338862.1</v>
      </c>
      <c r="F41" s="85">
        <f t="shared" si="1"/>
        <v>124749280</v>
      </c>
    </row>
    <row r="42" ht="11.25" customHeight="1">
      <c r="A42" s="84">
        <v>1989.0</v>
      </c>
      <c r="B42" s="21">
        <v>4.141355E7</v>
      </c>
      <c r="C42" s="21">
        <v>6.713468E7</v>
      </c>
      <c r="D42" s="21">
        <v>9733180.7</v>
      </c>
      <c r="E42" s="21">
        <v>2632269.3</v>
      </c>
      <c r="F42" s="85">
        <f t="shared" si="1"/>
        <v>120913680</v>
      </c>
    </row>
    <row r="43" ht="11.25" customHeight="1">
      <c r="A43" s="84">
        <v>1990.0</v>
      </c>
      <c r="B43" s="21">
        <v>4.576784E7</v>
      </c>
      <c r="C43" s="21">
        <v>6.812799E7</v>
      </c>
      <c r="D43" s="21">
        <v>6892354.0</v>
      </c>
      <c r="E43" s="21">
        <v>1136318.0</v>
      </c>
      <c r="F43" s="85">
        <f t="shared" si="1"/>
        <v>121924502</v>
      </c>
    </row>
    <row r="44" ht="11.25" customHeight="1">
      <c r="A44" s="84">
        <v>1991.0</v>
      </c>
      <c r="B44" s="21">
        <v>3.598773E7</v>
      </c>
      <c r="C44" s="21">
        <v>6.815254E7</v>
      </c>
      <c r="D44" s="21">
        <v>1.170806E7</v>
      </c>
      <c r="E44" s="21">
        <v>1649759.0</v>
      </c>
      <c r="F44" s="85">
        <f t="shared" si="1"/>
        <v>117498089</v>
      </c>
    </row>
    <row r="45" ht="11.25" customHeight="1">
      <c r="A45" s="84">
        <v>1992.0</v>
      </c>
      <c r="B45" s="21">
        <v>4.054207E7</v>
      </c>
      <c r="C45" s="21">
        <v>6.7464425E7</v>
      </c>
      <c r="D45" s="21">
        <v>5453097.0</v>
      </c>
      <c r="E45" s="21">
        <v>2535463.0</v>
      </c>
      <c r="F45" s="85">
        <f t="shared" si="1"/>
        <v>115995055</v>
      </c>
    </row>
    <row r="46" ht="11.25" customHeight="1">
      <c r="A46" s="84">
        <v>1993.0</v>
      </c>
      <c r="B46" s="21">
        <v>4.660457E7</v>
      </c>
      <c r="C46" s="21">
        <v>7.5839045E7</v>
      </c>
      <c r="D46" s="21">
        <v>5796276.0</v>
      </c>
      <c r="E46" s="21">
        <v>4483849.0</v>
      </c>
      <c r="F46" s="85">
        <f t="shared" si="1"/>
        <v>132723740</v>
      </c>
    </row>
    <row r="47" ht="11.25" customHeight="1">
      <c r="A47" s="84">
        <v>1994.0</v>
      </c>
      <c r="B47" s="21">
        <v>3.5254009E7</v>
      </c>
      <c r="C47" s="21">
        <v>7.5813562E7</v>
      </c>
      <c r="D47" s="21">
        <v>1.0882237E7</v>
      </c>
      <c r="E47" s="21">
        <v>2468984.0</v>
      </c>
      <c r="F47" s="85">
        <f t="shared" si="1"/>
        <v>124418792</v>
      </c>
    </row>
    <row r="48" ht="11.25" customHeight="1">
      <c r="A48" s="84">
        <v>1995.0</v>
      </c>
      <c r="B48" s="21">
        <v>4.586186E7</v>
      </c>
      <c r="C48" s="21">
        <v>7.0246419E7</v>
      </c>
      <c r="D48" s="21">
        <v>1.0998008E7</v>
      </c>
      <c r="E48" s="21">
        <v>3129188.0</v>
      </c>
      <c r="F48" s="85">
        <f t="shared" si="1"/>
        <v>130235475</v>
      </c>
    </row>
    <row r="49" ht="11.25" customHeight="1">
      <c r="A49" s="84">
        <v>1996.0</v>
      </c>
      <c r="B49" s="21">
        <v>5.125895404864753E7</v>
      </c>
      <c r="C49" s="21">
        <v>7.429234801693572E7</v>
      </c>
      <c r="D49" s="21">
        <v>8512981.908596266</v>
      </c>
      <c r="E49" s="21">
        <v>2676301.0258204853</v>
      </c>
      <c r="F49" s="85">
        <f t="shared" si="1"/>
        <v>136740585</v>
      </c>
    </row>
    <row r="50" ht="11.25" customHeight="1">
      <c r="A50" s="84">
        <v>1997.0</v>
      </c>
      <c r="B50" s="21">
        <v>5.1999183E7</v>
      </c>
      <c r="C50" s="21">
        <v>7.8007382E7</v>
      </c>
      <c r="D50" s="21">
        <v>1.5212206E7</v>
      </c>
      <c r="E50" s="21">
        <v>4040262.0</v>
      </c>
      <c r="F50" s="85">
        <f t="shared" si="1"/>
        <v>149259033</v>
      </c>
    </row>
    <row r="51" ht="11.25" customHeight="1">
      <c r="A51" s="84">
        <v>1998.0</v>
      </c>
      <c r="B51" s="21">
        <v>4.749411373E7</v>
      </c>
      <c r="C51" s="21">
        <v>1.0798421494E8</v>
      </c>
      <c r="D51" s="21">
        <v>1.372007576E7</v>
      </c>
      <c r="E51" s="21">
        <v>1404222.48</v>
      </c>
      <c r="F51" s="85">
        <f t="shared" si="1"/>
        <v>170602626.9</v>
      </c>
    </row>
    <row r="52" ht="11.25" customHeight="1">
      <c r="A52" s="84">
        <v>1999.0</v>
      </c>
      <c r="B52" s="21">
        <v>5.0408057E7</v>
      </c>
      <c r="C52" s="21">
        <v>8.3705403E7</v>
      </c>
      <c r="D52" s="21">
        <v>1.7018884E7</v>
      </c>
      <c r="E52" s="21">
        <v>2475824.0</v>
      </c>
      <c r="F52" s="85">
        <f t="shared" si="1"/>
        <v>153608168</v>
      </c>
    </row>
    <row r="53" ht="11.25" customHeight="1">
      <c r="A53" s="84">
        <v>2000.0</v>
      </c>
      <c r="B53" s="21">
        <v>4.721372E7</v>
      </c>
      <c r="C53" s="21">
        <v>1.03276686E8</v>
      </c>
      <c r="D53" s="21">
        <v>1.0609646E7</v>
      </c>
      <c r="E53" s="21">
        <v>4657462.0</v>
      </c>
      <c r="F53" s="85">
        <f t="shared" si="1"/>
        <v>165757514</v>
      </c>
    </row>
    <row r="54" ht="11.25" customHeight="1">
      <c r="A54" s="84">
        <v>2001.0</v>
      </c>
      <c r="B54" s="21">
        <v>7.729909E7</v>
      </c>
      <c r="C54" s="21">
        <v>8.6982242E7</v>
      </c>
      <c r="D54" s="21">
        <v>1.4908385E7</v>
      </c>
      <c r="E54" s="21">
        <v>8264617.0</v>
      </c>
      <c r="F54" s="85">
        <f t="shared" si="1"/>
        <v>187454334</v>
      </c>
    </row>
    <row r="55" ht="11.25" customHeight="1">
      <c r="A55" s="84">
        <v>2002.0</v>
      </c>
      <c r="B55" s="21">
        <v>6.4304515E7</v>
      </c>
      <c r="C55" s="21">
        <v>9.2077131E7</v>
      </c>
      <c r="D55" s="21">
        <v>1.5458288E7</v>
      </c>
      <c r="E55" s="21">
        <v>1.2569708E7</v>
      </c>
      <c r="F55" s="85">
        <f t="shared" si="1"/>
        <v>184409642</v>
      </c>
    </row>
    <row r="56" ht="11.25" customHeight="1">
      <c r="A56" s="84">
        <v>2003.0</v>
      </c>
      <c r="B56" s="21">
        <v>6.0527926030000016E7</v>
      </c>
      <c r="C56" s="21">
        <v>9.046293082E7</v>
      </c>
      <c r="D56" s="21">
        <v>9672408.089999998</v>
      </c>
      <c r="E56" s="21">
        <v>1.279400508E7</v>
      </c>
      <c r="F56" s="85">
        <f t="shared" si="1"/>
        <v>173457270</v>
      </c>
    </row>
    <row r="57" ht="11.25" customHeight="1">
      <c r="A57" s="84">
        <v>2004.0</v>
      </c>
      <c r="B57" s="21">
        <v>7.468109E7</v>
      </c>
      <c r="C57" s="21">
        <v>9.3366526E7</v>
      </c>
      <c r="D57" s="21">
        <v>1.8975445999999996E7</v>
      </c>
      <c r="E57" s="21">
        <v>7532963.0</v>
      </c>
      <c r="F57" s="85">
        <f t="shared" si="1"/>
        <v>194556025</v>
      </c>
    </row>
    <row r="58" ht="11.25" customHeight="1">
      <c r="A58" s="84">
        <v>2005.0</v>
      </c>
      <c r="B58" s="86">
        <v>6.385766600000001E7</v>
      </c>
      <c r="C58" s="86">
        <v>8.010331199999999E7</v>
      </c>
      <c r="D58" s="86">
        <v>2.7380083E7</v>
      </c>
      <c r="E58" s="86">
        <v>3095245.0</v>
      </c>
      <c r="F58" s="85">
        <f t="shared" si="1"/>
        <v>174436306</v>
      </c>
    </row>
    <row r="59" ht="11.25" customHeight="1">
      <c r="A59" s="84">
        <v>2006.0</v>
      </c>
      <c r="B59" s="86">
        <v>8.3755906E7</v>
      </c>
      <c r="C59" s="86">
        <v>8.3011173E7</v>
      </c>
      <c r="D59" s="86">
        <v>1.6693292E7</v>
      </c>
      <c r="E59" s="86">
        <v>4061387.0</v>
      </c>
      <c r="F59" s="85">
        <f t="shared" si="1"/>
        <v>187521758</v>
      </c>
    </row>
    <row r="60" ht="11.25" customHeight="1">
      <c r="A60" s="84">
        <v>2007.0</v>
      </c>
      <c r="B60" s="86">
        <v>6.4614364000000015E7</v>
      </c>
      <c r="C60" s="86">
        <v>8.7168052E7</v>
      </c>
      <c r="D60" s="86">
        <v>2.1850126E7</v>
      </c>
      <c r="E60" s="86">
        <v>3201443.9999999995</v>
      </c>
      <c r="F60" s="85">
        <f t="shared" si="1"/>
        <v>176833986</v>
      </c>
    </row>
    <row r="61" ht="11.25" customHeight="1">
      <c r="A61" s="84">
        <v>2008.0</v>
      </c>
      <c r="B61" s="86">
        <v>8.570929000000001E7</v>
      </c>
      <c r="C61" s="86">
        <v>8.1779009E7</v>
      </c>
      <c r="D61" s="86">
        <v>1.7806059E7</v>
      </c>
      <c r="E61" s="86">
        <v>3226002.0</v>
      </c>
      <c r="F61" s="85">
        <f t="shared" si="1"/>
        <v>188520360</v>
      </c>
    </row>
    <row r="62" ht="11.25" customHeight="1">
      <c r="A62" s="84">
        <v>2009.0</v>
      </c>
      <c r="B62" s="86">
        <v>7.3769642E7</v>
      </c>
      <c r="C62" s="86">
        <v>9.975813199999999E7</v>
      </c>
      <c r="D62" s="86">
        <v>1.960288E7</v>
      </c>
      <c r="E62" s="86">
        <v>6578475.000000001</v>
      </c>
      <c r="F62" s="85">
        <f t="shared" si="1"/>
        <v>199709129</v>
      </c>
    </row>
    <row r="63" ht="11.25" customHeight="1">
      <c r="A63" s="84">
        <v>2010.0</v>
      </c>
      <c r="B63" s="86">
        <v>7.3598278E7</v>
      </c>
      <c r="C63" s="86">
        <v>9.820142E7</v>
      </c>
      <c r="D63" s="86">
        <v>3.038755E7</v>
      </c>
      <c r="E63" s="86">
        <v>2921009.0</v>
      </c>
      <c r="F63" s="85">
        <f t="shared" si="1"/>
        <v>205108257</v>
      </c>
    </row>
    <row r="64" ht="11.25" customHeight="1">
      <c r="A64" s="84">
        <v>2011.0</v>
      </c>
      <c r="B64" s="86">
        <v>8.8012562E7</v>
      </c>
      <c r="C64" s="86">
        <v>9.910136600000001E7</v>
      </c>
      <c r="D64" s="86">
        <v>2.2864660000000004E7</v>
      </c>
      <c r="E64" s="86">
        <v>4749980.0</v>
      </c>
      <c r="F64" s="85">
        <f t="shared" si="1"/>
        <v>214728568</v>
      </c>
    </row>
    <row r="65" ht="11.25" customHeight="1">
      <c r="A65" s="84">
        <v>2012.0</v>
      </c>
      <c r="B65" s="86">
        <v>8.1396676E7</v>
      </c>
      <c r="C65" s="86">
        <v>8.6387558E7</v>
      </c>
      <c r="D65" s="86">
        <v>2.6065887E7</v>
      </c>
      <c r="E65" s="86">
        <v>7207254.0</v>
      </c>
      <c r="F65" s="85">
        <f t="shared" si="1"/>
        <v>201057375</v>
      </c>
    </row>
    <row r="66" ht="11.25" customHeight="1">
      <c r="A66" s="84">
        <v>2013.0</v>
      </c>
      <c r="B66" s="86">
        <v>6.4626406E7</v>
      </c>
      <c r="C66" s="86">
        <v>1.03188408E8</v>
      </c>
      <c r="D66" s="86">
        <v>1.43057E7</v>
      </c>
      <c r="E66" s="86">
        <v>8943220.0</v>
      </c>
      <c r="F66" s="85">
        <f t="shared" si="1"/>
        <v>191063734</v>
      </c>
    </row>
    <row r="67" ht="11.25" customHeight="1">
      <c r="A67" s="87">
        <v>2014.0</v>
      </c>
      <c r="B67" s="88">
        <v>9.1437577E7</v>
      </c>
      <c r="C67" s="88">
        <v>9.2332727E7</v>
      </c>
      <c r="D67" s="88">
        <v>1.2058549E7</v>
      </c>
      <c r="E67" s="88">
        <v>9857064.0</v>
      </c>
      <c r="F67" s="85">
        <f t="shared" si="1"/>
        <v>205685917</v>
      </c>
    </row>
    <row r="68" ht="11.25" customHeight="1">
      <c r="A68" s="84">
        <v>2015.0</v>
      </c>
      <c r="B68" s="86">
        <v>7.2103538E7</v>
      </c>
      <c r="C68" s="86">
        <v>1.03513101E8</v>
      </c>
      <c r="D68" s="86">
        <v>1.961912E7</v>
      </c>
      <c r="E68" s="86">
        <v>7008360.999999999</v>
      </c>
      <c r="F68" s="85">
        <f t="shared" si="1"/>
        <v>202244120</v>
      </c>
    </row>
    <row r="69" ht="11.25" customHeight="1">
      <c r="A69" s="87">
        <v>2016.0</v>
      </c>
      <c r="B69" s="88">
        <v>7.5552533E7</v>
      </c>
      <c r="C69" s="88">
        <v>1.1100969100000001E8</v>
      </c>
      <c r="D69" s="88">
        <v>1.9306064E7</v>
      </c>
      <c r="E69" s="88">
        <v>3851993.0</v>
      </c>
      <c r="F69" s="85">
        <f t="shared" si="1"/>
        <v>209720281</v>
      </c>
    </row>
    <row r="70" ht="11.25" customHeight="1">
      <c r="A70" s="84">
        <v>2017.0</v>
      </c>
      <c r="B70" s="86">
        <v>7.712339E7</v>
      </c>
      <c r="C70" s="86">
        <v>9.9382842E7</v>
      </c>
      <c r="D70" s="86">
        <v>2.373908E7</v>
      </c>
      <c r="E70" s="86">
        <v>5624338.0</v>
      </c>
      <c r="F70" s="85">
        <f t="shared" si="1"/>
        <v>205869650</v>
      </c>
    </row>
    <row r="71" ht="11.25" customHeight="1">
      <c r="A71" s="87">
        <v>2018.0</v>
      </c>
      <c r="B71" s="88">
        <v>7.7846966E7</v>
      </c>
      <c r="C71" s="88">
        <v>8.797077800000001E7</v>
      </c>
      <c r="D71" s="88">
        <v>2.7184506999999996E7</v>
      </c>
      <c r="E71" s="88">
        <v>4186574.0</v>
      </c>
      <c r="F71" s="85">
        <f t="shared" si="1"/>
        <v>197188825</v>
      </c>
    </row>
    <row r="72" ht="11.25" customHeight="1">
      <c r="A72" s="84">
        <v>2019.0</v>
      </c>
      <c r="B72" s="86">
        <v>7.281525000000001E7</v>
      </c>
      <c r="C72" s="86">
        <v>1.1321178099999999E8</v>
      </c>
      <c r="D72" s="86">
        <v>1.7173057E7</v>
      </c>
      <c r="E72" s="86">
        <v>6158306.0</v>
      </c>
      <c r="F72" s="85">
        <f t="shared" si="1"/>
        <v>209358394</v>
      </c>
    </row>
    <row r="73" ht="11.25" customHeight="1">
      <c r="A73" s="87">
        <v>2020.0</v>
      </c>
      <c r="B73" s="88">
        <v>2.8567055E7</v>
      </c>
      <c r="C73" s="88">
        <v>2.6514598E7</v>
      </c>
      <c r="D73" s="88">
        <v>5925113.999999999</v>
      </c>
      <c r="E73" s="88">
        <v>2669165.0000000005</v>
      </c>
      <c r="F73" s="85">
        <f t="shared" si="1"/>
        <v>63675932</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71"/>
    <col customWidth="1" min="2" max="15" width="11.43"/>
    <col customWidth="1" min="16" max="26" width="10.71"/>
  </cols>
  <sheetData>
    <row r="1" ht="12.0" customHeight="1">
      <c r="A1" s="10"/>
      <c r="B1" s="11"/>
      <c r="C1" s="11"/>
      <c r="D1" s="11"/>
      <c r="E1" s="11"/>
      <c r="F1" s="11"/>
      <c r="G1" s="11"/>
      <c r="H1" s="11"/>
      <c r="I1" s="11"/>
      <c r="J1" s="11"/>
      <c r="K1" s="11"/>
      <c r="L1" s="11"/>
      <c r="M1" s="11"/>
      <c r="N1" s="11"/>
      <c r="O1" s="11"/>
      <c r="P1" s="10"/>
      <c r="Q1" s="10"/>
      <c r="R1" s="10"/>
      <c r="S1" s="10"/>
      <c r="T1" s="10"/>
      <c r="U1" s="10"/>
      <c r="V1" s="10"/>
      <c r="W1" s="10"/>
      <c r="X1" s="10"/>
      <c r="Y1" s="10"/>
      <c r="Z1" s="10"/>
    </row>
    <row r="2" ht="12.0" customHeight="1">
      <c r="A2" s="12" t="s">
        <v>26</v>
      </c>
      <c r="B2" s="13"/>
      <c r="C2" s="13"/>
      <c r="D2" s="13"/>
      <c r="E2" s="13"/>
      <c r="F2" s="13"/>
      <c r="G2" s="13"/>
      <c r="H2" s="13"/>
      <c r="I2" s="13"/>
      <c r="J2" s="13"/>
      <c r="K2" s="13"/>
      <c r="L2" s="13"/>
      <c r="M2" s="13"/>
      <c r="N2" s="13"/>
      <c r="O2" s="13"/>
      <c r="P2" s="14"/>
      <c r="Q2" s="14"/>
      <c r="R2" s="14"/>
      <c r="S2" s="14"/>
      <c r="T2" s="14"/>
      <c r="U2" s="14"/>
      <c r="V2" s="14"/>
      <c r="W2" s="14"/>
      <c r="X2" s="14"/>
      <c r="Y2" s="14"/>
      <c r="Z2" s="14"/>
    </row>
    <row r="3" ht="13.5" customHeight="1">
      <c r="A3" s="10"/>
      <c r="B3" s="11"/>
      <c r="C3" s="11"/>
      <c r="D3" s="11"/>
      <c r="E3" s="11"/>
      <c r="F3" s="11"/>
      <c r="G3" s="11"/>
      <c r="H3" s="11"/>
      <c r="I3" s="11"/>
      <c r="J3" s="11"/>
      <c r="K3" s="11"/>
      <c r="L3" s="11"/>
      <c r="M3" s="11"/>
      <c r="N3" s="11"/>
      <c r="O3" s="11"/>
      <c r="P3" s="10"/>
      <c r="Q3" s="10"/>
      <c r="R3" s="10"/>
      <c r="S3" s="10"/>
      <c r="T3" s="10"/>
      <c r="U3" s="10"/>
      <c r="V3" s="10"/>
      <c r="W3" s="10"/>
      <c r="X3" s="10"/>
      <c r="Y3" s="10"/>
      <c r="Z3" s="10"/>
    </row>
    <row r="4" ht="12.0" customHeight="1">
      <c r="A4" s="10"/>
      <c r="B4" s="11"/>
      <c r="C4" s="11"/>
      <c r="D4" s="11"/>
      <c r="E4" s="11"/>
      <c r="F4" s="11"/>
      <c r="G4" s="11"/>
      <c r="H4" s="11"/>
      <c r="I4" s="11"/>
      <c r="J4" s="11"/>
      <c r="K4" s="11"/>
      <c r="L4" s="11"/>
      <c r="M4" s="11"/>
      <c r="N4" s="11"/>
      <c r="O4" s="11"/>
      <c r="P4" s="10"/>
      <c r="Q4" s="10"/>
      <c r="R4" s="10"/>
      <c r="S4" s="10"/>
      <c r="T4" s="10"/>
      <c r="U4" s="10"/>
      <c r="V4" s="10"/>
      <c r="W4" s="10"/>
      <c r="X4" s="10"/>
      <c r="Y4" s="10"/>
      <c r="Z4" s="10"/>
    </row>
    <row r="5" ht="12.0" customHeight="1">
      <c r="A5" s="15" t="s">
        <v>27</v>
      </c>
      <c r="B5" s="15"/>
      <c r="C5" s="15"/>
      <c r="D5" s="15"/>
      <c r="E5" s="15"/>
      <c r="F5" s="15"/>
      <c r="G5" s="15"/>
      <c r="H5" s="15"/>
      <c r="I5" s="15"/>
      <c r="J5" s="15"/>
      <c r="K5" s="15"/>
      <c r="L5" s="15"/>
      <c r="M5" s="15"/>
      <c r="N5" s="15"/>
      <c r="O5" s="15"/>
      <c r="P5" s="15"/>
      <c r="Q5" s="15"/>
      <c r="R5" s="15"/>
      <c r="S5" s="15"/>
      <c r="T5" s="15"/>
      <c r="U5" s="15"/>
      <c r="V5" s="15"/>
      <c r="W5" s="15"/>
      <c r="X5" s="15"/>
      <c r="Y5" s="15"/>
      <c r="Z5" s="15"/>
    </row>
    <row r="6" ht="12.0" customHeight="1">
      <c r="A6" s="10"/>
      <c r="B6" s="10"/>
      <c r="C6" s="10"/>
      <c r="D6" s="10"/>
      <c r="E6" s="10"/>
      <c r="F6" s="10"/>
      <c r="G6" s="10"/>
      <c r="H6" s="10"/>
      <c r="I6" s="10"/>
      <c r="J6" s="10"/>
      <c r="K6" s="10"/>
      <c r="L6" s="10"/>
      <c r="M6" s="10"/>
      <c r="N6" s="10"/>
      <c r="O6" s="10"/>
      <c r="P6" s="10"/>
      <c r="Q6" s="10"/>
      <c r="R6" s="10"/>
      <c r="S6" s="10"/>
      <c r="T6" s="10"/>
      <c r="U6" s="10"/>
      <c r="V6" s="10"/>
      <c r="W6" s="10"/>
      <c r="X6" s="10"/>
      <c r="Y6" s="10"/>
      <c r="Z6" s="10"/>
    </row>
    <row r="7" ht="12.0" customHeight="1">
      <c r="A7" s="10"/>
      <c r="B7" s="10"/>
      <c r="C7" s="10"/>
      <c r="D7" s="10"/>
      <c r="E7" s="10"/>
      <c r="F7" s="10"/>
      <c r="G7" s="10"/>
      <c r="H7" s="10"/>
      <c r="I7" s="10"/>
      <c r="J7" s="10"/>
      <c r="K7" s="10"/>
      <c r="L7" s="10"/>
      <c r="M7" s="10"/>
      <c r="N7" s="10"/>
      <c r="O7" s="10"/>
      <c r="P7" s="10"/>
      <c r="Q7" s="10"/>
      <c r="R7" s="10"/>
      <c r="S7" s="10"/>
      <c r="T7" s="10"/>
      <c r="U7" s="10"/>
      <c r="V7" s="10"/>
      <c r="W7" s="10"/>
      <c r="X7" s="10"/>
      <c r="Y7" s="10"/>
      <c r="Z7" s="10"/>
    </row>
    <row r="8" ht="12.0" customHeight="1">
      <c r="A8" s="10"/>
      <c r="B8" s="10"/>
      <c r="C8" s="10"/>
      <c r="D8" s="10"/>
      <c r="E8" s="10"/>
      <c r="F8" s="10"/>
      <c r="G8" s="10"/>
      <c r="H8" s="10"/>
      <c r="I8" s="10"/>
      <c r="J8" s="10"/>
      <c r="K8" s="10"/>
      <c r="L8" s="10"/>
      <c r="M8" s="10"/>
      <c r="N8" s="10"/>
      <c r="O8" s="10"/>
      <c r="P8" s="10"/>
      <c r="Q8" s="10"/>
      <c r="R8" s="10"/>
      <c r="S8" s="10"/>
      <c r="T8" s="10"/>
      <c r="U8" s="10"/>
      <c r="V8" s="10"/>
      <c r="W8" s="10"/>
      <c r="X8" s="10"/>
      <c r="Y8" s="10"/>
      <c r="Z8" s="10"/>
    </row>
    <row r="9" ht="12.0" customHeight="1">
      <c r="A9" s="10"/>
      <c r="B9" s="10"/>
      <c r="C9" s="10"/>
      <c r="D9" s="10"/>
      <c r="E9" s="10"/>
      <c r="F9" s="10"/>
      <c r="G9" s="10"/>
      <c r="H9" s="10"/>
      <c r="I9" s="10"/>
      <c r="J9" s="10"/>
      <c r="K9" s="10"/>
      <c r="L9" s="10"/>
      <c r="M9" s="10"/>
      <c r="N9" s="10"/>
      <c r="O9" s="10"/>
      <c r="P9" s="10"/>
      <c r="Q9" s="10"/>
      <c r="R9" s="10"/>
      <c r="S9" s="10"/>
      <c r="T9" s="10"/>
      <c r="U9" s="10"/>
      <c r="V9" s="10"/>
      <c r="W9" s="10"/>
      <c r="X9" s="10"/>
      <c r="Y9" s="10"/>
      <c r="Z9" s="10"/>
    </row>
    <row r="10" ht="12.0" customHeight="1">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ht="12.0" customHeight="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ht="12.0" customHeight="1">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ht="12.0" customHeight="1">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ht="12.0" customHeight="1">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ht="12.0" customHeight="1">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ht="12.0" customHeight="1">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ht="12.0" customHeight="1">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ht="12.0"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ht="12.0"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2.0"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2.0"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2.0"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2.0"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2.0"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2.0"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2.0"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2.0"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2.0"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2.0"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2.0"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2.0"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2.0"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2.0" customHeight="1">
      <c r="A33" s="15"/>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2.0" customHeight="1">
      <c r="A34" s="15"/>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2.0" customHeight="1">
      <c r="A35" s="15"/>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2.0" customHeight="1">
      <c r="A36" s="15"/>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2.0" customHeight="1">
      <c r="A37" s="15"/>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2.0" customHeight="1">
      <c r="A38" s="15"/>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2.0" customHeight="1">
      <c r="A39" s="15"/>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2.0" customHeight="1">
      <c r="A40" s="15" t="s">
        <v>28</v>
      </c>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2.0"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2.0"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2.0"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2.0"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2.0"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2.0"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2.0"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2.0" customHeight="1">
      <c r="A48" s="16"/>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2.0"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2.0"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2.0"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2.0"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2.0"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2.0"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2.0"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2.0"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2.0"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2.0"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2.0"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0"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0"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0"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0"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0"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0"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0"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0"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0"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0"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0"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0"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0"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0"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0"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0"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0"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0"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0"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0"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0"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0"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0"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0"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0"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0"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0"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0"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0"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0"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0"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0"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0"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0"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0"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0"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0"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0"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0"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0"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0"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0"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0"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0"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0"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0"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0"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0"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0"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0"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0"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0"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0"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0"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0"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0"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0"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0"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0"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0"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0"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0"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0"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0"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0"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0"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0"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0"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0"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0"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0"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0"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0"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0"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0"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0"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0"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0"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0"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0"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0"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0"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0"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0"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0"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0"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0"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0"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0"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0"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0"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0"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0"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0"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0"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0"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0"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0"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0"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0"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0"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0"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0"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0"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0"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0"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0"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0"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0"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0"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0"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0"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0"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0"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0"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0"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0"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0"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0"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0"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0"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0"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0"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0"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0"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0"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0"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0"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0"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0"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0"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0"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0"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0"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0"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0"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0"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0"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0"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0"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0"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0"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0"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0"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0"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0"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0"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0"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0"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0"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0"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0"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0"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0"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0"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0"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0"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0"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0"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0"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0"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2.0"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2.0"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2.0"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2.0"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2.0"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2.0"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2.0"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2.0"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2.0"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2.0"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2.0"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2.0"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2.0"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2.0"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2.0"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2.0"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2.0"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2.0"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2.0"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2.0"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2.0"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2.0"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2.0"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2.0"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2.0"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2.0"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2.0"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2.0"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2.0"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2.0"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2.0"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2.0"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2.0"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2.0"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2.0"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2.0"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2.0"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2.0"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2.0"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2.0"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2.0"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2.0"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2.0"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2.0"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2.0"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2.0"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2.0"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2.0"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2.0"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2.0"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2.0"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2.0"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2.0"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2.0"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2.0"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2.0"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2.0"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2.0"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2.0"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2.0"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2.0"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2.0"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2.0"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2.0"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2.0"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2.0"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2.0"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2.0"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2.0"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2.0"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2.0"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2.0"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2.0"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2.0"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2.0"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2.0"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2.0"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2.0"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2.0"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2.0"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2.0"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2.0"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2.0"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2.0"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2.0"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2.0"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2.0"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2.0"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2.0"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2.0"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2.0"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2.0"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2.0"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2.0"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2.0"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2.0"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2.0"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2.0"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2.0"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2.0"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2.0"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2.0"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2.0"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2.0"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2.0"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2.0"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2.0"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2.0"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2.0"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2.0"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2.0"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2.0"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2.0"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2.0"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2.0"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2.0"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2.0"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2.0"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2.0"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2.0"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2.0"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2.0"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2.0"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2.0"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2.0"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2.0"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2.0"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2.0"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2.0"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2.0"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2.0"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2.0"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2.0"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2.0"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2.0"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2.0"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2.0"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2.0"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2.0"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2.0"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2.0"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2.0"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2.0"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2.0"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2.0"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2.0"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2.0"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2.0"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2.0"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2.0"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2.0"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2.0"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2.0"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2.0"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2.0"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2.0"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2.0"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2.0"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2.0"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2.0"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2.0"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2.0"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2.0"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2.0"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2.0"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2.0"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2.0"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2.0"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2.0"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2.0"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2.0"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2.0"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2.0"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2.0"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2.0"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2.0"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2.0"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2.0"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2.0"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2.0"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2.0"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2.0"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2.0"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2.0"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2.0"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2.0"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2.0"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2.0"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2.0"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2.0"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2.0"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2.0"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2.0"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2.0"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2.0"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2.0"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2.0"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2.0"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2.0"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2.0"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2.0"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2.0"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2.0"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2.0"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2.0"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2.0"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2.0"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2.0"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2.0"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2.0"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2.0"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2.0"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2.0"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2.0"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2.0"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2.0"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2.0"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2.0"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2.0"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2.0"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2.0"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2.0"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2.0"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2.0"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2.0"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2.0"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2.0"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2.0"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2.0"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2.0"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2.0"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2.0"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2.0"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2.0"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2.0"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2.0"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2.0"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2.0"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2.0"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2.0"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2.0"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2.0"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2.0"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2.0"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2.0"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2.0"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2.0"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2.0"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2.0"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2.0"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2.0"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2.0"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2.0"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2.0"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2.0"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2.0"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2.0"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2.0"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2.0"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2.0"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2.0"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2.0"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2.0"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2.0"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2.0"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2.0"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2.0"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2.0"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2.0"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2.0"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2.0"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2.0"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2.0"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2.0"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2.0"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2.0"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2.0"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2.0"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2.0"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2.0"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2.0"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2.0"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2.0"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2.0"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2.0"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2.0"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2.0"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2.0"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2.0"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2.0"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2.0"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2.0"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2.0"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2.0"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2.0"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2.0"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2.0"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2.0"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2.0"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2.0"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2.0"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2.0"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2.0"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2.0"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2.0"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2.0"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2.0"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2.0"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2.0"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2.0"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2.0"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2.0"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2.0"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2.0"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2.0"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2.0"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2.0"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2.0"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2.0"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2.0"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2.0"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2.0"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2.0"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2.0"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2.0"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2.0"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2.0"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2.0"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2.0"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2.0"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2.0"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2.0"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2.0"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2.0"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2.0"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2.0"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2.0"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2.0"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2.0"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2.0"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2.0"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2.0"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2.0"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2.0"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2.0"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2.0"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2.0"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2.0"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2.0"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2.0"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2.0"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2.0"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2.0"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2.0"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2.0"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2.0"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2.0"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2.0"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2.0"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2.0"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2.0"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2.0"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2.0"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2.0"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2.0"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2.0"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2.0"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2.0"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2.0"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2.0"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2.0"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2.0"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2.0"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2.0"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2.0"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2.0"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2.0"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2.0"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2.0"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2.0"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2.0"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2.0"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2.0"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2.0"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2.0"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2.0"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2.0"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2.0"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2.0"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2.0"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2.0"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2.0"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2.0"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2.0"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2.0"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2.0"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2.0"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2.0"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2.0"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2.0"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2.0"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2.0"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2.0"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2.0"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2.0"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2.0"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2.0"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2.0"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2.0"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2.0"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2.0"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2.0"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2.0"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2.0"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2.0"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2.0"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2.0"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2.0"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2.0"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2.0"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2.0"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2.0"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2.0"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2.0"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2.0"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2.0"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2.0"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2.0"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2.0"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2.0"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2.0"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2.0"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2.0"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2.0"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2.0"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2.0"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2.0"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2.0"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2.0"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2.0"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2.0"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2.0"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2.0"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2.0"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2.0"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2.0"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2.0"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2.0"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2.0"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2.0"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2.0"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2.0"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2.0"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2.0"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2.0"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2.0"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2.0"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2.0"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2.0"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2.0"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2.0"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2.0"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2.0"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2.0"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2.0"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2.0"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2.0"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2.0"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2.0"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2.0"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2.0"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2.0"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2.0"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2.0"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2.0"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2.0"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2.0"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2.0"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2.0"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2.0"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2.0"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2.0"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2.0"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2.0"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2.0"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2.0"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2.0"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2.0"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2.0"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2.0"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2.0"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2.0"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2.0"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2.0"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2.0"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2.0"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2.0"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2.0"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2.0"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2.0"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2.0"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2.0"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2.0"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2.0"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2.0"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2.0"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2.0"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2.0"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2.0"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2.0"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2.0"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2.0"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2.0"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2.0"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2.0"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2.0"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2.0"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2.0"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2.0"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2.0"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2.0"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2.0"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2.0"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2.0"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2.0"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2.0"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2.0"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2.0"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2.0"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2.0"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2.0"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2.0"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2.0"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2.0"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2.0"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2.0"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2.0"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2.0"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2.0"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2.0"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2.0"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2.0"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2.0"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2.0"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2.0"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2.0"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2.0"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2.0"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2.0"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2.0"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2.0"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2.0"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2.0"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2.0"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2.0"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2.0"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2.0"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2.0"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2.0"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2.0"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2.0"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2.0"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2.0"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2.0"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2.0"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2.0"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2.0"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2.0"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2.0"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2.0"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2.0"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2.0"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2.0"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2.0"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2.0"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2.0"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2.0"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2.0"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2.0"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2.0"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2.0"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2.0"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2.0"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2.0"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2.0"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2.0"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2.0"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2.0"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2.0"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2.0"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2.0"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2.0"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2.0"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2.0"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2.0"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2.0"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2.0"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2.0"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2.0"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2.0"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2.0"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2.0"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2.0"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2.0"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2.0"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2.0"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2.0"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2.0"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2.0"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2.0"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2.0"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2.0"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2.0"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2.0"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2.0"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2.0"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2.0"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2.0"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2.0"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2.0"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2.0"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2.0"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2.0"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2.0"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2.0"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2.0"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2.0"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2.0"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2.0"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2.0"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2.0"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2.0"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2.0"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2.0"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2.0"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2.0"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2.0"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2.0"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2.0"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2.0"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2.0"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2.0"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2.0"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2.0"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2.0"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2.0"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2.0"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2.0"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2.0"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2.0"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2.0"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2.0"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2.0"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2.0"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2.0"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2.0"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2.0"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2.0"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2.0"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2.0"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2.0"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2.0"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2.0"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2.0"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2.0"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2.0"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2.0"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2.0"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2.0"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2.0"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2.0"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2.0"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2.0"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2.0"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2.0"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2.0"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2.0"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2.0"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2.0"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2.0"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2.0"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2.0"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2.0"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2.0"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2.0"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2.0"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2.0"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2.0"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2.0"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2.0"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2.0"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2.0"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2.0"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2.0"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2.0"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2.0"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2.0"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2.0"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2.0"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2.0"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2.0"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2.0"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2.0"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2.0"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2.0"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2.0"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2.0"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2.0"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2.0"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2.0"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2.0"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2.0"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2.0"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2.0"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2.0"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2.0"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2.0"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2.0"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2.0"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2.0"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2.0"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2.0"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2.0"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2.0"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2.0"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2.0"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2.0"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2.0"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2.0"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2.0"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2.0"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2.0"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2.0"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2.0"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2.0"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2.0"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2.0"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2.0"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2.0"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2.0"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2.0"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2.0"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2.0"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2.0"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2.0"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2.0"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2.0"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2.0"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2.0"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2.0"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2.0"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2.0"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2.0"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2.0"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2.0"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2.0"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2.0"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2.0"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2.0"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2.0"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2.0"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2.0"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2.0"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2.0"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2.0"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2.0"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2.0"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2.0"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2.0"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2.0"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2.0"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2.0"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2.0"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2.0"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2.0"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2.0"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2.0"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2.0"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2.0"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2.0"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hyperlinks>
    <hyperlink display="Retour au menu &quot;Fréquentation&quot;" location="Sommaire!A1" ref="A2"/>
  </hyperlinks>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86"/>
    <col customWidth="1" min="2" max="2" width="13.71"/>
    <col customWidth="1" min="3" max="4" width="15.71"/>
    <col customWidth="1" min="5" max="5" width="11.71"/>
    <col customWidth="1" min="6" max="6" width="9.71"/>
  </cols>
  <sheetData>
    <row r="1" ht="11.25" customHeight="1">
      <c r="A1" s="62" t="s">
        <v>29</v>
      </c>
      <c r="B1" s="18" t="s">
        <v>62</v>
      </c>
      <c r="C1" s="18" t="s">
        <v>63</v>
      </c>
      <c r="D1" s="18" t="s">
        <v>64</v>
      </c>
      <c r="E1" s="18" t="s">
        <v>65</v>
      </c>
      <c r="F1" s="18" t="s">
        <v>53</v>
      </c>
    </row>
    <row r="2" ht="11.25" customHeight="1">
      <c r="A2" s="84">
        <v>1980.0</v>
      </c>
      <c r="B2" s="25">
        <v>2.0627969516294512E8</v>
      </c>
      <c r="C2" s="25">
        <v>1.584516210666248E8</v>
      </c>
      <c r="D2" s="25">
        <v>5.0513955945283E7</v>
      </c>
      <c r="E2" s="25">
        <v>1.5477275187245505E7</v>
      </c>
      <c r="F2" s="65">
        <f t="shared" ref="F2:F42" si="1">B2+C2+D2+E2</f>
        <v>430722547.4</v>
      </c>
    </row>
    <row r="3" ht="11.25" customHeight="1">
      <c r="A3" s="84">
        <v>1981.0</v>
      </c>
      <c r="B3" s="25">
        <v>2.681310817629814E8</v>
      </c>
      <c r="C3" s="25">
        <v>1.6568430552612442E8</v>
      </c>
      <c r="D3" s="25">
        <v>7.862413999698152E7</v>
      </c>
      <c r="E3" s="25">
        <v>1.6878476790399373E7</v>
      </c>
      <c r="F3" s="65">
        <f t="shared" si="1"/>
        <v>529318004.1</v>
      </c>
    </row>
    <row r="4" ht="11.25" customHeight="1">
      <c r="A4" s="84">
        <v>1982.0</v>
      </c>
      <c r="B4" s="25">
        <v>3.3927223888151205E8</v>
      </c>
      <c r="C4" s="25">
        <v>1.9330918032736903E8</v>
      </c>
      <c r="D4" s="25">
        <v>6.073094852254035E7</v>
      </c>
      <c r="E4" s="25">
        <v>3.739953868927384E7</v>
      </c>
      <c r="F4" s="65">
        <f t="shared" si="1"/>
        <v>630711906.4</v>
      </c>
    </row>
    <row r="5" ht="11.25" customHeight="1">
      <c r="A5" s="84">
        <v>1983.0</v>
      </c>
      <c r="B5" s="25">
        <v>3.1634018693298495E8</v>
      </c>
      <c r="C5" s="25">
        <v>2.3736708351309612E8</v>
      </c>
      <c r="D5" s="25">
        <v>7.201582481778531E7</v>
      </c>
      <c r="E5" s="25">
        <v>4.561469059709707E7</v>
      </c>
      <c r="F5" s="65">
        <f t="shared" si="1"/>
        <v>671337785.9</v>
      </c>
    </row>
    <row r="6" ht="11.25" customHeight="1">
      <c r="A6" s="84">
        <v>1984.0</v>
      </c>
      <c r="B6" s="25">
        <v>3.391077768817163E8</v>
      </c>
      <c r="C6" s="25">
        <v>2.5520273432557318E8</v>
      </c>
      <c r="D6" s="25">
        <v>7.158851098471394E7</v>
      </c>
      <c r="E6" s="25">
        <v>1.6712170309944097E7</v>
      </c>
      <c r="F6" s="65">
        <f t="shared" si="1"/>
        <v>682611192.5</v>
      </c>
    </row>
    <row r="7" ht="11.25" customHeight="1">
      <c r="A7" s="84">
        <v>1985.0</v>
      </c>
      <c r="B7" s="25">
        <v>2.991677960598027E8</v>
      </c>
      <c r="C7" s="25">
        <v>2.62373768402502E8</v>
      </c>
      <c r="D7" s="25">
        <v>7.812688819541524E7</v>
      </c>
      <c r="E7" s="25">
        <v>2.625838400992748E7</v>
      </c>
      <c r="F7" s="65">
        <f t="shared" si="1"/>
        <v>665926836.7</v>
      </c>
    </row>
    <row r="8" ht="11.25" customHeight="1">
      <c r="A8" s="84">
        <v>1986.0</v>
      </c>
      <c r="B8" s="25">
        <v>2.998411023893334E8</v>
      </c>
      <c r="C8" s="25">
        <v>2.904777294853169E8</v>
      </c>
      <c r="D8" s="25">
        <v>7.13399390508829E7</v>
      </c>
      <c r="E8" s="25">
        <v>1.4081483389917327E7</v>
      </c>
      <c r="F8" s="65">
        <f t="shared" si="1"/>
        <v>675740254.3</v>
      </c>
    </row>
    <row r="9" ht="11.25" customHeight="1">
      <c r="A9" s="84">
        <v>1987.0</v>
      </c>
      <c r="B9" s="25">
        <v>2.0878851814981776E8</v>
      </c>
      <c r="C9" s="25">
        <v>2.5263829793721235E8</v>
      </c>
      <c r="D9" s="25">
        <v>6.933338740191811E7</v>
      </c>
      <c r="E9" s="25">
        <v>4.672322911410352E7</v>
      </c>
      <c r="F9" s="65">
        <f t="shared" si="1"/>
        <v>577483432.6</v>
      </c>
    </row>
    <row r="10" ht="11.25" customHeight="1">
      <c r="A10" s="84">
        <v>1988.0</v>
      </c>
      <c r="B10" s="25">
        <v>2.191970662711123E8</v>
      </c>
      <c r="C10" s="25">
        <v>2.531576764940385E8</v>
      </c>
      <c r="D10" s="25">
        <v>5.905289965653236E7</v>
      </c>
      <c r="E10" s="25">
        <v>2.2320117172314648E7</v>
      </c>
      <c r="F10" s="65">
        <f t="shared" si="1"/>
        <v>553727759.6</v>
      </c>
    </row>
    <row r="11" ht="11.25" customHeight="1">
      <c r="A11" s="84">
        <v>1989.0</v>
      </c>
      <c r="B11" s="25">
        <v>1.8947167268586203E8</v>
      </c>
      <c r="C11" s="25">
        <v>3.1751151371202683E8</v>
      </c>
      <c r="D11" s="25">
        <v>4.34760793771543E7</v>
      </c>
      <c r="E11" s="25">
        <v>1.0376505472157475E7</v>
      </c>
      <c r="F11" s="65">
        <f t="shared" si="1"/>
        <v>560835771.2</v>
      </c>
    </row>
    <row r="12" ht="11.25" customHeight="1">
      <c r="A12" s="84">
        <v>1990.0</v>
      </c>
      <c r="B12" s="21">
        <v>2.1806840997199515E8</v>
      </c>
      <c r="C12" s="25">
        <v>3.3028003359976345E8</v>
      </c>
      <c r="D12" s="25">
        <v>3.069487938996001E7</v>
      </c>
      <c r="E12" s="25">
        <v>4244331.56441657</v>
      </c>
      <c r="F12" s="65">
        <f t="shared" si="1"/>
        <v>583287654.5</v>
      </c>
    </row>
    <row r="13" ht="11.25" customHeight="1">
      <c r="A13" s="84">
        <v>1991.0</v>
      </c>
      <c r="B13" s="25">
        <v>1.7805900386763155E8</v>
      </c>
      <c r="C13" s="25">
        <v>3.475726305230373E8</v>
      </c>
      <c r="D13" s="25">
        <v>5.836473412129148E7</v>
      </c>
      <c r="E13" s="25">
        <v>7691958.619238761</v>
      </c>
      <c r="F13" s="65">
        <f t="shared" si="1"/>
        <v>591688327.1</v>
      </c>
    </row>
    <row r="14" ht="11.25" customHeight="1">
      <c r="A14" s="84">
        <v>1992.0</v>
      </c>
      <c r="B14" s="25">
        <v>2.1091205658787268E8</v>
      </c>
      <c r="C14" s="25">
        <v>3.5050536862599653E8</v>
      </c>
      <c r="D14" s="25">
        <v>2.5695483850313358E7</v>
      </c>
      <c r="E14" s="25">
        <v>1.3710772962252099E7</v>
      </c>
      <c r="F14" s="65">
        <f t="shared" si="1"/>
        <v>600823682</v>
      </c>
    </row>
    <row r="15" ht="11.25" customHeight="1">
      <c r="A15" s="84">
        <v>1993.0</v>
      </c>
      <c r="B15" s="25">
        <v>2.397404098134482E8</v>
      </c>
      <c r="C15" s="25">
        <v>3.97115100529523E8</v>
      </c>
      <c r="D15" s="25">
        <v>2.8316393147721574E7</v>
      </c>
      <c r="E15" s="25">
        <v>2.3748406831545353E7</v>
      </c>
      <c r="F15" s="65">
        <f t="shared" si="1"/>
        <v>688920310.3</v>
      </c>
    </row>
    <row r="16" ht="11.25" customHeight="1">
      <c r="A16" s="84">
        <v>1994.0</v>
      </c>
      <c r="B16" s="25">
        <v>1.8483862768443662E8</v>
      </c>
      <c r="C16" s="25">
        <v>4.003974219297714E8</v>
      </c>
      <c r="D16" s="25">
        <v>5.59670769577884E7</v>
      </c>
      <c r="E16" s="25">
        <v>1.2316044344370134E7</v>
      </c>
      <c r="F16" s="65">
        <f t="shared" si="1"/>
        <v>653519170.9</v>
      </c>
    </row>
    <row r="17" ht="11.25" customHeight="1">
      <c r="A17" s="84">
        <v>1995.0</v>
      </c>
      <c r="B17" s="25">
        <v>2.432496788661452E8</v>
      </c>
      <c r="C17" s="25">
        <v>3.727171207893298E8</v>
      </c>
      <c r="D17" s="25">
        <v>5.774394998452642E7</v>
      </c>
      <c r="E17" s="25">
        <v>1.6415775424303727E7</v>
      </c>
      <c r="F17" s="65">
        <f t="shared" si="1"/>
        <v>690126525.1</v>
      </c>
    </row>
    <row r="18" ht="11.25" customHeight="1">
      <c r="A18" s="84">
        <v>1996.0</v>
      </c>
      <c r="B18" s="25">
        <v>2.7092436094340134E8</v>
      </c>
      <c r="C18" s="25">
        <v>3.96844704908479E8</v>
      </c>
      <c r="D18" s="25">
        <v>4.348220398246356E7</v>
      </c>
      <c r="E18" s="25">
        <v>1.4727100851539375E7</v>
      </c>
      <c r="F18" s="65">
        <f t="shared" si="1"/>
        <v>725978370.7</v>
      </c>
    </row>
    <row r="19" ht="11.25" customHeight="1">
      <c r="A19" s="89">
        <v>1997.0</v>
      </c>
      <c r="B19" s="90">
        <v>2.7332104554E8</v>
      </c>
      <c r="C19" s="90">
        <v>4.1394566883000004E8</v>
      </c>
      <c r="D19" s="90">
        <v>8.026032871000001E7</v>
      </c>
      <c r="E19" s="90">
        <v>2.264402815E7</v>
      </c>
      <c r="F19" s="91">
        <f t="shared" si="1"/>
        <v>790171071.2</v>
      </c>
    </row>
    <row r="20" ht="11.25" customHeight="1">
      <c r="A20" s="89">
        <v>1998.0</v>
      </c>
      <c r="B20" s="90">
        <v>2.5118733382E8</v>
      </c>
      <c r="C20" s="90">
        <v>5.8469844662E8</v>
      </c>
      <c r="D20" s="90">
        <v>7.07604509E7</v>
      </c>
      <c r="E20" s="90">
        <v>1.0379783870000001E7</v>
      </c>
      <c r="F20" s="91">
        <f t="shared" si="1"/>
        <v>917026015.2</v>
      </c>
    </row>
    <row r="21" ht="11.25" customHeight="1">
      <c r="A21" s="89">
        <v>1999.0</v>
      </c>
      <c r="B21" s="90">
        <v>2.6819947833E8</v>
      </c>
      <c r="C21" s="90">
        <v>4.4804058126E8</v>
      </c>
      <c r="D21" s="90">
        <v>9.174607242E7</v>
      </c>
      <c r="E21" s="90">
        <v>1.5979806759999998E7</v>
      </c>
      <c r="F21" s="91">
        <f t="shared" si="1"/>
        <v>823965938.8</v>
      </c>
    </row>
    <row r="22" ht="11.25" customHeight="1">
      <c r="A22" s="84">
        <v>2000.0</v>
      </c>
      <c r="B22" s="25">
        <v>2.5161197257000002E8</v>
      </c>
      <c r="C22" s="25">
        <v>5.6465201882E8</v>
      </c>
      <c r="D22" s="25">
        <v>5.4101784239999995E7</v>
      </c>
      <c r="E22" s="25">
        <v>2.358536979E7</v>
      </c>
      <c r="F22" s="65">
        <f t="shared" si="1"/>
        <v>893951145.4</v>
      </c>
    </row>
    <row r="23" ht="11.25" customHeight="1">
      <c r="A23" s="84">
        <v>2001.0</v>
      </c>
      <c r="B23" s="25">
        <v>4.2303234587E8</v>
      </c>
      <c r="C23" s="25">
        <v>4.7609776828999996E8</v>
      </c>
      <c r="D23" s="25">
        <v>7.683230752000001E7</v>
      </c>
      <c r="E23" s="25">
        <v>4.504501783E7</v>
      </c>
      <c r="F23" s="65">
        <f t="shared" si="1"/>
        <v>1021007440</v>
      </c>
    </row>
    <row r="24" ht="11.25" customHeight="1">
      <c r="A24" s="84">
        <v>2002.0</v>
      </c>
      <c r="B24" s="25">
        <v>3.5644000319E8</v>
      </c>
      <c r="C24" s="25">
        <v>5.1739192409999996E8</v>
      </c>
      <c r="D24" s="25">
        <v>8.607176571E7</v>
      </c>
      <c r="E24" s="25">
        <v>7.010517343E7</v>
      </c>
      <c r="F24" s="65">
        <f t="shared" si="1"/>
        <v>1030008866</v>
      </c>
    </row>
    <row r="25" ht="11.25" customHeight="1">
      <c r="A25" s="84">
        <v>2003.0</v>
      </c>
      <c r="B25" s="25">
        <v>3.4437079553E8</v>
      </c>
      <c r="C25" s="25">
        <v>5.2658283353999996E8</v>
      </c>
      <c r="D25" s="25">
        <v>5.242752044E7</v>
      </c>
      <c r="E25" s="25">
        <v>7.272516716E7</v>
      </c>
      <c r="F25" s="65">
        <f t="shared" si="1"/>
        <v>996106316.7</v>
      </c>
    </row>
    <row r="26" ht="11.25" customHeight="1">
      <c r="A26" s="84">
        <v>2004.0</v>
      </c>
      <c r="B26" s="25">
        <v>4.3525103874999994E8</v>
      </c>
      <c r="C26" s="25">
        <v>5.4942258879E8</v>
      </c>
      <c r="D26" s="25">
        <v>1.0650838899999999E8</v>
      </c>
      <c r="E26" s="25">
        <v>4.310750834E7</v>
      </c>
      <c r="F26" s="65">
        <f t="shared" si="1"/>
        <v>1134289525</v>
      </c>
    </row>
    <row r="27" ht="11.25" customHeight="1">
      <c r="A27" s="84">
        <v>2005.0</v>
      </c>
      <c r="B27" s="25">
        <v>3.7390726701000005E8</v>
      </c>
      <c r="C27" s="25">
        <v>4.7721684042E8</v>
      </c>
      <c r="D27" s="25">
        <v>1.5956117432E8</v>
      </c>
      <c r="E27" s="25">
        <v>1.5803935210000003E7</v>
      </c>
      <c r="F27" s="65">
        <f t="shared" si="1"/>
        <v>1026489217</v>
      </c>
    </row>
    <row r="28" ht="11.25" customHeight="1">
      <c r="A28" s="84">
        <v>2006.0</v>
      </c>
      <c r="B28" s="25">
        <v>4.9733032569E8</v>
      </c>
      <c r="C28" s="25">
        <v>4.9899952714E8</v>
      </c>
      <c r="D28" s="25">
        <v>9.762304089E7</v>
      </c>
      <c r="E28" s="25">
        <v>2.1484756799999997E7</v>
      </c>
      <c r="F28" s="65">
        <f t="shared" si="1"/>
        <v>1115437651</v>
      </c>
    </row>
    <row r="29" ht="11.25" customHeight="1">
      <c r="A29" s="84">
        <v>2007.0</v>
      </c>
      <c r="B29" s="25">
        <v>3.8092087303E8</v>
      </c>
      <c r="C29" s="25">
        <v>5.2990305062999994E8</v>
      </c>
      <c r="D29" s="25">
        <v>1.2715844872E8</v>
      </c>
      <c r="E29" s="25">
        <v>1.636910815E7</v>
      </c>
      <c r="F29" s="65">
        <f t="shared" si="1"/>
        <v>1054351481</v>
      </c>
    </row>
    <row r="30" ht="11.25" customHeight="1">
      <c r="A30" s="84">
        <v>2008.0</v>
      </c>
      <c r="B30" s="25">
        <v>5.1434462509999996E8</v>
      </c>
      <c r="C30" s="25">
        <v>4.987787182699999E8</v>
      </c>
      <c r="D30" s="25">
        <v>1.0400844578E8</v>
      </c>
      <c r="E30" s="25">
        <v>1.7296261060000002E7</v>
      </c>
      <c r="F30" s="65">
        <f t="shared" si="1"/>
        <v>1134428050</v>
      </c>
    </row>
    <row r="31" ht="11.25" customHeight="1">
      <c r="A31" s="84">
        <v>2009.0</v>
      </c>
      <c r="B31" s="25">
        <v>4.3767634034999996E8</v>
      </c>
      <c r="C31" s="25">
        <v>6.354643891E8</v>
      </c>
      <c r="D31" s="25">
        <v>1.1611603455E8</v>
      </c>
      <c r="E31" s="25">
        <v>3.756150050000001E7</v>
      </c>
      <c r="F31" s="65">
        <f t="shared" si="1"/>
        <v>1226818265</v>
      </c>
    </row>
    <row r="32" ht="11.25" customHeight="1">
      <c r="A32" s="84">
        <v>2010.0</v>
      </c>
      <c r="B32" s="25">
        <v>4.4161394574999994E8</v>
      </c>
      <c r="C32" s="25">
        <v>6.516906256299999E8</v>
      </c>
      <c r="D32" s="25">
        <v>1.89511292E8</v>
      </c>
      <c r="E32" s="25">
        <v>1.577452466E7</v>
      </c>
      <c r="F32" s="65">
        <f t="shared" si="1"/>
        <v>1298590388</v>
      </c>
    </row>
    <row r="33" ht="11.25" customHeight="1">
      <c r="A33" s="84">
        <v>2011.0</v>
      </c>
      <c r="B33" s="25">
        <v>5.4005420327E8</v>
      </c>
      <c r="C33" s="25">
        <v>6.4636878398E8</v>
      </c>
      <c r="D33" s="25">
        <v>1.4428544922000003E8</v>
      </c>
      <c r="E33" s="25">
        <v>2.6195496729999997E7</v>
      </c>
      <c r="F33" s="65">
        <f t="shared" si="1"/>
        <v>1356903933</v>
      </c>
    </row>
    <row r="34" ht="11.25" customHeight="1">
      <c r="A34" s="84">
        <v>2012.0</v>
      </c>
      <c r="B34" s="25">
        <v>5.0264632495000005E8</v>
      </c>
      <c r="C34" s="25">
        <v>5.7542394867E8</v>
      </c>
      <c r="D34" s="25">
        <v>1.6528037949E8</v>
      </c>
      <c r="E34" s="25">
        <v>4.543955981E7</v>
      </c>
      <c r="F34" s="65">
        <f t="shared" si="1"/>
        <v>1288790213</v>
      </c>
    </row>
    <row r="35" ht="11.25" customHeight="1">
      <c r="A35" s="84">
        <v>2013.0</v>
      </c>
      <c r="B35" s="25">
        <v>3.9333556345E8</v>
      </c>
      <c r="C35" s="25">
        <v>6.8577268152E8</v>
      </c>
      <c r="D35" s="25">
        <v>9.535791069E7</v>
      </c>
      <c r="E35" s="25">
        <v>5.8223296550000004E7</v>
      </c>
      <c r="F35" s="65">
        <f t="shared" si="1"/>
        <v>1232689452</v>
      </c>
    </row>
    <row r="36" ht="11.25" customHeight="1">
      <c r="A36" s="87">
        <v>2014.0</v>
      </c>
      <c r="B36" s="92">
        <v>5.6403899708E8</v>
      </c>
      <c r="C36" s="92">
        <v>6.0688838833E8</v>
      </c>
      <c r="D36" s="92">
        <v>7.147899263E7</v>
      </c>
      <c r="E36" s="92">
        <v>6.495930729E7</v>
      </c>
      <c r="F36" s="65">
        <f t="shared" si="1"/>
        <v>1307365685</v>
      </c>
    </row>
    <row r="37" ht="11.25" customHeight="1">
      <c r="A37" s="84">
        <v>2015.0</v>
      </c>
      <c r="B37" s="25">
        <v>4.4293661941E8</v>
      </c>
      <c r="C37" s="25">
        <v>6.989703907500001E8</v>
      </c>
      <c r="D37" s="25">
        <v>1.2244786095E8</v>
      </c>
      <c r="E37" s="25">
        <v>4.537822230999999E7</v>
      </c>
      <c r="F37" s="65">
        <f t="shared" si="1"/>
        <v>1309733093</v>
      </c>
    </row>
    <row r="38" ht="11.25" customHeight="1">
      <c r="A38" s="87">
        <v>2016.0</v>
      </c>
      <c r="B38" s="92">
        <v>4.7136552674E8</v>
      </c>
      <c r="C38" s="92">
        <v>7.4792835186E8</v>
      </c>
      <c r="D38" s="92">
        <v>1.2585176222999999E8</v>
      </c>
      <c r="E38" s="92">
        <v>2.1209154940000005E7</v>
      </c>
      <c r="F38" s="65">
        <f t="shared" si="1"/>
        <v>1366354796</v>
      </c>
    </row>
    <row r="39" ht="11.25" customHeight="1">
      <c r="A39" s="84">
        <v>2017.0</v>
      </c>
      <c r="B39" s="25">
        <v>4.918658744E8</v>
      </c>
      <c r="C39" s="25">
        <v>6.751867810600001E8</v>
      </c>
      <c r="D39" s="25">
        <v>1.5748757470000002E8</v>
      </c>
      <c r="E39" s="25">
        <v>3.3317360970000003E7</v>
      </c>
      <c r="F39" s="65">
        <f t="shared" si="1"/>
        <v>1357857591</v>
      </c>
    </row>
    <row r="40" ht="11.25" customHeight="1">
      <c r="A40" s="87">
        <v>2018.0</v>
      </c>
      <c r="B40" s="92">
        <v>4.9349456254E8</v>
      </c>
      <c r="C40" s="92">
        <v>6.1104505427E8</v>
      </c>
      <c r="D40" s="92">
        <v>1.8214034008999997E8</v>
      </c>
      <c r="E40" s="92">
        <v>2.399269095E7</v>
      </c>
      <c r="F40" s="65">
        <f t="shared" si="1"/>
        <v>1310672648</v>
      </c>
    </row>
    <row r="41" ht="11.25" customHeight="1">
      <c r="A41" s="84">
        <v>2019.0</v>
      </c>
      <c r="B41" s="25">
        <v>4.6767802818999994E8</v>
      </c>
      <c r="C41" s="25">
        <v>8.0846713397E8</v>
      </c>
      <c r="D41" s="25">
        <v>1.0888521744E8</v>
      </c>
      <c r="E41" s="25">
        <v>3.764809645E7</v>
      </c>
      <c r="F41" s="65">
        <f t="shared" si="1"/>
        <v>1422678476</v>
      </c>
    </row>
    <row r="42" ht="11.25" customHeight="1">
      <c r="A42" s="87">
        <v>2020.0</v>
      </c>
      <c r="B42" s="92">
        <v>1.8023009471999997E8</v>
      </c>
      <c r="C42" s="92">
        <v>1.8553351611000004E8</v>
      </c>
      <c r="D42" s="92">
        <v>4.1198422330000006E7</v>
      </c>
      <c r="E42" s="92">
        <v>1.661402104E7</v>
      </c>
      <c r="F42" s="65">
        <f t="shared" si="1"/>
        <v>423576054.2</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86"/>
    <col customWidth="1" min="2" max="2" width="13.71"/>
    <col customWidth="1" min="3" max="4" width="15.71"/>
    <col customWidth="1" min="5" max="5" width="11.71"/>
    <col customWidth="1" min="6" max="6" width="9.71"/>
  </cols>
  <sheetData>
    <row r="1" ht="11.25" customHeight="1">
      <c r="A1" s="62" t="s">
        <v>29</v>
      </c>
      <c r="B1" s="18" t="s">
        <v>62</v>
      </c>
      <c r="C1" s="18" t="s">
        <v>63</v>
      </c>
      <c r="D1" s="18" t="s">
        <v>64</v>
      </c>
      <c r="E1" s="18" t="s">
        <v>65</v>
      </c>
      <c r="F1" s="18" t="s">
        <v>53</v>
      </c>
    </row>
    <row r="2" ht="11.25" customHeight="1">
      <c r="A2" s="84">
        <v>1980.0</v>
      </c>
      <c r="B2" s="27"/>
      <c r="C2" s="27"/>
      <c r="D2" s="27"/>
      <c r="E2" s="27"/>
      <c r="F2" s="68"/>
    </row>
    <row r="3" ht="11.25" customHeight="1">
      <c r="A3" s="84">
        <v>1981.0</v>
      </c>
      <c r="B3" s="27"/>
      <c r="C3" s="27"/>
      <c r="D3" s="27"/>
      <c r="E3" s="27"/>
      <c r="F3" s="68"/>
    </row>
    <row r="4" ht="11.25" customHeight="1">
      <c r="A4" s="84">
        <v>1982.0</v>
      </c>
      <c r="B4" s="27"/>
      <c r="C4" s="27"/>
      <c r="D4" s="27"/>
      <c r="E4" s="27"/>
      <c r="F4" s="68"/>
    </row>
    <row r="5" ht="11.25" customHeight="1">
      <c r="A5" s="84">
        <v>1983.0</v>
      </c>
      <c r="B5" s="27"/>
      <c r="C5" s="27"/>
      <c r="D5" s="27"/>
      <c r="E5" s="27"/>
      <c r="F5" s="68"/>
    </row>
    <row r="6" ht="11.25" customHeight="1">
      <c r="A6" s="84">
        <v>1984.0</v>
      </c>
      <c r="B6" s="27"/>
      <c r="C6" s="27"/>
      <c r="D6" s="27"/>
      <c r="E6" s="27"/>
      <c r="F6" s="68"/>
    </row>
    <row r="7" ht="11.25" customHeight="1">
      <c r="A7" s="84">
        <v>1985.0</v>
      </c>
      <c r="B7" s="27"/>
      <c r="C7" s="27"/>
      <c r="D7" s="27"/>
      <c r="E7" s="27"/>
      <c r="F7" s="68"/>
    </row>
    <row r="8" ht="11.25" customHeight="1">
      <c r="A8" s="84">
        <v>1986.0</v>
      </c>
      <c r="B8" s="27"/>
      <c r="C8" s="27"/>
      <c r="D8" s="27"/>
      <c r="E8" s="27"/>
      <c r="F8" s="68"/>
    </row>
    <row r="9" ht="11.25" customHeight="1">
      <c r="A9" s="84">
        <v>1987.0</v>
      </c>
      <c r="B9" s="27"/>
      <c r="C9" s="27"/>
      <c r="D9" s="27"/>
      <c r="E9" s="27"/>
      <c r="F9" s="68"/>
    </row>
    <row r="10" ht="11.25" customHeight="1">
      <c r="A10" s="84">
        <v>1988.0</v>
      </c>
      <c r="B10" s="27"/>
      <c r="C10" s="27"/>
      <c r="D10" s="27"/>
      <c r="E10" s="27"/>
      <c r="F10" s="68"/>
    </row>
    <row r="11" ht="11.25" customHeight="1">
      <c r="A11" s="84">
        <v>1989.0</v>
      </c>
      <c r="B11" s="27"/>
      <c r="C11" s="27"/>
      <c r="D11" s="27"/>
      <c r="E11" s="27"/>
      <c r="F11" s="68"/>
    </row>
    <row r="12" ht="11.25" customHeight="1">
      <c r="A12" s="84">
        <v>1990.0</v>
      </c>
      <c r="B12" s="93"/>
      <c r="C12" s="27"/>
      <c r="D12" s="27"/>
      <c r="E12" s="27"/>
      <c r="F12" s="68"/>
    </row>
    <row r="13" ht="11.25" customHeight="1">
      <c r="A13" s="84">
        <v>1991.0</v>
      </c>
      <c r="B13" s="27"/>
      <c r="C13" s="27"/>
      <c r="D13" s="27"/>
      <c r="E13" s="27"/>
      <c r="F13" s="68"/>
    </row>
    <row r="14" ht="11.25" customHeight="1">
      <c r="A14" s="84">
        <v>1992.0</v>
      </c>
      <c r="B14" s="27">
        <v>1218563.0</v>
      </c>
      <c r="C14" s="27">
        <v>1960562.0</v>
      </c>
      <c r="D14" s="27">
        <v>348491.0</v>
      </c>
      <c r="E14" s="27">
        <v>71375.0</v>
      </c>
      <c r="F14" s="68">
        <f t="shared" ref="F14:F42" si="1">B14+C14+D14+E14</f>
        <v>3598991</v>
      </c>
    </row>
    <row r="15" ht="11.25" customHeight="1">
      <c r="A15" s="84">
        <v>1993.0</v>
      </c>
      <c r="B15" s="27">
        <v>1238453.0</v>
      </c>
      <c r="C15" s="27">
        <v>2063267.0</v>
      </c>
      <c r="D15" s="27">
        <v>255202.0</v>
      </c>
      <c r="E15" s="27">
        <v>160570.0</v>
      </c>
      <c r="F15" s="68">
        <f t="shared" si="1"/>
        <v>3717492</v>
      </c>
    </row>
    <row r="16" ht="11.25" customHeight="1">
      <c r="A16" s="84">
        <v>1994.0</v>
      </c>
      <c r="B16" s="27">
        <v>1164082.0</v>
      </c>
      <c r="C16" s="27">
        <v>2173353.0</v>
      </c>
      <c r="D16" s="27">
        <v>347683.0</v>
      </c>
      <c r="E16" s="27">
        <v>93491.0</v>
      </c>
      <c r="F16" s="68">
        <f t="shared" si="1"/>
        <v>3778609</v>
      </c>
    </row>
    <row r="17" ht="11.25" customHeight="1">
      <c r="A17" s="84">
        <v>1995.0</v>
      </c>
      <c r="B17" s="27">
        <v>1298453.0</v>
      </c>
      <c r="C17" s="27">
        <v>2142275.0</v>
      </c>
      <c r="D17" s="27">
        <v>363923.0</v>
      </c>
      <c r="E17" s="27">
        <v>104822.0</v>
      </c>
      <c r="F17" s="68">
        <f t="shared" si="1"/>
        <v>3909473</v>
      </c>
    </row>
    <row r="18" ht="11.25" customHeight="1">
      <c r="A18" s="84">
        <v>1996.0</v>
      </c>
      <c r="B18" s="27">
        <v>1653924.347028455</v>
      </c>
      <c r="C18" s="27">
        <v>2165842.3178735403</v>
      </c>
      <c r="D18" s="27">
        <v>308328.6779467201</v>
      </c>
      <c r="E18" s="27">
        <v>83085.6571512844</v>
      </c>
      <c r="F18" s="68">
        <f t="shared" si="1"/>
        <v>4211181</v>
      </c>
    </row>
    <row r="19" ht="11.25" customHeight="1">
      <c r="A19" s="89">
        <v>1997.0</v>
      </c>
      <c r="B19" s="94">
        <v>1646651.0</v>
      </c>
      <c r="C19" s="94">
        <v>2275237.0</v>
      </c>
      <c r="D19" s="94">
        <v>394795.0</v>
      </c>
      <c r="E19" s="94">
        <v>176735.0</v>
      </c>
      <c r="F19" s="95">
        <f t="shared" si="1"/>
        <v>4493418</v>
      </c>
    </row>
    <row r="20" ht="11.25" customHeight="1">
      <c r="A20" s="89">
        <v>1998.0</v>
      </c>
      <c r="B20" s="94">
        <v>1455967.0499999998</v>
      </c>
      <c r="C20" s="94">
        <v>2623447.6500000004</v>
      </c>
      <c r="D20" s="94">
        <v>487744.14999999997</v>
      </c>
      <c r="E20" s="94">
        <v>60413.53999999999</v>
      </c>
      <c r="F20" s="95">
        <f t="shared" si="1"/>
        <v>4627572.39</v>
      </c>
    </row>
    <row r="21" ht="11.25" customHeight="1">
      <c r="A21" s="89">
        <v>1999.0</v>
      </c>
      <c r="B21" s="94">
        <v>1783919.0</v>
      </c>
      <c r="C21" s="94">
        <v>2561956.0</v>
      </c>
      <c r="D21" s="94">
        <v>535768.0</v>
      </c>
      <c r="E21" s="94">
        <v>117354.0</v>
      </c>
      <c r="F21" s="95">
        <f t="shared" si="1"/>
        <v>4998997</v>
      </c>
    </row>
    <row r="22" ht="11.25" customHeight="1">
      <c r="A22" s="84">
        <v>2000.0</v>
      </c>
      <c r="B22" s="27">
        <v>1589050.0</v>
      </c>
      <c r="C22" s="27">
        <v>3115826.0</v>
      </c>
      <c r="D22" s="27">
        <v>369473.0</v>
      </c>
      <c r="E22" s="27">
        <v>175821.0</v>
      </c>
      <c r="F22" s="68">
        <f t="shared" si="1"/>
        <v>5250170</v>
      </c>
    </row>
    <row r="23" ht="11.25" customHeight="1">
      <c r="A23" s="84">
        <v>2001.0</v>
      </c>
      <c r="B23" s="27">
        <v>2273260.0</v>
      </c>
      <c r="C23" s="27">
        <v>2516745.0</v>
      </c>
      <c r="D23" s="27">
        <v>543970.0</v>
      </c>
      <c r="E23" s="27">
        <v>199745.0</v>
      </c>
      <c r="F23" s="68">
        <f t="shared" si="1"/>
        <v>5533720</v>
      </c>
    </row>
    <row r="24" ht="11.25" customHeight="1">
      <c r="A24" s="84">
        <v>2002.0</v>
      </c>
      <c r="B24" s="27">
        <v>2111898.0</v>
      </c>
      <c r="C24" s="27">
        <v>2716128.0</v>
      </c>
      <c r="D24" s="27">
        <v>502953.0</v>
      </c>
      <c r="E24" s="27">
        <v>293265.0</v>
      </c>
      <c r="F24" s="68">
        <f t="shared" si="1"/>
        <v>5624244</v>
      </c>
    </row>
    <row r="25" ht="11.25" customHeight="1">
      <c r="A25" s="84">
        <v>2003.0</v>
      </c>
      <c r="B25" s="27">
        <v>2359448.83</v>
      </c>
      <c r="C25" s="27">
        <v>2704056.81</v>
      </c>
      <c r="D25" s="27">
        <v>391410.71</v>
      </c>
      <c r="E25" s="27">
        <v>318598.67</v>
      </c>
      <c r="F25" s="68">
        <f t="shared" si="1"/>
        <v>5773515.02</v>
      </c>
    </row>
    <row r="26" ht="11.25" customHeight="1">
      <c r="A26" s="84">
        <v>2004.0</v>
      </c>
      <c r="B26" s="27">
        <v>2502665.0</v>
      </c>
      <c r="C26" s="27">
        <v>2732268.0</v>
      </c>
      <c r="D26" s="27">
        <v>523650.00000000006</v>
      </c>
      <c r="E26" s="27">
        <v>271069.0</v>
      </c>
      <c r="F26" s="68">
        <f t="shared" si="1"/>
        <v>6029652</v>
      </c>
    </row>
    <row r="27" ht="11.25" customHeight="1">
      <c r="A27" s="84">
        <v>2005.0</v>
      </c>
      <c r="B27" s="27">
        <v>2536350.0</v>
      </c>
      <c r="C27" s="27">
        <v>2567814.0</v>
      </c>
      <c r="D27" s="27">
        <v>799281.0000000001</v>
      </c>
      <c r="E27" s="27">
        <v>160163.0</v>
      </c>
      <c r="F27" s="68">
        <f t="shared" si="1"/>
        <v>6063608</v>
      </c>
    </row>
    <row r="28" ht="11.25" customHeight="1">
      <c r="A28" s="84">
        <v>2006.0</v>
      </c>
      <c r="B28" s="27">
        <v>2737271.0</v>
      </c>
      <c r="C28" s="27">
        <v>2658712.0</v>
      </c>
      <c r="D28" s="27">
        <v>620664.0</v>
      </c>
      <c r="E28" s="27">
        <v>198432.0</v>
      </c>
      <c r="F28" s="68">
        <f t="shared" si="1"/>
        <v>6215079</v>
      </c>
    </row>
    <row r="29" ht="11.25" customHeight="1">
      <c r="A29" s="84">
        <v>2007.0</v>
      </c>
      <c r="B29" s="27">
        <v>2688210.0</v>
      </c>
      <c r="C29" s="27">
        <v>2706882.0000000005</v>
      </c>
      <c r="D29" s="27">
        <v>717800.0</v>
      </c>
      <c r="E29" s="27">
        <v>150295.99999999997</v>
      </c>
      <c r="F29" s="68">
        <f t="shared" si="1"/>
        <v>6263188</v>
      </c>
    </row>
    <row r="30" ht="11.25" customHeight="1">
      <c r="A30" s="84">
        <v>2008.0</v>
      </c>
      <c r="B30" s="27">
        <v>2906614.0</v>
      </c>
      <c r="C30" s="27">
        <v>2798747.0000000005</v>
      </c>
      <c r="D30" s="27">
        <v>688044.0000000001</v>
      </c>
      <c r="E30" s="27">
        <v>152727.0</v>
      </c>
      <c r="F30" s="68">
        <f t="shared" si="1"/>
        <v>6546132</v>
      </c>
    </row>
    <row r="31" ht="11.25" customHeight="1">
      <c r="A31" s="84">
        <v>2009.0</v>
      </c>
      <c r="B31" s="27">
        <v>2835570.0</v>
      </c>
      <c r="C31" s="27">
        <v>2928463.0000000005</v>
      </c>
      <c r="D31" s="27">
        <v>648744.0</v>
      </c>
      <c r="E31" s="27">
        <v>262051.99999999997</v>
      </c>
      <c r="F31" s="68">
        <f t="shared" si="1"/>
        <v>6674829</v>
      </c>
    </row>
    <row r="32" ht="11.25" customHeight="1">
      <c r="A32" s="84">
        <v>2010.0</v>
      </c>
      <c r="B32" s="27">
        <v>2793033.0</v>
      </c>
      <c r="C32" s="27">
        <v>2939245.0</v>
      </c>
      <c r="D32" s="27">
        <v>938349.0</v>
      </c>
      <c r="E32" s="27">
        <v>132652.0</v>
      </c>
      <c r="F32" s="68">
        <f t="shared" si="1"/>
        <v>6803279</v>
      </c>
    </row>
    <row r="33" ht="11.25" customHeight="1">
      <c r="A33" s="84">
        <v>2011.0</v>
      </c>
      <c r="B33" s="27">
        <v>3002535.0</v>
      </c>
      <c r="C33" s="27">
        <v>3051042.0000000005</v>
      </c>
      <c r="D33" s="27">
        <v>745847.9999999999</v>
      </c>
      <c r="E33" s="27">
        <v>194650.0</v>
      </c>
      <c r="F33" s="68">
        <f t="shared" si="1"/>
        <v>6994075</v>
      </c>
    </row>
    <row r="34" ht="11.25" customHeight="1">
      <c r="A34" s="84">
        <v>2012.0</v>
      </c>
      <c r="B34" s="27">
        <v>3209731.9999999995</v>
      </c>
      <c r="C34" s="27">
        <v>2860996.0</v>
      </c>
      <c r="D34" s="27">
        <v>782070.9999999999</v>
      </c>
      <c r="E34" s="27">
        <v>246615.0</v>
      </c>
      <c r="F34" s="68">
        <f t="shared" si="1"/>
        <v>7099414</v>
      </c>
    </row>
    <row r="35" ht="11.25" customHeight="1">
      <c r="A35" s="84">
        <v>2013.0</v>
      </c>
      <c r="B35" s="27">
        <v>2955793.0</v>
      </c>
      <c r="C35" s="27">
        <v>3321900.0000000005</v>
      </c>
      <c r="D35" s="27">
        <v>597975.0</v>
      </c>
      <c r="E35" s="27">
        <v>329921.00000000006</v>
      </c>
      <c r="F35" s="68">
        <f t="shared" si="1"/>
        <v>7205589</v>
      </c>
    </row>
    <row r="36" ht="11.25" customHeight="1">
      <c r="A36" s="84">
        <v>2014.0</v>
      </c>
      <c r="B36" s="27">
        <v>3477757.0</v>
      </c>
      <c r="C36" s="27">
        <v>3132856.0000000005</v>
      </c>
      <c r="D36" s="27">
        <v>571668.0</v>
      </c>
      <c r="E36" s="27">
        <v>322331.0</v>
      </c>
      <c r="F36" s="68">
        <f t="shared" si="1"/>
        <v>7504612</v>
      </c>
    </row>
    <row r="37" ht="11.25" customHeight="1">
      <c r="A37" s="84">
        <v>2015.0</v>
      </c>
      <c r="B37" s="27">
        <v>3258383.0</v>
      </c>
      <c r="C37" s="27">
        <v>3295293.0000000005</v>
      </c>
      <c r="D37" s="27">
        <v>828044.9999999999</v>
      </c>
      <c r="E37" s="27">
        <v>320904.99999999994</v>
      </c>
      <c r="F37" s="68">
        <f t="shared" si="1"/>
        <v>7702626</v>
      </c>
    </row>
    <row r="38" ht="11.25" customHeight="1">
      <c r="A38" s="84">
        <v>2016.0</v>
      </c>
      <c r="B38" s="27">
        <v>3308788.0</v>
      </c>
      <c r="C38" s="27">
        <v>3653536.0</v>
      </c>
      <c r="D38" s="27">
        <v>774655.0</v>
      </c>
      <c r="E38" s="27">
        <v>193170.99999999997</v>
      </c>
      <c r="F38" s="68">
        <f t="shared" si="1"/>
        <v>7930150</v>
      </c>
    </row>
    <row r="39" ht="11.25" customHeight="1">
      <c r="A39" s="84">
        <v>2017.0</v>
      </c>
      <c r="B39" s="27">
        <v>3611806.0</v>
      </c>
      <c r="C39" s="27">
        <v>3193076.0</v>
      </c>
      <c r="D39" s="27">
        <v>1013711.9999999999</v>
      </c>
      <c r="E39" s="27">
        <v>254259.99999999997</v>
      </c>
      <c r="F39" s="68">
        <f t="shared" si="1"/>
        <v>8072854</v>
      </c>
    </row>
    <row r="40" ht="11.25" customHeight="1">
      <c r="A40" s="84">
        <v>2018.0</v>
      </c>
      <c r="B40" s="27">
        <v>3620655.0</v>
      </c>
      <c r="C40" s="27">
        <v>3282527.9999999995</v>
      </c>
      <c r="D40" s="27">
        <v>1218168.9999999998</v>
      </c>
      <c r="E40" s="27">
        <v>217709.0</v>
      </c>
      <c r="F40" s="68">
        <f t="shared" si="1"/>
        <v>8339061</v>
      </c>
    </row>
    <row r="41" ht="11.25" customHeight="1">
      <c r="A41" s="84">
        <v>2019.0</v>
      </c>
      <c r="B41" s="27">
        <v>3613498.0</v>
      </c>
      <c r="C41" s="27">
        <v>3693270.0</v>
      </c>
      <c r="D41" s="27">
        <v>861509.0</v>
      </c>
      <c r="E41" s="27">
        <v>298543.00000000006</v>
      </c>
      <c r="F41" s="68">
        <f t="shared" si="1"/>
        <v>8466820</v>
      </c>
    </row>
    <row r="42" ht="11.25" customHeight="1">
      <c r="A42" s="84">
        <v>2020.0</v>
      </c>
      <c r="B42" s="27">
        <v>2118707.0</v>
      </c>
      <c r="C42" s="27">
        <v>1391655.0</v>
      </c>
      <c r="D42" s="27">
        <v>410649.00000000006</v>
      </c>
      <c r="E42" s="27">
        <v>231431.0</v>
      </c>
      <c r="F42" s="68">
        <f t="shared" si="1"/>
        <v>4152442</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29"/>
    <col customWidth="1" min="2" max="2" width="6.86"/>
    <col customWidth="1" min="3" max="4" width="7.43"/>
    <col customWidth="1" min="5" max="5" width="6.0"/>
    <col customWidth="1" min="6" max="6" width="6.86"/>
    <col customWidth="1" min="7" max="7" width="5.43"/>
    <col customWidth="1" min="8" max="9" width="4.43"/>
    <col customWidth="1" min="10" max="10" width="5.43"/>
    <col customWidth="1" min="11" max="11" width="6.86"/>
    <col customWidth="1" min="12" max="13" width="4.43"/>
    <col customWidth="1" min="14" max="14" width="5.43"/>
    <col customWidth="1" min="15" max="18" width="4.43"/>
    <col customWidth="1" min="19" max="19" width="5.43"/>
    <col customWidth="1" min="20" max="20" width="4.43"/>
    <col customWidth="1" min="21" max="21" width="5.43"/>
    <col customWidth="1" min="22" max="22" width="4.43"/>
    <col customWidth="1" min="23" max="23" width="5.43"/>
    <col customWidth="1" min="24" max="29" width="4.43"/>
    <col customWidth="1" min="30" max="30" width="5.43"/>
    <col customWidth="1" min="31" max="31" width="4.43"/>
    <col customWidth="1" min="32" max="32" width="5.43"/>
    <col customWidth="1" min="33" max="33" width="7.86"/>
  </cols>
  <sheetData>
    <row r="1" ht="12.0" customHeight="1">
      <c r="A1" s="96" t="s">
        <v>29</v>
      </c>
      <c r="B1" s="97" t="s">
        <v>67</v>
      </c>
      <c r="C1" s="98" t="s">
        <v>68</v>
      </c>
      <c r="D1" s="98" t="s">
        <v>69</v>
      </c>
      <c r="E1" s="98" t="s">
        <v>70</v>
      </c>
      <c r="F1" s="97" t="s">
        <v>71</v>
      </c>
      <c r="G1" s="97" t="s">
        <v>72</v>
      </c>
      <c r="H1" s="97" t="s">
        <v>73</v>
      </c>
      <c r="I1" s="97" t="s">
        <v>74</v>
      </c>
      <c r="J1" s="97" t="s">
        <v>75</v>
      </c>
      <c r="K1" s="97" t="s">
        <v>76</v>
      </c>
      <c r="L1" s="97" t="s">
        <v>77</v>
      </c>
      <c r="M1" s="97" t="s">
        <v>78</v>
      </c>
      <c r="N1" s="97" t="s">
        <v>79</v>
      </c>
      <c r="O1" s="97" t="s">
        <v>80</v>
      </c>
      <c r="P1" s="97" t="s">
        <v>81</v>
      </c>
      <c r="Q1" s="97" t="s">
        <v>82</v>
      </c>
      <c r="R1" s="97" t="s">
        <v>83</v>
      </c>
      <c r="S1" s="97" t="s">
        <v>84</v>
      </c>
      <c r="T1" s="97" t="s">
        <v>85</v>
      </c>
      <c r="U1" s="97" t="s">
        <v>86</v>
      </c>
      <c r="V1" s="97" t="s">
        <v>87</v>
      </c>
      <c r="W1" s="97" t="s">
        <v>88</v>
      </c>
      <c r="X1" s="97" t="s">
        <v>89</v>
      </c>
      <c r="Y1" s="97" t="s">
        <v>90</v>
      </c>
      <c r="Z1" s="97" t="s">
        <v>91</v>
      </c>
      <c r="AA1" s="97" t="s">
        <v>92</v>
      </c>
      <c r="AB1" s="97" t="s">
        <v>93</v>
      </c>
      <c r="AC1" s="97" t="s">
        <v>94</v>
      </c>
      <c r="AD1" s="97" t="s">
        <v>95</v>
      </c>
      <c r="AE1" s="97" t="s">
        <v>96</v>
      </c>
      <c r="AF1" s="97" t="s">
        <v>97</v>
      </c>
      <c r="AG1" s="97" t="s">
        <v>39</v>
      </c>
    </row>
    <row r="2" ht="12.0" customHeight="1">
      <c r="A2" s="99">
        <v>1992.0</v>
      </c>
      <c r="B2" s="100">
        <f t="shared" ref="B2:B30" si="1">SUM(C2:E2)</f>
        <v>1464</v>
      </c>
      <c r="C2" s="101">
        <v>1362.0</v>
      </c>
      <c r="D2" s="101">
        <v>78.0</v>
      </c>
      <c r="E2" s="101">
        <v>24.0</v>
      </c>
      <c r="F2" s="100">
        <v>1177.0</v>
      </c>
      <c r="G2" s="102">
        <v>99.0</v>
      </c>
      <c r="H2" s="102">
        <v>8.0</v>
      </c>
      <c r="I2" s="102">
        <v>22.0</v>
      </c>
      <c r="J2" s="102">
        <v>63.0</v>
      </c>
      <c r="K2" s="102">
        <v>226.0</v>
      </c>
      <c r="L2" s="102">
        <v>14.0</v>
      </c>
      <c r="M2" s="102">
        <v>5.0</v>
      </c>
      <c r="N2" s="102">
        <v>181.0</v>
      </c>
      <c r="O2" s="102">
        <v>16.0</v>
      </c>
      <c r="P2" s="102">
        <v>28.0</v>
      </c>
      <c r="Q2" s="102">
        <v>16.0</v>
      </c>
      <c r="R2" s="102">
        <v>98.0</v>
      </c>
      <c r="S2" s="102">
        <v>52.0</v>
      </c>
      <c r="T2" s="102">
        <v>7.0</v>
      </c>
      <c r="U2" s="102">
        <v>15.0</v>
      </c>
      <c r="V2" s="102">
        <v>8.0</v>
      </c>
      <c r="W2" s="102">
        <v>36.0</v>
      </c>
      <c r="X2" s="102">
        <v>15.0</v>
      </c>
      <c r="Y2" s="102"/>
      <c r="Z2" s="102">
        <v>4.0</v>
      </c>
      <c r="AA2" s="102">
        <v>180.0</v>
      </c>
      <c r="AB2" s="102">
        <v>14.0</v>
      </c>
      <c r="AC2" s="102">
        <v>8.0</v>
      </c>
      <c r="AD2" s="102">
        <v>93.0</v>
      </c>
      <c r="AE2" s="102">
        <v>6.0</v>
      </c>
      <c r="AF2" s="100">
        <v>97.0</v>
      </c>
      <c r="AG2" s="103">
        <f t="shared" ref="AG2:AG30" si="2">B2+SUM(F2:AF2)</f>
        <v>3952</v>
      </c>
    </row>
    <row r="3" ht="12.0" customHeight="1">
      <c r="A3" s="99">
        <v>1993.0</v>
      </c>
      <c r="B3" s="100">
        <f t="shared" si="1"/>
        <v>1547</v>
      </c>
      <c r="C3" s="101">
        <v>1440.0</v>
      </c>
      <c r="D3" s="101">
        <v>81.0</v>
      </c>
      <c r="E3" s="101">
        <v>26.0</v>
      </c>
      <c r="F3" s="100">
        <v>1176.0</v>
      </c>
      <c r="G3" s="102">
        <v>112.0</v>
      </c>
      <c r="H3" s="102">
        <v>9.0</v>
      </c>
      <c r="I3" s="102">
        <v>24.0</v>
      </c>
      <c r="J3" s="102">
        <v>57.0</v>
      </c>
      <c r="K3" s="102">
        <v>202.0</v>
      </c>
      <c r="L3" s="102">
        <v>14.0</v>
      </c>
      <c r="M3" s="102">
        <v>5.0</v>
      </c>
      <c r="N3" s="102">
        <v>203.0</v>
      </c>
      <c r="O3" s="102">
        <v>13.0</v>
      </c>
      <c r="P3" s="102">
        <v>39.0</v>
      </c>
      <c r="Q3" s="102">
        <v>17.0</v>
      </c>
      <c r="R3" s="102">
        <v>78.0</v>
      </c>
      <c r="S3" s="102">
        <v>48.0</v>
      </c>
      <c r="T3" s="102">
        <v>5.0</v>
      </c>
      <c r="U3" s="102">
        <v>14.0</v>
      </c>
      <c r="V3" s="102">
        <v>6.0</v>
      </c>
      <c r="W3" s="102">
        <v>35.0</v>
      </c>
      <c r="X3" s="102">
        <v>11.0</v>
      </c>
      <c r="Y3" s="102"/>
      <c r="Z3" s="102">
        <v>3.0</v>
      </c>
      <c r="AA3" s="102">
        <v>188.0</v>
      </c>
      <c r="AB3" s="102">
        <v>20.0</v>
      </c>
      <c r="AC3" s="102">
        <v>9.0</v>
      </c>
      <c r="AD3" s="102">
        <v>104.0</v>
      </c>
      <c r="AE3" s="102">
        <v>11.0</v>
      </c>
      <c r="AF3" s="100">
        <v>116.0</v>
      </c>
      <c r="AG3" s="103">
        <f t="shared" si="2"/>
        <v>4066</v>
      </c>
    </row>
    <row r="4" ht="12.0" customHeight="1">
      <c r="A4" s="99">
        <v>1994.0</v>
      </c>
      <c r="B4" s="100">
        <f t="shared" si="1"/>
        <v>1635</v>
      </c>
      <c r="C4" s="101">
        <v>1497.0</v>
      </c>
      <c r="D4" s="101">
        <v>96.0</v>
      </c>
      <c r="E4" s="101">
        <v>42.0</v>
      </c>
      <c r="F4" s="100">
        <v>1214.0</v>
      </c>
      <c r="G4" s="102">
        <v>114.0</v>
      </c>
      <c r="H4" s="102">
        <v>13.0</v>
      </c>
      <c r="I4" s="102">
        <v>24.0</v>
      </c>
      <c r="J4" s="102">
        <v>66.0</v>
      </c>
      <c r="K4" s="102">
        <v>208.0</v>
      </c>
      <c r="L4" s="102">
        <v>9.0</v>
      </c>
      <c r="M4" s="102">
        <v>7.0</v>
      </c>
      <c r="N4" s="102">
        <v>213.0</v>
      </c>
      <c r="O4" s="102">
        <v>13.0</v>
      </c>
      <c r="P4" s="102">
        <v>23.0</v>
      </c>
      <c r="Q4" s="102">
        <v>17.0</v>
      </c>
      <c r="R4" s="102">
        <v>61.0</v>
      </c>
      <c r="S4" s="102">
        <v>48.0</v>
      </c>
      <c r="T4" s="102">
        <v>10.0</v>
      </c>
      <c r="U4" s="102">
        <v>17.0</v>
      </c>
      <c r="V4" s="102">
        <v>3.0</v>
      </c>
      <c r="W4" s="102">
        <v>35.0</v>
      </c>
      <c r="X4" s="102">
        <v>18.0</v>
      </c>
      <c r="Y4" s="102">
        <v>12.0</v>
      </c>
      <c r="Z4" s="102">
        <v>15.0</v>
      </c>
      <c r="AA4" s="102">
        <v>141.0</v>
      </c>
      <c r="AB4" s="102">
        <v>24.0</v>
      </c>
      <c r="AC4" s="102">
        <v>8.0</v>
      </c>
      <c r="AD4" s="102">
        <v>117.0</v>
      </c>
      <c r="AE4" s="102">
        <v>17.0</v>
      </c>
      <c r="AF4" s="100">
        <v>109.0</v>
      </c>
      <c r="AG4" s="103">
        <f t="shared" si="2"/>
        <v>4191</v>
      </c>
    </row>
    <row r="5" ht="12.0" customHeight="1">
      <c r="A5" s="99">
        <v>1995.0</v>
      </c>
      <c r="B5" s="100">
        <f t="shared" si="1"/>
        <v>1527</v>
      </c>
      <c r="C5" s="101">
        <v>1366.0</v>
      </c>
      <c r="D5" s="101">
        <v>106.0</v>
      </c>
      <c r="E5" s="101">
        <v>55.0</v>
      </c>
      <c r="F5" s="100">
        <v>1184.0</v>
      </c>
      <c r="G5" s="102">
        <v>106.0</v>
      </c>
      <c r="H5" s="102">
        <v>14.0</v>
      </c>
      <c r="I5" s="102">
        <v>24.0</v>
      </c>
      <c r="J5" s="102">
        <v>63.0</v>
      </c>
      <c r="K5" s="102">
        <v>230.0</v>
      </c>
      <c r="L5" s="102">
        <v>10.0</v>
      </c>
      <c r="M5" s="102">
        <v>9.0</v>
      </c>
      <c r="N5" s="102">
        <v>145.0</v>
      </c>
      <c r="O5" s="102">
        <v>9.0</v>
      </c>
      <c r="P5" s="102">
        <v>23.0</v>
      </c>
      <c r="Q5" s="102">
        <v>17.0</v>
      </c>
      <c r="R5" s="102">
        <v>68.0</v>
      </c>
      <c r="S5" s="102">
        <v>39.0</v>
      </c>
      <c r="T5" s="102">
        <v>9.0</v>
      </c>
      <c r="U5" s="102">
        <v>17.0</v>
      </c>
      <c r="V5" s="102">
        <v>1.0</v>
      </c>
      <c r="W5" s="102">
        <v>29.0</v>
      </c>
      <c r="X5" s="102">
        <v>8.0</v>
      </c>
      <c r="Y5" s="102">
        <v>7.0</v>
      </c>
      <c r="Z5" s="102">
        <v>22.0</v>
      </c>
      <c r="AA5" s="102">
        <v>111.0</v>
      </c>
      <c r="AB5" s="102">
        <v>21.0</v>
      </c>
      <c r="AC5" s="102">
        <v>12.0</v>
      </c>
      <c r="AD5" s="102">
        <v>102.0</v>
      </c>
      <c r="AE5" s="102">
        <v>18.0</v>
      </c>
      <c r="AF5" s="100">
        <v>108.0</v>
      </c>
      <c r="AG5" s="103">
        <f t="shared" si="2"/>
        <v>3933</v>
      </c>
    </row>
    <row r="6" ht="12.0" customHeight="1">
      <c r="A6" s="99">
        <v>1996.0</v>
      </c>
      <c r="B6" s="100">
        <f t="shared" si="1"/>
        <v>1499</v>
      </c>
      <c r="C6" s="101">
        <v>1293.0</v>
      </c>
      <c r="D6" s="101">
        <v>124.0</v>
      </c>
      <c r="E6" s="101">
        <v>82.0</v>
      </c>
      <c r="F6" s="100">
        <v>1155.0</v>
      </c>
      <c r="G6" s="102">
        <v>100.0</v>
      </c>
      <c r="H6" s="102">
        <v>11.0</v>
      </c>
      <c r="I6" s="102">
        <v>22.0</v>
      </c>
      <c r="J6" s="102">
        <v>67.0</v>
      </c>
      <c r="K6" s="102">
        <v>209.0</v>
      </c>
      <c r="L6" s="102">
        <v>13.0</v>
      </c>
      <c r="M6" s="102">
        <v>11.0</v>
      </c>
      <c r="N6" s="102">
        <v>126.0</v>
      </c>
      <c r="O6" s="102">
        <v>9.0</v>
      </c>
      <c r="P6" s="102">
        <v>30.0</v>
      </c>
      <c r="Q6" s="102">
        <v>8.0</v>
      </c>
      <c r="R6" s="102">
        <v>63.0</v>
      </c>
      <c r="S6" s="102">
        <v>35.0</v>
      </c>
      <c r="T6" s="102">
        <v>10.0</v>
      </c>
      <c r="U6" s="102">
        <v>19.0</v>
      </c>
      <c r="V6" s="102">
        <v>3.0</v>
      </c>
      <c r="W6" s="102">
        <v>29.0</v>
      </c>
      <c r="X6" s="102">
        <v>13.0</v>
      </c>
      <c r="Y6" s="102">
        <v>3.0</v>
      </c>
      <c r="Z6" s="102">
        <v>5.0</v>
      </c>
      <c r="AA6" s="102">
        <v>35.0</v>
      </c>
      <c r="AB6" s="102">
        <v>19.0</v>
      </c>
      <c r="AC6" s="102">
        <v>20.0</v>
      </c>
      <c r="AD6" s="102">
        <v>122.0</v>
      </c>
      <c r="AE6" s="102">
        <v>22.0</v>
      </c>
      <c r="AF6" s="100">
        <v>114.0</v>
      </c>
      <c r="AG6" s="103">
        <f t="shared" si="2"/>
        <v>3772</v>
      </c>
    </row>
    <row r="7" ht="12.0" customHeight="1">
      <c r="A7" s="99">
        <v>1997.0</v>
      </c>
      <c r="B7" s="100">
        <f t="shared" si="1"/>
        <v>1619</v>
      </c>
      <c r="C7" s="101">
        <v>1341.0</v>
      </c>
      <c r="D7" s="101">
        <v>165.0</v>
      </c>
      <c r="E7" s="101">
        <v>113.0</v>
      </c>
      <c r="F7" s="100">
        <v>1249.0</v>
      </c>
      <c r="G7" s="102">
        <v>110.0</v>
      </c>
      <c r="H7" s="102">
        <v>12.0</v>
      </c>
      <c r="I7" s="102">
        <v>22.0</v>
      </c>
      <c r="J7" s="102">
        <v>64.0</v>
      </c>
      <c r="K7" s="102">
        <v>231.0</v>
      </c>
      <c r="L7" s="102">
        <v>6.0</v>
      </c>
      <c r="M7" s="102">
        <v>11.0</v>
      </c>
      <c r="N7" s="102">
        <v>149.0</v>
      </c>
      <c r="O7" s="102">
        <v>14.0</v>
      </c>
      <c r="P7" s="102">
        <v>26.0</v>
      </c>
      <c r="Q7" s="102">
        <v>14.0</v>
      </c>
      <c r="R7" s="102">
        <v>57.0</v>
      </c>
      <c r="S7" s="102">
        <v>47.0</v>
      </c>
      <c r="T7" s="102">
        <v>8.0</v>
      </c>
      <c r="U7" s="102">
        <v>20.0</v>
      </c>
      <c r="V7" s="102">
        <v>6.0</v>
      </c>
      <c r="W7" s="102">
        <v>41.0</v>
      </c>
      <c r="X7" s="102">
        <v>9.0</v>
      </c>
      <c r="Y7" s="102">
        <v>4.0</v>
      </c>
      <c r="Z7" s="102">
        <v>11.0</v>
      </c>
      <c r="AA7" s="102">
        <v>38.0</v>
      </c>
      <c r="AB7" s="102">
        <v>23.0</v>
      </c>
      <c r="AC7" s="102">
        <v>22.0</v>
      </c>
      <c r="AD7" s="102">
        <v>148.0</v>
      </c>
      <c r="AE7" s="102">
        <v>21.0</v>
      </c>
      <c r="AF7" s="100">
        <v>128.0</v>
      </c>
      <c r="AG7" s="103">
        <f t="shared" si="2"/>
        <v>4110</v>
      </c>
    </row>
    <row r="8" ht="12.0" customHeight="1">
      <c r="A8" s="99">
        <v>1998.0</v>
      </c>
      <c r="B8" s="100">
        <f t="shared" si="1"/>
        <v>1523</v>
      </c>
      <c r="C8" s="101">
        <v>1228.0</v>
      </c>
      <c r="D8" s="101">
        <v>174.0</v>
      </c>
      <c r="E8" s="101">
        <v>121.0</v>
      </c>
      <c r="F8" s="100">
        <v>1286.0</v>
      </c>
      <c r="G8" s="102">
        <v>103.0</v>
      </c>
      <c r="H8" s="102">
        <v>11.0</v>
      </c>
      <c r="I8" s="102">
        <v>15.0</v>
      </c>
      <c r="J8" s="102">
        <v>58.0</v>
      </c>
      <c r="K8" s="102">
        <v>263.0</v>
      </c>
      <c r="L8" s="102">
        <v>10.0</v>
      </c>
      <c r="M8" s="102">
        <v>14.0</v>
      </c>
      <c r="N8" s="102">
        <v>115.0</v>
      </c>
      <c r="O8" s="102">
        <v>14.0</v>
      </c>
      <c r="P8" s="102">
        <v>8.0</v>
      </c>
      <c r="Q8" s="102">
        <v>9.0</v>
      </c>
      <c r="R8" s="102">
        <v>60.0</v>
      </c>
      <c r="S8" s="102">
        <v>48.0</v>
      </c>
      <c r="T8" s="102">
        <v>8.0</v>
      </c>
      <c r="U8" s="102">
        <v>16.0</v>
      </c>
      <c r="V8" s="102">
        <v>6.0</v>
      </c>
      <c r="W8" s="102">
        <v>44.0</v>
      </c>
      <c r="X8" s="102">
        <v>13.0</v>
      </c>
      <c r="Y8" s="102">
        <v>9.0</v>
      </c>
      <c r="Z8" s="102">
        <v>15.0</v>
      </c>
      <c r="AA8" s="102">
        <v>25.0</v>
      </c>
      <c r="AB8" s="102">
        <v>19.0</v>
      </c>
      <c r="AC8" s="102">
        <v>19.0</v>
      </c>
      <c r="AD8" s="102">
        <v>108.0</v>
      </c>
      <c r="AE8" s="102">
        <v>18.0</v>
      </c>
      <c r="AF8" s="100">
        <v>116.0</v>
      </c>
      <c r="AG8" s="103">
        <f t="shared" si="2"/>
        <v>3953</v>
      </c>
    </row>
    <row r="9" ht="12.0" customHeight="1">
      <c r="A9" s="99">
        <v>1999.0</v>
      </c>
      <c r="B9" s="100">
        <f t="shared" si="1"/>
        <v>1612</v>
      </c>
      <c r="C9" s="101">
        <v>1244.0</v>
      </c>
      <c r="D9" s="101">
        <v>225.0</v>
      </c>
      <c r="E9" s="101">
        <v>143.0</v>
      </c>
      <c r="F9" s="100">
        <v>1373.0</v>
      </c>
      <c r="G9" s="102">
        <v>96.0</v>
      </c>
      <c r="H9" s="102">
        <v>21.0</v>
      </c>
      <c r="I9" s="102">
        <v>16.0</v>
      </c>
      <c r="J9" s="102">
        <v>69.0</v>
      </c>
      <c r="K9" s="102">
        <v>247.0</v>
      </c>
      <c r="L9" s="102">
        <v>8.0</v>
      </c>
      <c r="M9" s="102">
        <v>14.0</v>
      </c>
      <c r="N9" s="102">
        <v>125.0</v>
      </c>
      <c r="O9" s="102">
        <v>18.0</v>
      </c>
      <c r="P9" s="102">
        <v>8.0</v>
      </c>
      <c r="Q9" s="102">
        <v>8.0</v>
      </c>
      <c r="R9" s="102">
        <v>64.0</v>
      </c>
      <c r="S9" s="102">
        <v>20.0</v>
      </c>
      <c r="T9" s="102">
        <v>11.0</v>
      </c>
      <c r="U9" s="102">
        <v>20.0</v>
      </c>
      <c r="V9" s="102">
        <v>20.0</v>
      </c>
      <c r="W9" s="102">
        <v>46.0</v>
      </c>
      <c r="X9" s="102">
        <v>15.0</v>
      </c>
      <c r="Y9" s="102">
        <v>8.0</v>
      </c>
      <c r="Z9" s="102">
        <v>14.0</v>
      </c>
      <c r="AA9" s="102">
        <v>25.0</v>
      </c>
      <c r="AB9" s="102">
        <v>12.0</v>
      </c>
      <c r="AC9" s="102">
        <v>19.0</v>
      </c>
      <c r="AD9" s="102">
        <v>132.0</v>
      </c>
      <c r="AE9" s="102">
        <v>18.0</v>
      </c>
      <c r="AF9" s="100">
        <v>109.0</v>
      </c>
      <c r="AG9" s="103">
        <f t="shared" si="2"/>
        <v>4148</v>
      </c>
    </row>
    <row r="10" ht="12.0" customHeight="1">
      <c r="A10" s="99">
        <v>2000.0</v>
      </c>
      <c r="B10" s="100">
        <f t="shared" si="1"/>
        <v>1690</v>
      </c>
      <c r="C10" s="101">
        <v>1301.0</v>
      </c>
      <c r="D10" s="101">
        <v>236.0</v>
      </c>
      <c r="E10" s="101">
        <v>153.0</v>
      </c>
      <c r="F10" s="100">
        <v>1377.0</v>
      </c>
      <c r="G10" s="102">
        <v>86.0</v>
      </c>
      <c r="H10" s="102">
        <v>17.0</v>
      </c>
      <c r="I10" s="102">
        <v>18.0</v>
      </c>
      <c r="J10" s="102">
        <v>63.0</v>
      </c>
      <c r="K10" s="102">
        <v>288.0</v>
      </c>
      <c r="L10" s="102">
        <v>6.0</v>
      </c>
      <c r="M10" s="102">
        <v>14.0</v>
      </c>
      <c r="N10" s="102">
        <v>127.0</v>
      </c>
      <c r="O10" s="102">
        <v>18.0</v>
      </c>
      <c r="P10" s="102">
        <v>18.0</v>
      </c>
      <c r="Q10" s="102">
        <v>17.0</v>
      </c>
      <c r="R10" s="102">
        <v>113.0</v>
      </c>
      <c r="S10" s="102">
        <v>46.0</v>
      </c>
      <c r="T10" s="102">
        <v>13.0</v>
      </c>
      <c r="U10" s="102">
        <v>15.0</v>
      </c>
      <c r="V10" s="102">
        <v>6.0</v>
      </c>
      <c r="W10" s="102">
        <v>46.0</v>
      </c>
      <c r="X10" s="102">
        <v>21.0</v>
      </c>
      <c r="Y10" s="102">
        <v>2.0</v>
      </c>
      <c r="Z10" s="102">
        <v>23.0</v>
      </c>
      <c r="AA10" s="102">
        <v>25.0</v>
      </c>
      <c r="AB10" s="102">
        <v>18.0</v>
      </c>
      <c r="AC10" s="102">
        <v>24.0</v>
      </c>
      <c r="AD10" s="102">
        <v>136.0</v>
      </c>
      <c r="AE10" s="102">
        <v>21.0</v>
      </c>
      <c r="AF10" s="100">
        <v>125.0</v>
      </c>
      <c r="AG10" s="103">
        <f t="shared" si="2"/>
        <v>4373</v>
      </c>
    </row>
    <row r="11" ht="12.0" customHeight="1">
      <c r="A11" s="99">
        <v>2001.0</v>
      </c>
      <c r="B11" s="100">
        <f t="shared" si="1"/>
        <v>1808</v>
      </c>
      <c r="C11" s="101">
        <v>1429.0</v>
      </c>
      <c r="D11" s="101">
        <v>242.0</v>
      </c>
      <c r="E11" s="101">
        <v>137.0</v>
      </c>
      <c r="F11" s="100">
        <v>1378.0</v>
      </c>
      <c r="G11" s="102">
        <v>79.0</v>
      </c>
      <c r="H11" s="102">
        <v>16.0</v>
      </c>
      <c r="I11" s="102">
        <v>18.0</v>
      </c>
      <c r="J11" s="102">
        <v>66.0</v>
      </c>
      <c r="K11" s="102">
        <v>278.0</v>
      </c>
      <c r="L11" s="102">
        <v>6.0</v>
      </c>
      <c r="M11" s="102">
        <v>9.0</v>
      </c>
      <c r="N11" s="102">
        <v>117.0</v>
      </c>
      <c r="O11" s="102">
        <v>14.0</v>
      </c>
      <c r="P11" s="102">
        <v>13.0</v>
      </c>
      <c r="Q11" s="102">
        <v>14.0</v>
      </c>
      <c r="R11" s="102">
        <v>72.0</v>
      </c>
      <c r="S11" s="102">
        <v>43.0</v>
      </c>
      <c r="T11" s="102">
        <v>8.0</v>
      </c>
      <c r="U11" s="102">
        <v>27.0</v>
      </c>
      <c r="V11" s="102">
        <v>7.0</v>
      </c>
      <c r="W11" s="102">
        <v>35.0</v>
      </c>
      <c r="X11" s="102">
        <v>28.0</v>
      </c>
      <c r="Y11" s="102">
        <v>3.0</v>
      </c>
      <c r="Z11" s="102">
        <v>15.0</v>
      </c>
      <c r="AA11" s="102">
        <v>25.0</v>
      </c>
      <c r="AB11" s="102">
        <v>24.0</v>
      </c>
      <c r="AC11" s="102">
        <v>30.0</v>
      </c>
      <c r="AD11" s="102">
        <v>149.0</v>
      </c>
      <c r="AE11" s="102">
        <v>22.0</v>
      </c>
      <c r="AF11" s="100">
        <v>145.0</v>
      </c>
      <c r="AG11" s="103">
        <f t="shared" si="2"/>
        <v>4449</v>
      </c>
    </row>
    <row r="12" ht="12.0" customHeight="1">
      <c r="A12" s="99">
        <v>2002.0</v>
      </c>
      <c r="B12" s="100">
        <f t="shared" si="1"/>
        <v>1836</v>
      </c>
      <c r="C12" s="101">
        <v>1432.0</v>
      </c>
      <c r="D12" s="101">
        <v>258.0</v>
      </c>
      <c r="E12" s="101">
        <v>146.0</v>
      </c>
      <c r="F12" s="100">
        <v>1336.0</v>
      </c>
      <c r="G12" s="102">
        <v>85.0</v>
      </c>
      <c r="H12" s="102">
        <v>13.0</v>
      </c>
      <c r="I12" s="102">
        <v>18.0</v>
      </c>
      <c r="J12" s="102">
        <v>78.0</v>
      </c>
      <c r="K12" s="102">
        <v>270.0</v>
      </c>
      <c r="L12" s="102">
        <v>12.0</v>
      </c>
      <c r="M12" s="102">
        <v>11.0</v>
      </c>
      <c r="N12" s="102">
        <v>138.0</v>
      </c>
      <c r="O12" s="102">
        <v>15.0</v>
      </c>
      <c r="P12" s="102">
        <v>19.0</v>
      </c>
      <c r="Q12" s="102">
        <v>23.0</v>
      </c>
      <c r="R12" s="102">
        <v>61.0</v>
      </c>
      <c r="S12" s="102">
        <v>43.0</v>
      </c>
      <c r="T12" s="102">
        <v>9.0</v>
      </c>
      <c r="U12" s="102">
        <v>25.0</v>
      </c>
      <c r="V12" s="102">
        <v>9.0</v>
      </c>
      <c r="W12" s="102">
        <v>45.0</v>
      </c>
      <c r="X12" s="102">
        <v>31.0</v>
      </c>
      <c r="Y12" s="102">
        <v>1.0</v>
      </c>
      <c r="Z12" s="102">
        <v>18.0</v>
      </c>
      <c r="AA12" s="102">
        <v>21.0</v>
      </c>
      <c r="AB12" s="102">
        <v>22.0</v>
      </c>
      <c r="AC12" s="102">
        <v>29.0</v>
      </c>
      <c r="AD12" s="102">
        <v>121.0</v>
      </c>
      <c r="AE12" s="102">
        <v>19.0</v>
      </c>
      <c r="AF12" s="100">
        <v>138.0</v>
      </c>
      <c r="AG12" s="103">
        <f t="shared" si="2"/>
        <v>4446</v>
      </c>
    </row>
    <row r="13" ht="12.0" customHeight="1">
      <c r="A13" s="104">
        <v>2003.0</v>
      </c>
      <c r="B13" s="100">
        <f t="shared" si="1"/>
        <v>1883</v>
      </c>
      <c r="C13" s="101">
        <v>1406.0</v>
      </c>
      <c r="D13" s="101">
        <v>302.0</v>
      </c>
      <c r="E13" s="101">
        <v>175.0</v>
      </c>
      <c r="F13" s="100">
        <v>1286.0</v>
      </c>
      <c r="G13" s="102">
        <v>85.0</v>
      </c>
      <c r="H13" s="102">
        <v>14.0</v>
      </c>
      <c r="I13" s="102">
        <v>22.0</v>
      </c>
      <c r="J13" s="102">
        <v>77.0</v>
      </c>
      <c r="K13" s="102">
        <v>267.0</v>
      </c>
      <c r="L13" s="102">
        <v>9.0</v>
      </c>
      <c r="M13" s="102">
        <v>13.0</v>
      </c>
      <c r="N13" s="102">
        <v>132.0</v>
      </c>
      <c r="O13" s="102">
        <v>13.0</v>
      </c>
      <c r="P13" s="102">
        <v>12.0</v>
      </c>
      <c r="Q13" s="102">
        <v>12.0</v>
      </c>
      <c r="R13" s="102">
        <v>68.0</v>
      </c>
      <c r="S13" s="102">
        <v>19.0</v>
      </c>
      <c r="T13" s="102">
        <v>14.0</v>
      </c>
      <c r="U13" s="102">
        <v>23.0</v>
      </c>
      <c r="V13" s="102">
        <v>10.0</v>
      </c>
      <c r="W13" s="102">
        <v>46.0</v>
      </c>
      <c r="X13" s="102">
        <v>35.0</v>
      </c>
      <c r="Y13" s="102">
        <v>3.0</v>
      </c>
      <c r="Z13" s="102">
        <v>9.0</v>
      </c>
      <c r="AA13" s="102">
        <v>28.0</v>
      </c>
      <c r="AB13" s="102">
        <v>17.0</v>
      </c>
      <c r="AC13" s="102">
        <v>35.0</v>
      </c>
      <c r="AD13" s="102">
        <v>153.0</v>
      </c>
      <c r="AE13" s="102">
        <v>26.0</v>
      </c>
      <c r="AF13" s="100">
        <v>175.0</v>
      </c>
      <c r="AG13" s="103">
        <f t="shared" si="2"/>
        <v>4486</v>
      </c>
    </row>
    <row r="14" ht="12.0" customHeight="1">
      <c r="A14" s="99">
        <v>2004.0</v>
      </c>
      <c r="B14" s="100">
        <f t="shared" si="1"/>
        <v>1923</v>
      </c>
      <c r="C14" s="101">
        <v>1372.0</v>
      </c>
      <c r="D14" s="101">
        <v>354.0</v>
      </c>
      <c r="E14" s="101">
        <v>197.0</v>
      </c>
      <c r="F14" s="100">
        <v>1308.0</v>
      </c>
      <c r="G14" s="102">
        <v>104.0</v>
      </c>
      <c r="H14" s="102">
        <v>12.0</v>
      </c>
      <c r="I14" s="102">
        <v>23.0</v>
      </c>
      <c r="J14" s="102">
        <v>85.0</v>
      </c>
      <c r="K14" s="102">
        <v>257.0</v>
      </c>
      <c r="L14" s="102">
        <v>9.0</v>
      </c>
      <c r="M14" s="102">
        <v>6.0</v>
      </c>
      <c r="N14" s="102">
        <v>135.0</v>
      </c>
      <c r="O14" s="102">
        <v>12.0</v>
      </c>
      <c r="P14" s="102">
        <v>23.0</v>
      </c>
      <c r="Q14" s="102">
        <v>11.0</v>
      </c>
      <c r="R14" s="102">
        <v>93.0</v>
      </c>
      <c r="S14" s="102">
        <v>46.0</v>
      </c>
      <c r="T14" s="102">
        <v>19.0</v>
      </c>
      <c r="U14" s="102">
        <v>17.0</v>
      </c>
      <c r="V14" s="102">
        <v>14.0</v>
      </c>
      <c r="W14" s="102">
        <v>39.0</v>
      </c>
      <c r="X14" s="102">
        <v>49.0</v>
      </c>
      <c r="Y14" s="102">
        <v>6.0</v>
      </c>
      <c r="Z14" s="102">
        <v>5.0</v>
      </c>
      <c r="AA14" s="102">
        <v>23.0</v>
      </c>
      <c r="AB14" s="102">
        <v>29.0</v>
      </c>
      <c r="AC14" s="102">
        <v>30.0</v>
      </c>
      <c r="AD14" s="102">
        <v>104.0</v>
      </c>
      <c r="AE14" s="102">
        <v>29.0</v>
      </c>
      <c r="AF14" s="100">
        <v>189.0</v>
      </c>
      <c r="AG14" s="103">
        <f t="shared" si="2"/>
        <v>4600</v>
      </c>
    </row>
    <row r="15" ht="12.0" customHeight="1">
      <c r="A15" s="104">
        <v>2005.0</v>
      </c>
      <c r="B15" s="100">
        <f t="shared" si="1"/>
        <v>1878</v>
      </c>
      <c r="C15" s="101">
        <v>1334.0</v>
      </c>
      <c r="D15" s="101">
        <v>342.0</v>
      </c>
      <c r="E15" s="101">
        <v>202.0</v>
      </c>
      <c r="F15" s="100">
        <v>1266.0</v>
      </c>
      <c r="G15" s="102">
        <v>112.0</v>
      </c>
      <c r="H15" s="102">
        <v>14.0</v>
      </c>
      <c r="I15" s="102">
        <v>28.0</v>
      </c>
      <c r="J15" s="102">
        <v>82.0</v>
      </c>
      <c r="K15" s="102">
        <v>262.0</v>
      </c>
      <c r="L15" s="102">
        <v>9.0</v>
      </c>
      <c r="M15" s="102">
        <v>8.0</v>
      </c>
      <c r="N15" s="102">
        <v>118.0</v>
      </c>
      <c r="O15" s="102">
        <v>13.0</v>
      </c>
      <c r="P15" s="102">
        <v>12.0</v>
      </c>
      <c r="Q15" s="102">
        <v>3.0</v>
      </c>
      <c r="R15" s="102">
        <v>88.0</v>
      </c>
      <c r="S15" s="102">
        <v>44.0</v>
      </c>
      <c r="T15" s="102">
        <v>19.0</v>
      </c>
      <c r="U15" s="102">
        <v>18.0</v>
      </c>
      <c r="V15" s="102">
        <v>34.0</v>
      </c>
      <c r="W15" s="102">
        <v>39.0</v>
      </c>
      <c r="X15" s="102">
        <v>44.0</v>
      </c>
      <c r="Y15" s="102">
        <v>8.0</v>
      </c>
      <c r="Z15" s="102">
        <v>4.0</v>
      </c>
      <c r="AA15" s="102">
        <v>22.0</v>
      </c>
      <c r="AB15" s="102">
        <v>30.0</v>
      </c>
      <c r="AC15" s="102">
        <v>24.0</v>
      </c>
      <c r="AD15" s="102">
        <v>119.0</v>
      </c>
      <c r="AE15" s="102">
        <v>16.0</v>
      </c>
      <c r="AF15" s="100">
        <v>219.0</v>
      </c>
      <c r="AG15" s="103">
        <f t="shared" si="2"/>
        <v>4533</v>
      </c>
    </row>
    <row r="16" ht="12.0" customHeight="1">
      <c r="A16" s="99">
        <v>2006.0</v>
      </c>
      <c r="B16" s="100">
        <f t="shared" si="1"/>
        <v>2124</v>
      </c>
      <c r="C16" s="101">
        <v>1497.0</v>
      </c>
      <c r="D16" s="101">
        <v>391.0</v>
      </c>
      <c r="E16" s="101">
        <v>236.0</v>
      </c>
      <c r="F16" s="100">
        <v>1354.0</v>
      </c>
      <c r="G16" s="102">
        <v>121.0</v>
      </c>
      <c r="H16" s="102">
        <v>13.0</v>
      </c>
      <c r="I16" s="102">
        <v>30.0</v>
      </c>
      <c r="J16" s="102">
        <v>76.0</v>
      </c>
      <c r="K16" s="102">
        <v>280.0</v>
      </c>
      <c r="L16" s="102">
        <v>7.0</v>
      </c>
      <c r="M16" s="102">
        <v>6.0</v>
      </c>
      <c r="N16" s="102">
        <v>130.0</v>
      </c>
      <c r="O16" s="102">
        <v>17.0</v>
      </c>
      <c r="P16" s="102">
        <v>19.0</v>
      </c>
      <c r="Q16" s="102">
        <v>2.0</v>
      </c>
      <c r="R16" s="102">
        <v>104.0</v>
      </c>
      <c r="S16" s="102">
        <v>39.0</v>
      </c>
      <c r="T16" s="102">
        <v>18.0</v>
      </c>
      <c r="U16" s="102">
        <v>18.0</v>
      </c>
      <c r="V16" s="102">
        <v>19.0</v>
      </c>
      <c r="W16" s="102">
        <v>52.0</v>
      </c>
      <c r="X16" s="102">
        <v>45.0</v>
      </c>
      <c r="Y16" s="102">
        <v>8.0</v>
      </c>
      <c r="Z16" s="102">
        <v>4.0</v>
      </c>
      <c r="AA16" s="102">
        <v>10.0</v>
      </c>
      <c r="AB16" s="102">
        <v>31.0</v>
      </c>
      <c r="AC16" s="102">
        <v>25.0</v>
      </c>
      <c r="AD16" s="102">
        <v>133.0</v>
      </c>
      <c r="AE16" s="102">
        <v>31.0</v>
      </c>
      <c r="AF16" s="100">
        <v>242.0</v>
      </c>
      <c r="AG16" s="103">
        <f t="shared" si="2"/>
        <v>4958</v>
      </c>
    </row>
    <row r="17" ht="12.0" customHeight="1">
      <c r="A17" s="104">
        <v>2007.0</v>
      </c>
      <c r="B17" s="100">
        <f t="shared" si="1"/>
        <v>2164</v>
      </c>
      <c r="C17" s="101">
        <v>1522.0</v>
      </c>
      <c r="D17" s="101">
        <v>396.0</v>
      </c>
      <c r="E17" s="101">
        <v>246.0</v>
      </c>
      <c r="F17" s="100">
        <v>1380.0</v>
      </c>
      <c r="G17" s="102">
        <v>166.0</v>
      </c>
      <c r="H17" s="102">
        <v>16.0</v>
      </c>
      <c r="I17" s="102">
        <v>34.0</v>
      </c>
      <c r="J17" s="102">
        <v>90.0</v>
      </c>
      <c r="K17" s="102">
        <v>287.0</v>
      </c>
      <c r="L17" s="102">
        <v>11.0</v>
      </c>
      <c r="M17" s="102">
        <v>12.0</v>
      </c>
      <c r="N17" s="102">
        <v>128.0</v>
      </c>
      <c r="O17" s="102">
        <v>17.0</v>
      </c>
      <c r="P17" s="102">
        <v>12.0</v>
      </c>
      <c r="Q17" s="102">
        <v>3.0</v>
      </c>
      <c r="R17" s="102">
        <v>92.0</v>
      </c>
      <c r="S17" s="102">
        <v>30.0</v>
      </c>
      <c r="T17" s="102">
        <v>23.0</v>
      </c>
      <c r="U17" s="102">
        <v>17.0</v>
      </c>
      <c r="V17" s="102">
        <v>21.0</v>
      </c>
      <c r="W17" s="102">
        <v>48.0</v>
      </c>
      <c r="X17" s="102">
        <v>59.0</v>
      </c>
      <c r="Y17" s="102">
        <v>13.0</v>
      </c>
      <c r="Z17" s="102">
        <v>12.0</v>
      </c>
      <c r="AA17" s="102">
        <v>18.0</v>
      </c>
      <c r="AB17" s="102">
        <v>30.0</v>
      </c>
      <c r="AC17" s="102">
        <v>33.0</v>
      </c>
      <c r="AD17" s="102">
        <v>149.0</v>
      </c>
      <c r="AE17" s="102">
        <v>22.0</v>
      </c>
      <c r="AF17" s="100">
        <v>256.0</v>
      </c>
      <c r="AG17" s="103">
        <f t="shared" si="2"/>
        <v>5143</v>
      </c>
    </row>
    <row r="18" ht="12.0" customHeight="1">
      <c r="A18" s="99">
        <v>2008.0</v>
      </c>
      <c r="B18" s="100">
        <f t="shared" si="1"/>
        <v>2105</v>
      </c>
      <c r="C18" s="101">
        <v>1401.0</v>
      </c>
      <c r="D18" s="101">
        <v>351.0</v>
      </c>
      <c r="E18" s="101">
        <v>353.0</v>
      </c>
      <c r="F18" s="100">
        <v>1496.0</v>
      </c>
      <c r="G18" s="102">
        <v>144.0</v>
      </c>
      <c r="H18" s="102">
        <v>19.0</v>
      </c>
      <c r="I18" s="102">
        <v>34.0</v>
      </c>
      <c r="J18" s="102">
        <v>100.0</v>
      </c>
      <c r="K18" s="102">
        <v>287.0</v>
      </c>
      <c r="L18" s="102">
        <v>11.0</v>
      </c>
      <c r="M18" s="102">
        <v>14.0</v>
      </c>
      <c r="N18" s="102">
        <v>127.0</v>
      </c>
      <c r="O18" s="102">
        <v>16.0</v>
      </c>
      <c r="P18" s="102">
        <v>16.0</v>
      </c>
      <c r="Q18" s="102">
        <v>4.0</v>
      </c>
      <c r="R18" s="102">
        <v>91.0</v>
      </c>
      <c r="S18" s="102">
        <v>28.0</v>
      </c>
      <c r="T18" s="102">
        <v>21.0</v>
      </c>
      <c r="U18" s="102">
        <v>27.0</v>
      </c>
      <c r="V18" s="102">
        <v>23.0</v>
      </c>
      <c r="W18" s="102">
        <v>47.0</v>
      </c>
      <c r="X18" s="102">
        <v>64.0</v>
      </c>
      <c r="Y18" s="102">
        <v>20.0</v>
      </c>
      <c r="Z18" s="102">
        <v>4.0</v>
      </c>
      <c r="AA18" s="102">
        <v>16.0</v>
      </c>
      <c r="AB18" s="102">
        <v>27.0</v>
      </c>
      <c r="AC18" s="102">
        <v>23.0</v>
      </c>
      <c r="AD18" s="102">
        <v>142.0</v>
      </c>
      <c r="AE18" s="102">
        <v>23.0</v>
      </c>
      <c r="AF18" s="100">
        <v>293.0</v>
      </c>
      <c r="AG18" s="103">
        <f t="shared" si="2"/>
        <v>5222</v>
      </c>
    </row>
    <row r="19" ht="12.0" customHeight="1">
      <c r="A19" s="104">
        <v>2009.0</v>
      </c>
      <c r="B19" s="100">
        <f t="shared" si="1"/>
        <v>2312</v>
      </c>
      <c r="C19" s="101">
        <v>1503.0</v>
      </c>
      <c r="D19" s="101">
        <v>409.0</v>
      </c>
      <c r="E19" s="101">
        <v>400.0</v>
      </c>
      <c r="F19" s="100">
        <v>1556.0</v>
      </c>
      <c r="G19" s="102">
        <v>159.0</v>
      </c>
      <c r="H19" s="102">
        <v>19.0</v>
      </c>
      <c r="I19" s="102">
        <v>32.0</v>
      </c>
      <c r="J19" s="102">
        <v>103.0</v>
      </c>
      <c r="K19" s="102">
        <v>293.0</v>
      </c>
      <c r="L19" s="102">
        <v>16.0</v>
      </c>
      <c r="M19" s="102">
        <v>10.0</v>
      </c>
      <c r="N19" s="102">
        <v>153.0</v>
      </c>
      <c r="O19" s="102">
        <v>22.0</v>
      </c>
      <c r="P19" s="102">
        <v>19.0</v>
      </c>
      <c r="Q19" s="102">
        <v>11.0</v>
      </c>
      <c r="R19" s="102">
        <v>105.0</v>
      </c>
      <c r="S19" s="102">
        <v>35.0</v>
      </c>
      <c r="T19" s="102">
        <v>22.0</v>
      </c>
      <c r="U19" s="102">
        <v>27.0</v>
      </c>
      <c r="V19" s="102">
        <v>48.0</v>
      </c>
      <c r="W19" s="102">
        <v>50.0</v>
      </c>
      <c r="X19" s="102">
        <v>53.0</v>
      </c>
      <c r="Y19" s="102">
        <v>20.0</v>
      </c>
      <c r="Z19" s="102">
        <v>6.0</v>
      </c>
      <c r="AA19" s="102">
        <v>14.0</v>
      </c>
      <c r="AB19" s="102">
        <v>37.0</v>
      </c>
      <c r="AC19" s="102">
        <v>35.0</v>
      </c>
      <c r="AD19" s="102">
        <v>171.0</v>
      </c>
      <c r="AE19" s="102">
        <v>18.0</v>
      </c>
      <c r="AF19" s="100">
        <v>352.0</v>
      </c>
      <c r="AG19" s="103">
        <f t="shared" si="2"/>
        <v>5698</v>
      </c>
    </row>
    <row r="20" ht="12.0" customHeight="1">
      <c r="A20" s="104">
        <v>2010.0</v>
      </c>
      <c r="B20" s="100">
        <f t="shared" si="1"/>
        <v>2421</v>
      </c>
      <c r="C20" s="101">
        <v>1542.0</v>
      </c>
      <c r="D20" s="101">
        <v>440.0</v>
      </c>
      <c r="E20" s="101">
        <v>439.0</v>
      </c>
      <c r="F20" s="100">
        <v>1562.0</v>
      </c>
      <c r="G20" s="102">
        <v>171.0</v>
      </c>
      <c r="H20" s="102">
        <v>22.0</v>
      </c>
      <c r="I20" s="102">
        <v>33.0</v>
      </c>
      <c r="J20" s="102">
        <v>126.0</v>
      </c>
      <c r="K20" s="102">
        <v>323.0</v>
      </c>
      <c r="L20" s="102">
        <v>11.0</v>
      </c>
      <c r="M20" s="102">
        <v>14.0</v>
      </c>
      <c r="N20" s="102">
        <v>171.0</v>
      </c>
      <c r="O20" s="102">
        <v>12.0</v>
      </c>
      <c r="P20" s="102">
        <v>31.0</v>
      </c>
      <c r="Q20" s="102">
        <v>6.0</v>
      </c>
      <c r="R20" s="102">
        <v>150.0</v>
      </c>
      <c r="S20" s="102">
        <v>38.0</v>
      </c>
      <c r="T20" s="102">
        <v>23.0</v>
      </c>
      <c r="U20" s="102">
        <v>20.0</v>
      </c>
      <c r="V20" s="102">
        <v>43.0</v>
      </c>
      <c r="W20" s="102">
        <v>49.0</v>
      </c>
      <c r="X20" s="102">
        <v>77.0</v>
      </c>
      <c r="Y20" s="102">
        <v>21.0</v>
      </c>
      <c r="Z20" s="102">
        <v>6.0</v>
      </c>
      <c r="AA20" s="102">
        <v>9.0</v>
      </c>
      <c r="AB20" s="102">
        <v>32.0</v>
      </c>
      <c r="AC20" s="102">
        <v>20.0</v>
      </c>
      <c r="AD20" s="102">
        <v>183.0</v>
      </c>
      <c r="AE20" s="102">
        <v>32.0</v>
      </c>
      <c r="AF20" s="100">
        <v>344.0</v>
      </c>
      <c r="AG20" s="103">
        <f t="shared" si="2"/>
        <v>5950</v>
      </c>
    </row>
    <row r="21" ht="12.0" customHeight="1">
      <c r="A21" s="104">
        <v>2011.0</v>
      </c>
      <c r="B21" s="100">
        <f t="shared" si="1"/>
        <v>2587</v>
      </c>
      <c r="C21" s="101">
        <v>1693.0</v>
      </c>
      <c r="D21" s="101">
        <v>450.0</v>
      </c>
      <c r="E21" s="101">
        <v>444.0</v>
      </c>
      <c r="F21" s="100">
        <v>1703.0</v>
      </c>
      <c r="G21" s="102">
        <v>201.0</v>
      </c>
      <c r="H21" s="102">
        <v>28.0</v>
      </c>
      <c r="I21" s="102">
        <v>37.0</v>
      </c>
      <c r="J21" s="102">
        <v>116.0</v>
      </c>
      <c r="K21" s="102">
        <v>343.0</v>
      </c>
      <c r="L21" s="102">
        <v>16.0</v>
      </c>
      <c r="M21" s="102">
        <v>14.0</v>
      </c>
      <c r="N21" s="102">
        <v>201.0</v>
      </c>
      <c r="O21" s="102">
        <v>12.0</v>
      </c>
      <c r="P21" s="102">
        <v>29.0</v>
      </c>
      <c r="Q21" s="102">
        <v>4.0</v>
      </c>
      <c r="R21" s="102">
        <v>74.0</v>
      </c>
      <c r="S21" s="102">
        <v>41.0</v>
      </c>
      <c r="T21" s="102">
        <v>29.0</v>
      </c>
      <c r="U21" s="102">
        <v>30.0</v>
      </c>
      <c r="V21" s="102">
        <v>49.0</v>
      </c>
      <c r="W21" s="102">
        <v>47.0</v>
      </c>
      <c r="X21" s="102">
        <v>96.0</v>
      </c>
      <c r="Y21" s="102">
        <v>51.0</v>
      </c>
      <c r="Z21" s="102">
        <v>14.0</v>
      </c>
      <c r="AA21" s="102">
        <v>13.0</v>
      </c>
      <c r="AB21" s="102">
        <v>39.0</v>
      </c>
      <c r="AC21" s="102">
        <v>24.0</v>
      </c>
      <c r="AD21" s="102">
        <v>154.0</v>
      </c>
      <c r="AE21" s="102">
        <v>51.0</v>
      </c>
      <c r="AF21" s="100">
        <v>401.0</v>
      </c>
      <c r="AG21" s="103">
        <f t="shared" si="2"/>
        <v>6404</v>
      </c>
    </row>
    <row r="22" ht="12.0" customHeight="1">
      <c r="A22" s="104">
        <v>2012.0</v>
      </c>
      <c r="B22" s="100">
        <f t="shared" si="1"/>
        <v>2746</v>
      </c>
      <c r="C22" s="101">
        <v>1804.0</v>
      </c>
      <c r="D22" s="101">
        <v>473.0</v>
      </c>
      <c r="E22" s="101">
        <v>469.0</v>
      </c>
      <c r="F22" s="100">
        <v>1674.0</v>
      </c>
      <c r="G22" s="102">
        <v>180.0</v>
      </c>
      <c r="H22" s="102">
        <v>34.0</v>
      </c>
      <c r="I22" s="102">
        <v>35.0</v>
      </c>
      <c r="J22" s="102">
        <v>140.0</v>
      </c>
      <c r="K22" s="102">
        <v>338.0</v>
      </c>
      <c r="L22" s="102">
        <v>15.0</v>
      </c>
      <c r="M22" s="102">
        <v>10.0</v>
      </c>
      <c r="N22" s="102">
        <v>224.0</v>
      </c>
      <c r="O22" s="102">
        <v>10.0</v>
      </c>
      <c r="P22" s="102">
        <v>36.0</v>
      </c>
      <c r="Q22" s="102">
        <v>5.0</v>
      </c>
      <c r="R22" s="102">
        <v>85.0</v>
      </c>
      <c r="S22" s="102">
        <v>35.0</v>
      </c>
      <c r="T22" s="102">
        <v>39.0</v>
      </c>
      <c r="U22" s="102">
        <v>22.0</v>
      </c>
      <c r="V22" s="102">
        <v>57.0</v>
      </c>
      <c r="W22" s="102">
        <v>50.0</v>
      </c>
      <c r="X22" s="102">
        <v>107.0</v>
      </c>
      <c r="Y22" s="102">
        <v>54.0</v>
      </c>
      <c r="Z22" s="102">
        <v>11.0</v>
      </c>
      <c r="AA22" s="102">
        <v>57.0</v>
      </c>
      <c r="AB22" s="102">
        <v>56.0</v>
      </c>
      <c r="AC22" s="102">
        <v>23.0</v>
      </c>
      <c r="AD22" s="102">
        <v>158.0</v>
      </c>
      <c r="AE22" s="102">
        <v>39.0</v>
      </c>
      <c r="AF22" s="100">
        <v>422.0</v>
      </c>
      <c r="AG22" s="103">
        <f t="shared" si="2"/>
        <v>6662</v>
      </c>
    </row>
    <row r="23" ht="12.0" customHeight="1">
      <c r="A23" s="104">
        <v>2013.0</v>
      </c>
      <c r="B23" s="100">
        <f t="shared" si="1"/>
        <v>2831</v>
      </c>
      <c r="C23" s="101">
        <v>1849.0</v>
      </c>
      <c r="D23" s="101">
        <v>535.0</v>
      </c>
      <c r="E23" s="101">
        <v>447.0</v>
      </c>
      <c r="F23" s="100">
        <v>1735.0</v>
      </c>
      <c r="G23" s="102">
        <v>181.0</v>
      </c>
      <c r="H23" s="102">
        <v>56.0</v>
      </c>
      <c r="I23" s="102">
        <v>34.0</v>
      </c>
      <c r="J23" s="102">
        <v>105.0</v>
      </c>
      <c r="K23" s="102">
        <v>338.0</v>
      </c>
      <c r="L23" s="102">
        <v>19.0</v>
      </c>
      <c r="M23" s="102">
        <v>19.0</v>
      </c>
      <c r="N23" s="102">
        <v>215.0</v>
      </c>
      <c r="O23" s="102">
        <v>16.0</v>
      </c>
      <c r="P23" s="102">
        <v>35.0</v>
      </c>
      <c r="Q23" s="102">
        <v>5.0</v>
      </c>
      <c r="R23" s="102">
        <v>68.0</v>
      </c>
      <c r="S23" s="102">
        <v>27.0</v>
      </c>
      <c r="T23" s="102">
        <v>30.0</v>
      </c>
      <c r="U23" s="102">
        <v>24.0</v>
      </c>
      <c r="V23" s="102">
        <v>59.0</v>
      </c>
      <c r="W23" s="102">
        <v>59.0</v>
      </c>
      <c r="X23" s="102">
        <v>94.0</v>
      </c>
      <c r="Y23" s="102">
        <v>49.0</v>
      </c>
      <c r="Z23" s="102">
        <v>6.0</v>
      </c>
      <c r="AA23" s="102">
        <v>26.0</v>
      </c>
      <c r="AB23" s="102">
        <v>115.0</v>
      </c>
      <c r="AC23" s="102">
        <v>37.0</v>
      </c>
      <c r="AD23" s="102">
        <v>157.0</v>
      </c>
      <c r="AE23" s="102">
        <v>30.0</v>
      </c>
      <c r="AF23" s="100">
        <v>487.0</v>
      </c>
      <c r="AG23" s="103">
        <f t="shared" si="2"/>
        <v>6857</v>
      </c>
    </row>
    <row r="24" ht="12.0" customHeight="1">
      <c r="A24" s="104">
        <v>2014.0</v>
      </c>
      <c r="B24" s="100">
        <f t="shared" si="1"/>
        <v>2924</v>
      </c>
      <c r="C24" s="101">
        <v>1922.0</v>
      </c>
      <c r="D24" s="101">
        <v>523.0</v>
      </c>
      <c r="E24" s="101">
        <v>479.0</v>
      </c>
      <c r="F24" s="100">
        <v>1670.0</v>
      </c>
      <c r="G24" s="102">
        <v>217.0</v>
      </c>
      <c r="H24" s="102">
        <v>42.0</v>
      </c>
      <c r="I24" s="102">
        <v>26.0</v>
      </c>
      <c r="J24" s="102">
        <v>146.0</v>
      </c>
      <c r="K24" s="102">
        <v>347.0</v>
      </c>
      <c r="L24" s="102">
        <v>16.0</v>
      </c>
      <c r="M24" s="102">
        <v>18.0</v>
      </c>
      <c r="N24" s="102">
        <v>230.0</v>
      </c>
      <c r="O24" s="102">
        <v>21.0</v>
      </c>
      <c r="P24" s="102">
        <v>37.0</v>
      </c>
      <c r="Q24" s="102">
        <v>5.0</v>
      </c>
      <c r="R24" s="102">
        <v>80.0</v>
      </c>
      <c r="S24" s="102">
        <v>45.0</v>
      </c>
      <c r="T24" s="102">
        <v>43.0</v>
      </c>
      <c r="U24" s="102">
        <v>30.0</v>
      </c>
      <c r="V24" s="102">
        <v>62.0</v>
      </c>
      <c r="W24" s="102">
        <v>64.0</v>
      </c>
      <c r="X24" s="102">
        <v>92.0</v>
      </c>
      <c r="Y24" s="102">
        <v>48.0</v>
      </c>
      <c r="Z24" s="102">
        <v>10.0</v>
      </c>
      <c r="AA24" s="102">
        <v>13.0</v>
      </c>
      <c r="AB24" s="102">
        <v>104.0</v>
      </c>
      <c r="AC24" s="102">
        <v>25.0</v>
      </c>
      <c r="AD24" s="102">
        <v>178.0</v>
      </c>
      <c r="AE24" s="102">
        <v>51.0</v>
      </c>
      <c r="AF24" s="100">
        <v>510.0</v>
      </c>
      <c r="AG24" s="103">
        <f t="shared" si="2"/>
        <v>7054</v>
      </c>
    </row>
    <row r="25" ht="12.0" customHeight="1">
      <c r="A25" s="104">
        <v>2015.0</v>
      </c>
      <c r="B25" s="100">
        <f t="shared" si="1"/>
        <v>3100</v>
      </c>
      <c r="C25" s="101">
        <v>2064.0</v>
      </c>
      <c r="D25" s="101">
        <v>532.0</v>
      </c>
      <c r="E25" s="101">
        <v>504.0</v>
      </c>
      <c r="F25" s="100">
        <v>1676.0</v>
      </c>
      <c r="G25" s="102">
        <v>235.0</v>
      </c>
      <c r="H25" s="102">
        <v>56.0</v>
      </c>
      <c r="I25" s="102">
        <v>44.0</v>
      </c>
      <c r="J25" s="102">
        <v>136.0</v>
      </c>
      <c r="K25" s="102">
        <v>328.0</v>
      </c>
      <c r="L25" s="102">
        <v>13.0</v>
      </c>
      <c r="M25" s="102">
        <v>17.0</v>
      </c>
      <c r="N25" s="102">
        <v>218.0</v>
      </c>
      <c r="O25" s="102">
        <v>20.0</v>
      </c>
      <c r="P25" s="102">
        <v>34.0</v>
      </c>
      <c r="Q25" s="102">
        <v>10.0</v>
      </c>
      <c r="R25" s="102">
        <v>98.0</v>
      </c>
      <c r="S25" s="102">
        <v>44.0</v>
      </c>
      <c r="T25" s="102">
        <v>43.0</v>
      </c>
      <c r="U25" s="102">
        <v>32.0</v>
      </c>
      <c r="V25" s="102">
        <v>57.0</v>
      </c>
      <c r="W25" s="102">
        <v>68.0</v>
      </c>
      <c r="X25" s="102">
        <v>100.0</v>
      </c>
      <c r="Y25" s="102">
        <v>64.0</v>
      </c>
      <c r="Z25" s="102">
        <v>9.0</v>
      </c>
      <c r="AA25" s="102">
        <v>13.0</v>
      </c>
      <c r="AB25" s="102">
        <v>127.0</v>
      </c>
      <c r="AC25" s="102">
        <v>38.0</v>
      </c>
      <c r="AD25" s="102">
        <v>187.0</v>
      </c>
      <c r="AE25" s="102">
        <v>53.0</v>
      </c>
      <c r="AF25" s="100">
        <v>575.0</v>
      </c>
      <c r="AG25" s="103">
        <f t="shared" si="2"/>
        <v>7395</v>
      </c>
    </row>
    <row r="26" ht="12.0" customHeight="1">
      <c r="A26" s="104">
        <v>2016.0</v>
      </c>
      <c r="B26" s="100">
        <f t="shared" si="1"/>
        <v>3316</v>
      </c>
      <c r="C26" s="101">
        <v>2200.0</v>
      </c>
      <c r="D26" s="101">
        <v>574.0</v>
      </c>
      <c r="E26" s="101">
        <v>542.0</v>
      </c>
      <c r="F26" s="100">
        <v>1725.0</v>
      </c>
      <c r="G26" s="102">
        <v>189.0</v>
      </c>
      <c r="H26" s="102">
        <v>47.0</v>
      </c>
      <c r="I26" s="102">
        <v>41.0</v>
      </c>
      <c r="J26" s="102">
        <v>157.0</v>
      </c>
      <c r="K26" s="102">
        <v>383.0</v>
      </c>
      <c r="L26" s="102">
        <v>20.0</v>
      </c>
      <c r="M26" s="102">
        <v>19.0</v>
      </c>
      <c r="N26" s="102">
        <v>229.0</v>
      </c>
      <c r="O26" s="102">
        <v>24.0</v>
      </c>
      <c r="P26" s="102">
        <v>46.0</v>
      </c>
      <c r="Q26" s="102">
        <v>17.0</v>
      </c>
      <c r="R26" s="102">
        <v>94.0</v>
      </c>
      <c r="S26" s="102">
        <v>43.0</v>
      </c>
      <c r="T26" s="102">
        <v>40.0</v>
      </c>
      <c r="U26" s="102">
        <v>46.0</v>
      </c>
      <c r="V26" s="102">
        <v>51.0</v>
      </c>
      <c r="W26" s="102">
        <v>83.0</v>
      </c>
      <c r="X26" s="102">
        <v>67.0</v>
      </c>
      <c r="Y26" s="102">
        <v>62.0</v>
      </c>
      <c r="Z26" s="102">
        <v>14.0</v>
      </c>
      <c r="AA26" s="102">
        <v>9.0</v>
      </c>
      <c r="AB26" s="102">
        <v>127.0</v>
      </c>
      <c r="AC26" s="102">
        <v>40.0</v>
      </c>
      <c r="AD26" s="102">
        <v>154.0</v>
      </c>
      <c r="AE26" s="102">
        <v>35.0</v>
      </c>
      <c r="AF26" s="100">
        <v>721.0</v>
      </c>
      <c r="AG26" s="103">
        <f t="shared" si="2"/>
        <v>7799</v>
      </c>
    </row>
    <row r="27" ht="12.0" customHeight="1">
      <c r="A27" s="104">
        <v>2017.0</v>
      </c>
      <c r="B27" s="100">
        <f t="shared" si="1"/>
        <v>3467</v>
      </c>
      <c r="C27" s="101">
        <v>2340.0</v>
      </c>
      <c r="D27" s="101">
        <v>600.0</v>
      </c>
      <c r="E27" s="101">
        <v>527.0</v>
      </c>
      <c r="F27" s="100">
        <v>1691.0</v>
      </c>
      <c r="G27" s="102">
        <v>162.0</v>
      </c>
      <c r="H27" s="102">
        <v>44.0</v>
      </c>
      <c r="I27" s="102">
        <v>29.0</v>
      </c>
      <c r="J27" s="102">
        <v>101.0</v>
      </c>
      <c r="K27" s="102">
        <v>386.0</v>
      </c>
      <c r="L27" s="102">
        <v>7.0</v>
      </c>
      <c r="M27" s="102">
        <v>12.0</v>
      </c>
      <c r="N27" s="102">
        <v>186.0</v>
      </c>
      <c r="O27" s="102">
        <v>23.0</v>
      </c>
      <c r="P27" s="102">
        <v>28.0</v>
      </c>
      <c r="Q27" s="102">
        <v>12.0</v>
      </c>
      <c r="R27" s="102">
        <v>103.0</v>
      </c>
      <c r="S27" s="102">
        <v>42.0</v>
      </c>
      <c r="T27" s="102">
        <v>30.0</v>
      </c>
      <c r="U27" s="102">
        <v>32.0</v>
      </c>
      <c r="V27" s="102">
        <v>24.0</v>
      </c>
      <c r="W27" s="102">
        <v>61.0</v>
      </c>
      <c r="X27" s="102">
        <v>39.0</v>
      </c>
      <c r="Y27" s="102">
        <v>52.0</v>
      </c>
      <c r="Z27" s="102">
        <v>9.0</v>
      </c>
      <c r="AA27" s="102">
        <v>7.0</v>
      </c>
      <c r="AB27" s="102">
        <v>49.0</v>
      </c>
      <c r="AC27" s="102">
        <v>28.0</v>
      </c>
      <c r="AD27" s="102">
        <v>157.0</v>
      </c>
      <c r="AE27" s="102">
        <v>27.0</v>
      </c>
      <c r="AF27" s="100">
        <v>1146.0</v>
      </c>
      <c r="AG27" s="103">
        <f t="shared" si="2"/>
        <v>7954</v>
      </c>
    </row>
    <row r="28" ht="12.0" customHeight="1">
      <c r="A28" s="104">
        <v>2018.0</v>
      </c>
      <c r="B28" s="100">
        <f t="shared" si="1"/>
        <v>3443</v>
      </c>
      <c r="C28" s="101">
        <v>2355.0</v>
      </c>
      <c r="D28" s="101">
        <v>537.0</v>
      </c>
      <c r="E28" s="101">
        <v>551.0</v>
      </c>
      <c r="F28" s="100">
        <v>1728.0</v>
      </c>
      <c r="G28" s="102">
        <v>189.0</v>
      </c>
      <c r="H28" s="102">
        <v>37.0</v>
      </c>
      <c r="I28" s="102">
        <v>36.0</v>
      </c>
      <c r="J28" s="102">
        <v>111.0</v>
      </c>
      <c r="K28" s="102">
        <v>365.0</v>
      </c>
      <c r="L28" s="102">
        <v>11.0</v>
      </c>
      <c r="M28" s="102">
        <v>15.0</v>
      </c>
      <c r="N28" s="102">
        <v>178.0</v>
      </c>
      <c r="O28" s="102">
        <v>18.0</v>
      </c>
      <c r="P28" s="102">
        <v>26.0</v>
      </c>
      <c r="Q28" s="102">
        <v>11.0</v>
      </c>
      <c r="R28" s="102">
        <v>82.0</v>
      </c>
      <c r="S28" s="102">
        <v>54.0</v>
      </c>
      <c r="T28" s="102">
        <v>30.0</v>
      </c>
      <c r="U28" s="102">
        <v>30.0</v>
      </c>
      <c r="V28" s="102">
        <v>25.0</v>
      </c>
      <c r="W28" s="102">
        <v>54.0</v>
      </c>
      <c r="X28" s="102">
        <v>33.0</v>
      </c>
      <c r="Y28" s="102">
        <v>45.0</v>
      </c>
      <c r="Z28" s="102">
        <v>17.0</v>
      </c>
      <c r="AA28" s="102">
        <v>12.0</v>
      </c>
      <c r="AB28" s="102">
        <v>42.0</v>
      </c>
      <c r="AC28" s="102">
        <v>25.0</v>
      </c>
      <c r="AD28" s="102">
        <v>202.0</v>
      </c>
      <c r="AE28" s="102">
        <v>29.0</v>
      </c>
      <c r="AF28" s="100">
        <v>1268.0</v>
      </c>
      <c r="AG28" s="103">
        <f t="shared" si="2"/>
        <v>8116</v>
      </c>
    </row>
    <row r="29" ht="12.0" customHeight="1">
      <c r="A29" s="104">
        <v>2019.0</v>
      </c>
      <c r="B29" s="100">
        <f t="shared" si="1"/>
        <v>3606</v>
      </c>
      <c r="C29" s="101">
        <v>2462.0</v>
      </c>
      <c r="D29" s="101">
        <v>572.0</v>
      </c>
      <c r="E29" s="101">
        <v>572.0</v>
      </c>
      <c r="F29" s="100">
        <v>1753.0</v>
      </c>
      <c r="G29" s="102">
        <v>169.0</v>
      </c>
      <c r="H29" s="102">
        <v>32.0</v>
      </c>
      <c r="I29" s="102">
        <v>32.0</v>
      </c>
      <c r="J29" s="102">
        <v>111.0</v>
      </c>
      <c r="K29" s="102">
        <v>375.0</v>
      </c>
      <c r="L29" s="102">
        <v>18.0</v>
      </c>
      <c r="M29" s="102">
        <v>17.0</v>
      </c>
      <c r="N29" s="102">
        <v>161.0</v>
      </c>
      <c r="O29" s="102">
        <v>14.0</v>
      </c>
      <c r="P29" s="102">
        <v>24.0</v>
      </c>
      <c r="Q29" s="102">
        <v>5.0</v>
      </c>
      <c r="R29" s="102">
        <v>75.0</v>
      </c>
      <c r="S29" s="102">
        <v>52.0</v>
      </c>
      <c r="T29" s="102">
        <v>27.0</v>
      </c>
      <c r="U29" s="102">
        <v>28.0</v>
      </c>
      <c r="V29" s="102">
        <v>23.0</v>
      </c>
      <c r="W29" s="102">
        <v>55.0</v>
      </c>
      <c r="X29" s="102">
        <v>37.0</v>
      </c>
      <c r="Y29" s="102">
        <v>46.0</v>
      </c>
      <c r="Z29" s="102">
        <v>17.0</v>
      </c>
      <c r="AA29" s="102">
        <v>15.0</v>
      </c>
      <c r="AB29" s="102">
        <v>65.0</v>
      </c>
      <c r="AC29" s="102">
        <v>27.0</v>
      </c>
      <c r="AD29" s="102">
        <v>180.0</v>
      </c>
      <c r="AE29" s="102">
        <v>33.0</v>
      </c>
      <c r="AF29" s="100">
        <v>1212.0</v>
      </c>
      <c r="AG29" s="103">
        <f t="shared" si="2"/>
        <v>8209</v>
      </c>
    </row>
    <row r="30" ht="12.0" customHeight="1">
      <c r="A30" s="104">
        <v>2020.0</v>
      </c>
      <c r="B30" s="100">
        <f t="shared" si="1"/>
        <v>2448</v>
      </c>
      <c r="C30" s="101">
        <v>1678.0</v>
      </c>
      <c r="D30" s="101">
        <v>392.0</v>
      </c>
      <c r="E30" s="101">
        <v>378.0</v>
      </c>
      <c r="F30" s="100">
        <v>1368.0</v>
      </c>
      <c r="G30" s="102">
        <v>151.0</v>
      </c>
      <c r="H30" s="102">
        <v>19.0</v>
      </c>
      <c r="I30" s="102">
        <v>24.0</v>
      </c>
      <c r="J30" s="102">
        <v>73.0</v>
      </c>
      <c r="K30" s="102">
        <v>257.0</v>
      </c>
      <c r="L30" s="102">
        <v>8.0</v>
      </c>
      <c r="M30" s="102">
        <v>10.0</v>
      </c>
      <c r="N30" s="102">
        <v>116.0</v>
      </c>
      <c r="O30" s="102">
        <v>12.0</v>
      </c>
      <c r="P30" s="102">
        <v>16.0</v>
      </c>
      <c r="Q30" s="102">
        <v>3.0</v>
      </c>
      <c r="R30" s="102">
        <v>59.0</v>
      </c>
      <c r="S30" s="102">
        <v>37.0</v>
      </c>
      <c r="T30" s="102">
        <v>20.0</v>
      </c>
      <c r="U30" s="102">
        <v>24.0</v>
      </c>
      <c r="V30" s="102">
        <v>17.0</v>
      </c>
      <c r="W30" s="102">
        <v>43.0</v>
      </c>
      <c r="X30" s="102">
        <v>31.0</v>
      </c>
      <c r="Y30" s="102">
        <v>47.0</v>
      </c>
      <c r="Z30" s="102">
        <v>5.0</v>
      </c>
      <c r="AA30" s="102">
        <v>5.0</v>
      </c>
      <c r="AB30" s="102">
        <v>33.0</v>
      </c>
      <c r="AC30" s="102">
        <v>15.0</v>
      </c>
      <c r="AD30" s="102">
        <v>180.0</v>
      </c>
      <c r="AE30" s="102">
        <v>16.0</v>
      </c>
      <c r="AF30" s="100">
        <v>1156.0</v>
      </c>
      <c r="AG30" s="103">
        <f t="shared" si="2"/>
        <v>6193</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29"/>
    <col customWidth="1" min="2" max="2" width="6.86"/>
    <col customWidth="1" min="3" max="4" width="7.43"/>
    <col customWidth="1" min="5" max="5" width="6.0"/>
    <col customWidth="1" min="6" max="6" width="6.86"/>
    <col customWidth="1" min="7" max="7" width="5.43"/>
    <col customWidth="1" min="8" max="9" width="4.43"/>
    <col customWidth="1" min="10" max="10" width="5.43"/>
    <col customWidth="1" min="11" max="11" width="6.86"/>
    <col customWidth="1" min="12" max="13" width="4.43"/>
    <col customWidth="1" min="14" max="14" width="5.43"/>
    <col customWidth="1" min="15" max="18" width="4.43"/>
    <col customWidth="1" min="19" max="19" width="5.43"/>
    <col customWidth="1" min="20" max="20" width="4.43"/>
    <col customWidth="1" min="21" max="21" width="5.43"/>
    <col customWidth="1" min="22" max="22" width="4.43"/>
    <col customWidth="1" min="23" max="23" width="5.43"/>
    <col customWidth="1" min="24" max="29" width="4.43"/>
    <col customWidth="1" min="30" max="30" width="5.43"/>
    <col customWidth="1" min="31" max="31" width="4.43"/>
    <col customWidth="1" min="32" max="32" width="5.43"/>
    <col customWidth="1" min="33" max="33" width="7.86"/>
  </cols>
  <sheetData>
    <row r="1" ht="12.0" customHeight="1">
      <c r="A1" s="62" t="s">
        <v>29</v>
      </c>
      <c r="B1" s="105" t="s">
        <v>67</v>
      </c>
      <c r="C1" s="106">
        <v>1.0</v>
      </c>
      <c r="D1" s="107" t="s">
        <v>98</v>
      </c>
      <c r="E1" s="107" t="s">
        <v>99</v>
      </c>
      <c r="F1" s="105" t="s">
        <v>71</v>
      </c>
      <c r="G1" s="105" t="s">
        <v>72</v>
      </c>
      <c r="H1" s="105" t="s">
        <v>73</v>
      </c>
      <c r="I1" s="105" t="s">
        <v>74</v>
      </c>
      <c r="J1" s="105" t="s">
        <v>75</v>
      </c>
      <c r="K1" s="105" t="s">
        <v>76</v>
      </c>
      <c r="L1" s="105" t="s">
        <v>77</v>
      </c>
      <c r="M1" s="105" t="s">
        <v>78</v>
      </c>
      <c r="N1" s="105" t="s">
        <v>79</v>
      </c>
      <c r="O1" s="105" t="s">
        <v>80</v>
      </c>
      <c r="P1" s="105" t="s">
        <v>81</v>
      </c>
      <c r="Q1" s="105" t="s">
        <v>82</v>
      </c>
      <c r="R1" s="105" t="s">
        <v>83</v>
      </c>
      <c r="S1" s="105" t="s">
        <v>84</v>
      </c>
      <c r="T1" s="105" t="s">
        <v>85</v>
      </c>
      <c r="U1" s="105" t="s">
        <v>86</v>
      </c>
      <c r="V1" s="105" t="s">
        <v>87</v>
      </c>
      <c r="W1" s="105" t="s">
        <v>88</v>
      </c>
      <c r="X1" s="105" t="s">
        <v>89</v>
      </c>
      <c r="Y1" s="105" t="s">
        <v>90</v>
      </c>
      <c r="Z1" s="105" t="s">
        <v>91</v>
      </c>
      <c r="AA1" s="105" t="s">
        <v>92</v>
      </c>
      <c r="AB1" s="105" t="s">
        <v>93</v>
      </c>
      <c r="AC1" s="105" t="s">
        <v>94</v>
      </c>
      <c r="AD1" s="105" t="s">
        <v>95</v>
      </c>
      <c r="AE1" s="105" t="s">
        <v>96</v>
      </c>
      <c r="AF1" s="105" t="s">
        <v>97</v>
      </c>
      <c r="AG1" s="105" t="s">
        <v>39</v>
      </c>
    </row>
    <row r="2" ht="12.0" customHeight="1">
      <c r="A2" s="84">
        <v>1992.0</v>
      </c>
      <c r="B2" s="21">
        <v>4.054207E7</v>
      </c>
      <c r="C2" s="108">
        <v>4.0398735E7</v>
      </c>
      <c r="D2" s="108">
        <v>84285.0</v>
      </c>
      <c r="E2" s="108">
        <v>59050.0</v>
      </c>
      <c r="F2" s="21">
        <v>6.7464425E7</v>
      </c>
      <c r="G2" s="21">
        <v>555685.0</v>
      </c>
      <c r="H2" s="21">
        <v>330675.0</v>
      </c>
      <c r="I2" s="21">
        <v>134470.0</v>
      </c>
      <c r="J2" s="21">
        <v>216274.0</v>
      </c>
      <c r="K2" s="21">
        <v>2393926.0</v>
      </c>
      <c r="L2" s="21">
        <v>15627.0</v>
      </c>
      <c r="M2" s="21">
        <v>188360.0</v>
      </c>
      <c r="N2" s="21">
        <v>791375.0</v>
      </c>
      <c r="O2" s="21">
        <v>339404.0</v>
      </c>
      <c r="P2" s="21">
        <v>14508.0</v>
      </c>
      <c r="Q2" s="21">
        <v>25501.0</v>
      </c>
      <c r="R2" s="21">
        <v>179753.0</v>
      </c>
      <c r="S2" s="21">
        <v>198329.0</v>
      </c>
      <c r="T2" s="21">
        <v>7727.0</v>
      </c>
      <c r="U2" s="21">
        <v>185604.0</v>
      </c>
      <c r="V2" s="21">
        <v>2816.0</v>
      </c>
      <c r="W2" s="21">
        <v>791694.0</v>
      </c>
      <c r="X2" s="21">
        <v>32712.0</v>
      </c>
      <c r="Y2" s="21"/>
      <c r="Z2" s="21">
        <v>352.0</v>
      </c>
      <c r="AA2" s="21">
        <v>847703.0</v>
      </c>
      <c r="AB2" s="21">
        <v>96439.0</v>
      </c>
      <c r="AC2" s="21">
        <v>65539.0</v>
      </c>
      <c r="AD2" s="21">
        <v>326103.0</v>
      </c>
      <c r="AE2" s="21">
        <v>50898.0</v>
      </c>
      <c r="AF2" s="21">
        <v>197086.0</v>
      </c>
      <c r="AG2" s="85">
        <f t="shared" ref="AG2:AG30" si="1">B2+SUM(F2:AF2)</f>
        <v>115995055</v>
      </c>
    </row>
    <row r="3" ht="12.0" customHeight="1">
      <c r="A3" s="84">
        <v>1993.0</v>
      </c>
      <c r="B3" s="21">
        <v>4.660457E7</v>
      </c>
      <c r="C3" s="108">
        <v>4.5587623E7</v>
      </c>
      <c r="D3" s="108">
        <v>978395.0</v>
      </c>
      <c r="E3" s="108">
        <v>38552.0</v>
      </c>
      <c r="F3" s="21">
        <v>7.5839045E7</v>
      </c>
      <c r="G3" s="21">
        <v>509747.0</v>
      </c>
      <c r="H3" s="21">
        <v>146705.0</v>
      </c>
      <c r="I3" s="21">
        <v>124836.0</v>
      </c>
      <c r="J3" s="21">
        <v>599010.0</v>
      </c>
      <c r="K3" s="21">
        <v>3592549.0</v>
      </c>
      <c r="L3" s="21">
        <v>20640.0</v>
      </c>
      <c r="M3" s="21">
        <v>19511.0</v>
      </c>
      <c r="N3" s="21">
        <v>347692.0</v>
      </c>
      <c r="O3" s="21">
        <v>12397.0</v>
      </c>
      <c r="P3" s="21">
        <v>11816.0</v>
      </c>
      <c r="Q3" s="21">
        <v>8429.0</v>
      </c>
      <c r="R3" s="21">
        <v>97339.0</v>
      </c>
      <c r="S3" s="21">
        <v>151307.0</v>
      </c>
      <c r="T3" s="21">
        <v>5685.0</v>
      </c>
      <c r="U3" s="21">
        <v>2590033.0</v>
      </c>
      <c r="V3" s="21">
        <v>1941.0</v>
      </c>
      <c r="W3" s="21">
        <v>272655.0</v>
      </c>
      <c r="X3" s="21">
        <v>18582.0</v>
      </c>
      <c r="Y3" s="21"/>
      <c r="Z3" s="21">
        <v>323.0</v>
      </c>
      <c r="AA3" s="21">
        <v>934009.0</v>
      </c>
      <c r="AB3" s="21">
        <v>124631.0</v>
      </c>
      <c r="AC3" s="21">
        <v>30677.0</v>
      </c>
      <c r="AD3" s="21">
        <v>105126.0</v>
      </c>
      <c r="AE3" s="21">
        <v>61300.0</v>
      </c>
      <c r="AF3" s="21">
        <v>493185.0</v>
      </c>
      <c r="AG3" s="85">
        <f t="shared" si="1"/>
        <v>132723740</v>
      </c>
    </row>
    <row r="4" ht="12.0" customHeight="1">
      <c r="A4" s="84">
        <v>1994.0</v>
      </c>
      <c r="B4" s="21">
        <v>3.5254009E7</v>
      </c>
      <c r="C4" s="108">
        <v>3.1291857E7</v>
      </c>
      <c r="D4" s="108">
        <v>3837359.0</v>
      </c>
      <c r="E4" s="108">
        <v>124793.0</v>
      </c>
      <c r="F4" s="21">
        <v>7.5813562E7</v>
      </c>
      <c r="G4" s="21">
        <v>579350.0</v>
      </c>
      <c r="H4" s="21">
        <v>44261.0</v>
      </c>
      <c r="I4" s="21">
        <v>89157.0</v>
      </c>
      <c r="J4" s="21">
        <v>275303.0</v>
      </c>
      <c r="K4" s="21">
        <v>8737235.0</v>
      </c>
      <c r="L4" s="21">
        <v>7634.0</v>
      </c>
      <c r="M4" s="21">
        <v>578287.0</v>
      </c>
      <c r="N4" s="21">
        <v>285055.0</v>
      </c>
      <c r="O4" s="21">
        <v>7250.0</v>
      </c>
      <c r="P4" s="21">
        <v>5266.0</v>
      </c>
      <c r="Q4" s="21">
        <v>16293.0</v>
      </c>
      <c r="R4" s="21">
        <v>62894.0</v>
      </c>
      <c r="S4" s="21">
        <v>51705.0</v>
      </c>
      <c r="T4" s="21">
        <v>7188.0</v>
      </c>
      <c r="U4" s="21">
        <v>491274.0</v>
      </c>
      <c r="V4" s="21">
        <v>507.0</v>
      </c>
      <c r="W4" s="21">
        <v>502708.0</v>
      </c>
      <c r="X4" s="21">
        <v>21584.0</v>
      </c>
      <c r="Y4" s="21">
        <v>9777.0</v>
      </c>
      <c r="Z4" s="21">
        <v>1674.0</v>
      </c>
      <c r="AA4" s="21">
        <v>530798.0</v>
      </c>
      <c r="AB4" s="21">
        <v>49065.0</v>
      </c>
      <c r="AC4" s="21">
        <v>63077.0</v>
      </c>
      <c r="AD4" s="21">
        <v>385461.0</v>
      </c>
      <c r="AE4" s="21">
        <v>55765.0</v>
      </c>
      <c r="AF4" s="21">
        <v>492652.0</v>
      </c>
      <c r="AG4" s="85">
        <f t="shared" si="1"/>
        <v>124418791</v>
      </c>
    </row>
    <row r="5" ht="12.0" customHeight="1">
      <c r="A5" s="84">
        <v>1995.0</v>
      </c>
      <c r="B5" s="21">
        <v>4.586186E7</v>
      </c>
      <c r="C5" s="108">
        <v>3.6351164E7</v>
      </c>
      <c r="D5" s="108">
        <v>6599521.0</v>
      </c>
      <c r="E5" s="108">
        <v>2911176.0</v>
      </c>
      <c r="F5" s="21">
        <v>7.0246419E7</v>
      </c>
      <c r="G5" s="21">
        <v>1511345.0</v>
      </c>
      <c r="H5" s="21">
        <v>55847.0</v>
      </c>
      <c r="I5" s="21">
        <v>49576.0</v>
      </c>
      <c r="J5" s="21">
        <v>156064.0</v>
      </c>
      <c r="K5" s="21">
        <v>8428456.0</v>
      </c>
      <c r="L5" s="21">
        <v>9072.0</v>
      </c>
      <c r="M5" s="21">
        <v>128897.0</v>
      </c>
      <c r="N5" s="21">
        <v>121510.0</v>
      </c>
      <c r="O5" s="21">
        <v>31279.0</v>
      </c>
      <c r="P5" s="21">
        <v>3190.0</v>
      </c>
      <c r="Q5" s="21">
        <v>341097.0</v>
      </c>
      <c r="R5" s="21">
        <v>48390.0</v>
      </c>
      <c r="S5" s="21">
        <v>26840.0</v>
      </c>
      <c r="T5" s="21">
        <v>4370.0</v>
      </c>
      <c r="U5" s="21">
        <v>697185.0</v>
      </c>
      <c r="V5" s="21">
        <v>77.0</v>
      </c>
      <c r="W5" s="21">
        <v>264200.0</v>
      </c>
      <c r="X5" s="21">
        <v>61075.0</v>
      </c>
      <c r="Y5" s="21">
        <v>11701.0</v>
      </c>
      <c r="Z5" s="21">
        <v>18411.0</v>
      </c>
      <c r="AA5" s="21">
        <v>243261.0</v>
      </c>
      <c r="AB5" s="21">
        <v>39640.0</v>
      </c>
      <c r="AC5" s="21">
        <v>359401.0</v>
      </c>
      <c r="AD5" s="21">
        <v>910170.0</v>
      </c>
      <c r="AE5" s="21">
        <v>93257.0</v>
      </c>
      <c r="AF5" s="21">
        <v>512885.0</v>
      </c>
      <c r="AG5" s="85">
        <f t="shared" si="1"/>
        <v>130235475</v>
      </c>
    </row>
    <row r="6" ht="12.0" customHeight="1">
      <c r="A6" s="84">
        <v>1996.0</v>
      </c>
      <c r="B6" s="21">
        <v>5.1258954E7</v>
      </c>
      <c r="C6" s="108">
        <v>3.6311217E7</v>
      </c>
      <c r="D6" s="108">
        <v>1.0179875E7</v>
      </c>
      <c r="E6" s="108">
        <v>4767863.0</v>
      </c>
      <c r="F6" s="21">
        <v>7.4292348E7</v>
      </c>
      <c r="G6" s="21">
        <v>497838.0</v>
      </c>
      <c r="H6" s="21">
        <v>25487.0</v>
      </c>
      <c r="I6" s="21">
        <v>29875.0</v>
      </c>
      <c r="J6" s="21">
        <v>352967.0</v>
      </c>
      <c r="K6" s="21">
        <v>7085651.0</v>
      </c>
      <c r="L6" s="21">
        <v>5652.0</v>
      </c>
      <c r="M6" s="21">
        <v>155125.0</v>
      </c>
      <c r="N6" s="21">
        <v>95973.0</v>
      </c>
      <c r="O6" s="21">
        <v>34851.0</v>
      </c>
      <c r="P6" s="21">
        <v>5978.0</v>
      </c>
      <c r="Q6" s="21">
        <v>18184.0</v>
      </c>
      <c r="R6" s="21">
        <v>27276.0</v>
      </c>
      <c r="S6" s="21">
        <v>15166.0</v>
      </c>
      <c r="T6" s="21">
        <v>19022.0</v>
      </c>
      <c r="U6" s="21">
        <v>180912.0</v>
      </c>
      <c r="V6" s="21">
        <v>3232.0</v>
      </c>
      <c r="W6" s="21">
        <v>1107382.0</v>
      </c>
      <c r="X6" s="21">
        <v>69424.0</v>
      </c>
      <c r="Y6" s="21">
        <v>8456.0</v>
      </c>
      <c r="Z6" s="21">
        <v>747.0</v>
      </c>
      <c r="AA6" s="21">
        <v>66796.0</v>
      </c>
      <c r="AB6" s="21">
        <v>16149.0</v>
      </c>
      <c r="AC6" s="21">
        <v>165441.0</v>
      </c>
      <c r="AD6" s="21">
        <v>739850.0</v>
      </c>
      <c r="AE6" s="21">
        <v>56814.0</v>
      </c>
      <c r="AF6" s="21">
        <v>405034.0</v>
      </c>
      <c r="AG6" s="85">
        <f t="shared" si="1"/>
        <v>136740584</v>
      </c>
    </row>
    <row r="7" ht="12.0" customHeight="1">
      <c r="A7" s="84">
        <v>1997.0</v>
      </c>
      <c r="B7" s="21">
        <v>5.1999183E7</v>
      </c>
      <c r="C7" s="108">
        <v>4.3624205E7</v>
      </c>
      <c r="D7" s="108">
        <v>6414787.0</v>
      </c>
      <c r="E7" s="108">
        <v>1960190.0</v>
      </c>
      <c r="F7" s="21">
        <v>7.8007382E7</v>
      </c>
      <c r="G7" s="21">
        <v>196468.0</v>
      </c>
      <c r="H7" s="21">
        <v>8449.0</v>
      </c>
      <c r="I7" s="21">
        <v>31465.0</v>
      </c>
      <c r="J7" s="21">
        <v>150243.0</v>
      </c>
      <c r="K7" s="21">
        <v>1.3831538E7</v>
      </c>
      <c r="L7" s="21">
        <v>5719.0</v>
      </c>
      <c r="M7" s="21">
        <v>392061.0</v>
      </c>
      <c r="N7" s="21">
        <v>197710.0</v>
      </c>
      <c r="O7" s="21">
        <v>240848.0</v>
      </c>
      <c r="P7" s="21">
        <v>17750.0</v>
      </c>
      <c r="Q7" s="21">
        <v>21140.0</v>
      </c>
      <c r="R7" s="21">
        <v>24372.0</v>
      </c>
      <c r="S7" s="21">
        <v>54607.0</v>
      </c>
      <c r="T7" s="21">
        <v>7897.0</v>
      </c>
      <c r="U7" s="21">
        <v>810628.0</v>
      </c>
      <c r="V7" s="21">
        <v>43684.0</v>
      </c>
      <c r="W7" s="21">
        <v>1514414.0</v>
      </c>
      <c r="X7" s="21">
        <v>9082.0</v>
      </c>
      <c r="Y7" s="21">
        <v>5062.0</v>
      </c>
      <c r="Z7" s="21">
        <v>3799.0</v>
      </c>
      <c r="AA7" s="21">
        <v>202229.0</v>
      </c>
      <c r="AB7" s="21">
        <v>28978.0</v>
      </c>
      <c r="AC7" s="21">
        <v>112242.0</v>
      </c>
      <c r="AD7" s="21">
        <v>580131.0</v>
      </c>
      <c r="AE7" s="21">
        <v>11442.0</v>
      </c>
      <c r="AF7" s="21">
        <v>750508.0</v>
      </c>
      <c r="AG7" s="85">
        <f t="shared" si="1"/>
        <v>149259031</v>
      </c>
    </row>
    <row r="8" ht="12.0" customHeight="1">
      <c r="A8" s="84">
        <v>1998.0</v>
      </c>
      <c r="B8" s="21">
        <v>4.7494114E7</v>
      </c>
      <c r="C8" s="108">
        <v>4.1141515E7</v>
      </c>
      <c r="D8" s="108">
        <v>4548196.0</v>
      </c>
      <c r="E8" s="108">
        <v>1804403.0</v>
      </c>
      <c r="F8" s="21">
        <v>1.07984215E8</v>
      </c>
      <c r="G8" s="21">
        <v>298470.0</v>
      </c>
      <c r="H8" s="21">
        <v>10793.0</v>
      </c>
      <c r="I8" s="21">
        <v>87103.0</v>
      </c>
      <c r="J8" s="21">
        <v>198957.0</v>
      </c>
      <c r="K8" s="21">
        <v>8462677.0</v>
      </c>
      <c r="L8" s="21">
        <v>11099.0</v>
      </c>
      <c r="M8" s="21">
        <v>377354.0</v>
      </c>
      <c r="N8" s="21">
        <v>3746352.0</v>
      </c>
      <c r="O8" s="21">
        <v>38317.0</v>
      </c>
      <c r="P8" s="21">
        <v>1003.0</v>
      </c>
      <c r="Q8" s="21">
        <v>23677.0</v>
      </c>
      <c r="R8" s="21">
        <v>47144.0</v>
      </c>
      <c r="S8" s="21">
        <v>34097.0</v>
      </c>
      <c r="T8" s="21">
        <v>16405.0</v>
      </c>
      <c r="U8" s="21">
        <v>72237.0</v>
      </c>
      <c r="V8" s="21">
        <v>4452.0</v>
      </c>
      <c r="W8" s="21">
        <v>275665.0</v>
      </c>
      <c r="X8" s="21">
        <v>116053.0</v>
      </c>
      <c r="Y8" s="21">
        <v>1589.0</v>
      </c>
      <c r="Z8" s="21">
        <v>5930.0</v>
      </c>
      <c r="AA8" s="21">
        <v>67727.0</v>
      </c>
      <c r="AB8" s="21">
        <v>65596.0</v>
      </c>
      <c r="AC8" s="21">
        <v>105856.0</v>
      </c>
      <c r="AD8" s="21">
        <v>542055.0</v>
      </c>
      <c r="AE8" s="21">
        <v>12671.0</v>
      </c>
      <c r="AF8" s="21">
        <v>501020.0</v>
      </c>
      <c r="AG8" s="85">
        <f t="shared" si="1"/>
        <v>170602628</v>
      </c>
    </row>
    <row r="9" ht="12.0" customHeight="1">
      <c r="A9" s="84">
        <v>1999.0</v>
      </c>
      <c r="B9" s="21">
        <v>5.0408057E7</v>
      </c>
      <c r="C9" s="108">
        <v>2.7164821E7</v>
      </c>
      <c r="D9" s="108">
        <v>1.9294529E7</v>
      </c>
      <c r="E9" s="108">
        <v>3948707.0</v>
      </c>
      <c r="F9" s="21">
        <v>8.3705403E7</v>
      </c>
      <c r="G9" s="21">
        <v>909082.0</v>
      </c>
      <c r="H9" s="21">
        <v>30437.0</v>
      </c>
      <c r="I9" s="21">
        <v>587804.0</v>
      </c>
      <c r="J9" s="21">
        <v>246957.0</v>
      </c>
      <c r="K9" s="21">
        <v>1.3412822E7</v>
      </c>
      <c r="L9" s="21">
        <v>7798.0</v>
      </c>
      <c r="M9" s="21">
        <v>170520.0</v>
      </c>
      <c r="N9" s="21">
        <v>1413102.0</v>
      </c>
      <c r="O9" s="21">
        <v>19180.0</v>
      </c>
      <c r="P9" s="21">
        <v>3182.0</v>
      </c>
      <c r="Q9" s="21">
        <v>25834.0</v>
      </c>
      <c r="R9" s="21">
        <v>38653.0</v>
      </c>
      <c r="S9" s="21">
        <v>5984.0</v>
      </c>
      <c r="T9" s="21">
        <v>37134.0</v>
      </c>
      <c r="U9" s="21">
        <v>21628.0</v>
      </c>
      <c r="V9" s="21">
        <v>17074.0</v>
      </c>
      <c r="W9" s="21">
        <v>1054922.0</v>
      </c>
      <c r="X9" s="21">
        <v>186875.0</v>
      </c>
      <c r="Y9" s="21">
        <v>766.0</v>
      </c>
      <c r="Z9" s="21">
        <v>6507.0</v>
      </c>
      <c r="AA9" s="21">
        <v>198867.0</v>
      </c>
      <c r="AB9" s="21">
        <v>8176.0</v>
      </c>
      <c r="AC9" s="21">
        <v>38672.0</v>
      </c>
      <c r="AD9" s="21">
        <v>768225.0</v>
      </c>
      <c r="AE9" s="21">
        <v>30651.0</v>
      </c>
      <c r="AF9" s="21">
        <v>253856.0</v>
      </c>
      <c r="AG9" s="85">
        <f t="shared" si="1"/>
        <v>153608168</v>
      </c>
    </row>
    <row r="10" ht="12.0" customHeight="1">
      <c r="A10" s="84">
        <v>2000.0</v>
      </c>
      <c r="B10" s="21">
        <v>4.721372E7</v>
      </c>
      <c r="C10" s="108">
        <v>3.5607158E7</v>
      </c>
      <c r="D10" s="108">
        <v>9585955.0</v>
      </c>
      <c r="E10" s="108">
        <v>2020608.0</v>
      </c>
      <c r="F10" s="21">
        <v>1.03276686E8</v>
      </c>
      <c r="G10" s="21">
        <v>1353581.0</v>
      </c>
      <c r="H10" s="21">
        <v>42269.0</v>
      </c>
      <c r="I10" s="21">
        <v>66270.0</v>
      </c>
      <c r="J10" s="21">
        <v>236476.0</v>
      </c>
      <c r="K10" s="21">
        <v>7176701.0</v>
      </c>
      <c r="L10" s="21">
        <v>2718.0</v>
      </c>
      <c r="M10" s="21">
        <v>453155.0</v>
      </c>
      <c r="N10" s="21">
        <v>860562.0</v>
      </c>
      <c r="O10" s="21">
        <v>30510.0</v>
      </c>
      <c r="P10" s="21">
        <v>7526.0</v>
      </c>
      <c r="Q10" s="21">
        <v>45792.0</v>
      </c>
      <c r="R10" s="21">
        <v>98530.0</v>
      </c>
      <c r="S10" s="21">
        <v>165043.0</v>
      </c>
      <c r="T10" s="21">
        <v>16491.0</v>
      </c>
      <c r="U10" s="21">
        <v>246343.0</v>
      </c>
      <c r="V10" s="21">
        <v>5914.0</v>
      </c>
      <c r="W10" s="21">
        <v>1345680.0</v>
      </c>
      <c r="X10" s="21">
        <v>832107.0</v>
      </c>
      <c r="Y10" s="21">
        <v>225.0</v>
      </c>
      <c r="Z10" s="21">
        <v>20417.0</v>
      </c>
      <c r="AA10" s="21">
        <v>20594.0</v>
      </c>
      <c r="AB10" s="21">
        <v>3573.0</v>
      </c>
      <c r="AC10" s="21">
        <v>234964.0</v>
      </c>
      <c r="AD10" s="21">
        <v>1184083.0</v>
      </c>
      <c r="AE10" s="21">
        <v>149554.0</v>
      </c>
      <c r="AF10" s="21">
        <v>668034.0</v>
      </c>
      <c r="AG10" s="85">
        <f t="shared" si="1"/>
        <v>165757518</v>
      </c>
    </row>
    <row r="11" ht="12.0" customHeight="1">
      <c r="A11" s="84">
        <v>2001.0</v>
      </c>
      <c r="B11" s="21">
        <v>7.729909E7</v>
      </c>
      <c r="C11" s="108">
        <v>5.82103E7</v>
      </c>
      <c r="D11" s="108">
        <v>1.6749522E7</v>
      </c>
      <c r="E11" s="108">
        <v>2339269.0</v>
      </c>
      <c r="F11" s="21">
        <v>8.6982242E7</v>
      </c>
      <c r="G11" s="21">
        <v>1580063.0</v>
      </c>
      <c r="H11" s="21">
        <v>9517.0</v>
      </c>
      <c r="I11" s="21">
        <v>314427.0</v>
      </c>
      <c r="J11" s="21">
        <v>742422.0</v>
      </c>
      <c r="K11" s="21">
        <v>1.118374E7</v>
      </c>
      <c r="L11" s="21">
        <v>5402.0</v>
      </c>
      <c r="M11" s="21">
        <v>42087.0</v>
      </c>
      <c r="N11" s="21">
        <v>485472.0</v>
      </c>
      <c r="O11" s="21">
        <v>7291.0</v>
      </c>
      <c r="P11" s="21">
        <v>988.0</v>
      </c>
      <c r="Q11" s="21">
        <v>66291.0</v>
      </c>
      <c r="R11" s="21">
        <v>27923.0</v>
      </c>
      <c r="S11" s="21">
        <v>248660.0</v>
      </c>
      <c r="T11" s="21">
        <v>13786.0</v>
      </c>
      <c r="U11" s="21">
        <v>1449783.0</v>
      </c>
      <c r="V11" s="21">
        <v>22626.0</v>
      </c>
      <c r="W11" s="21">
        <v>126051.0</v>
      </c>
      <c r="X11" s="21">
        <v>1091070.0</v>
      </c>
      <c r="Y11" s="21">
        <v>295.0</v>
      </c>
      <c r="Z11" s="21">
        <v>2314.0</v>
      </c>
      <c r="AA11" s="21">
        <v>39374.0</v>
      </c>
      <c r="AB11" s="21">
        <v>19642.0</v>
      </c>
      <c r="AC11" s="21">
        <v>559478.0</v>
      </c>
      <c r="AD11" s="21">
        <v>626891.0</v>
      </c>
      <c r="AE11" s="21">
        <v>43415.0</v>
      </c>
      <c r="AF11" s="21">
        <v>4463994.0</v>
      </c>
      <c r="AG11" s="85">
        <f t="shared" si="1"/>
        <v>187454334</v>
      </c>
    </row>
    <row r="12" ht="12.0" customHeight="1">
      <c r="A12" s="84">
        <v>2002.0</v>
      </c>
      <c r="B12" s="21">
        <v>6.4304515E7</v>
      </c>
      <c r="C12" s="108">
        <v>4.6901419E7</v>
      </c>
      <c r="D12" s="108">
        <v>1.4488287E7</v>
      </c>
      <c r="E12" s="108">
        <v>2914809.0</v>
      </c>
      <c r="F12" s="21">
        <v>9.2077131E7</v>
      </c>
      <c r="G12" s="21">
        <v>1529161.0</v>
      </c>
      <c r="H12" s="21">
        <v>31334.0</v>
      </c>
      <c r="I12" s="21">
        <v>101532.0</v>
      </c>
      <c r="J12" s="21">
        <v>3723147.0</v>
      </c>
      <c r="K12" s="21">
        <v>9164263.0</v>
      </c>
      <c r="L12" s="21">
        <v>4532.0</v>
      </c>
      <c r="M12" s="21">
        <v>41261.0</v>
      </c>
      <c r="N12" s="21">
        <v>469819.0</v>
      </c>
      <c r="O12" s="21">
        <v>51534.0</v>
      </c>
      <c r="P12" s="21">
        <v>2038.0</v>
      </c>
      <c r="Q12" s="21">
        <v>95292.0</v>
      </c>
      <c r="R12" s="21">
        <v>55016.0</v>
      </c>
      <c r="S12" s="21">
        <v>75642.0</v>
      </c>
      <c r="T12" s="21">
        <v>26612.0</v>
      </c>
      <c r="U12" s="21">
        <v>315966.0</v>
      </c>
      <c r="V12" s="21">
        <v>78783.0</v>
      </c>
      <c r="W12" s="21">
        <v>320597.0</v>
      </c>
      <c r="X12" s="21">
        <v>1070677.0</v>
      </c>
      <c r="Y12" s="21">
        <v>435.0</v>
      </c>
      <c r="Z12" s="21">
        <v>9122.0</v>
      </c>
      <c r="AA12" s="21">
        <v>4306.0</v>
      </c>
      <c r="AB12" s="21">
        <v>65166.0</v>
      </c>
      <c r="AC12" s="21">
        <v>74703.0</v>
      </c>
      <c r="AD12" s="21">
        <v>2088551.0</v>
      </c>
      <c r="AE12" s="21">
        <v>22104.0</v>
      </c>
      <c r="AF12" s="21">
        <v>8606405.0</v>
      </c>
      <c r="AG12" s="85">
        <f t="shared" si="1"/>
        <v>184409644</v>
      </c>
    </row>
    <row r="13" ht="12.0" customHeight="1">
      <c r="A13" s="84">
        <v>2003.0</v>
      </c>
      <c r="B13" s="21">
        <v>6.0527926E7</v>
      </c>
      <c r="C13" s="108">
        <v>4.1247743E7</v>
      </c>
      <c r="D13" s="108">
        <v>1.559026E7</v>
      </c>
      <c r="E13" s="108">
        <v>3689923.0</v>
      </c>
      <c r="F13" s="21">
        <v>9.0462931E7</v>
      </c>
      <c r="G13" s="21">
        <v>1692136.0</v>
      </c>
      <c r="H13" s="21">
        <v>7097.0</v>
      </c>
      <c r="I13" s="21">
        <v>116016.0</v>
      </c>
      <c r="J13" s="21">
        <v>677239.0</v>
      </c>
      <c r="K13" s="21">
        <v>6127597.0</v>
      </c>
      <c r="L13" s="21">
        <v>1526.0</v>
      </c>
      <c r="M13" s="21">
        <v>28564.0</v>
      </c>
      <c r="N13" s="21">
        <v>603406.0</v>
      </c>
      <c r="O13" s="21">
        <v>65139.0</v>
      </c>
      <c r="P13" s="21">
        <v>1794.0</v>
      </c>
      <c r="Q13" s="21">
        <v>52673.0</v>
      </c>
      <c r="R13" s="21">
        <v>155132.0</v>
      </c>
      <c r="S13" s="21">
        <v>31836.0</v>
      </c>
      <c r="T13" s="21">
        <v>24402.0</v>
      </c>
      <c r="U13" s="21">
        <v>79575.0</v>
      </c>
      <c r="V13" s="21">
        <v>160505.0</v>
      </c>
      <c r="W13" s="21">
        <v>40103.0</v>
      </c>
      <c r="X13" s="21">
        <v>1173416.0</v>
      </c>
      <c r="Y13" s="21">
        <v>19685.0</v>
      </c>
      <c r="Z13" s="21">
        <v>1913.0</v>
      </c>
      <c r="AA13" s="21">
        <v>16305.0</v>
      </c>
      <c r="AB13" s="21">
        <v>105591.0</v>
      </c>
      <c r="AC13" s="21">
        <v>190445.0</v>
      </c>
      <c r="AD13" s="21">
        <v>2372982.0</v>
      </c>
      <c r="AE13" s="21">
        <v>30895.0</v>
      </c>
      <c r="AF13" s="21">
        <v>8690442.0</v>
      </c>
      <c r="AG13" s="85">
        <f t="shared" si="1"/>
        <v>173457271</v>
      </c>
    </row>
    <row r="14" ht="12.0" customHeight="1">
      <c r="A14" s="84">
        <v>2004.0</v>
      </c>
      <c r="B14" s="21">
        <v>7.468109E7</v>
      </c>
      <c r="C14" s="108">
        <v>3.6826046E7</v>
      </c>
      <c r="D14" s="108">
        <v>3.648249E7</v>
      </c>
      <c r="E14" s="108">
        <v>1372554.0</v>
      </c>
      <c r="F14" s="21">
        <v>9.3366526E7</v>
      </c>
      <c r="G14" s="21">
        <v>1854437.0</v>
      </c>
      <c r="H14" s="21">
        <v>59009.0</v>
      </c>
      <c r="I14" s="21">
        <v>81575.0</v>
      </c>
      <c r="J14" s="21">
        <v>1429804.0</v>
      </c>
      <c r="K14" s="21">
        <v>1.4500587E7</v>
      </c>
      <c r="L14" s="21">
        <v>2632.0</v>
      </c>
      <c r="M14" s="21">
        <v>41608.0</v>
      </c>
      <c r="N14" s="21">
        <v>413340.0</v>
      </c>
      <c r="O14" s="21">
        <v>12324.0</v>
      </c>
      <c r="P14" s="21">
        <v>2231.0</v>
      </c>
      <c r="Q14" s="21">
        <v>125254.0</v>
      </c>
      <c r="R14" s="21">
        <v>110555.0</v>
      </c>
      <c r="S14" s="21">
        <v>41248.0</v>
      </c>
      <c r="T14" s="21">
        <v>33410.0</v>
      </c>
      <c r="U14" s="21">
        <v>49528.0</v>
      </c>
      <c r="V14" s="21">
        <v>11214.0</v>
      </c>
      <c r="W14" s="21">
        <v>607685.0</v>
      </c>
      <c r="X14" s="21">
        <v>698938.0</v>
      </c>
      <c r="Y14" s="21">
        <v>165084.0</v>
      </c>
      <c r="Z14" s="21">
        <v>1132.0</v>
      </c>
      <c r="AA14" s="21">
        <v>7076.0</v>
      </c>
      <c r="AB14" s="21">
        <v>36924.0</v>
      </c>
      <c r="AC14" s="21">
        <v>67138.0</v>
      </c>
      <c r="AD14" s="21">
        <v>1433671.0</v>
      </c>
      <c r="AE14" s="21">
        <v>20345.0</v>
      </c>
      <c r="AF14" s="21">
        <v>4701662.0</v>
      </c>
      <c r="AG14" s="85">
        <f t="shared" si="1"/>
        <v>194556027</v>
      </c>
    </row>
    <row r="15" ht="12.0" customHeight="1">
      <c r="A15" s="84">
        <v>2005.0</v>
      </c>
      <c r="B15" s="21">
        <v>6.3857666E7</v>
      </c>
      <c r="C15" s="108">
        <v>3.9868883E7</v>
      </c>
      <c r="D15" s="108">
        <v>2.0668563E7</v>
      </c>
      <c r="E15" s="108">
        <v>3320220.0</v>
      </c>
      <c r="F15" s="21">
        <v>8.0103312E7</v>
      </c>
      <c r="G15" s="21">
        <v>1740453.0</v>
      </c>
      <c r="H15" s="21">
        <v>7284.0</v>
      </c>
      <c r="I15" s="21">
        <v>139932.0</v>
      </c>
      <c r="J15" s="21">
        <v>432019.0</v>
      </c>
      <c r="K15" s="21">
        <v>2.3644176E7</v>
      </c>
      <c r="L15" s="21">
        <v>2100.0</v>
      </c>
      <c r="M15" s="21">
        <v>63024.0</v>
      </c>
      <c r="N15" s="21">
        <v>685231.0</v>
      </c>
      <c r="O15" s="21">
        <v>32560.0</v>
      </c>
      <c r="P15" s="21">
        <v>1798.0</v>
      </c>
      <c r="Q15" s="21">
        <v>76607.0</v>
      </c>
      <c r="R15" s="21">
        <v>225869.0</v>
      </c>
      <c r="S15" s="21">
        <v>87340.0</v>
      </c>
      <c r="T15" s="21">
        <v>39515.0</v>
      </c>
      <c r="U15" s="21">
        <v>4741.0</v>
      </c>
      <c r="V15" s="21">
        <v>11224.0</v>
      </c>
      <c r="W15" s="21">
        <v>150865.0</v>
      </c>
      <c r="X15" s="21">
        <v>690718.0</v>
      </c>
      <c r="Y15" s="21">
        <v>4677.0</v>
      </c>
      <c r="Z15" s="21">
        <v>10130.0</v>
      </c>
      <c r="AA15" s="21">
        <v>51235.0</v>
      </c>
      <c r="AB15" s="21">
        <v>43448.0</v>
      </c>
      <c r="AC15" s="21">
        <v>38594.0</v>
      </c>
      <c r="AD15" s="21">
        <v>925024.0</v>
      </c>
      <c r="AE15" s="21">
        <v>20074.0</v>
      </c>
      <c r="AF15" s="21">
        <v>1346688.0</v>
      </c>
      <c r="AG15" s="85">
        <f t="shared" si="1"/>
        <v>174436304</v>
      </c>
    </row>
    <row r="16" ht="12.0" customHeight="1">
      <c r="A16" s="84">
        <v>2006.0</v>
      </c>
      <c r="B16" s="21">
        <v>8.3755906E7</v>
      </c>
      <c r="C16" s="21">
        <v>6.0054997E7</v>
      </c>
      <c r="D16" s="21">
        <v>1.8961052E7</v>
      </c>
      <c r="E16" s="21">
        <v>4739858.0</v>
      </c>
      <c r="F16" s="21">
        <v>8.3011173E7</v>
      </c>
      <c r="G16" s="21">
        <v>1007530.0</v>
      </c>
      <c r="H16" s="21">
        <v>81489.0</v>
      </c>
      <c r="I16" s="21">
        <v>83747.0</v>
      </c>
      <c r="J16" s="21">
        <v>3043118.0</v>
      </c>
      <c r="K16" s="21">
        <v>1.1310527E7</v>
      </c>
      <c r="L16" s="21">
        <v>1694.0</v>
      </c>
      <c r="M16" s="21">
        <v>49400.0</v>
      </c>
      <c r="N16" s="21">
        <v>535312.0</v>
      </c>
      <c r="O16" s="21">
        <v>181537.0</v>
      </c>
      <c r="P16" s="21">
        <v>2502.0</v>
      </c>
      <c r="Q16" s="21">
        <v>24077.0</v>
      </c>
      <c r="R16" s="21">
        <v>29641.0</v>
      </c>
      <c r="S16" s="21">
        <v>15212.0</v>
      </c>
      <c r="T16" s="21">
        <v>25612.0</v>
      </c>
      <c r="U16" s="21">
        <v>220200.0</v>
      </c>
      <c r="V16" s="21">
        <v>11425.0</v>
      </c>
      <c r="W16" s="21">
        <v>561627.0</v>
      </c>
      <c r="X16" s="21">
        <v>581658.0</v>
      </c>
      <c r="Y16" s="21">
        <v>227397.0</v>
      </c>
      <c r="Z16" s="21">
        <v>93531.0</v>
      </c>
      <c r="AA16" s="21">
        <v>8682.0</v>
      </c>
      <c r="AB16" s="21">
        <v>55881.0</v>
      </c>
      <c r="AC16" s="21">
        <v>31087.0</v>
      </c>
      <c r="AD16" s="21">
        <v>1144806.0</v>
      </c>
      <c r="AE16" s="21">
        <v>22792.0</v>
      </c>
      <c r="AF16" s="21">
        <v>1404196.0</v>
      </c>
      <c r="AG16" s="85">
        <f t="shared" si="1"/>
        <v>187521759</v>
      </c>
    </row>
    <row r="17" ht="12.0" customHeight="1">
      <c r="A17" s="84">
        <v>2007.0</v>
      </c>
      <c r="B17" s="21">
        <v>6.4614364E7</v>
      </c>
      <c r="C17" s="21">
        <v>4.4751886E7</v>
      </c>
      <c r="D17" s="21">
        <v>1.5712261E7</v>
      </c>
      <c r="E17" s="21">
        <v>4150217.0</v>
      </c>
      <c r="F17" s="21">
        <v>8.7168052E7</v>
      </c>
      <c r="G17" s="21">
        <v>2376471.0</v>
      </c>
      <c r="H17" s="21">
        <v>12679.0</v>
      </c>
      <c r="I17" s="21">
        <v>89008.0</v>
      </c>
      <c r="J17" s="21">
        <v>381642.0</v>
      </c>
      <c r="K17" s="21">
        <v>1.7020461E7</v>
      </c>
      <c r="L17" s="21">
        <v>849.0</v>
      </c>
      <c r="M17" s="21">
        <v>103351.0</v>
      </c>
      <c r="N17" s="21">
        <v>189560.0</v>
      </c>
      <c r="O17" s="21">
        <v>84705.0</v>
      </c>
      <c r="P17" s="21">
        <v>1992.0</v>
      </c>
      <c r="Q17" s="21">
        <v>6411.0</v>
      </c>
      <c r="R17" s="21">
        <v>69191.0</v>
      </c>
      <c r="S17" s="21">
        <v>17517.0</v>
      </c>
      <c r="T17" s="21">
        <v>17563.0</v>
      </c>
      <c r="U17" s="21">
        <v>57640.0</v>
      </c>
      <c r="V17" s="21">
        <v>35622.0</v>
      </c>
      <c r="W17" s="21">
        <v>275134.0</v>
      </c>
      <c r="X17" s="21">
        <v>1327096.0</v>
      </c>
      <c r="Y17" s="21">
        <v>210277.0</v>
      </c>
      <c r="Z17" s="21">
        <v>6065.0</v>
      </c>
      <c r="AA17" s="21">
        <v>4166.0</v>
      </c>
      <c r="AB17" s="21">
        <v>8980.0</v>
      </c>
      <c r="AC17" s="21">
        <v>31863.0</v>
      </c>
      <c r="AD17" s="21">
        <v>739750.0</v>
      </c>
      <c r="AE17" s="21">
        <v>84447.0</v>
      </c>
      <c r="AF17" s="21">
        <v>1899129.0</v>
      </c>
      <c r="AG17" s="85">
        <f t="shared" si="1"/>
        <v>176833985</v>
      </c>
    </row>
    <row r="18" ht="12.0" customHeight="1">
      <c r="A18" s="84">
        <v>2008.0</v>
      </c>
      <c r="B18" s="21">
        <v>8.570929E7</v>
      </c>
      <c r="C18" s="21">
        <v>6.4076994E7</v>
      </c>
      <c r="D18" s="21">
        <v>1.8482436E7</v>
      </c>
      <c r="E18" s="21">
        <v>3149860.0</v>
      </c>
      <c r="F18" s="21">
        <v>8.1779009E7</v>
      </c>
      <c r="G18" s="21">
        <v>1229291.0</v>
      </c>
      <c r="H18" s="21">
        <v>254630.0</v>
      </c>
      <c r="I18" s="21">
        <v>19420.0</v>
      </c>
      <c r="J18" s="21">
        <v>3092680.0</v>
      </c>
      <c r="K18" s="21">
        <v>1.0499954E7</v>
      </c>
      <c r="L18" s="21">
        <v>1329.0</v>
      </c>
      <c r="M18" s="21">
        <v>92280.0</v>
      </c>
      <c r="N18" s="21">
        <v>1097297.0</v>
      </c>
      <c r="O18" s="21">
        <v>27363.0</v>
      </c>
      <c r="P18" s="21">
        <v>22471.0</v>
      </c>
      <c r="Q18" s="21">
        <v>15635.0</v>
      </c>
      <c r="R18" s="21">
        <v>127751.0</v>
      </c>
      <c r="S18" s="21">
        <v>88980.0</v>
      </c>
      <c r="T18" s="21">
        <v>23676.0</v>
      </c>
      <c r="U18" s="21">
        <v>865909.0</v>
      </c>
      <c r="V18" s="21">
        <v>162671.0</v>
      </c>
      <c r="W18" s="21">
        <v>259003.0</v>
      </c>
      <c r="X18" s="21">
        <v>154139.0</v>
      </c>
      <c r="Y18" s="21">
        <v>166979.0</v>
      </c>
      <c r="Z18" s="21">
        <v>1635.0</v>
      </c>
      <c r="AA18" s="21">
        <v>25998.0</v>
      </c>
      <c r="AB18" s="21">
        <v>12431.0</v>
      </c>
      <c r="AC18" s="21">
        <v>193738.0</v>
      </c>
      <c r="AD18" s="21">
        <v>387161.0</v>
      </c>
      <c r="AE18" s="21">
        <v>28327.0</v>
      </c>
      <c r="AF18" s="21">
        <v>2181313.0</v>
      </c>
      <c r="AG18" s="85">
        <f t="shared" si="1"/>
        <v>188520360</v>
      </c>
    </row>
    <row r="19" ht="12.0" customHeight="1">
      <c r="A19" s="84">
        <v>2009.0</v>
      </c>
      <c r="B19" s="21">
        <v>7.3769642E7</v>
      </c>
      <c r="C19" s="21">
        <v>5.0940624E7</v>
      </c>
      <c r="D19" s="21">
        <v>1.9444444E7</v>
      </c>
      <c r="E19" s="21">
        <v>3384574.0</v>
      </c>
      <c r="F19" s="21">
        <v>9.9758132E7</v>
      </c>
      <c r="G19" s="21">
        <v>1609759.0</v>
      </c>
      <c r="H19" s="21">
        <v>88510.0</v>
      </c>
      <c r="I19" s="21">
        <v>28724.0</v>
      </c>
      <c r="J19" s="21">
        <v>2150370.0</v>
      </c>
      <c r="K19" s="21">
        <v>1.3254613E7</v>
      </c>
      <c r="L19" s="21">
        <v>19407.0</v>
      </c>
      <c r="M19" s="21">
        <v>44184.0</v>
      </c>
      <c r="N19" s="21">
        <v>404224.0</v>
      </c>
      <c r="O19" s="21">
        <v>15337.0</v>
      </c>
      <c r="P19" s="21">
        <v>37066.0</v>
      </c>
      <c r="Q19" s="21">
        <v>13790.0</v>
      </c>
      <c r="R19" s="21">
        <v>43606.0</v>
      </c>
      <c r="S19" s="21">
        <v>1304467.0</v>
      </c>
      <c r="T19" s="21">
        <v>14937.0</v>
      </c>
      <c r="U19" s="21">
        <v>2666805.0</v>
      </c>
      <c r="V19" s="21">
        <v>92386.0</v>
      </c>
      <c r="W19" s="21">
        <v>89997.0</v>
      </c>
      <c r="X19" s="21">
        <v>206725.0</v>
      </c>
      <c r="Y19" s="21">
        <v>224068.0</v>
      </c>
      <c r="Z19" s="21">
        <v>802.0</v>
      </c>
      <c r="AA19" s="21">
        <v>544665.0</v>
      </c>
      <c r="AB19" s="21">
        <v>18353.0</v>
      </c>
      <c r="AC19" s="21">
        <v>234717.0</v>
      </c>
      <c r="AD19" s="21">
        <v>1724841.0</v>
      </c>
      <c r="AE19" s="21">
        <v>24814.0</v>
      </c>
      <c r="AF19" s="21">
        <v>1324191.0</v>
      </c>
      <c r="AG19" s="85">
        <f t="shared" si="1"/>
        <v>199709132</v>
      </c>
    </row>
    <row r="20" ht="12.0" customHeight="1">
      <c r="A20" s="84">
        <v>2010.0</v>
      </c>
      <c r="B20" s="21">
        <v>7.3598278E7</v>
      </c>
      <c r="C20" s="21">
        <v>5.4308209E7</v>
      </c>
      <c r="D20" s="21">
        <v>1.4118709E7</v>
      </c>
      <c r="E20" s="21">
        <v>5171360.0</v>
      </c>
      <c r="F20" s="21">
        <v>9.820142E7</v>
      </c>
      <c r="G20" s="21">
        <v>646478.0</v>
      </c>
      <c r="H20" s="21">
        <v>1417577.0</v>
      </c>
      <c r="I20" s="21">
        <v>99068.0</v>
      </c>
      <c r="J20" s="21">
        <v>2662434.0</v>
      </c>
      <c r="K20" s="21">
        <v>2.3766942E7</v>
      </c>
      <c r="L20" s="21">
        <v>10085.0</v>
      </c>
      <c r="M20" s="21">
        <v>45587.0</v>
      </c>
      <c r="N20" s="21">
        <v>610625.0</v>
      </c>
      <c r="O20" s="21">
        <v>29291.0</v>
      </c>
      <c r="P20" s="21">
        <v>23716.0</v>
      </c>
      <c r="Q20" s="21">
        <v>39327.0</v>
      </c>
      <c r="R20" s="21">
        <v>168304.0</v>
      </c>
      <c r="S20" s="21">
        <v>443672.0</v>
      </c>
      <c r="T20" s="21">
        <v>35259.0</v>
      </c>
      <c r="U20" s="21">
        <v>677237.0</v>
      </c>
      <c r="V20" s="21">
        <v>21806.0</v>
      </c>
      <c r="W20" s="21">
        <v>162468.0</v>
      </c>
      <c r="X20" s="21">
        <v>71698.0</v>
      </c>
      <c r="Y20" s="21">
        <v>429779.0</v>
      </c>
      <c r="Z20" s="21">
        <v>71976.0</v>
      </c>
      <c r="AA20" s="21">
        <v>1009.0</v>
      </c>
      <c r="AB20" s="21">
        <v>49759.0</v>
      </c>
      <c r="AC20" s="21">
        <v>212658.0</v>
      </c>
      <c r="AD20" s="21">
        <v>426487.0</v>
      </c>
      <c r="AE20" s="21">
        <v>61894.0</v>
      </c>
      <c r="AF20" s="21">
        <v>1123419.0</v>
      </c>
      <c r="AG20" s="85">
        <f t="shared" si="1"/>
        <v>205108253</v>
      </c>
    </row>
    <row r="21" ht="12.0" customHeight="1">
      <c r="A21" s="84">
        <v>2011.0</v>
      </c>
      <c r="B21" s="21">
        <v>8.8012562E7</v>
      </c>
      <c r="C21" s="21">
        <v>6.091427E7</v>
      </c>
      <c r="D21" s="21">
        <v>2.1078619E7</v>
      </c>
      <c r="E21" s="21">
        <v>6019673.0</v>
      </c>
      <c r="F21" s="21">
        <v>9.9101366E7</v>
      </c>
      <c r="G21" s="21">
        <v>1962580.0</v>
      </c>
      <c r="H21" s="21">
        <v>49533.0</v>
      </c>
      <c r="I21" s="21">
        <v>145365.0</v>
      </c>
      <c r="J21" s="21">
        <v>2841514.0</v>
      </c>
      <c r="K21" s="21">
        <v>1.6470493E7</v>
      </c>
      <c r="L21" s="21">
        <v>13669.0</v>
      </c>
      <c r="M21" s="21">
        <v>102611.0</v>
      </c>
      <c r="N21" s="21">
        <v>464942.0</v>
      </c>
      <c r="O21" s="21">
        <v>10295.0</v>
      </c>
      <c r="P21" s="21">
        <v>69730.0</v>
      </c>
      <c r="Q21" s="21">
        <v>26933.0</v>
      </c>
      <c r="R21" s="21">
        <v>108249.0</v>
      </c>
      <c r="S21" s="21">
        <v>86287.0</v>
      </c>
      <c r="T21" s="21">
        <v>63183.0</v>
      </c>
      <c r="U21" s="21">
        <v>1231351.0</v>
      </c>
      <c r="V21" s="21">
        <v>27407.0</v>
      </c>
      <c r="W21" s="21">
        <v>75930.0</v>
      </c>
      <c r="X21" s="21">
        <v>298327.0</v>
      </c>
      <c r="Y21" s="21">
        <v>152775.0</v>
      </c>
      <c r="Z21" s="21">
        <v>7223.0</v>
      </c>
      <c r="AA21" s="21">
        <v>1433.0</v>
      </c>
      <c r="AB21" s="21">
        <v>24367.0</v>
      </c>
      <c r="AC21" s="21">
        <v>1038392.0</v>
      </c>
      <c r="AD21" s="21">
        <v>1297908.0</v>
      </c>
      <c r="AE21" s="21">
        <v>65139.0</v>
      </c>
      <c r="AF21" s="21">
        <v>979003.0</v>
      </c>
      <c r="AG21" s="85">
        <f t="shared" si="1"/>
        <v>214728567</v>
      </c>
    </row>
    <row r="22" ht="12.0" customHeight="1">
      <c r="A22" s="84">
        <v>2012.0</v>
      </c>
      <c r="B22" s="21">
        <v>8.1396676E7</v>
      </c>
      <c r="C22" s="21">
        <v>5.6157273E7</v>
      </c>
      <c r="D22" s="21">
        <v>1.9391772E7</v>
      </c>
      <c r="E22" s="21">
        <v>5847631.0</v>
      </c>
      <c r="F22" s="21">
        <v>8.6387558E7</v>
      </c>
      <c r="G22" s="21">
        <v>882494.0</v>
      </c>
      <c r="H22" s="21">
        <v>215976.0</v>
      </c>
      <c r="I22" s="21">
        <v>389643.0</v>
      </c>
      <c r="J22" s="21">
        <v>1151419.0</v>
      </c>
      <c r="K22" s="21">
        <v>2.0795872E7</v>
      </c>
      <c r="L22" s="21">
        <v>7567.0</v>
      </c>
      <c r="M22" s="21">
        <v>120695.0</v>
      </c>
      <c r="N22" s="21">
        <v>805085.0</v>
      </c>
      <c r="O22" s="21">
        <v>13432.0</v>
      </c>
      <c r="P22" s="21">
        <v>82183.0</v>
      </c>
      <c r="Q22" s="21">
        <v>90274.0</v>
      </c>
      <c r="R22" s="21">
        <v>298199.0</v>
      </c>
      <c r="S22" s="21">
        <v>32583.0</v>
      </c>
      <c r="T22" s="21">
        <v>53682.0</v>
      </c>
      <c r="U22" s="21">
        <v>257280.0</v>
      </c>
      <c r="V22" s="21">
        <v>17773.0</v>
      </c>
      <c r="W22" s="21">
        <v>859979.0</v>
      </c>
      <c r="X22" s="21">
        <v>98564.0</v>
      </c>
      <c r="Y22" s="21">
        <v>129195.0</v>
      </c>
      <c r="Z22" s="21">
        <v>242426.0</v>
      </c>
      <c r="AA22" s="21">
        <v>6139.0</v>
      </c>
      <c r="AB22" s="21">
        <v>94222.0</v>
      </c>
      <c r="AC22" s="21">
        <v>177969.0</v>
      </c>
      <c r="AD22" s="21">
        <v>1134066.0</v>
      </c>
      <c r="AE22" s="21">
        <v>145623.0</v>
      </c>
      <c r="AF22" s="21">
        <v>5170800.0</v>
      </c>
      <c r="AG22" s="85">
        <f t="shared" si="1"/>
        <v>201057374</v>
      </c>
    </row>
    <row r="23" ht="12.0" customHeight="1">
      <c r="A23" s="84">
        <v>2013.0</v>
      </c>
      <c r="B23" s="21">
        <v>6.4626406E7</v>
      </c>
      <c r="C23" s="21">
        <v>4.3231046E7</v>
      </c>
      <c r="D23" s="21">
        <v>1.7679714E7</v>
      </c>
      <c r="E23" s="21">
        <v>3715646.0</v>
      </c>
      <c r="F23" s="21">
        <v>1.03188408E8</v>
      </c>
      <c r="G23" s="21">
        <v>1834411.0</v>
      </c>
      <c r="H23" s="21">
        <v>624397.0</v>
      </c>
      <c r="I23" s="21">
        <v>606590.0</v>
      </c>
      <c r="J23" s="21">
        <v>1442598.0</v>
      </c>
      <c r="K23" s="21">
        <v>8420317.0</v>
      </c>
      <c r="L23" s="21">
        <v>112343.0</v>
      </c>
      <c r="M23" s="21">
        <v>55226.0</v>
      </c>
      <c r="N23" s="21">
        <v>232472.0</v>
      </c>
      <c r="O23" s="21">
        <v>39930.0</v>
      </c>
      <c r="P23" s="21">
        <v>7507.0</v>
      </c>
      <c r="Q23" s="21">
        <v>31363.0</v>
      </c>
      <c r="R23" s="21">
        <v>40168.0</v>
      </c>
      <c r="S23" s="21">
        <v>57701.0</v>
      </c>
      <c r="T23" s="21">
        <v>205350.0</v>
      </c>
      <c r="U23" s="21">
        <v>1115454.0</v>
      </c>
      <c r="V23" s="21">
        <v>10375.0</v>
      </c>
      <c r="W23" s="21">
        <v>1731989.0</v>
      </c>
      <c r="X23" s="21">
        <v>381260.0</v>
      </c>
      <c r="Y23" s="21">
        <v>450526.0</v>
      </c>
      <c r="Z23" s="21">
        <v>4714.0</v>
      </c>
      <c r="AA23" s="21">
        <v>3457.0</v>
      </c>
      <c r="AB23" s="21">
        <v>82194.0</v>
      </c>
      <c r="AC23" s="21">
        <v>19443.0</v>
      </c>
      <c r="AD23" s="21">
        <v>727197.0</v>
      </c>
      <c r="AE23" s="21">
        <v>79586.0</v>
      </c>
      <c r="AF23" s="21">
        <v>4932352.0</v>
      </c>
      <c r="AG23" s="85">
        <f t="shared" si="1"/>
        <v>191063734</v>
      </c>
    </row>
    <row r="24" ht="12.0" customHeight="1">
      <c r="A24" s="84">
        <v>2014.0</v>
      </c>
      <c r="B24" s="21">
        <v>9.1437577E7</v>
      </c>
      <c r="C24" s="21">
        <v>6.354216E7</v>
      </c>
      <c r="D24" s="21">
        <v>2.3263552E7</v>
      </c>
      <c r="E24" s="21">
        <v>4631865.0</v>
      </c>
      <c r="F24" s="21">
        <v>9.2332727E7</v>
      </c>
      <c r="G24" s="21">
        <v>2025974.0</v>
      </c>
      <c r="H24" s="21">
        <v>753422.0</v>
      </c>
      <c r="I24" s="21">
        <v>241406.0</v>
      </c>
      <c r="J24" s="21">
        <v>296900.0</v>
      </c>
      <c r="K24" s="21">
        <v>6550667.0</v>
      </c>
      <c r="L24" s="21">
        <v>2841.0</v>
      </c>
      <c r="M24" s="21">
        <v>77529.0</v>
      </c>
      <c r="N24" s="21">
        <v>341335.0</v>
      </c>
      <c r="O24" s="21">
        <v>22336.0</v>
      </c>
      <c r="P24" s="21">
        <v>538773.0</v>
      </c>
      <c r="Q24" s="21">
        <v>1436.0</v>
      </c>
      <c r="R24" s="21">
        <v>200515.0</v>
      </c>
      <c r="S24" s="21">
        <v>279771.0</v>
      </c>
      <c r="T24" s="21">
        <v>138996.0</v>
      </c>
      <c r="U24" s="21">
        <v>217470.0</v>
      </c>
      <c r="V24" s="21">
        <v>246459.0</v>
      </c>
      <c r="W24" s="21">
        <v>1129828.0</v>
      </c>
      <c r="X24" s="21">
        <v>370324.0</v>
      </c>
      <c r="Y24" s="21">
        <v>80716.0</v>
      </c>
      <c r="Z24" s="21">
        <v>930.0</v>
      </c>
      <c r="AA24" s="21">
        <v>401.0</v>
      </c>
      <c r="AB24" s="21">
        <v>142904.0</v>
      </c>
      <c r="AC24" s="21">
        <v>43875.0</v>
      </c>
      <c r="AD24" s="21">
        <v>1941888.0</v>
      </c>
      <c r="AE24" s="21">
        <v>163363.0</v>
      </c>
      <c r="AF24" s="21">
        <v>6105555.0</v>
      </c>
      <c r="AG24" s="85">
        <f t="shared" si="1"/>
        <v>205685918</v>
      </c>
    </row>
    <row r="25" ht="12.0" customHeight="1">
      <c r="A25" s="84">
        <v>2015.0</v>
      </c>
      <c r="B25" s="21">
        <v>7.2103538E7</v>
      </c>
      <c r="C25" s="21">
        <v>4.5262332E7</v>
      </c>
      <c r="D25" s="21">
        <v>2.1509302E7</v>
      </c>
      <c r="E25" s="21">
        <v>5331904.0</v>
      </c>
      <c r="F25" s="21">
        <v>1.03513101E8</v>
      </c>
      <c r="G25" s="21">
        <v>2869162.0</v>
      </c>
      <c r="H25" s="21">
        <v>15786.0</v>
      </c>
      <c r="I25" s="21">
        <v>87673.0</v>
      </c>
      <c r="J25" s="21">
        <v>615577.0</v>
      </c>
      <c r="K25" s="21">
        <v>1.4499407E7</v>
      </c>
      <c r="L25" s="21">
        <v>2009.0</v>
      </c>
      <c r="M25" s="21">
        <v>35736.0</v>
      </c>
      <c r="N25" s="21">
        <v>404949.0</v>
      </c>
      <c r="O25" s="21">
        <v>82285.0</v>
      </c>
      <c r="P25" s="21">
        <v>29287.0</v>
      </c>
      <c r="Q25" s="21">
        <v>18454.0</v>
      </c>
      <c r="R25" s="21">
        <v>123006.0</v>
      </c>
      <c r="S25" s="21">
        <v>55544.0</v>
      </c>
      <c r="T25" s="21">
        <v>47478.0</v>
      </c>
      <c r="U25" s="21">
        <v>2442392.0</v>
      </c>
      <c r="V25" s="21">
        <v>237331.0</v>
      </c>
      <c r="W25" s="21">
        <v>334416.0</v>
      </c>
      <c r="X25" s="21">
        <v>91569.0</v>
      </c>
      <c r="Y25" s="21">
        <v>69940.0</v>
      </c>
      <c r="Z25" s="21">
        <v>1408.0</v>
      </c>
      <c r="AA25" s="21">
        <v>1844.0</v>
      </c>
      <c r="AB25" s="21">
        <v>237691.0</v>
      </c>
      <c r="AC25" s="21">
        <v>632454.0</v>
      </c>
      <c r="AD25" s="21">
        <v>1215014.0</v>
      </c>
      <c r="AE25" s="21">
        <v>32083.0</v>
      </c>
      <c r="AF25" s="21">
        <v>2444985.0</v>
      </c>
      <c r="AG25" s="85">
        <f t="shared" si="1"/>
        <v>202244119</v>
      </c>
    </row>
    <row r="26" ht="12.0" customHeight="1">
      <c r="A26" s="84">
        <v>2016.0</v>
      </c>
      <c r="B26" s="21">
        <v>7.5552533E7</v>
      </c>
      <c r="C26" s="21">
        <v>4.8673633E7</v>
      </c>
      <c r="D26" s="21">
        <v>1.9171724E7</v>
      </c>
      <c r="E26" s="21">
        <v>7707176.0</v>
      </c>
      <c r="F26" s="21">
        <v>1.11009691E8</v>
      </c>
      <c r="G26" s="21">
        <v>2663481.0</v>
      </c>
      <c r="H26" s="21">
        <v>522673.0</v>
      </c>
      <c r="I26" s="21">
        <v>355747.0</v>
      </c>
      <c r="J26" s="21">
        <v>1401183.0</v>
      </c>
      <c r="K26" s="21">
        <v>1.3164697E7</v>
      </c>
      <c r="L26" s="21">
        <v>1920.0</v>
      </c>
      <c r="M26" s="21">
        <v>136050.0</v>
      </c>
      <c r="N26" s="21">
        <v>243960.0</v>
      </c>
      <c r="O26" s="21">
        <v>40842.0</v>
      </c>
      <c r="P26" s="21">
        <v>12622.0</v>
      </c>
      <c r="Q26" s="21">
        <v>48779.0</v>
      </c>
      <c r="R26" s="21">
        <v>47053.0</v>
      </c>
      <c r="S26" s="21">
        <v>39302.0</v>
      </c>
      <c r="T26" s="21">
        <v>23901.0</v>
      </c>
      <c r="U26" s="21">
        <v>38825.0</v>
      </c>
      <c r="V26" s="21">
        <v>282077.0</v>
      </c>
      <c r="W26" s="21">
        <v>536633.0</v>
      </c>
      <c r="X26" s="21">
        <v>62488.0</v>
      </c>
      <c r="Y26" s="21">
        <v>668322.0</v>
      </c>
      <c r="Z26" s="21">
        <v>15353.0</v>
      </c>
      <c r="AA26" s="21">
        <v>1563.0</v>
      </c>
      <c r="AB26" s="21">
        <v>355693.0</v>
      </c>
      <c r="AC26" s="21">
        <v>178918.0</v>
      </c>
      <c r="AD26" s="21">
        <v>728921.0</v>
      </c>
      <c r="AE26" s="21">
        <v>57935.0</v>
      </c>
      <c r="AF26" s="21">
        <v>1529117.0</v>
      </c>
      <c r="AG26" s="85">
        <f t="shared" si="1"/>
        <v>209720279</v>
      </c>
    </row>
    <row r="27" ht="12.0" customHeight="1">
      <c r="A27" s="84">
        <v>2017.0</v>
      </c>
      <c r="B27" s="21">
        <v>7.712339E7</v>
      </c>
      <c r="C27" s="21">
        <v>5.8869871E7</v>
      </c>
      <c r="D27" s="21">
        <v>1.4680496E7</v>
      </c>
      <c r="E27" s="21">
        <v>3573023.0</v>
      </c>
      <c r="F27" s="21">
        <v>9.9382842E7</v>
      </c>
      <c r="G27" s="21">
        <v>722913.0</v>
      </c>
      <c r="H27" s="21">
        <v>792804.0</v>
      </c>
      <c r="I27" s="21">
        <v>133851.0</v>
      </c>
      <c r="J27" s="21">
        <v>855854.0</v>
      </c>
      <c r="K27" s="21">
        <v>1.8819814E7</v>
      </c>
      <c r="L27" s="21">
        <v>8719.0</v>
      </c>
      <c r="M27" s="21">
        <v>94618.0</v>
      </c>
      <c r="N27" s="21">
        <v>345549.0</v>
      </c>
      <c r="O27" s="21">
        <v>67067.0</v>
      </c>
      <c r="P27" s="21">
        <v>57530.0</v>
      </c>
      <c r="Q27" s="21">
        <v>119266.0</v>
      </c>
      <c r="R27" s="21">
        <v>67907.0</v>
      </c>
      <c r="S27" s="21">
        <v>541041.0</v>
      </c>
      <c r="T27" s="21">
        <v>45505.0</v>
      </c>
      <c r="U27" s="21">
        <v>1857658.0</v>
      </c>
      <c r="V27" s="21">
        <v>98839.0</v>
      </c>
      <c r="W27" s="21">
        <v>230123.0</v>
      </c>
      <c r="X27" s="21">
        <v>42715.0</v>
      </c>
      <c r="Y27" s="21">
        <v>1053381.0</v>
      </c>
      <c r="Z27" s="21">
        <v>20923.0</v>
      </c>
      <c r="AA27" s="21">
        <v>12297.0</v>
      </c>
      <c r="AB27" s="21">
        <v>84107.0</v>
      </c>
      <c r="AC27" s="21">
        <v>121070.0</v>
      </c>
      <c r="AD27" s="21">
        <v>1153246.0</v>
      </c>
      <c r="AE27" s="21">
        <v>130775.0</v>
      </c>
      <c r="AF27" s="21">
        <v>1885845.0</v>
      </c>
      <c r="AG27" s="85">
        <f t="shared" si="1"/>
        <v>205869649</v>
      </c>
    </row>
    <row r="28" ht="12.0" customHeight="1">
      <c r="A28" s="84">
        <v>2018.0</v>
      </c>
      <c r="B28" s="109">
        <v>7.7846966E7</v>
      </c>
      <c r="C28" s="109">
        <v>6.3289571E7</v>
      </c>
      <c r="D28" s="109">
        <v>9412741.0</v>
      </c>
      <c r="E28" s="109">
        <v>5144653.0</v>
      </c>
      <c r="F28" s="109">
        <v>8.7970778E7</v>
      </c>
      <c r="G28" s="109">
        <v>1679648.0</v>
      </c>
      <c r="H28" s="109">
        <v>399600.0</v>
      </c>
      <c r="I28" s="109">
        <v>482503.0</v>
      </c>
      <c r="J28" s="109">
        <v>1171560.0</v>
      </c>
      <c r="K28" s="109">
        <v>2.1138987E7</v>
      </c>
      <c r="L28" s="109">
        <v>1963.0</v>
      </c>
      <c r="M28" s="109">
        <v>122751.0</v>
      </c>
      <c r="N28" s="109">
        <v>416916.0</v>
      </c>
      <c r="O28" s="109">
        <v>37941.0</v>
      </c>
      <c r="P28" s="109">
        <v>8411.0</v>
      </c>
      <c r="Q28" s="109">
        <v>45971.0</v>
      </c>
      <c r="R28" s="109">
        <v>359245.0</v>
      </c>
      <c r="S28" s="109">
        <v>173927.0</v>
      </c>
      <c r="T28" s="109">
        <v>76171.0</v>
      </c>
      <c r="U28" s="109">
        <v>163673.0</v>
      </c>
      <c r="V28" s="109">
        <v>71370.0</v>
      </c>
      <c r="W28" s="109">
        <v>259704.0</v>
      </c>
      <c r="X28" s="109">
        <v>388556.0</v>
      </c>
      <c r="Y28" s="109">
        <v>303023.0</v>
      </c>
      <c r="Z28" s="109">
        <v>18912.0</v>
      </c>
      <c r="AA28" s="109">
        <v>4489.0</v>
      </c>
      <c r="AB28" s="109">
        <v>130923.0</v>
      </c>
      <c r="AC28" s="109">
        <v>341830.0</v>
      </c>
      <c r="AD28" s="109">
        <v>1636261.0</v>
      </c>
      <c r="AE28" s="109">
        <v>52073.0</v>
      </c>
      <c r="AF28" s="109">
        <v>1884675.0</v>
      </c>
      <c r="AG28" s="85">
        <f t="shared" si="1"/>
        <v>197188827</v>
      </c>
    </row>
    <row r="29" ht="12.0" customHeight="1">
      <c r="A29" s="84">
        <v>2019.0</v>
      </c>
      <c r="B29" s="21">
        <v>7.281525E7</v>
      </c>
      <c r="C29" s="21">
        <v>5.1988499E7</v>
      </c>
      <c r="D29" s="21">
        <v>1.672048E7</v>
      </c>
      <c r="E29" s="21">
        <v>4106271.0</v>
      </c>
      <c r="F29" s="21">
        <v>1.13211781E8</v>
      </c>
      <c r="G29" s="21">
        <v>1438155.0</v>
      </c>
      <c r="H29" s="21">
        <v>1176120.0</v>
      </c>
      <c r="I29" s="21">
        <v>145264.0</v>
      </c>
      <c r="J29" s="21">
        <v>1489053.0</v>
      </c>
      <c r="K29" s="21">
        <v>1.0487342E7</v>
      </c>
      <c r="L29" s="21">
        <v>8153.0</v>
      </c>
      <c r="M29" s="21">
        <v>332052.0</v>
      </c>
      <c r="N29" s="21">
        <v>422468.0</v>
      </c>
      <c r="O29" s="21">
        <v>30062.0</v>
      </c>
      <c r="P29" s="21">
        <v>22735.0</v>
      </c>
      <c r="Q29" s="21">
        <v>48880.0</v>
      </c>
      <c r="R29" s="21">
        <v>248717.0</v>
      </c>
      <c r="S29" s="21">
        <v>345049.0</v>
      </c>
      <c r="T29" s="21">
        <v>269511.0</v>
      </c>
      <c r="U29" s="21">
        <v>27442.0</v>
      </c>
      <c r="V29" s="21">
        <v>241541.0</v>
      </c>
      <c r="W29" s="21">
        <v>931852.0</v>
      </c>
      <c r="X29" s="21">
        <v>275725.0</v>
      </c>
      <c r="Y29" s="21">
        <v>1832458.0</v>
      </c>
      <c r="Z29" s="21">
        <v>11451.0</v>
      </c>
      <c r="AA29" s="21">
        <v>5788.0</v>
      </c>
      <c r="AB29" s="21">
        <v>171361.0</v>
      </c>
      <c r="AC29" s="21">
        <v>48994.0</v>
      </c>
      <c r="AD29" s="21">
        <v>1869598.0</v>
      </c>
      <c r="AE29" s="21">
        <v>68889.0</v>
      </c>
      <c r="AF29" s="21">
        <v>1382701.0</v>
      </c>
      <c r="AG29" s="85">
        <f t="shared" si="1"/>
        <v>209358392</v>
      </c>
    </row>
    <row r="30" ht="12.0" customHeight="1">
      <c r="A30" s="84">
        <v>2020.0</v>
      </c>
      <c r="B30" s="109">
        <v>2.8567055E7</v>
      </c>
      <c r="C30" s="109">
        <v>1.9879854E7</v>
      </c>
      <c r="D30" s="109">
        <v>6753095.0</v>
      </c>
      <c r="E30" s="109">
        <v>1934106.0</v>
      </c>
      <c r="F30" s="109">
        <v>2.6514598E7</v>
      </c>
      <c r="G30" s="109">
        <v>498899.0</v>
      </c>
      <c r="H30" s="109">
        <v>8256.0</v>
      </c>
      <c r="I30" s="109">
        <v>555417.0</v>
      </c>
      <c r="J30" s="109">
        <v>216732.0</v>
      </c>
      <c r="K30" s="109">
        <v>3866961.0</v>
      </c>
      <c r="L30" s="109">
        <v>1249.0</v>
      </c>
      <c r="M30" s="109">
        <v>38298.0</v>
      </c>
      <c r="N30" s="109">
        <v>97954.0</v>
      </c>
      <c r="O30" s="109">
        <v>6988.0</v>
      </c>
      <c r="P30" s="109">
        <v>291857.0</v>
      </c>
      <c r="Q30" s="109">
        <v>16958.0</v>
      </c>
      <c r="R30" s="109">
        <v>80165.0</v>
      </c>
      <c r="S30" s="109">
        <v>19165.0</v>
      </c>
      <c r="T30" s="109">
        <v>11037.0</v>
      </c>
      <c r="U30" s="109">
        <v>165422.0</v>
      </c>
      <c r="V30" s="109">
        <v>59077.0</v>
      </c>
      <c r="W30" s="109">
        <v>235023.0</v>
      </c>
      <c r="X30" s="109">
        <v>310134.0</v>
      </c>
      <c r="Y30" s="109">
        <v>704944.0</v>
      </c>
      <c r="Z30" s="109">
        <v>658.0</v>
      </c>
      <c r="AA30" s="109">
        <v>2310.0</v>
      </c>
      <c r="AB30" s="109">
        <v>25613.0</v>
      </c>
      <c r="AC30" s="109">
        <v>17760.0</v>
      </c>
      <c r="AD30" s="109">
        <v>698686.0</v>
      </c>
      <c r="AE30" s="109">
        <v>27731.0</v>
      </c>
      <c r="AF30" s="109">
        <v>636981.0</v>
      </c>
      <c r="AG30" s="85">
        <f t="shared" si="1"/>
        <v>63675928</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29"/>
    <col customWidth="1" min="2" max="2" width="6.86"/>
    <col customWidth="1" min="3" max="4" width="7.43"/>
    <col customWidth="1" min="5" max="5" width="6.0"/>
    <col customWidth="1" min="6" max="6" width="6.86"/>
    <col customWidth="1" min="7" max="7" width="5.43"/>
    <col customWidth="1" min="8" max="9" width="4.43"/>
    <col customWidth="1" min="10" max="10" width="5.43"/>
    <col customWidth="1" min="11" max="11" width="6.86"/>
    <col customWidth="1" min="12" max="13" width="4.43"/>
    <col customWidth="1" min="14" max="14" width="5.43"/>
    <col customWidth="1" min="15" max="18" width="4.43"/>
    <col customWidth="1" min="19" max="19" width="5.43"/>
    <col customWidth="1" min="20" max="20" width="4.43"/>
    <col customWidth="1" min="21" max="21" width="5.43"/>
    <col customWidth="1" min="22" max="22" width="4.43"/>
    <col customWidth="1" min="23" max="23" width="5.43"/>
    <col customWidth="1" min="24" max="29" width="4.43"/>
    <col customWidth="1" min="30" max="30" width="5.43"/>
    <col customWidth="1" min="31" max="31" width="4.43"/>
    <col customWidth="1" min="32" max="32" width="5.43"/>
    <col customWidth="1" min="33" max="33" width="7.86"/>
  </cols>
  <sheetData>
    <row r="1" ht="12.0" customHeight="1">
      <c r="A1" s="62" t="s">
        <v>29</v>
      </c>
      <c r="B1" s="105" t="s">
        <v>67</v>
      </c>
      <c r="C1" s="106">
        <v>1.0</v>
      </c>
      <c r="D1" s="107" t="s">
        <v>98</v>
      </c>
      <c r="E1" s="107" t="s">
        <v>99</v>
      </c>
      <c r="F1" s="105" t="s">
        <v>71</v>
      </c>
      <c r="G1" s="105" t="s">
        <v>72</v>
      </c>
      <c r="H1" s="105" t="s">
        <v>73</v>
      </c>
      <c r="I1" s="105" t="s">
        <v>74</v>
      </c>
      <c r="J1" s="105" t="s">
        <v>75</v>
      </c>
      <c r="K1" s="105" t="s">
        <v>76</v>
      </c>
      <c r="L1" s="105" t="s">
        <v>77</v>
      </c>
      <c r="M1" s="105" t="s">
        <v>78</v>
      </c>
      <c r="N1" s="105" t="s">
        <v>79</v>
      </c>
      <c r="O1" s="105" t="s">
        <v>80</v>
      </c>
      <c r="P1" s="105" t="s">
        <v>81</v>
      </c>
      <c r="Q1" s="105" t="s">
        <v>82</v>
      </c>
      <c r="R1" s="105" t="s">
        <v>83</v>
      </c>
      <c r="S1" s="105" t="s">
        <v>84</v>
      </c>
      <c r="T1" s="105" t="s">
        <v>85</v>
      </c>
      <c r="U1" s="105" t="s">
        <v>86</v>
      </c>
      <c r="V1" s="105" t="s">
        <v>87</v>
      </c>
      <c r="W1" s="105" t="s">
        <v>88</v>
      </c>
      <c r="X1" s="105" t="s">
        <v>89</v>
      </c>
      <c r="Y1" s="105" t="s">
        <v>90</v>
      </c>
      <c r="Z1" s="105" t="s">
        <v>91</v>
      </c>
      <c r="AA1" s="105" t="s">
        <v>92</v>
      </c>
      <c r="AB1" s="105" t="s">
        <v>93</v>
      </c>
      <c r="AC1" s="105" t="s">
        <v>94</v>
      </c>
      <c r="AD1" s="105" t="s">
        <v>95</v>
      </c>
      <c r="AE1" s="105" t="s">
        <v>96</v>
      </c>
      <c r="AF1" s="105" t="s">
        <v>97</v>
      </c>
      <c r="AG1" s="105" t="s">
        <v>39</v>
      </c>
    </row>
    <row r="2" ht="12.0" customHeight="1">
      <c r="A2" s="84">
        <v>1992.0</v>
      </c>
      <c r="B2" s="21">
        <v>2.1091205659E8</v>
      </c>
      <c r="C2" s="21">
        <v>2.103024647E8</v>
      </c>
      <c r="D2" s="21">
        <v>349809.22</v>
      </c>
      <c r="E2" s="21">
        <v>259782.66</v>
      </c>
      <c r="F2" s="21">
        <v>3.5050536863E8</v>
      </c>
      <c r="G2" s="21">
        <v>2803417.76</v>
      </c>
      <c r="H2" s="21">
        <v>1740455.71</v>
      </c>
      <c r="I2" s="21">
        <v>432925.29</v>
      </c>
      <c r="J2" s="21">
        <v>881677.21</v>
      </c>
      <c r="K2" s="21">
        <v>1.177348661E7</v>
      </c>
      <c r="L2" s="21">
        <v>67369.66</v>
      </c>
      <c r="M2" s="21">
        <v>716099.94</v>
      </c>
      <c r="N2" s="21">
        <v>3539101.7</v>
      </c>
      <c r="O2" s="21">
        <v>1733408.76</v>
      </c>
      <c r="P2" s="21">
        <v>60104.71</v>
      </c>
      <c r="Q2" s="21">
        <v>79051.91</v>
      </c>
      <c r="R2" s="21">
        <v>713630.55</v>
      </c>
      <c r="S2" s="21">
        <v>872801.43</v>
      </c>
      <c r="T2" s="21">
        <v>27061.58</v>
      </c>
      <c r="U2" s="21">
        <v>862695.35</v>
      </c>
      <c r="V2" s="21">
        <v>10924.24</v>
      </c>
      <c r="W2" s="21">
        <v>5030755.35</v>
      </c>
      <c r="X2" s="21">
        <v>114650.29</v>
      </c>
      <c r="Y2" s="21"/>
      <c r="Z2" s="21">
        <v>1575.64</v>
      </c>
      <c r="AA2" s="21">
        <v>4412263.99</v>
      </c>
      <c r="AB2" s="21">
        <v>492284.4</v>
      </c>
      <c r="AC2" s="21">
        <v>263458.2</v>
      </c>
      <c r="AD2" s="21">
        <v>1766074.31</v>
      </c>
      <c r="AE2" s="21">
        <v>233976.31</v>
      </c>
      <c r="AF2" s="21">
        <v>777005.89</v>
      </c>
      <c r="AG2" s="110">
        <f t="shared" ref="AG2:AG30" si="1">B2+SUM(F2:AF2)</f>
        <v>600823682</v>
      </c>
    </row>
    <row r="3" ht="12.0" customHeight="1">
      <c r="A3" s="84">
        <v>1993.0</v>
      </c>
      <c r="B3" s="21">
        <v>2.3974040981E8</v>
      </c>
      <c r="C3" s="21">
        <v>2.3457806764E8</v>
      </c>
      <c r="D3" s="21">
        <v>5000722.92</v>
      </c>
      <c r="E3" s="21">
        <v>161619.25</v>
      </c>
      <c r="F3" s="21">
        <v>3.9711510053E8</v>
      </c>
      <c r="G3" s="21">
        <v>2576846.26</v>
      </c>
      <c r="H3" s="21">
        <v>657114.17</v>
      </c>
      <c r="I3" s="21">
        <v>449188.33</v>
      </c>
      <c r="J3" s="21">
        <v>2901596.12</v>
      </c>
      <c r="K3" s="21">
        <v>1.835523176E7</v>
      </c>
      <c r="L3" s="21">
        <v>97158.13</v>
      </c>
      <c r="M3" s="21">
        <v>66853.41</v>
      </c>
      <c r="N3" s="21">
        <v>1510909.92</v>
      </c>
      <c r="O3" s="21">
        <v>56695.34</v>
      </c>
      <c r="P3" s="21">
        <v>54884.08</v>
      </c>
      <c r="Q3" s="21">
        <v>20113.32</v>
      </c>
      <c r="R3" s="21">
        <v>317375.47</v>
      </c>
      <c r="S3" s="21">
        <v>609009.8</v>
      </c>
      <c r="T3" s="21">
        <v>18910.82</v>
      </c>
      <c r="U3" s="21">
        <v>1.371708705E7</v>
      </c>
      <c r="V3" s="21">
        <v>7903.24</v>
      </c>
      <c r="W3" s="21">
        <v>1849101.34</v>
      </c>
      <c r="X3" s="21">
        <v>68287.91</v>
      </c>
      <c r="Y3" s="21"/>
      <c r="Z3" s="21">
        <v>1055.68</v>
      </c>
      <c r="AA3" s="21">
        <v>5065041.14</v>
      </c>
      <c r="AB3" s="21">
        <v>607102.17</v>
      </c>
      <c r="AC3" s="21">
        <v>93158.87</v>
      </c>
      <c r="AD3" s="21">
        <v>479211.29</v>
      </c>
      <c r="AE3" s="21">
        <v>306651.96</v>
      </c>
      <c r="AF3" s="21">
        <v>2178312.41</v>
      </c>
      <c r="AG3" s="110">
        <f t="shared" si="1"/>
        <v>688920310.3</v>
      </c>
    </row>
    <row r="4" ht="12.0" customHeight="1">
      <c r="A4" s="84">
        <v>1994.0</v>
      </c>
      <c r="B4" s="21">
        <v>1.8483862768E8</v>
      </c>
      <c r="C4" s="21">
        <v>1.6277704569E8</v>
      </c>
      <c r="D4" s="21">
        <v>2.14209279E7</v>
      </c>
      <c r="E4" s="21">
        <v>640654.1</v>
      </c>
      <c r="F4" s="21">
        <v>4.0039742193E8</v>
      </c>
      <c r="G4" s="21">
        <v>3003926.42</v>
      </c>
      <c r="H4" s="21">
        <v>181618.51</v>
      </c>
      <c r="I4" s="21">
        <v>365684.14</v>
      </c>
      <c r="J4" s="21">
        <v>1246866.21</v>
      </c>
      <c r="K4" s="21">
        <v>4.629228906E7</v>
      </c>
      <c r="L4" s="21">
        <v>34039.57</v>
      </c>
      <c r="M4" s="21">
        <v>2527700.87</v>
      </c>
      <c r="N4" s="21">
        <v>1234652.16</v>
      </c>
      <c r="O4" s="21">
        <v>32553.42</v>
      </c>
      <c r="P4" s="21">
        <v>21906.51</v>
      </c>
      <c r="Q4" s="21">
        <v>41942.88</v>
      </c>
      <c r="R4" s="21">
        <v>253809.77</v>
      </c>
      <c r="S4" s="21">
        <v>209741.61</v>
      </c>
      <c r="T4" s="21">
        <v>25125.73</v>
      </c>
      <c r="U4" s="21">
        <v>2548171.87</v>
      </c>
      <c r="V4" s="21">
        <v>2081.36</v>
      </c>
      <c r="W4" s="21">
        <v>2792134.61</v>
      </c>
      <c r="X4" s="21">
        <v>90733.43</v>
      </c>
      <c r="Y4" s="21">
        <v>48244.68</v>
      </c>
      <c r="Z4" s="21">
        <v>7901.68</v>
      </c>
      <c r="AA4" s="21">
        <v>2577219.54</v>
      </c>
      <c r="AB4" s="21">
        <v>221410.42</v>
      </c>
      <c r="AC4" s="21">
        <v>126289.5</v>
      </c>
      <c r="AD4" s="21">
        <v>1989902.77</v>
      </c>
      <c r="AE4" s="21">
        <v>257769.62</v>
      </c>
      <c r="AF4" s="21">
        <v>2149404.96</v>
      </c>
      <c r="AG4" s="110">
        <f t="shared" si="1"/>
        <v>653519170.9</v>
      </c>
    </row>
    <row r="5" ht="12.0" customHeight="1">
      <c r="A5" s="84">
        <v>1995.0</v>
      </c>
      <c r="B5" s="21">
        <v>2.4324967887E8</v>
      </c>
      <c r="C5" s="21">
        <v>1.9179395314E8</v>
      </c>
      <c r="D5" s="21">
        <v>3.566482786E7</v>
      </c>
      <c r="E5" s="21">
        <v>1.579089786E7</v>
      </c>
      <c r="F5" s="21">
        <v>3.7271712079E8</v>
      </c>
      <c r="G5" s="21">
        <v>7338615.55</v>
      </c>
      <c r="H5" s="21">
        <v>233903.92</v>
      </c>
      <c r="I5" s="21">
        <v>205754.94</v>
      </c>
      <c r="J5" s="21">
        <v>743774.3</v>
      </c>
      <c r="K5" s="21">
        <v>4.557335694E7</v>
      </c>
      <c r="L5" s="21">
        <v>37374.56</v>
      </c>
      <c r="M5" s="21">
        <v>393715.7</v>
      </c>
      <c r="N5" s="21">
        <v>581021.02</v>
      </c>
      <c r="O5" s="21">
        <v>160157.91</v>
      </c>
      <c r="P5" s="21">
        <v>15020.98</v>
      </c>
      <c r="Q5" s="21">
        <v>1792591.51</v>
      </c>
      <c r="R5" s="21">
        <v>197684.21</v>
      </c>
      <c r="S5" s="21">
        <v>125048.24</v>
      </c>
      <c r="T5" s="21">
        <v>12249.01</v>
      </c>
      <c r="U5" s="21">
        <v>3746396.06</v>
      </c>
      <c r="V5" s="21">
        <v>319.14</v>
      </c>
      <c r="W5" s="21">
        <v>1459413.46</v>
      </c>
      <c r="X5" s="21">
        <v>301049.06</v>
      </c>
      <c r="Y5" s="21">
        <v>63689.83</v>
      </c>
      <c r="Z5" s="21">
        <v>100035.66</v>
      </c>
      <c r="AA5" s="21">
        <v>1330106.75</v>
      </c>
      <c r="AB5" s="21">
        <v>214734.28</v>
      </c>
      <c r="AC5" s="21">
        <v>1669270.6</v>
      </c>
      <c r="AD5" s="21">
        <v>4755534.79</v>
      </c>
      <c r="AE5" s="21">
        <v>453193.91</v>
      </c>
      <c r="AF5" s="21">
        <v>2655713.05</v>
      </c>
      <c r="AG5" s="110">
        <f t="shared" si="1"/>
        <v>690126525</v>
      </c>
    </row>
    <row r="6" ht="12.0" customHeight="1">
      <c r="A6" s="84">
        <v>1996.0</v>
      </c>
      <c r="B6" s="21">
        <v>2.7092436094E8</v>
      </c>
      <c r="C6" s="21">
        <v>1.9350995792E8</v>
      </c>
      <c r="D6" s="21">
        <v>5.2647408E7</v>
      </c>
      <c r="E6" s="21">
        <v>2.476699502E7</v>
      </c>
      <c r="F6" s="21">
        <v>3.9684470491E8</v>
      </c>
      <c r="G6" s="21">
        <v>2456283.63</v>
      </c>
      <c r="H6" s="21">
        <v>93946.78</v>
      </c>
      <c r="I6" s="21">
        <v>107733.14</v>
      </c>
      <c r="J6" s="21">
        <v>1792586.36</v>
      </c>
      <c r="K6" s="21">
        <v>3.696817261E7</v>
      </c>
      <c r="L6" s="21">
        <v>28599.66</v>
      </c>
      <c r="M6" s="21">
        <v>367956.55</v>
      </c>
      <c r="N6" s="21">
        <v>464295.0</v>
      </c>
      <c r="O6" s="21">
        <v>184497.29</v>
      </c>
      <c r="P6" s="21">
        <v>26962.38</v>
      </c>
      <c r="Q6" s="21">
        <v>45367.91</v>
      </c>
      <c r="R6" s="21">
        <v>102972.45</v>
      </c>
      <c r="S6" s="21">
        <v>65286.34</v>
      </c>
      <c r="T6" s="21">
        <v>69758.35</v>
      </c>
      <c r="U6" s="21">
        <v>673691.28</v>
      </c>
      <c r="V6" s="21">
        <v>18139.62</v>
      </c>
      <c r="W6" s="21">
        <v>7021378.63</v>
      </c>
      <c r="X6" s="21">
        <v>385496.76</v>
      </c>
      <c r="Y6" s="21">
        <v>45358.09</v>
      </c>
      <c r="Z6" s="21">
        <v>3614.19</v>
      </c>
      <c r="AA6" s="21">
        <v>366971.9</v>
      </c>
      <c r="AB6" s="21">
        <v>83622.77</v>
      </c>
      <c r="AC6" s="21">
        <v>582648.03</v>
      </c>
      <c r="AD6" s="21">
        <v>3882334.43</v>
      </c>
      <c r="AE6" s="21">
        <v>269250.87</v>
      </c>
      <c r="AF6" s="21">
        <v>2102379.77</v>
      </c>
      <c r="AG6" s="110">
        <f t="shared" si="1"/>
        <v>725978370.6</v>
      </c>
    </row>
    <row r="7" ht="12.0" customHeight="1">
      <c r="A7" s="84">
        <v>1997.0</v>
      </c>
      <c r="B7" s="21">
        <v>2.7332104554E8</v>
      </c>
      <c r="C7" s="21">
        <v>2.3140593329E8</v>
      </c>
      <c r="D7" s="21">
        <v>3.194991845E7</v>
      </c>
      <c r="E7" s="21">
        <v>9965193.8</v>
      </c>
      <c r="F7" s="21">
        <v>4.1394566883E8</v>
      </c>
      <c r="G7" s="21">
        <v>951270.36</v>
      </c>
      <c r="H7" s="21">
        <v>29357.73</v>
      </c>
      <c r="I7" s="21">
        <v>126849.56</v>
      </c>
      <c r="J7" s="21">
        <v>621023.73</v>
      </c>
      <c r="K7" s="21">
        <v>7.40213068E7</v>
      </c>
      <c r="L7" s="21">
        <v>23018.48</v>
      </c>
      <c r="M7" s="21">
        <v>1851912.59</v>
      </c>
      <c r="N7" s="21">
        <v>789878.48</v>
      </c>
      <c r="O7" s="21">
        <v>1211877.77</v>
      </c>
      <c r="P7" s="21">
        <v>86570.1</v>
      </c>
      <c r="Q7" s="21">
        <v>56071.06</v>
      </c>
      <c r="R7" s="21">
        <v>93975.32</v>
      </c>
      <c r="S7" s="21">
        <v>239827.42</v>
      </c>
      <c r="T7" s="21">
        <v>22528.53</v>
      </c>
      <c r="U7" s="21">
        <v>4603263.4</v>
      </c>
      <c r="V7" s="21">
        <v>245979.72</v>
      </c>
      <c r="W7" s="21">
        <v>8518562.87</v>
      </c>
      <c r="X7" s="21">
        <v>34319.24</v>
      </c>
      <c r="Y7" s="21">
        <v>25891.48</v>
      </c>
      <c r="Z7" s="21">
        <v>20144.86</v>
      </c>
      <c r="AA7" s="21">
        <v>1169687.86</v>
      </c>
      <c r="AB7" s="21">
        <v>168758.89</v>
      </c>
      <c r="AC7" s="21">
        <v>584343.24</v>
      </c>
      <c r="AD7" s="21">
        <v>3149817.46</v>
      </c>
      <c r="AE7" s="21">
        <v>48520.04</v>
      </c>
      <c r="AF7" s="21">
        <v>4209599.86</v>
      </c>
      <c r="AG7" s="110">
        <f t="shared" si="1"/>
        <v>790171071.2</v>
      </c>
    </row>
    <row r="8" ht="12.0" customHeight="1">
      <c r="A8" s="84">
        <v>1998.0</v>
      </c>
      <c r="B8" s="21">
        <v>2.5118733382E8</v>
      </c>
      <c r="C8" s="21">
        <v>2.1900993914E8</v>
      </c>
      <c r="D8" s="21">
        <v>2.291252516E7</v>
      </c>
      <c r="E8" s="21">
        <v>9264869.53</v>
      </c>
      <c r="F8" s="21">
        <v>5.8469844662E8</v>
      </c>
      <c r="G8" s="21">
        <v>1276446.08</v>
      </c>
      <c r="H8" s="21">
        <v>33272.63</v>
      </c>
      <c r="I8" s="21">
        <v>437340.58</v>
      </c>
      <c r="J8" s="21">
        <v>925149.04</v>
      </c>
      <c r="K8" s="21">
        <v>4.366079145E7</v>
      </c>
      <c r="L8" s="21">
        <v>49785.35</v>
      </c>
      <c r="M8" s="21">
        <v>1731340.51</v>
      </c>
      <c r="N8" s="21">
        <v>1.999239894E7</v>
      </c>
      <c r="O8" s="21">
        <v>197456.96</v>
      </c>
      <c r="P8" s="21">
        <v>4694.99</v>
      </c>
      <c r="Q8" s="21">
        <v>58879.54</v>
      </c>
      <c r="R8" s="21">
        <v>209550.31</v>
      </c>
      <c r="S8" s="21">
        <v>159932.94</v>
      </c>
      <c r="T8" s="21">
        <v>67980.3</v>
      </c>
      <c r="U8" s="21">
        <v>266047.67</v>
      </c>
      <c r="V8" s="21">
        <v>33713.44</v>
      </c>
      <c r="W8" s="21">
        <v>1921819.79</v>
      </c>
      <c r="X8" s="21">
        <v>808975.63</v>
      </c>
      <c r="Y8" s="21">
        <v>11986.33</v>
      </c>
      <c r="Z8" s="21">
        <v>35698.77</v>
      </c>
      <c r="AA8" s="21">
        <v>530519.44</v>
      </c>
      <c r="AB8" s="21">
        <v>591529.35</v>
      </c>
      <c r="AC8" s="21">
        <v>796176.32</v>
      </c>
      <c r="AD8" s="21">
        <v>4324159.67</v>
      </c>
      <c r="AE8" s="21">
        <v>89365.95</v>
      </c>
      <c r="AF8" s="21">
        <v>2925222.79</v>
      </c>
      <c r="AG8" s="110">
        <f t="shared" si="1"/>
        <v>917026015.2</v>
      </c>
    </row>
    <row r="9" ht="12.0" customHeight="1">
      <c r="A9" s="84">
        <v>1999.0</v>
      </c>
      <c r="B9" s="21">
        <v>2.6819947833E8</v>
      </c>
      <c r="C9" s="21">
        <v>1.4669728188E8</v>
      </c>
      <c r="D9" s="21">
        <v>1.0036616326E8</v>
      </c>
      <c r="E9" s="21">
        <v>2.113603318E7</v>
      </c>
      <c r="F9" s="21">
        <v>4.4804058126E8</v>
      </c>
      <c r="G9" s="21">
        <v>4789734.47</v>
      </c>
      <c r="H9" s="21">
        <v>142646.21</v>
      </c>
      <c r="I9" s="21">
        <v>3050990.3</v>
      </c>
      <c r="J9" s="21">
        <v>1107445.28</v>
      </c>
      <c r="K9" s="21">
        <v>7.38198972E7</v>
      </c>
      <c r="L9" s="21">
        <v>42748.88</v>
      </c>
      <c r="M9" s="21">
        <v>770052.02</v>
      </c>
      <c r="N9" s="21">
        <v>6996726.86</v>
      </c>
      <c r="O9" s="21">
        <v>84159.11</v>
      </c>
      <c r="P9" s="21">
        <v>15624.81</v>
      </c>
      <c r="Q9" s="21">
        <v>66816.78</v>
      </c>
      <c r="R9" s="21">
        <v>181800.46</v>
      </c>
      <c r="S9" s="21">
        <v>24686.01</v>
      </c>
      <c r="T9" s="21">
        <v>133351.28</v>
      </c>
      <c r="U9" s="21">
        <v>101491.07</v>
      </c>
      <c r="V9" s="21">
        <v>115948.69</v>
      </c>
      <c r="W9" s="21">
        <v>7132368.21</v>
      </c>
      <c r="X9" s="21">
        <v>998180.51</v>
      </c>
      <c r="Y9" s="21">
        <v>3906.27</v>
      </c>
      <c r="Z9" s="21">
        <v>33325.23</v>
      </c>
      <c r="AA9" s="21">
        <v>1357668.57</v>
      </c>
      <c r="AB9" s="21">
        <v>55526.82</v>
      </c>
      <c r="AC9" s="21">
        <v>164895.43</v>
      </c>
      <c r="AD9" s="21">
        <v>4943721.45</v>
      </c>
      <c r="AE9" s="21">
        <v>195331.29</v>
      </c>
      <c r="AF9" s="21">
        <v>1396835.96</v>
      </c>
      <c r="AG9" s="110">
        <f t="shared" si="1"/>
        <v>823965938.8</v>
      </c>
    </row>
    <row r="10" ht="12.0" customHeight="1">
      <c r="A10" s="84">
        <v>2000.0</v>
      </c>
      <c r="B10" s="21">
        <v>2.5161197257E8</v>
      </c>
      <c r="C10" s="21">
        <v>1.9106234051E8</v>
      </c>
      <c r="D10" s="21">
        <v>5.073374071E7</v>
      </c>
      <c r="E10" s="21">
        <v>9815891.35</v>
      </c>
      <c r="F10" s="21">
        <v>5.6465201882E8</v>
      </c>
      <c r="G10" s="21">
        <v>6021408.48</v>
      </c>
      <c r="H10" s="21">
        <v>165371.63</v>
      </c>
      <c r="I10" s="21">
        <v>317742.62</v>
      </c>
      <c r="J10" s="21">
        <v>1080350.46</v>
      </c>
      <c r="K10" s="21">
        <v>3.892328813E7</v>
      </c>
      <c r="L10" s="21">
        <v>14092.03</v>
      </c>
      <c r="M10" s="21">
        <v>2592492.5</v>
      </c>
      <c r="N10" s="21">
        <v>3106039.8</v>
      </c>
      <c r="O10" s="21">
        <v>104224.02</v>
      </c>
      <c r="P10" s="21">
        <v>37406.82</v>
      </c>
      <c r="Q10" s="21">
        <v>124260.56</v>
      </c>
      <c r="R10" s="21">
        <v>499004.15</v>
      </c>
      <c r="S10" s="21">
        <v>809522.97</v>
      </c>
      <c r="T10" s="21">
        <v>62991.65</v>
      </c>
      <c r="U10" s="21">
        <v>1277974.56</v>
      </c>
      <c r="V10" s="21">
        <v>27378.05</v>
      </c>
      <c r="W10" s="21">
        <v>7483268.37</v>
      </c>
      <c r="X10" s="21">
        <v>4398550.17</v>
      </c>
      <c r="Y10" s="21">
        <v>1325.79</v>
      </c>
      <c r="Z10" s="21">
        <v>106555.43</v>
      </c>
      <c r="AA10" s="21">
        <v>93129.71</v>
      </c>
      <c r="AB10" s="21">
        <v>11961.28</v>
      </c>
      <c r="AC10" s="21">
        <v>1138088.47</v>
      </c>
      <c r="AD10" s="21">
        <v>5623195.41</v>
      </c>
      <c r="AE10" s="21">
        <v>426030.41</v>
      </c>
      <c r="AF10" s="21">
        <v>3241500.56</v>
      </c>
      <c r="AG10" s="110">
        <f t="shared" si="1"/>
        <v>893951145.4</v>
      </c>
    </row>
    <row r="11" ht="12.0" customHeight="1">
      <c r="A11" s="84">
        <v>2001.0</v>
      </c>
      <c r="B11" s="21">
        <v>4.2303234587E8</v>
      </c>
      <c r="C11" s="21">
        <v>3.1935183954E8</v>
      </c>
      <c r="D11" s="21">
        <v>9.188374074E7</v>
      </c>
      <c r="E11" s="21">
        <v>1.179676559E7</v>
      </c>
      <c r="F11" s="21">
        <v>4.7609776829E8</v>
      </c>
      <c r="G11" s="21">
        <v>7891492.15</v>
      </c>
      <c r="H11" s="21">
        <v>39220.63</v>
      </c>
      <c r="I11" s="21">
        <v>1365659.08</v>
      </c>
      <c r="J11" s="21">
        <v>3931884.47</v>
      </c>
      <c r="K11" s="21">
        <v>5.933473064E7</v>
      </c>
      <c r="L11" s="21">
        <v>29723.45</v>
      </c>
      <c r="M11" s="21">
        <v>95674.25</v>
      </c>
      <c r="N11" s="21">
        <v>1799149.83</v>
      </c>
      <c r="O11" s="21">
        <v>23720.36</v>
      </c>
      <c r="P11" s="21">
        <v>4305.17</v>
      </c>
      <c r="Q11" s="21">
        <v>182731.75</v>
      </c>
      <c r="R11" s="21">
        <v>113781.2</v>
      </c>
      <c r="S11" s="21">
        <v>1133598.35</v>
      </c>
      <c r="T11" s="21">
        <v>41376.59</v>
      </c>
      <c r="U11" s="21">
        <v>8256402.8</v>
      </c>
      <c r="V11" s="21">
        <v>125638.11</v>
      </c>
      <c r="W11" s="21">
        <v>602008.76</v>
      </c>
      <c r="X11" s="21">
        <v>5494606.29</v>
      </c>
      <c r="Y11" s="21">
        <v>1470.93</v>
      </c>
      <c r="Z11" s="21">
        <v>10702.8</v>
      </c>
      <c r="AA11" s="21">
        <v>192706.63</v>
      </c>
      <c r="AB11" s="21">
        <v>102186.91</v>
      </c>
      <c r="AC11" s="21">
        <v>2648585.91</v>
      </c>
      <c r="AD11" s="21">
        <v>3093105.01</v>
      </c>
      <c r="AE11" s="21">
        <v>216060.02</v>
      </c>
      <c r="AF11" s="21">
        <v>2.514680321E7</v>
      </c>
      <c r="AG11" s="110">
        <f t="shared" si="1"/>
        <v>1021007439</v>
      </c>
    </row>
    <row r="12" ht="12.0" customHeight="1">
      <c r="A12" s="84">
        <v>2002.0</v>
      </c>
      <c r="B12" s="21">
        <v>3.5644000319E8</v>
      </c>
      <c r="C12" s="21">
        <v>2.6013674997E8</v>
      </c>
      <c r="D12" s="21">
        <v>8.04026964E7</v>
      </c>
      <c r="E12" s="21">
        <v>1.590055682E7</v>
      </c>
      <c r="F12" s="21">
        <v>5.173919241E8</v>
      </c>
      <c r="G12" s="21">
        <v>8517236.32</v>
      </c>
      <c r="H12" s="21">
        <v>137674.72</v>
      </c>
      <c r="I12" s="21">
        <v>425708.74</v>
      </c>
      <c r="J12" s="21">
        <v>2.092421332E7</v>
      </c>
      <c r="K12" s="21">
        <v>5.19320909E7</v>
      </c>
      <c r="L12" s="21">
        <v>25507.39</v>
      </c>
      <c r="M12" s="21">
        <v>125215.55</v>
      </c>
      <c r="N12" s="21">
        <v>2397631.3</v>
      </c>
      <c r="O12" s="21">
        <v>271220.25</v>
      </c>
      <c r="P12" s="21">
        <v>9500.9</v>
      </c>
      <c r="Q12" s="21">
        <v>269424.33</v>
      </c>
      <c r="R12" s="21">
        <v>271658.48</v>
      </c>
      <c r="S12" s="21">
        <v>255840.92</v>
      </c>
      <c r="T12" s="21">
        <v>87787.31</v>
      </c>
      <c r="U12" s="21">
        <v>1641596.86</v>
      </c>
      <c r="V12" s="21">
        <v>405478.29</v>
      </c>
      <c r="W12" s="21">
        <v>1560268.49</v>
      </c>
      <c r="X12" s="21">
        <v>5778484.61</v>
      </c>
      <c r="Y12" s="21">
        <v>1804.6</v>
      </c>
      <c r="Z12" s="21">
        <v>40694.23</v>
      </c>
      <c r="AA12" s="21">
        <v>21199.03</v>
      </c>
      <c r="AB12" s="21">
        <v>361407.12</v>
      </c>
      <c r="AC12" s="21">
        <v>257185.62</v>
      </c>
      <c r="AD12" s="21">
        <v>1.046514469E7</v>
      </c>
      <c r="AE12" s="21">
        <v>109334.52</v>
      </c>
      <c r="AF12" s="21">
        <v>4.988363063E7</v>
      </c>
      <c r="AG12" s="110">
        <f t="shared" si="1"/>
        <v>1030008866</v>
      </c>
    </row>
    <row r="13" ht="12.0" customHeight="1">
      <c r="A13" s="84">
        <v>2003.0</v>
      </c>
      <c r="B13" s="21">
        <v>3.4437079553E8</v>
      </c>
      <c r="C13" s="21">
        <v>2.3539149149E8</v>
      </c>
      <c r="D13" s="21">
        <v>8.871993663E7</v>
      </c>
      <c r="E13" s="21">
        <v>2.025936741E7</v>
      </c>
      <c r="F13" s="21">
        <v>5.2658283354E8</v>
      </c>
      <c r="G13" s="21">
        <v>9103874.44</v>
      </c>
      <c r="H13" s="21">
        <v>21250.65</v>
      </c>
      <c r="I13" s="21">
        <v>549755.01</v>
      </c>
      <c r="J13" s="21">
        <v>3062984.88</v>
      </c>
      <c r="K13" s="21">
        <v>3.462022863E7</v>
      </c>
      <c r="L13" s="21">
        <v>8715.08</v>
      </c>
      <c r="M13" s="21">
        <v>72874.03</v>
      </c>
      <c r="N13" s="21">
        <v>3143054.88</v>
      </c>
      <c r="O13" s="21">
        <v>196324.96</v>
      </c>
      <c r="P13" s="21">
        <v>8425.14</v>
      </c>
      <c r="Q13" s="21">
        <v>138979.72</v>
      </c>
      <c r="R13" s="21">
        <v>818248.46</v>
      </c>
      <c r="S13" s="21">
        <v>162975.99</v>
      </c>
      <c r="T13" s="21">
        <v>79685.59</v>
      </c>
      <c r="U13" s="21">
        <v>385939.88</v>
      </c>
      <c r="V13" s="21">
        <v>818163.18</v>
      </c>
      <c r="W13" s="21">
        <v>168002.17</v>
      </c>
      <c r="X13" s="21">
        <v>6847344.88</v>
      </c>
      <c r="Y13" s="21">
        <v>99448.75</v>
      </c>
      <c r="Z13" s="21">
        <v>10869.15</v>
      </c>
      <c r="AA13" s="21">
        <v>78587.74</v>
      </c>
      <c r="AB13" s="21">
        <v>587436.7</v>
      </c>
      <c r="AC13" s="21">
        <v>824621.84</v>
      </c>
      <c r="AD13" s="21">
        <v>1.17314278E7</v>
      </c>
      <c r="AE13" s="21">
        <v>157944.8</v>
      </c>
      <c r="AF13" s="21">
        <v>5.145552327E7</v>
      </c>
      <c r="AG13" s="110">
        <f t="shared" si="1"/>
        <v>996106316.7</v>
      </c>
    </row>
    <row r="14" ht="12.0" customHeight="1">
      <c r="A14" s="84">
        <v>2004.0</v>
      </c>
      <c r="B14" s="21">
        <v>4.3525103875E8</v>
      </c>
      <c r="C14" s="21">
        <v>2.1508224879E8</v>
      </c>
      <c r="D14" s="21">
        <v>2.1313829753E8</v>
      </c>
      <c r="E14" s="21">
        <v>7030492.43</v>
      </c>
      <c r="F14" s="21">
        <v>5.4942258879E8</v>
      </c>
      <c r="G14" s="21">
        <v>9607027.63</v>
      </c>
      <c r="H14" s="21">
        <v>322353.41</v>
      </c>
      <c r="I14" s="21">
        <v>368500.24</v>
      </c>
      <c r="J14" s="21">
        <v>7889136.44</v>
      </c>
      <c r="K14" s="21">
        <v>8.328013504E7</v>
      </c>
      <c r="L14" s="21">
        <v>18630.78</v>
      </c>
      <c r="M14" s="21">
        <v>102127.12</v>
      </c>
      <c r="N14" s="21">
        <v>2189987.27</v>
      </c>
      <c r="O14" s="21">
        <v>29780.62</v>
      </c>
      <c r="P14" s="21">
        <v>11840.48</v>
      </c>
      <c r="Q14" s="21">
        <v>359971.94</v>
      </c>
      <c r="R14" s="21">
        <v>557947.41</v>
      </c>
      <c r="S14" s="21">
        <v>214907.99</v>
      </c>
      <c r="T14" s="21">
        <v>119611.47</v>
      </c>
      <c r="U14" s="21">
        <v>249747.93</v>
      </c>
      <c r="V14" s="21">
        <v>61957.31</v>
      </c>
      <c r="W14" s="21">
        <v>3688215.34</v>
      </c>
      <c r="X14" s="21">
        <v>4039117.35</v>
      </c>
      <c r="Y14" s="21">
        <v>944290.05</v>
      </c>
      <c r="Z14" s="21">
        <v>2806.36</v>
      </c>
      <c r="AA14" s="21">
        <v>36652.2</v>
      </c>
      <c r="AB14" s="21">
        <v>199440.34</v>
      </c>
      <c r="AC14" s="21">
        <v>316046.98</v>
      </c>
      <c r="AD14" s="21">
        <v>7081192.27</v>
      </c>
      <c r="AE14" s="21">
        <v>89724.76</v>
      </c>
      <c r="AF14" s="21">
        <v>2.783474862E7</v>
      </c>
      <c r="AG14" s="110">
        <f t="shared" si="1"/>
        <v>1134289525</v>
      </c>
    </row>
    <row r="15" ht="12.0" customHeight="1">
      <c r="A15" s="84">
        <v>2005.0</v>
      </c>
      <c r="B15" s="21">
        <v>3.7390726701E8</v>
      </c>
      <c r="C15" s="21">
        <v>2.3429582949E8</v>
      </c>
      <c r="D15" s="21">
        <v>1.2090761533E8</v>
      </c>
      <c r="E15" s="21">
        <v>1.870382219E7</v>
      </c>
      <c r="F15" s="21">
        <v>4.7721684042E8</v>
      </c>
      <c r="G15" s="21">
        <v>9257501.3</v>
      </c>
      <c r="H15" s="21">
        <v>33467.73</v>
      </c>
      <c r="I15" s="21">
        <v>664210.7</v>
      </c>
      <c r="J15" s="21">
        <v>2229179.41</v>
      </c>
      <c r="K15" s="21">
        <v>1.3983213658E8</v>
      </c>
      <c r="L15" s="21">
        <v>19113.33</v>
      </c>
      <c r="M15" s="21">
        <v>222007.42</v>
      </c>
      <c r="N15" s="21">
        <v>3925190.63</v>
      </c>
      <c r="O15" s="21">
        <v>78078.32</v>
      </c>
      <c r="P15" s="21">
        <v>9875.89</v>
      </c>
      <c r="Q15" s="21">
        <v>218958.3</v>
      </c>
      <c r="R15" s="21">
        <v>1376438.21</v>
      </c>
      <c r="S15" s="21">
        <v>479154.67</v>
      </c>
      <c r="T15" s="21">
        <v>230097.56</v>
      </c>
      <c r="U15" s="21">
        <v>17906.59</v>
      </c>
      <c r="V15" s="21">
        <v>54428.74</v>
      </c>
      <c r="W15" s="21">
        <v>896285.89</v>
      </c>
      <c r="X15" s="21">
        <v>3751882.73</v>
      </c>
      <c r="Y15" s="21">
        <v>21555.62</v>
      </c>
      <c r="Z15" s="21">
        <v>23526.01</v>
      </c>
      <c r="AA15" s="21">
        <v>288656.02</v>
      </c>
      <c r="AB15" s="21">
        <v>248300.76</v>
      </c>
      <c r="AC15" s="21">
        <v>163930.09</v>
      </c>
      <c r="AD15" s="21">
        <v>4167154.36</v>
      </c>
      <c r="AE15" s="21">
        <v>101144.11</v>
      </c>
      <c r="AF15" s="21">
        <v>7054928.57</v>
      </c>
      <c r="AG15" s="110">
        <f t="shared" si="1"/>
        <v>1026489217</v>
      </c>
    </row>
    <row r="16" ht="12.0" customHeight="1">
      <c r="A16" s="84">
        <v>2006.0</v>
      </c>
      <c r="B16" s="21">
        <v>4.9733032569E8</v>
      </c>
      <c r="C16" s="21">
        <v>3.5881400188E8</v>
      </c>
      <c r="D16" s="21">
        <v>1.1006143413E8</v>
      </c>
      <c r="E16" s="21">
        <v>2.845488969E7</v>
      </c>
      <c r="F16" s="21">
        <v>4.9899952714E8</v>
      </c>
      <c r="G16" s="21">
        <v>4298281.45</v>
      </c>
      <c r="H16" s="21">
        <v>438756.59</v>
      </c>
      <c r="I16" s="21">
        <v>375037.55</v>
      </c>
      <c r="J16" s="21">
        <v>1.839860532E7</v>
      </c>
      <c r="K16" s="21">
        <v>6.805823206E7</v>
      </c>
      <c r="L16" s="21">
        <v>13230.07</v>
      </c>
      <c r="M16" s="21">
        <v>165972.88</v>
      </c>
      <c r="N16" s="21">
        <v>2951525.14</v>
      </c>
      <c r="O16" s="21">
        <v>975237.24</v>
      </c>
      <c r="P16" s="21">
        <v>13297.57</v>
      </c>
      <c r="Q16" s="21">
        <v>60707.98</v>
      </c>
      <c r="R16" s="21">
        <v>148538.28</v>
      </c>
      <c r="S16" s="21">
        <v>75579.98</v>
      </c>
      <c r="T16" s="21">
        <v>98579.89</v>
      </c>
      <c r="U16" s="21">
        <v>1371060.54</v>
      </c>
      <c r="V16" s="21">
        <v>65675.55</v>
      </c>
      <c r="W16" s="21">
        <v>3207056.67</v>
      </c>
      <c r="X16" s="21">
        <v>3022729.95</v>
      </c>
      <c r="Y16" s="21">
        <v>1388011.76</v>
      </c>
      <c r="Z16" s="21">
        <v>546298.18</v>
      </c>
      <c r="AA16" s="21">
        <v>44746.21</v>
      </c>
      <c r="AB16" s="21">
        <v>332825.22</v>
      </c>
      <c r="AC16" s="21">
        <v>129145.08</v>
      </c>
      <c r="AD16" s="21">
        <v>4926595.31</v>
      </c>
      <c r="AE16" s="21">
        <v>120397.7</v>
      </c>
      <c r="AF16" s="21">
        <v>7881673.52</v>
      </c>
      <c r="AG16" s="110">
        <f t="shared" si="1"/>
        <v>1115437651</v>
      </c>
    </row>
    <row r="17" ht="12.0" customHeight="1">
      <c r="A17" s="84">
        <v>2007.0</v>
      </c>
      <c r="B17" s="21">
        <v>3.8092087303E8</v>
      </c>
      <c r="C17" s="21">
        <v>2.6505885519E8</v>
      </c>
      <c r="D17" s="21">
        <v>9.222041339E7</v>
      </c>
      <c r="E17" s="21">
        <v>2.364160445E7</v>
      </c>
      <c r="F17" s="21">
        <v>5.2990305063E8</v>
      </c>
      <c r="G17" s="21">
        <v>1.327069693E7</v>
      </c>
      <c r="H17" s="21">
        <v>66118.81</v>
      </c>
      <c r="I17" s="21">
        <v>381891.19</v>
      </c>
      <c r="J17" s="21">
        <v>1887226.43</v>
      </c>
      <c r="K17" s="21">
        <v>1.0132634099E8</v>
      </c>
      <c r="L17" s="21">
        <v>4682.52</v>
      </c>
      <c r="M17" s="21">
        <v>535122.48</v>
      </c>
      <c r="N17" s="21">
        <v>946147.59</v>
      </c>
      <c r="O17" s="21">
        <v>319186.59</v>
      </c>
      <c r="P17" s="21">
        <v>6174.38</v>
      </c>
      <c r="Q17" s="21">
        <v>18677.74</v>
      </c>
      <c r="R17" s="21">
        <v>252527.55</v>
      </c>
      <c r="S17" s="21">
        <v>55842.92</v>
      </c>
      <c r="T17" s="21">
        <v>79621.38</v>
      </c>
      <c r="U17" s="21">
        <v>299582.06</v>
      </c>
      <c r="V17" s="21">
        <v>206141.5</v>
      </c>
      <c r="W17" s="21">
        <v>1503920.88</v>
      </c>
      <c r="X17" s="21">
        <v>7427765.92</v>
      </c>
      <c r="Y17" s="21">
        <v>1179052.54</v>
      </c>
      <c r="Z17" s="21">
        <v>30938.41</v>
      </c>
      <c r="AA17" s="21">
        <v>18163.29</v>
      </c>
      <c r="AB17" s="21">
        <v>44320.79</v>
      </c>
      <c r="AC17" s="21">
        <v>132206.6</v>
      </c>
      <c r="AD17" s="21">
        <v>3187621.27</v>
      </c>
      <c r="AE17" s="21">
        <v>457081.04</v>
      </c>
      <c r="AF17" s="21">
        <v>9890505.07</v>
      </c>
      <c r="AG17" s="110">
        <f t="shared" si="1"/>
        <v>1054351481</v>
      </c>
    </row>
    <row r="18" ht="12.0" customHeight="1">
      <c r="A18" s="84">
        <v>2008.0</v>
      </c>
      <c r="B18" s="21">
        <v>5.143446251E8</v>
      </c>
      <c r="C18" s="21">
        <v>3.8709380921E8</v>
      </c>
      <c r="D18" s="21">
        <v>1.0997870604E8</v>
      </c>
      <c r="E18" s="21">
        <v>1.727210985E7</v>
      </c>
      <c r="F18" s="21">
        <v>4.9877871827E8</v>
      </c>
      <c r="G18" s="21">
        <v>6258378.83</v>
      </c>
      <c r="H18" s="21">
        <v>1634219.9</v>
      </c>
      <c r="I18" s="21">
        <v>89131.9</v>
      </c>
      <c r="J18" s="21">
        <v>1.900318098E7</v>
      </c>
      <c r="K18" s="21">
        <v>6.322876983E7</v>
      </c>
      <c r="L18" s="21">
        <v>12302.03</v>
      </c>
      <c r="M18" s="21">
        <v>402700.42</v>
      </c>
      <c r="N18" s="21">
        <v>6337990.91</v>
      </c>
      <c r="O18" s="21">
        <v>82703.86</v>
      </c>
      <c r="P18" s="21">
        <v>117123.95</v>
      </c>
      <c r="Q18" s="21">
        <v>72409.25</v>
      </c>
      <c r="R18" s="21">
        <v>645742.89</v>
      </c>
      <c r="S18" s="21">
        <v>361560.31</v>
      </c>
      <c r="T18" s="21">
        <v>115196.79</v>
      </c>
      <c r="U18" s="21">
        <v>5626500.53</v>
      </c>
      <c r="V18" s="21">
        <v>972631.22</v>
      </c>
      <c r="W18" s="21">
        <v>1472269.75</v>
      </c>
      <c r="X18" s="21">
        <v>809308.92</v>
      </c>
      <c r="Y18" s="21">
        <v>847627.43</v>
      </c>
      <c r="Z18" s="21">
        <v>5650.76</v>
      </c>
      <c r="AA18" s="21">
        <v>134568.76</v>
      </c>
      <c r="AB18" s="21">
        <v>64598.94</v>
      </c>
      <c r="AC18" s="21">
        <v>717912.73</v>
      </c>
      <c r="AD18" s="21">
        <v>1380044.29</v>
      </c>
      <c r="AE18" s="21">
        <v>144978.36</v>
      </c>
      <c r="AF18" s="21">
        <v>1.07672033E7</v>
      </c>
      <c r="AG18" s="110">
        <f t="shared" si="1"/>
        <v>1134428050</v>
      </c>
    </row>
    <row r="19" ht="12.0" customHeight="1">
      <c r="A19" s="84">
        <v>2009.0</v>
      </c>
      <c r="B19" s="21">
        <v>4.3767634035E8</v>
      </c>
      <c r="C19" s="21">
        <v>3.0369083974E8</v>
      </c>
      <c r="D19" s="21">
        <v>1.1464591643E8</v>
      </c>
      <c r="E19" s="21">
        <v>1.933958417E7</v>
      </c>
      <c r="F19" s="21">
        <v>6.354643891E8</v>
      </c>
      <c r="G19" s="21">
        <v>8694300.66</v>
      </c>
      <c r="H19" s="21">
        <v>661057.25</v>
      </c>
      <c r="I19" s="21">
        <v>106771.34</v>
      </c>
      <c r="J19" s="21">
        <v>1.260270761E7</v>
      </c>
      <c r="K19" s="21">
        <v>8.070876978E7</v>
      </c>
      <c r="L19" s="21">
        <v>125703.97</v>
      </c>
      <c r="M19" s="21">
        <v>136302.87</v>
      </c>
      <c r="N19" s="21">
        <v>2144000.03</v>
      </c>
      <c r="O19" s="21">
        <v>43778.15</v>
      </c>
      <c r="P19" s="21">
        <v>221377.43</v>
      </c>
      <c r="Q19" s="21">
        <v>49120.25</v>
      </c>
      <c r="R19" s="21">
        <v>208580.19</v>
      </c>
      <c r="S19" s="21">
        <v>7585758.76</v>
      </c>
      <c r="T19" s="21">
        <v>82848.11</v>
      </c>
      <c r="U19" s="21">
        <v>1.687450868E7</v>
      </c>
      <c r="V19" s="21">
        <v>457589.07</v>
      </c>
      <c r="W19" s="21">
        <v>484139.07</v>
      </c>
      <c r="X19" s="21">
        <v>1217213.72</v>
      </c>
      <c r="Y19" s="21">
        <v>1041185.86</v>
      </c>
      <c r="Z19" s="21">
        <v>2990.28</v>
      </c>
      <c r="AA19" s="21">
        <v>3398168.44</v>
      </c>
      <c r="AB19" s="21">
        <v>95527.75</v>
      </c>
      <c r="AC19" s="21">
        <v>1151809.09</v>
      </c>
      <c r="AD19" s="21">
        <v>8754379.89</v>
      </c>
      <c r="AE19" s="21">
        <v>124238.37</v>
      </c>
      <c r="AF19" s="21">
        <v>6704708.45</v>
      </c>
      <c r="AG19" s="110">
        <f t="shared" si="1"/>
        <v>1226818265</v>
      </c>
    </row>
    <row r="20" ht="12.0" customHeight="1">
      <c r="A20" s="84">
        <v>2010.0</v>
      </c>
      <c r="B20" s="21">
        <v>4.4161394575E8</v>
      </c>
      <c r="C20" s="21">
        <v>3.2963390228E8</v>
      </c>
      <c r="D20" s="21">
        <v>8.048085082E7</v>
      </c>
      <c r="E20" s="21">
        <v>3.149919264E7</v>
      </c>
      <c r="F20" s="21">
        <v>6.5169062563E8</v>
      </c>
      <c r="G20" s="21">
        <v>2869523.94</v>
      </c>
      <c r="H20" s="21">
        <v>9691614.55</v>
      </c>
      <c r="I20" s="21">
        <v>521303.77</v>
      </c>
      <c r="J20" s="21">
        <v>1.560090323E7</v>
      </c>
      <c r="K20" s="21">
        <v>1.5120068823E8</v>
      </c>
      <c r="L20" s="21">
        <v>59777.17</v>
      </c>
      <c r="M20" s="21">
        <v>230951.57</v>
      </c>
      <c r="N20" s="21">
        <v>3417754.67</v>
      </c>
      <c r="O20" s="21">
        <v>86167.99</v>
      </c>
      <c r="P20" s="21">
        <v>124822.58</v>
      </c>
      <c r="Q20" s="21">
        <v>133788.63</v>
      </c>
      <c r="R20" s="21">
        <v>876848.86</v>
      </c>
      <c r="S20" s="21">
        <v>2626523.68</v>
      </c>
      <c r="T20" s="21">
        <v>214910.99</v>
      </c>
      <c r="U20" s="21">
        <v>4608296.94</v>
      </c>
      <c r="V20" s="21">
        <v>121541.54</v>
      </c>
      <c r="W20" s="21">
        <v>906099.06</v>
      </c>
      <c r="X20" s="21">
        <v>383746.71</v>
      </c>
      <c r="Y20" s="21">
        <v>2301788.99</v>
      </c>
      <c r="Z20" s="21">
        <v>414835.54</v>
      </c>
      <c r="AA20" s="21">
        <v>5072.96</v>
      </c>
      <c r="AB20" s="21">
        <v>298909.1</v>
      </c>
      <c r="AC20" s="21">
        <v>1087193.59</v>
      </c>
      <c r="AD20" s="21">
        <v>1611304.6</v>
      </c>
      <c r="AE20" s="21">
        <v>336999.15</v>
      </c>
      <c r="AF20" s="21">
        <v>5554448.61</v>
      </c>
      <c r="AG20" s="110">
        <f t="shared" si="1"/>
        <v>1298590388</v>
      </c>
    </row>
    <row r="21" ht="12.0" customHeight="1">
      <c r="A21" s="84">
        <v>2011.0</v>
      </c>
      <c r="B21" s="21">
        <v>5.4005420327E8</v>
      </c>
      <c r="C21" s="21">
        <v>3.768958767E8</v>
      </c>
      <c r="D21" s="21">
        <v>1.2746457483E8</v>
      </c>
      <c r="E21" s="21">
        <v>3.569375174E7</v>
      </c>
      <c r="F21" s="21">
        <v>6.4636878398E8</v>
      </c>
      <c r="G21" s="21">
        <v>1.143945912E7</v>
      </c>
      <c r="H21" s="21">
        <v>291611.09</v>
      </c>
      <c r="I21" s="21">
        <v>659969.7</v>
      </c>
      <c r="J21" s="21">
        <v>1.709526895E7</v>
      </c>
      <c r="K21" s="21">
        <v>1.0758441202E8</v>
      </c>
      <c r="L21" s="21">
        <v>76855.12</v>
      </c>
      <c r="M21" s="21">
        <v>555286.49</v>
      </c>
      <c r="N21" s="21">
        <v>2481919.09</v>
      </c>
      <c r="O21" s="21">
        <v>31092.36</v>
      </c>
      <c r="P21" s="21">
        <v>413710.32</v>
      </c>
      <c r="Q21" s="21">
        <v>64448.86</v>
      </c>
      <c r="R21" s="21">
        <v>431995.14</v>
      </c>
      <c r="S21" s="21">
        <v>461425.23</v>
      </c>
      <c r="T21" s="21">
        <v>337345.03</v>
      </c>
      <c r="U21" s="21">
        <v>7810927.47</v>
      </c>
      <c r="V21" s="21">
        <v>152140.63</v>
      </c>
      <c r="W21" s="21">
        <v>242120.53</v>
      </c>
      <c r="X21" s="21">
        <v>1695558.67</v>
      </c>
      <c r="Y21" s="21">
        <v>783606.51</v>
      </c>
      <c r="Z21" s="21">
        <v>36721.59</v>
      </c>
      <c r="AA21" s="21">
        <v>5848.79</v>
      </c>
      <c r="AB21" s="21">
        <v>178828.24</v>
      </c>
      <c r="AC21" s="21">
        <v>6146069.24</v>
      </c>
      <c r="AD21" s="21">
        <v>6510059.83</v>
      </c>
      <c r="AE21" s="21">
        <v>314102.16</v>
      </c>
      <c r="AF21" s="21">
        <v>4680163.78</v>
      </c>
      <c r="AG21" s="110">
        <f t="shared" si="1"/>
        <v>1356903933</v>
      </c>
    </row>
    <row r="22" ht="12.0" customHeight="1">
      <c r="A22" s="84">
        <v>2012.0</v>
      </c>
      <c r="B22" s="21">
        <v>5.0264632495E8</v>
      </c>
      <c r="C22" s="21">
        <v>3.507911889E8</v>
      </c>
      <c r="D22" s="21">
        <v>1.1749534952E8</v>
      </c>
      <c r="E22" s="21">
        <v>3.435978653E7</v>
      </c>
      <c r="F22" s="21">
        <v>5.7542394867E8</v>
      </c>
      <c r="G22" s="21">
        <v>4687627.0</v>
      </c>
      <c r="H22" s="21">
        <v>1168380.72</v>
      </c>
      <c r="I22" s="21">
        <v>2225811.89</v>
      </c>
      <c r="J22" s="21">
        <v>7088522.39</v>
      </c>
      <c r="K22" s="21">
        <v>1.3604322337E8</v>
      </c>
      <c r="L22" s="21">
        <v>39083.57</v>
      </c>
      <c r="M22" s="21">
        <v>583124.49</v>
      </c>
      <c r="N22" s="21">
        <v>4739681.03</v>
      </c>
      <c r="O22" s="21">
        <v>59527.44</v>
      </c>
      <c r="P22" s="21">
        <v>478543.75</v>
      </c>
      <c r="Q22" s="21">
        <v>279152.73</v>
      </c>
      <c r="R22" s="21">
        <v>1503542.46</v>
      </c>
      <c r="S22" s="21">
        <v>127944.48</v>
      </c>
      <c r="T22" s="21">
        <v>230462.72</v>
      </c>
      <c r="U22" s="21">
        <v>1466804.81</v>
      </c>
      <c r="V22" s="21">
        <v>98600.19</v>
      </c>
      <c r="W22" s="21">
        <v>5052625.44</v>
      </c>
      <c r="X22" s="21">
        <v>368946.84</v>
      </c>
      <c r="Y22" s="21">
        <v>711424.06</v>
      </c>
      <c r="Z22" s="21">
        <v>1372678.59</v>
      </c>
      <c r="AA22" s="21">
        <v>31195.7</v>
      </c>
      <c r="AB22" s="21">
        <v>737344.67</v>
      </c>
      <c r="AC22" s="21">
        <v>833432.47</v>
      </c>
      <c r="AD22" s="21">
        <v>5192652.3</v>
      </c>
      <c r="AE22" s="21">
        <v>752745.84</v>
      </c>
      <c r="AF22" s="21">
        <v>3.484686033E7</v>
      </c>
      <c r="AG22" s="110">
        <f t="shared" si="1"/>
        <v>1288790213</v>
      </c>
    </row>
    <row r="23" ht="12.0" customHeight="1">
      <c r="A23" s="84">
        <v>2013.0</v>
      </c>
      <c r="B23" s="21">
        <v>3.9333556345E8</v>
      </c>
      <c r="C23" s="21">
        <v>2.6561007453E8</v>
      </c>
      <c r="D23" s="21">
        <v>1.0640480887E8</v>
      </c>
      <c r="E23" s="21">
        <v>2.132068005E7</v>
      </c>
      <c r="F23" s="21">
        <v>6.8577268152E8</v>
      </c>
      <c r="G23" s="21">
        <v>1.008989149E7</v>
      </c>
      <c r="H23" s="21">
        <v>4026159.24</v>
      </c>
      <c r="I23" s="21">
        <v>3762855.87</v>
      </c>
      <c r="J23" s="21">
        <v>8815721.32</v>
      </c>
      <c r="K23" s="21">
        <v>6.193290192E7</v>
      </c>
      <c r="L23" s="21">
        <v>611355.91</v>
      </c>
      <c r="M23" s="21">
        <v>157903.48</v>
      </c>
      <c r="N23" s="21">
        <v>1199841.86</v>
      </c>
      <c r="O23" s="21">
        <v>184721.29</v>
      </c>
      <c r="P23" s="21">
        <v>38096.37</v>
      </c>
      <c r="Q23" s="21">
        <v>78784.02</v>
      </c>
      <c r="R23" s="21">
        <v>159846.34</v>
      </c>
      <c r="S23" s="21">
        <v>237037.2</v>
      </c>
      <c r="T23" s="21">
        <v>977068.34</v>
      </c>
      <c r="U23" s="21">
        <v>7486205.46</v>
      </c>
      <c r="V23" s="21">
        <v>52963.93</v>
      </c>
      <c r="W23" s="21">
        <v>1.079640563E7</v>
      </c>
      <c r="X23" s="21">
        <v>2202638.36</v>
      </c>
      <c r="Y23" s="21">
        <v>2766375.02</v>
      </c>
      <c r="Z23" s="21">
        <v>21956.87</v>
      </c>
      <c r="AA23" s="21">
        <v>13237.58</v>
      </c>
      <c r="AB23" s="21">
        <v>639975.0</v>
      </c>
      <c r="AC23" s="21">
        <v>52754.75</v>
      </c>
      <c r="AD23" s="21">
        <v>3985917.01</v>
      </c>
      <c r="AE23" s="21">
        <v>295881.33</v>
      </c>
      <c r="AF23" s="21">
        <v>3.299471168E7</v>
      </c>
      <c r="AG23" s="110">
        <f t="shared" si="1"/>
        <v>1232689452</v>
      </c>
    </row>
    <row r="24" ht="12.0" customHeight="1">
      <c r="A24" s="84">
        <v>2014.0</v>
      </c>
      <c r="B24" s="21">
        <v>5.6403899708E8</v>
      </c>
      <c r="C24" s="21">
        <v>3.9633686697E8</v>
      </c>
      <c r="D24" s="21">
        <v>1.4113329394E8</v>
      </c>
      <c r="E24" s="21">
        <v>2.656883618E7</v>
      </c>
      <c r="F24" s="21">
        <v>6.0688838833E8</v>
      </c>
      <c r="G24" s="21">
        <v>1.200149464E7</v>
      </c>
      <c r="H24" s="21">
        <v>4352920.05</v>
      </c>
      <c r="I24" s="21">
        <v>1205137.55</v>
      </c>
      <c r="J24" s="21">
        <v>1944835.19</v>
      </c>
      <c r="K24" s="21">
        <v>4.030535485E7</v>
      </c>
      <c r="L24" s="21">
        <v>18876.57</v>
      </c>
      <c r="M24" s="21">
        <v>265284.87</v>
      </c>
      <c r="N24" s="21">
        <v>1889423.84</v>
      </c>
      <c r="O24" s="21">
        <v>59517.26</v>
      </c>
      <c r="P24" s="21">
        <v>3230347.27</v>
      </c>
      <c r="Q24" s="21">
        <v>4359.02</v>
      </c>
      <c r="R24" s="21">
        <v>1163960.96</v>
      </c>
      <c r="S24" s="21">
        <v>1532027.14</v>
      </c>
      <c r="T24" s="21">
        <v>749277.36</v>
      </c>
      <c r="U24" s="21">
        <v>1364626.54</v>
      </c>
      <c r="V24" s="21">
        <v>1373548.9</v>
      </c>
      <c r="W24" s="21">
        <v>7045736.98</v>
      </c>
      <c r="X24" s="21">
        <v>2132172.6</v>
      </c>
      <c r="Y24" s="21">
        <v>408961.24</v>
      </c>
      <c r="Z24" s="21">
        <v>3760.53</v>
      </c>
      <c r="AA24" s="21">
        <v>3323.29</v>
      </c>
      <c r="AB24" s="21">
        <v>1172792.83</v>
      </c>
      <c r="AC24" s="21">
        <v>121468.62</v>
      </c>
      <c r="AD24" s="21">
        <v>1.071689239E7</v>
      </c>
      <c r="AE24" s="21">
        <v>820931.61</v>
      </c>
      <c r="AF24" s="21">
        <v>4.255126786E7</v>
      </c>
      <c r="AG24" s="110">
        <f t="shared" si="1"/>
        <v>1307365685</v>
      </c>
    </row>
    <row r="25" ht="12.0" customHeight="1">
      <c r="A25" s="84">
        <v>2015.0</v>
      </c>
      <c r="B25" s="21">
        <v>4.4293661941E8</v>
      </c>
      <c r="C25" s="21">
        <v>2.8240449512E8</v>
      </c>
      <c r="D25" s="21">
        <v>1.2897091519E8</v>
      </c>
      <c r="E25" s="21">
        <v>3.156120909E7</v>
      </c>
      <c r="F25" s="21">
        <v>6.9897039075E8</v>
      </c>
      <c r="G25" s="21">
        <v>1.538768349E7</v>
      </c>
      <c r="H25" s="21">
        <v>80518.29</v>
      </c>
      <c r="I25" s="21">
        <v>493247.71</v>
      </c>
      <c r="J25" s="21">
        <v>3799379.98</v>
      </c>
      <c r="K25" s="21">
        <v>9.464286551E7</v>
      </c>
      <c r="L25" s="21">
        <v>11002.09</v>
      </c>
      <c r="M25" s="21">
        <v>119442.41</v>
      </c>
      <c r="N25" s="21">
        <v>2173914.23</v>
      </c>
      <c r="O25" s="21">
        <v>326871.51</v>
      </c>
      <c r="P25" s="21">
        <v>128961.67</v>
      </c>
      <c r="Q25" s="21">
        <v>85874.66</v>
      </c>
      <c r="R25" s="21">
        <v>679267.48</v>
      </c>
      <c r="S25" s="21">
        <v>240035.09</v>
      </c>
      <c r="T25" s="21">
        <v>275934.81</v>
      </c>
      <c r="U25" s="21">
        <v>1.824652898E7</v>
      </c>
      <c r="V25" s="21">
        <v>1185376.25</v>
      </c>
      <c r="W25" s="21">
        <v>1783237.2</v>
      </c>
      <c r="X25" s="21">
        <v>458522.44</v>
      </c>
      <c r="Y25" s="21">
        <v>390743.92</v>
      </c>
      <c r="Z25" s="21">
        <v>5882.49</v>
      </c>
      <c r="AA25" s="21">
        <v>10643.3</v>
      </c>
      <c r="AB25" s="21">
        <v>1866828.91</v>
      </c>
      <c r="AC25" s="21">
        <v>3868401.6</v>
      </c>
      <c r="AD25" s="21">
        <v>6035053.04</v>
      </c>
      <c r="AE25" s="21">
        <v>116281.02</v>
      </c>
      <c r="AF25" s="21">
        <v>1.541358518E7</v>
      </c>
      <c r="AG25" s="110">
        <f t="shared" si="1"/>
        <v>1309733093</v>
      </c>
    </row>
    <row r="26" ht="12.0" customHeight="1">
      <c r="A26" s="84">
        <v>2016.0</v>
      </c>
      <c r="B26" s="21">
        <v>4.7136552674E8</v>
      </c>
      <c r="C26" s="21">
        <v>3.0734937453E8</v>
      </c>
      <c r="D26" s="21">
        <v>1.1863899931E8</v>
      </c>
      <c r="E26" s="21">
        <v>4.537715289E7</v>
      </c>
      <c r="F26" s="21">
        <v>7.4792835186E8</v>
      </c>
      <c r="G26" s="21">
        <v>1.557354428E7</v>
      </c>
      <c r="H26" s="21">
        <v>3032735.77</v>
      </c>
      <c r="I26" s="21">
        <v>1809158.26</v>
      </c>
      <c r="J26" s="21">
        <v>8530148.77</v>
      </c>
      <c r="K26" s="21">
        <v>9.086662186E7</v>
      </c>
      <c r="L26" s="21">
        <v>9388.59</v>
      </c>
      <c r="M26" s="21">
        <v>757817.43</v>
      </c>
      <c r="N26" s="21">
        <v>1263870.7</v>
      </c>
      <c r="O26" s="21">
        <v>149783.79</v>
      </c>
      <c r="P26" s="21">
        <v>68252.99</v>
      </c>
      <c r="Q26" s="21">
        <v>133822.16</v>
      </c>
      <c r="R26" s="21">
        <v>254862.66</v>
      </c>
      <c r="S26" s="21">
        <v>195525.62</v>
      </c>
      <c r="T26" s="21">
        <v>109484.82</v>
      </c>
      <c r="U26" s="21">
        <v>218437.91</v>
      </c>
      <c r="V26" s="21">
        <v>1527516.5</v>
      </c>
      <c r="W26" s="21">
        <v>2918691.14</v>
      </c>
      <c r="X26" s="21">
        <v>344571.39</v>
      </c>
      <c r="Y26" s="21">
        <v>4348260.49</v>
      </c>
      <c r="Z26" s="21">
        <v>87456.66</v>
      </c>
      <c r="AA26" s="21">
        <v>8603.58</v>
      </c>
      <c r="AB26" s="21">
        <v>2595881.97</v>
      </c>
      <c r="AC26" s="21">
        <v>829728.88</v>
      </c>
      <c r="AD26" s="21">
        <v>3018679.59</v>
      </c>
      <c r="AE26" s="21">
        <v>224420.6</v>
      </c>
      <c r="AF26" s="21">
        <v>8183650.77</v>
      </c>
      <c r="AG26" s="110">
        <f t="shared" si="1"/>
        <v>1366354796</v>
      </c>
    </row>
    <row r="27" ht="12.0" customHeight="1">
      <c r="A27" s="84">
        <v>2017.0</v>
      </c>
      <c r="B27" s="21">
        <v>4.918658744E8</v>
      </c>
      <c r="C27" s="21">
        <v>3.8310148157E8</v>
      </c>
      <c r="D27" s="21">
        <v>8.846004636E7</v>
      </c>
      <c r="E27" s="21">
        <v>2.030434647E7</v>
      </c>
      <c r="F27" s="21">
        <v>6.7518678106E8</v>
      </c>
      <c r="G27" s="21">
        <v>2886045.44</v>
      </c>
      <c r="H27" s="21">
        <v>4689789.28</v>
      </c>
      <c r="I27" s="21">
        <v>731142.25</v>
      </c>
      <c r="J27" s="21">
        <v>4976626.9</v>
      </c>
      <c r="K27" s="21">
        <v>1.3125911977E8</v>
      </c>
      <c r="L27" s="21">
        <v>49381.48</v>
      </c>
      <c r="M27" s="21">
        <v>529793.08</v>
      </c>
      <c r="N27" s="21">
        <v>1576587.03</v>
      </c>
      <c r="O27" s="21">
        <v>347303.57</v>
      </c>
      <c r="P27" s="21">
        <v>338280.34</v>
      </c>
      <c r="Q27" s="21">
        <v>305024.95</v>
      </c>
      <c r="R27" s="21">
        <v>372276.96</v>
      </c>
      <c r="S27" s="21">
        <v>3514922.42</v>
      </c>
      <c r="T27" s="21">
        <v>251095.1</v>
      </c>
      <c r="U27" s="21">
        <v>1.236798711E7</v>
      </c>
      <c r="V27" s="21">
        <v>288209.79</v>
      </c>
      <c r="W27" s="21">
        <v>1105685.98</v>
      </c>
      <c r="X27" s="21">
        <v>179294.87</v>
      </c>
      <c r="Y27" s="21">
        <v>6315605.79</v>
      </c>
      <c r="Z27" s="21">
        <v>117530.53</v>
      </c>
      <c r="AA27" s="21">
        <v>71599.08</v>
      </c>
      <c r="AB27" s="21">
        <v>816707.26</v>
      </c>
      <c r="AC27" s="21">
        <v>650575.47</v>
      </c>
      <c r="AD27" s="21">
        <v>6077543.09</v>
      </c>
      <c r="AE27" s="21">
        <v>598660.98</v>
      </c>
      <c r="AF27" s="21">
        <v>1.038814719E7</v>
      </c>
      <c r="AG27" s="110">
        <f t="shared" si="1"/>
        <v>1357857591</v>
      </c>
    </row>
    <row r="28" ht="12.0" customHeight="1">
      <c r="A28" s="84">
        <v>2018.0</v>
      </c>
      <c r="B28" s="21">
        <v>4.9349456254E8</v>
      </c>
      <c r="C28" s="21">
        <v>4.084554277E8</v>
      </c>
      <c r="D28" s="21">
        <v>5.395434041E7</v>
      </c>
      <c r="E28" s="21">
        <v>3.108479443E7</v>
      </c>
      <c r="F28" s="21">
        <v>6.1104505427E8</v>
      </c>
      <c r="G28" s="21">
        <v>9195019.19</v>
      </c>
      <c r="H28" s="21">
        <v>2494958.41</v>
      </c>
      <c r="I28" s="21">
        <v>2854653.4</v>
      </c>
      <c r="J28" s="21">
        <v>7728311.79</v>
      </c>
      <c r="K28" s="21">
        <v>1.4752053638E8</v>
      </c>
      <c r="L28" s="21">
        <v>11208.63</v>
      </c>
      <c r="M28" s="21">
        <v>680635.14</v>
      </c>
      <c r="N28" s="21">
        <v>2309459.43</v>
      </c>
      <c r="O28" s="21">
        <v>178592.96</v>
      </c>
      <c r="P28" s="21">
        <v>46335.94</v>
      </c>
      <c r="Q28" s="21">
        <v>113573.47</v>
      </c>
      <c r="R28" s="21">
        <v>2115677.87</v>
      </c>
      <c r="S28" s="21">
        <v>745256.72</v>
      </c>
      <c r="T28" s="21">
        <v>429246.4</v>
      </c>
      <c r="U28" s="21">
        <v>1037351.14</v>
      </c>
      <c r="V28" s="21">
        <v>214438.72</v>
      </c>
      <c r="W28" s="21">
        <v>1207087.21</v>
      </c>
      <c r="X28" s="21">
        <v>2320446.41</v>
      </c>
      <c r="Y28" s="21">
        <v>1813703.11</v>
      </c>
      <c r="Z28" s="21">
        <v>100169.03</v>
      </c>
      <c r="AA28" s="21">
        <v>21719.27</v>
      </c>
      <c r="AB28" s="21">
        <v>1204738.17</v>
      </c>
      <c r="AC28" s="21">
        <v>1813732.93</v>
      </c>
      <c r="AD28" s="21">
        <v>9181222.28</v>
      </c>
      <c r="AE28" s="21">
        <v>158968.03</v>
      </c>
      <c r="AF28" s="21">
        <v>1.0635989E7</v>
      </c>
      <c r="AG28" s="110">
        <f t="shared" si="1"/>
        <v>1310672648</v>
      </c>
    </row>
    <row r="29" ht="12.0" customHeight="1">
      <c r="A29" s="84">
        <v>2019.0</v>
      </c>
      <c r="B29" s="21">
        <v>4.6767802819E8</v>
      </c>
      <c r="C29" s="21">
        <v>3.37788107E8</v>
      </c>
      <c r="D29" s="21">
        <v>1.0633730622E8</v>
      </c>
      <c r="E29" s="21">
        <v>2.355261497E7</v>
      </c>
      <c r="F29" s="21">
        <v>8.0846713397E8</v>
      </c>
      <c r="G29" s="21">
        <v>7568558.28</v>
      </c>
      <c r="H29" s="21">
        <v>7327750.68</v>
      </c>
      <c r="I29" s="21">
        <v>813243.89</v>
      </c>
      <c r="J29" s="21">
        <v>9656775.34</v>
      </c>
      <c r="K29" s="21">
        <v>7.017323405E7</v>
      </c>
      <c r="L29" s="21">
        <v>46321.56</v>
      </c>
      <c r="M29" s="21">
        <v>1968518.95</v>
      </c>
      <c r="N29" s="21">
        <v>2093917.2</v>
      </c>
      <c r="O29" s="21">
        <v>133960.09</v>
      </c>
      <c r="P29" s="21">
        <v>123853.49</v>
      </c>
      <c r="Q29" s="21">
        <v>124052.65</v>
      </c>
      <c r="R29" s="21">
        <v>1532930.97</v>
      </c>
      <c r="S29" s="21">
        <v>1809810.22</v>
      </c>
      <c r="T29" s="21">
        <v>1665496.07</v>
      </c>
      <c r="U29" s="21">
        <v>164127.25</v>
      </c>
      <c r="V29" s="21">
        <v>1001098.1</v>
      </c>
      <c r="W29" s="21">
        <v>5307009.19</v>
      </c>
      <c r="X29" s="21">
        <v>1567240.6</v>
      </c>
      <c r="Y29" s="21">
        <v>1.235879217E7</v>
      </c>
      <c r="Z29" s="21">
        <v>50831.74</v>
      </c>
      <c r="AA29" s="21">
        <v>30954.34</v>
      </c>
      <c r="AB29" s="21">
        <v>1746667.06</v>
      </c>
      <c r="AC29" s="21">
        <v>168003.39</v>
      </c>
      <c r="AD29" s="21">
        <v>1.064630198E7</v>
      </c>
      <c r="AE29" s="21">
        <v>260331.15</v>
      </c>
      <c r="AF29" s="21">
        <v>8193533.49</v>
      </c>
      <c r="AG29" s="110">
        <f t="shared" si="1"/>
        <v>1422678476</v>
      </c>
    </row>
    <row r="30" ht="12.0" customHeight="1">
      <c r="A30" s="84">
        <v>2020.0</v>
      </c>
      <c r="B30" s="21">
        <v>1.8023009472E8</v>
      </c>
      <c r="C30" s="21">
        <v>1.2835549842E8</v>
      </c>
      <c r="D30" s="21">
        <v>4.079788218E7</v>
      </c>
      <c r="E30" s="21">
        <v>1.107671413E7</v>
      </c>
      <c r="F30" s="21">
        <v>1.8553351611E8</v>
      </c>
      <c r="G30" s="21">
        <v>2645637.85</v>
      </c>
      <c r="H30" s="21">
        <v>46336.69</v>
      </c>
      <c r="I30" s="21">
        <v>3435668.05</v>
      </c>
      <c r="J30" s="21">
        <v>1248492.56</v>
      </c>
      <c r="K30" s="21">
        <v>2.941470332E7</v>
      </c>
      <c r="L30" s="21">
        <v>6736.41</v>
      </c>
      <c r="M30" s="21">
        <v>209971.66</v>
      </c>
      <c r="N30" s="21">
        <v>491517.41</v>
      </c>
      <c r="O30" s="21">
        <v>25383.35</v>
      </c>
      <c r="P30" s="21">
        <v>1854790.63</v>
      </c>
      <c r="Q30" s="21">
        <v>42709.66</v>
      </c>
      <c r="R30" s="21">
        <v>474911.04</v>
      </c>
      <c r="S30" s="21">
        <v>99567.93</v>
      </c>
      <c r="T30" s="21">
        <v>60041.92</v>
      </c>
      <c r="U30" s="21">
        <v>1106133.0</v>
      </c>
      <c r="V30" s="21">
        <v>265701.09</v>
      </c>
      <c r="W30" s="21">
        <v>1265479.92</v>
      </c>
      <c r="X30" s="21">
        <v>2058325.88</v>
      </c>
      <c r="Y30" s="21">
        <v>4638072.06</v>
      </c>
      <c r="Z30" s="21">
        <v>3315.17</v>
      </c>
      <c r="AA30" s="21">
        <v>12091.7</v>
      </c>
      <c r="AB30" s="21">
        <v>256709.4</v>
      </c>
      <c r="AC30" s="21">
        <v>45368.91</v>
      </c>
      <c r="AD30" s="21">
        <v>4146356.76</v>
      </c>
      <c r="AE30" s="21">
        <v>115436.72</v>
      </c>
      <c r="AF30" s="21">
        <v>3842984.26</v>
      </c>
      <c r="AG30" s="110">
        <f t="shared" si="1"/>
        <v>423576054.2</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29"/>
    <col customWidth="1" min="2" max="2" width="6.86"/>
    <col customWidth="1" min="3" max="4" width="7.43"/>
    <col customWidth="1" min="5" max="5" width="6.0"/>
    <col customWidth="1" min="6" max="6" width="6.86"/>
    <col customWidth="1" min="7" max="7" width="5.43"/>
    <col customWidth="1" min="8" max="9" width="4.43"/>
    <col customWidth="1" min="10" max="10" width="5.43"/>
    <col customWidth="1" min="11" max="11" width="6.86"/>
    <col customWidth="1" min="12" max="13" width="4.43"/>
    <col customWidth="1" min="14" max="14" width="5.43"/>
    <col customWidth="1" min="15" max="18" width="4.43"/>
    <col customWidth="1" min="19" max="19" width="5.43"/>
    <col customWidth="1" min="20" max="20" width="4.43"/>
    <col customWidth="1" min="21" max="21" width="5.43"/>
    <col customWidth="1" min="22" max="22" width="4.43"/>
    <col customWidth="1" min="23" max="23" width="5.43"/>
    <col customWidth="1" min="24" max="29" width="4.43"/>
    <col customWidth="1" min="30" max="30" width="5.43"/>
    <col customWidth="1" min="31" max="31" width="4.43"/>
    <col customWidth="1" min="32" max="32" width="5.43"/>
    <col customWidth="1" min="33" max="33" width="7.86"/>
  </cols>
  <sheetData>
    <row r="1" ht="12.0" customHeight="1">
      <c r="A1" s="62" t="s">
        <v>29</v>
      </c>
      <c r="B1" s="105" t="s">
        <v>67</v>
      </c>
      <c r="C1" s="106">
        <v>1.0</v>
      </c>
      <c r="D1" s="107" t="s">
        <v>98</v>
      </c>
      <c r="E1" s="107" t="s">
        <v>99</v>
      </c>
      <c r="F1" s="105" t="s">
        <v>71</v>
      </c>
      <c r="G1" s="105" t="s">
        <v>72</v>
      </c>
      <c r="H1" s="105" t="s">
        <v>73</v>
      </c>
      <c r="I1" s="105" t="s">
        <v>74</v>
      </c>
      <c r="J1" s="105" t="s">
        <v>75</v>
      </c>
      <c r="K1" s="105" t="s">
        <v>76</v>
      </c>
      <c r="L1" s="105" t="s">
        <v>77</v>
      </c>
      <c r="M1" s="105" t="s">
        <v>78</v>
      </c>
      <c r="N1" s="105" t="s">
        <v>79</v>
      </c>
      <c r="O1" s="105" t="s">
        <v>80</v>
      </c>
      <c r="P1" s="105" t="s">
        <v>81</v>
      </c>
      <c r="Q1" s="105" t="s">
        <v>82</v>
      </c>
      <c r="R1" s="105" t="s">
        <v>83</v>
      </c>
      <c r="S1" s="105" t="s">
        <v>84</v>
      </c>
      <c r="T1" s="105" t="s">
        <v>85</v>
      </c>
      <c r="U1" s="105" t="s">
        <v>86</v>
      </c>
      <c r="V1" s="105" t="s">
        <v>87</v>
      </c>
      <c r="W1" s="105" t="s">
        <v>88</v>
      </c>
      <c r="X1" s="105" t="s">
        <v>89</v>
      </c>
      <c r="Y1" s="105" t="s">
        <v>90</v>
      </c>
      <c r="Z1" s="105" t="s">
        <v>91</v>
      </c>
      <c r="AA1" s="105" t="s">
        <v>92</v>
      </c>
      <c r="AB1" s="105" t="s">
        <v>93</v>
      </c>
      <c r="AC1" s="105" t="s">
        <v>94</v>
      </c>
      <c r="AD1" s="105" t="s">
        <v>95</v>
      </c>
      <c r="AE1" s="105" t="s">
        <v>96</v>
      </c>
      <c r="AF1" s="105" t="s">
        <v>97</v>
      </c>
      <c r="AG1" s="105" t="s">
        <v>39</v>
      </c>
    </row>
    <row r="2" ht="12.0" customHeight="1">
      <c r="A2" s="84">
        <v>1992.0</v>
      </c>
      <c r="B2" s="93">
        <v>1218563.0</v>
      </c>
      <c r="C2" s="111">
        <v>1213473.0</v>
      </c>
      <c r="D2" s="111">
        <v>3459.0</v>
      </c>
      <c r="E2" s="111">
        <v>1630.0</v>
      </c>
      <c r="F2" s="93">
        <v>1960562.0</v>
      </c>
      <c r="G2" s="93">
        <v>46487.0</v>
      </c>
      <c r="H2" s="93">
        <v>15973.0</v>
      </c>
      <c r="I2" s="93">
        <v>6983.0</v>
      </c>
      <c r="J2" s="93">
        <v>14246.0</v>
      </c>
      <c r="K2" s="93">
        <v>145083.0</v>
      </c>
      <c r="L2" s="93">
        <v>1238.0</v>
      </c>
      <c r="M2" s="93">
        <v>12233.0</v>
      </c>
      <c r="N2" s="93">
        <v>58592.0</v>
      </c>
      <c r="O2" s="93">
        <v>15383.0</v>
      </c>
      <c r="P2" s="93">
        <v>2200.0</v>
      </c>
      <c r="Q2" s="93">
        <v>1064.0</v>
      </c>
      <c r="R2" s="93">
        <v>10755.0</v>
      </c>
      <c r="S2" s="93">
        <v>11877.0</v>
      </c>
      <c r="T2" s="93">
        <v>751.0</v>
      </c>
      <c r="U2" s="93">
        <v>7822.0</v>
      </c>
      <c r="V2" s="93">
        <v>106.0</v>
      </c>
      <c r="W2" s="93">
        <v>13163.0</v>
      </c>
      <c r="X2" s="93">
        <v>1191.0</v>
      </c>
      <c r="Y2" s="93"/>
      <c r="Z2" s="93">
        <v>22.0</v>
      </c>
      <c r="AA2" s="93">
        <v>28450.0</v>
      </c>
      <c r="AB2" s="93">
        <v>3588.0</v>
      </c>
      <c r="AC2" s="93">
        <v>2894.0</v>
      </c>
      <c r="AD2" s="93">
        <v>7271.0</v>
      </c>
      <c r="AE2" s="93">
        <v>2176.0</v>
      </c>
      <c r="AF2" s="93">
        <v>10319.0</v>
      </c>
      <c r="AG2" s="112">
        <f t="shared" ref="AG2:AG30" si="1">B2+SUM(F2:AF2)</f>
        <v>3598992</v>
      </c>
    </row>
    <row r="3" ht="12.0" customHeight="1">
      <c r="A3" s="84">
        <v>1993.0</v>
      </c>
      <c r="B3" s="93">
        <v>1238453.0</v>
      </c>
      <c r="C3" s="111">
        <v>1208512.0</v>
      </c>
      <c r="D3" s="111">
        <v>28428.0</v>
      </c>
      <c r="E3" s="111">
        <v>1513.0</v>
      </c>
      <c r="F3" s="93">
        <v>2063267.0</v>
      </c>
      <c r="G3" s="93">
        <v>28880.0</v>
      </c>
      <c r="H3" s="93">
        <v>7949.0</v>
      </c>
      <c r="I3" s="93">
        <v>5889.0</v>
      </c>
      <c r="J3" s="93">
        <v>28058.0</v>
      </c>
      <c r="K3" s="93">
        <v>141686.0</v>
      </c>
      <c r="L3" s="93">
        <v>1341.0</v>
      </c>
      <c r="M3" s="93">
        <v>728.0</v>
      </c>
      <c r="N3" s="93">
        <v>20511.0</v>
      </c>
      <c r="O3" s="93">
        <v>862.0</v>
      </c>
      <c r="P3" s="93">
        <v>1091.0</v>
      </c>
      <c r="Q3" s="93">
        <v>263.0</v>
      </c>
      <c r="R3" s="93">
        <v>3593.0</v>
      </c>
      <c r="S3" s="93">
        <v>6741.0</v>
      </c>
      <c r="T3" s="93">
        <v>233.0</v>
      </c>
      <c r="U3" s="93">
        <v>77128.0</v>
      </c>
      <c r="V3" s="93">
        <v>110.0</v>
      </c>
      <c r="W3" s="93">
        <v>5926.0</v>
      </c>
      <c r="X3" s="93">
        <v>846.0</v>
      </c>
      <c r="Y3" s="93"/>
      <c r="Z3" s="93">
        <v>10.0</v>
      </c>
      <c r="AA3" s="93">
        <v>40833.0</v>
      </c>
      <c r="AB3" s="93">
        <v>7096.0</v>
      </c>
      <c r="AC3" s="93">
        <v>1576.0</v>
      </c>
      <c r="AD3" s="93">
        <v>5878.0</v>
      </c>
      <c r="AE3" s="93">
        <v>3961.0</v>
      </c>
      <c r="AF3" s="93">
        <v>24582.0</v>
      </c>
      <c r="AG3" s="112">
        <f t="shared" si="1"/>
        <v>3717491</v>
      </c>
    </row>
    <row r="4" ht="12.0" customHeight="1">
      <c r="A4" s="84">
        <v>1994.0</v>
      </c>
      <c r="B4" s="93">
        <v>1164082.0</v>
      </c>
      <c r="C4" s="111">
        <v>1049292.0</v>
      </c>
      <c r="D4" s="111">
        <v>105021.0</v>
      </c>
      <c r="E4" s="111">
        <v>9769.0</v>
      </c>
      <c r="F4" s="93">
        <v>2173353.0</v>
      </c>
      <c r="G4" s="93">
        <v>32095.0</v>
      </c>
      <c r="H4" s="93">
        <v>2243.0</v>
      </c>
      <c r="I4" s="93">
        <v>4331.0</v>
      </c>
      <c r="J4" s="93">
        <v>13008.0</v>
      </c>
      <c r="K4" s="93">
        <v>251489.0</v>
      </c>
      <c r="L4" s="93">
        <v>654.0</v>
      </c>
      <c r="M4" s="93">
        <v>18791.0</v>
      </c>
      <c r="N4" s="93">
        <v>13346.0</v>
      </c>
      <c r="O4" s="93">
        <v>471.0</v>
      </c>
      <c r="P4" s="93">
        <v>297.0</v>
      </c>
      <c r="Q4" s="93">
        <v>339.0</v>
      </c>
      <c r="R4" s="93">
        <v>2010.0</v>
      </c>
      <c r="S4" s="93">
        <v>2834.0</v>
      </c>
      <c r="T4" s="93">
        <v>234.0</v>
      </c>
      <c r="U4" s="93">
        <v>19068.0</v>
      </c>
      <c r="V4" s="93">
        <v>37.0</v>
      </c>
      <c r="W4" s="93">
        <v>13498.0</v>
      </c>
      <c r="X4" s="93">
        <v>1208.0</v>
      </c>
      <c r="Y4" s="93">
        <v>395.0</v>
      </c>
      <c r="Z4" s="93">
        <v>123.0</v>
      </c>
      <c r="AA4" s="93">
        <v>26760.0</v>
      </c>
      <c r="AB4" s="93">
        <v>2492.0</v>
      </c>
      <c r="AC4" s="93">
        <v>1058.0</v>
      </c>
      <c r="AD4" s="93">
        <v>11834.0</v>
      </c>
      <c r="AE4" s="93">
        <v>2628.0</v>
      </c>
      <c r="AF4" s="93">
        <v>19931.0</v>
      </c>
      <c r="AG4" s="112">
        <f t="shared" si="1"/>
        <v>3778609</v>
      </c>
    </row>
    <row r="5" ht="12.0" customHeight="1">
      <c r="A5" s="84">
        <v>1995.0</v>
      </c>
      <c r="B5" s="93">
        <v>1298453.0</v>
      </c>
      <c r="C5" s="111">
        <v>938649.0</v>
      </c>
      <c r="D5" s="111">
        <v>240340.0</v>
      </c>
      <c r="E5" s="111">
        <v>119463.0</v>
      </c>
      <c r="F5" s="93">
        <v>2142275.0</v>
      </c>
      <c r="G5" s="93">
        <v>59669.0</v>
      </c>
      <c r="H5" s="93">
        <v>3436.0</v>
      </c>
      <c r="I5" s="93">
        <v>2927.0</v>
      </c>
      <c r="J5" s="93">
        <v>8049.0</v>
      </c>
      <c r="K5" s="93">
        <v>258238.0</v>
      </c>
      <c r="L5" s="93">
        <v>317.0</v>
      </c>
      <c r="M5" s="93">
        <v>3501.0</v>
      </c>
      <c r="N5" s="93">
        <v>7625.0</v>
      </c>
      <c r="O5" s="93">
        <v>916.0</v>
      </c>
      <c r="P5" s="93">
        <v>202.0</v>
      </c>
      <c r="Q5" s="93">
        <v>11674.0</v>
      </c>
      <c r="R5" s="93">
        <v>1705.0</v>
      </c>
      <c r="S5" s="93">
        <v>1076.0</v>
      </c>
      <c r="T5" s="93">
        <v>203.0</v>
      </c>
      <c r="U5" s="93">
        <v>20710.0</v>
      </c>
      <c r="V5" s="93">
        <v>5.0</v>
      </c>
      <c r="W5" s="93">
        <v>8591.0</v>
      </c>
      <c r="X5" s="93">
        <v>2368.0</v>
      </c>
      <c r="Y5" s="93">
        <v>795.0</v>
      </c>
      <c r="Z5" s="93">
        <v>845.0</v>
      </c>
      <c r="AA5" s="93">
        <v>11788.0</v>
      </c>
      <c r="AB5" s="93">
        <v>2402.0</v>
      </c>
      <c r="AC5" s="93">
        <v>11471.0</v>
      </c>
      <c r="AD5" s="93">
        <v>24877.0</v>
      </c>
      <c r="AE5" s="93">
        <v>4008.0</v>
      </c>
      <c r="AF5" s="93">
        <v>21350.0</v>
      </c>
      <c r="AG5" s="112">
        <f t="shared" si="1"/>
        <v>3909476</v>
      </c>
    </row>
    <row r="6" ht="12.0" customHeight="1">
      <c r="A6" s="84">
        <v>1996.0</v>
      </c>
      <c r="B6" s="93">
        <v>1653924.0</v>
      </c>
      <c r="C6" s="111">
        <v>1178552.0</v>
      </c>
      <c r="D6" s="111">
        <v>314532.0</v>
      </c>
      <c r="E6" s="111">
        <v>160840.0</v>
      </c>
      <c r="F6" s="93">
        <v>2165842.0</v>
      </c>
      <c r="G6" s="93">
        <v>24171.0</v>
      </c>
      <c r="H6" s="93">
        <v>1388.0</v>
      </c>
      <c r="I6" s="93">
        <v>1378.0</v>
      </c>
      <c r="J6" s="93">
        <v>19939.0</v>
      </c>
      <c r="K6" s="93">
        <v>239072.0</v>
      </c>
      <c r="L6" s="93">
        <v>438.0</v>
      </c>
      <c r="M6" s="93">
        <v>3217.0</v>
      </c>
      <c r="N6" s="93">
        <v>6114.0</v>
      </c>
      <c r="O6" s="93">
        <v>1550.0</v>
      </c>
      <c r="P6" s="93">
        <v>293.0</v>
      </c>
      <c r="Q6" s="93">
        <v>361.0</v>
      </c>
      <c r="R6" s="93">
        <v>1274.0</v>
      </c>
      <c r="S6" s="93">
        <v>775.0</v>
      </c>
      <c r="T6" s="93">
        <v>811.0</v>
      </c>
      <c r="U6" s="93">
        <v>4912.0</v>
      </c>
      <c r="V6" s="93">
        <v>169.0</v>
      </c>
      <c r="W6" s="93">
        <v>34078.0</v>
      </c>
      <c r="X6" s="93">
        <v>2393.0</v>
      </c>
      <c r="Y6" s="93">
        <v>448.0</v>
      </c>
      <c r="Z6" s="93">
        <v>32.0</v>
      </c>
      <c r="AA6" s="93">
        <v>2386.0</v>
      </c>
      <c r="AB6" s="93">
        <v>488.0</v>
      </c>
      <c r="AC6" s="93">
        <v>3911.0</v>
      </c>
      <c r="AD6" s="93">
        <v>23268.0</v>
      </c>
      <c r="AE6" s="93">
        <v>1956.0</v>
      </c>
      <c r="AF6" s="93">
        <v>16592.0</v>
      </c>
      <c r="AG6" s="112">
        <f t="shared" si="1"/>
        <v>4211180</v>
      </c>
    </row>
    <row r="7" ht="12.0" customHeight="1">
      <c r="A7" s="89">
        <v>1997.0</v>
      </c>
      <c r="B7" s="93">
        <v>1646651.0</v>
      </c>
      <c r="C7" s="111">
        <v>1314340.0</v>
      </c>
      <c r="D7" s="111">
        <v>243083.0</v>
      </c>
      <c r="E7" s="111">
        <v>89227.0</v>
      </c>
      <c r="F7" s="93">
        <v>2275237.0</v>
      </c>
      <c r="G7" s="93">
        <v>14445.0</v>
      </c>
      <c r="H7" s="93">
        <v>430.0</v>
      </c>
      <c r="I7" s="93">
        <v>1378.0</v>
      </c>
      <c r="J7" s="93">
        <v>7135.0</v>
      </c>
      <c r="K7" s="93">
        <v>325290.0</v>
      </c>
      <c r="L7" s="93">
        <v>197.0</v>
      </c>
      <c r="M7" s="93">
        <v>16548.0</v>
      </c>
      <c r="N7" s="93">
        <v>9223.0</v>
      </c>
      <c r="O7" s="93">
        <v>13099.0</v>
      </c>
      <c r="P7" s="93">
        <v>1255.0</v>
      </c>
      <c r="Q7" s="93">
        <v>414.0</v>
      </c>
      <c r="R7" s="93">
        <v>977.0</v>
      </c>
      <c r="S7" s="93">
        <v>2070.0</v>
      </c>
      <c r="T7" s="93">
        <v>209.0</v>
      </c>
      <c r="U7" s="93">
        <v>36602.0</v>
      </c>
      <c r="V7" s="93">
        <v>2152.0</v>
      </c>
      <c r="W7" s="93">
        <v>57606.0</v>
      </c>
      <c r="X7" s="93">
        <v>533.0</v>
      </c>
      <c r="Y7" s="93">
        <v>104.0</v>
      </c>
      <c r="Z7" s="93">
        <v>185.0</v>
      </c>
      <c r="AA7" s="93">
        <v>12860.0</v>
      </c>
      <c r="AB7" s="93">
        <v>1935.0</v>
      </c>
      <c r="AC7" s="93">
        <v>4271.0</v>
      </c>
      <c r="AD7" s="93">
        <v>25257.0</v>
      </c>
      <c r="AE7" s="93">
        <v>449.0</v>
      </c>
      <c r="AF7" s="93">
        <v>36907.0</v>
      </c>
      <c r="AG7" s="112">
        <f t="shared" si="1"/>
        <v>4493419</v>
      </c>
    </row>
    <row r="8" ht="12.0" customHeight="1">
      <c r="A8" s="89">
        <v>1998.0</v>
      </c>
      <c r="B8" s="93">
        <v>1455967.0</v>
      </c>
      <c r="C8" s="111">
        <v>1204664.0</v>
      </c>
      <c r="D8" s="111">
        <v>174780.0</v>
      </c>
      <c r="E8" s="111">
        <v>76522.0</v>
      </c>
      <c r="F8" s="93">
        <v>2623448.0</v>
      </c>
      <c r="G8" s="93">
        <v>16658.0</v>
      </c>
      <c r="H8" s="93">
        <v>403.0</v>
      </c>
      <c r="I8" s="93">
        <v>2689.0</v>
      </c>
      <c r="J8" s="93">
        <v>10752.0</v>
      </c>
      <c r="K8" s="93">
        <v>321253.0</v>
      </c>
      <c r="L8" s="93">
        <v>431.0</v>
      </c>
      <c r="M8" s="93">
        <v>20900.0</v>
      </c>
      <c r="N8" s="93">
        <v>86198.0</v>
      </c>
      <c r="O8" s="93">
        <v>2483.0</v>
      </c>
      <c r="P8" s="93">
        <v>53.0</v>
      </c>
      <c r="Q8" s="93">
        <v>416.0</v>
      </c>
      <c r="R8" s="93">
        <v>1635.0</v>
      </c>
      <c r="S8" s="93">
        <v>1486.0</v>
      </c>
      <c r="T8" s="93">
        <v>548.0</v>
      </c>
      <c r="U8" s="93">
        <v>1327.0</v>
      </c>
      <c r="V8" s="93">
        <v>348.0</v>
      </c>
      <c r="W8" s="93">
        <v>14613.0</v>
      </c>
      <c r="X8" s="93">
        <v>4908.0</v>
      </c>
      <c r="Y8" s="93">
        <v>95.0</v>
      </c>
      <c r="Z8" s="93">
        <v>231.0</v>
      </c>
      <c r="AA8" s="93">
        <v>4230.0</v>
      </c>
      <c r="AB8" s="93">
        <v>898.0</v>
      </c>
      <c r="AC8" s="93">
        <v>4998.0</v>
      </c>
      <c r="AD8" s="93">
        <v>20923.0</v>
      </c>
      <c r="AE8" s="93">
        <v>532.0</v>
      </c>
      <c r="AF8" s="93">
        <v>29150.0</v>
      </c>
      <c r="AG8" s="112">
        <f t="shared" si="1"/>
        <v>4627573</v>
      </c>
    </row>
    <row r="9" ht="12.0" customHeight="1">
      <c r="A9" s="89">
        <v>1999.0</v>
      </c>
      <c r="B9" s="93">
        <v>1783919.0</v>
      </c>
      <c r="C9" s="111">
        <v>1072018.0</v>
      </c>
      <c r="D9" s="111">
        <v>544896.0</v>
      </c>
      <c r="E9" s="111">
        <v>167005.0</v>
      </c>
      <c r="F9" s="93">
        <v>2561956.0</v>
      </c>
      <c r="G9" s="93">
        <v>42614.0</v>
      </c>
      <c r="H9" s="93">
        <v>1788.0</v>
      </c>
      <c r="I9" s="93">
        <v>21156.0</v>
      </c>
      <c r="J9" s="93">
        <v>12209.0</v>
      </c>
      <c r="K9" s="93">
        <v>380374.0</v>
      </c>
      <c r="L9" s="93">
        <v>501.0</v>
      </c>
      <c r="M9" s="93">
        <v>10220.0</v>
      </c>
      <c r="N9" s="93">
        <v>53702.0</v>
      </c>
      <c r="O9" s="93">
        <v>1592.0</v>
      </c>
      <c r="P9" s="93">
        <v>211.0</v>
      </c>
      <c r="Q9" s="93">
        <v>547.0</v>
      </c>
      <c r="R9" s="93">
        <v>1550.0</v>
      </c>
      <c r="S9" s="93">
        <v>316.0</v>
      </c>
      <c r="T9" s="93">
        <v>1307.0</v>
      </c>
      <c r="U9" s="93">
        <v>1602.0</v>
      </c>
      <c r="V9" s="93">
        <v>1426.0</v>
      </c>
      <c r="W9" s="93">
        <v>47376.0</v>
      </c>
      <c r="X9" s="93">
        <v>5817.0</v>
      </c>
      <c r="Y9" s="93">
        <v>22.0</v>
      </c>
      <c r="Z9" s="93">
        <v>488.0</v>
      </c>
      <c r="AA9" s="93">
        <v>13283.0</v>
      </c>
      <c r="AB9" s="93">
        <v>593.0</v>
      </c>
      <c r="AC9" s="93">
        <v>1715.0</v>
      </c>
      <c r="AD9" s="93">
        <v>35067.0</v>
      </c>
      <c r="AE9" s="93">
        <v>1011.0</v>
      </c>
      <c r="AF9" s="93">
        <v>16634.0</v>
      </c>
      <c r="AG9" s="112">
        <f t="shared" si="1"/>
        <v>4998996</v>
      </c>
    </row>
    <row r="10" ht="12.0" customHeight="1">
      <c r="A10" s="84">
        <v>2000.0</v>
      </c>
      <c r="B10" s="93">
        <v>1589050.0</v>
      </c>
      <c r="C10" s="111">
        <v>1143841.0</v>
      </c>
      <c r="D10" s="111">
        <v>372843.0</v>
      </c>
      <c r="E10" s="111">
        <v>72365.0</v>
      </c>
      <c r="F10" s="93">
        <v>3115826.0</v>
      </c>
      <c r="G10" s="93">
        <v>44885.0</v>
      </c>
      <c r="H10" s="93">
        <v>1673.0</v>
      </c>
      <c r="I10" s="93">
        <v>4184.0</v>
      </c>
      <c r="J10" s="93">
        <v>9859.0</v>
      </c>
      <c r="K10" s="93">
        <v>239547.0</v>
      </c>
      <c r="L10" s="93">
        <v>203.0</v>
      </c>
      <c r="M10" s="93">
        <v>21876.0</v>
      </c>
      <c r="N10" s="93">
        <v>26222.0</v>
      </c>
      <c r="O10" s="93">
        <v>1303.0</v>
      </c>
      <c r="P10" s="93">
        <v>653.0</v>
      </c>
      <c r="Q10" s="93">
        <v>1230.0</v>
      </c>
      <c r="R10" s="93">
        <v>4248.0</v>
      </c>
      <c r="S10" s="93">
        <v>9354.0</v>
      </c>
      <c r="T10" s="93">
        <v>748.0</v>
      </c>
      <c r="U10" s="93">
        <v>17776.0</v>
      </c>
      <c r="V10" s="93">
        <v>515.0</v>
      </c>
      <c r="W10" s="93">
        <v>45810.0</v>
      </c>
      <c r="X10" s="93">
        <v>21060.0</v>
      </c>
      <c r="Y10" s="93">
        <v>21.0</v>
      </c>
      <c r="Z10" s="93">
        <v>736.0</v>
      </c>
      <c r="AA10" s="93">
        <v>737.0</v>
      </c>
      <c r="AB10" s="93">
        <v>132.0</v>
      </c>
      <c r="AC10" s="93">
        <v>11118.0</v>
      </c>
      <c r="AD10" s="93">
        <v>48939.0</v>
      </c>
      <c r="AE10" s="93">
        <v>5009.0</v>
      </c>
      <c r="AF10" s="93">
        <v>27456.0</v>
      </c>
      <c r="AG10" s="112">
        <f t="shared" si="1"/>
        <v>5250170</v>
      </c>
    </row>
    <row r="11" ht="12.0" customHeight="1">
      <c r="A11" s="84">
        <v>2001.0</v>
      </c>
      <c r="B11" s="93">
        <v>2273260.0</v>
      </c>
      <c r="C11" s="111">
        <v>1651106.0</v>
      </c>
      <c r="D11" s="111">
        <v>517619.0</v>
      </c>
      <c r="E11" s="111">
        <v>104535.0</v>
      </c>
      <c r="F11" s="93">
        <v>2516745.0</v>
      </c>
      <c r="G11" s="93">
        <v>60580.0</v>
      </c>
      <c r="H11" s="93">
        <v>748.0</v>
      </c>
      <c r="I11" s="93">
        <v>12903.0</v>
      </c>
      <c r="J11" s="93">
        <v>27489.0</v>
      </c>
      <c r="K11" s="93">
        <v>394215.0</v>
      </c>
      <c r="L11" s="93">
        <v>168.0</v>
      </c>
      <c r="M11" s="93">
        <v>726.0</v>
      </c>
      <c r="N11" s="93">
        <v>18479.0</v>
      </c>
      <c r="O11" s="93">
        <v>233.0</v>
      </c>
      <c r="P11" s="93">
        <v>84.0</v>
      </c>
      <c r="Q11" s="93">
        <v>1585.0</v>
      </c>
      <c r="R11" s="93">
        <v>1130.0</v>
      </c>
      <c r="S11" s="93">
        <v>15588.0</v>
      </c>
      <c r="T11" s="93">
        <v>430.0</v>
      </c>
      <c r="U11" s="93">
        <v>45938.0</v>
      </c>
      <c r="V11" s="93">
        <v>907.0</v>
      </c>
      <c r="W11" s="93">
        <v>8163.0</v>
      </c>
      <c r="X11" s="93">
        <v>44183.0</v>
      </c>
      <c r="Y11" s="93">
        <v>16.0</v>
      </c>
      <c r="Z11" s="93">
        <v>152.0</v>
      </c>
      <c r="AA11" s="93">
        <v>1661.0</v>
      </c>
      <c r="AB11" s="93">
        <v>1160.0</v>
      </c>
      <c r="AC11" s="93">
        <v>21659.0</v>
      </c>
      <c r="AD11" s="93">
        <v>28859.0</v>
      </c>
      <c r="AE11" s="93">
        <v>2017.0</v>
      </c>
      <c r="AF11" s="93">
        <v>54642.0</v>
      </c>
      <c r="AG11" s="112">
        <f t="shared" si="1"/>
        <v>5533720</v>
      </c>
    </row>
    <row r="12" ht="12.0" customHeight="1">
      <c r="A12" s="84">
        <v>2002.0</v>
      </c>
      <c r="B12" s="93">
        <v>2111898.0</v>
      </c>
      <c r="C12" s="111">
        <v>1481370.0</v>
      </c>
      <c r="D12" s="111">
        <v>489422.0</v>
      </c>
      <c r="E12" s="111">
        <v>141105.0</v>
      </c>
      <c r="F12" s="93">
        <v>2716128.0</v>
      </c>
      <c r="G12" s="93">
        <v>51456.0</v>
      </c>
      <c r="H12" s="93">
        <v>2699.0</v>
      </c>
      <c r="I12" s="93">
        <v>4000.0</v>
      </c>
      <c r="J12" s="93">
        <v>131307.0</v>
      </c>
      <c r="K12" s="93">
        <v>271806.0</v>
      </c>
      <c r="L12" s="93">
        <v>253.0</v>
      </c>
      <c r="M12" s="93">
        <v>1416.0</v>
      </c>
      <c r="N12" s="93">
        <v>22232.0</v>
      </c>
      <c r="O12" s="93">
        <v>3982.0</v>
      </c>
      <c r="P12" s="93">
        <v>197.0</v>
      </c>
      <c r="Q12" s="93">
        <v>2414.0</v>
      </c>
      <c r="R12" s="93">
        <v>2817.0</v>
      </c>
      <c r="S12" s="93">
        <v>2555.0</v>
      </c>
      <c r="T12" s="93">
        <v>931.0</v>
      </c>
      <c r="U12" s="93">
        <v>15122.0</v>
      </c>
      <c r="V12" s="93">
        <v>4299.0</v>
      </c>
      <c r="W12" s="93">
        <v>11386.0</v>
      </c>
      <c r="X12" s="93">
        <v>51511.0</v>
      </c>
      <c r="Y12" s="93">
        <v>34.0</v>
      </c>
      <c r="Z12" s="93">
        <v>149.0</v>
      </c>
      <c r="AA12" s="93">
        <v>194.0</v>
      </c>
      <c r="AB12" s="93">
        <v>2685.0</v>
      </c>
      <c r="AC12" s="93">
        <v>2387.0</v>
      </c>
      <c r="AD12" s="93">
        <v>73928.0</v>
      </c>
      <c r="AE12" s="93">
        <v>1125.0</v>
      </c>
      <c r="AF12" s="93">
        <v>135337.0</v>
      </c>
      <c r="AG12" s="112">
        <f t="shared" si="1"/>
        <v>5624248</v>
      </c>
    </row>
    <row r="13" ht="12.0" customHeight="1">
      <c r="A13" s="84">
        <v>2003.0</v>
      </c>
      <c r="B13" s="93">
        <v>2359449.0</v>
      </c>
      <c r="C13" s="111">
        <v>1533411.0</v>
      </c>
      <c r="D13" s="111">
        <v>660783.0</v>
      </c>
      <c r="E13" s="111">
        <v>165255.0</v>
      </c>
      <c r="F13" s="93">
        <v>2704057.0</v>
      </c>
      <c r="G13" s="93">
        <v>48947.0</v>
      </c>
      <c r="H13" s="93">
        <v>316.0</v>
      </c>
      <c r="I13" s="93">
        <v>7123.0</v>
      </c>
      <c r="J13" s="93">
        <v>30796.0</v>
      </c>
      <c r="K13" s="93">
        <v>252306.0</v>
      </c>
      <c r="L13" s="93">
        <v>151.0</v>
      </c>
      <c r="M13" s="93">
        <v>517.0</v>
      </c>
      <c r="N13" s="93">
        <v>33185.0</v>
      </c>
      <c r="O13" s="93">
        <v>1462.0</v>
      </c>
      <c r="P13" s="93">
        <v>162.0</v>
      </c>
      <c r="Q13" s="93">
        <v>958.0</v>
      </c>
      <c r="R13" s="93">
        <v>6199.0</v>
      </c>
      <c r="S13" s="93">
        <v>2392.0</v>
      </c>
      <c r="T13" s="93">
        <v>972.0</v>
      </c>
      <c r="U13" s="93">
        <v>5294.0</v>
      </c>
      <c r="V13" s="93">
        <v>7179.0</v>
      </c>
      <c r="W13" s="93">
        <v>1713.0</v>
      </c>
      <c r="X13" s="93">
        <v>59508.0</v>
      </c>
      <c r="Y13" s="93">
        <v>995.0</v>
      </c>
      <c r="Z13" s="93">
        <v>105.0</v>
      </c>
      <c r="AA13" s="93">
        <v>1018.0</v>
      </c>
      <c r="AB13" s="93">
        <v>3921.0</v>
      </c>
      <c r="AC13" s="93">
        <v>9433.0</v>
      </c>
      <c r="AD13" s="93">
        <v>98211.0</v>
      </c>
      <c r="AE13" s="93">
        <v>2083.0</v>
      </c>
      <c r="AF13" s="93">
        <v>135065.0</v>
      </c>
      <c r="AG13" s="112">
        <f t="shared" si="1"/>
        <v>5773517</v>
      </c>
    </row>
    <row r="14" ht="12.0" customHeight="1">
      <c r="A14" s="84">
        <v>2004.0</v>
      </c>
      <c r="B14" s="93">
        <v>2502665.0</v>
      </c>
      <c r="C14" s="111">
        <v>1302295.0</v>
      </c>
      <c r="D14" s="111">
        <v>1126045.0</v>
      </c>
      <c r="E14" s="111">
        <v>74325.0</v>
      </c>
      <c r="F14" s="93">
        <v>2732268.0</v>
      </c>
      <c r="G14" s="93">
        <v>74542.0</v>
      </c>
      <c r="H14" s="93">
        <v>5083.0</v>
      </c>
      <c r="I14" s="93">
        <v>4992.0</v>
      </c>
      <c r="J14" s="93">
        <v>60552.0</v>
      </c>
      <c r="K14" s="93">
        <v>337289.0</v>
      </c>
      <c r="L14" s="93">
        <v>214.0</v>
      </c>
      <c r="M14" s="93">
        <v>491.0</v>
      </c>
      <c r="N14" s="93">
        <v>17234.0</v>
      </c>
      <c r="O14" s="93">
        <v>179.0</v>
      </c>
      <c r="P14" s="93">
        <v>181.0</v>
      </c>
      <c r="Q14" s="93">
        <v>2984.0</v>
      </c>
      <c r="R14" s="93">
        <v>5259.0</v>
      </c>
      <c r="S14" s="93">
        <v>1835.0</v>
      </c>
      <c r="T14" s="93">
        <v>1124.0</v>
      </c>
      <c r="U14" s="93">
        <v>2346.0</v>
      </c>
      <c r="V14" s="93">
        <v>649.0</v>
      </c>
      <c r="W14" s="93">
        <v>29116.0</v>
      </c>
      <c r="X14" s="93">
        <v>31125.0</v>
      </c>
      <c r="Y14" s="93">
        <v>7787.0</v>
      </c>
      <c r="Z14" s="93">
        <v>27.0</v>
      </c>
      <c r="AA14" s="93">
        <v>390.0</v>
      </c>
      <c r="AB14" s="93">
        <v>1794.0</v>
      </c>
      <c r="AC14" s="93">
        <v>3720.0</v>
      </c>
      <c r="AD14" s="93">
        <v>61368.0</v>
      </c>
      <c r="AE14" s="93">
        <v>1293.0</v>
      </c>
      <c r="AF14" s="93">
        <v>143145.0</v>
      </c>
      <c r="AG14" s="112">
        <f t="shared" si="1"/>
        <v>6029652</v>
      </c>
    </row>
    <row r="15" ht="12.0" customHeight="1">
      <c r="A15" s="84">
        <v>2005.0</v>
      </c>
      <c r="B15" s="93">
        <v>2536350.0</v>
      </c>
      <c r="C15" s="111">
        <v>1628699.0</v>
      </c>
      <c r="D15" s="111">
        <v>745489.0</v>
      </c>
      <c r="E15" s="111">
        <v>162163.0</v>
      </c>
      <c r="F15" s="93">
        <v>2567814.0</v>
      </c>
      <c r="G15" s="93">
        <v>57186.0</v>
      </c>
      <c r="H15" s="93">
        <v>384.0</v>
      </c>
      <c r="I15" s="93">
        <v>9713.0</v>
      </c>
      <c r="J15" s="93">
        <v>24373.0</v>
      </c>
      <c r="K15" s="93">
        <v>640968.0</v>
      </c>
      <c r="L15" s="93">
        <v>150.0</v>
      </c>
      <c r="M15" s="93">
        <v>2961.0</v>
      </c>
      <c r="N15" s="93">
        <v>31773.0</v>
      </c>
      <c r="O15" s="93">
        <v>426.0</v>
      </c>
      <c r="P15" s="93">
        <v>122.0</v>
      </c>
      <c r="Q15" s="93">
        <v>1731.0</v>
      </c>
      <c r="R15" s="93">
        <v>12151.0</v>
      </c>
      <c r="S15" s="93">
        <v>2907.0</v>
      </c>
      <c r="T15" s="93">
        <v>1203.0</v>
      </c>
      <c r="U15" s="93">
        <v>107.0</v>
      </c>
      <c r="V15" s="93">
        <v>759.0</v>
      </c>
      <c r="W15" s="93">
        <v>10312.0</v>
      </c>
      <c r="X15" s="93">
        <v>39336.0</v>
      </c>
      <c r="Y15" s="93">
        <v>300.0</v>
      </c>
      <c r="Z15" s="93">
        <v>156.0</v>
      </c>
      <c r="AA15" s="93">
        <v>3467.0</v>
      </c>
      <c r="AB15" s="93">
        <v>2037.0</v>
      </c>
      <c r="AC15" s="93">
        <v>3596.0</v>
      </c>
      <c r="AD15" s="93">
        <v>42162.0</v>
      </c>
      <c r="AE15" s="93">
        <v>1547.0</v>
      </c>
      <c r="AF15" s="93">
        <v>69619.0</v>
      </c>
      <c r="AG15" s="112">
        <f t="shared" si="1"/>
        <v>6063610</v>
      </c>
    </row>
    <row r="16" ht="12.0" customHeight="1">
      <c r="A16" s="84">
        <v>2006.0</v>
      </c>
      <c r="B16" s="93">
        <v>2737271.0</v>
      </c>
      <c r="C16" s="93">
        <v>1812942.0</v>
      </c>
      <c r="D16" s="93">
        <v>720264.0</v>
      </c>
      <c r="E16" s="93">
        <v>204065.0</v>
      </c>
      <c r="F16" s="93">
        <v>2658712.0</v>
      </c>
      <c r="G16" s="93">
        <v>39495.0</v>
      </c>
      <c r="H16" s="93">
        <v>4771.0</v>
      </c>
      <c r="I16" s="93">
        <v>4697.0</v>
      </c>
      <c r="J16" s="93">
        <v>104151.0</v>
      </c>
      <c r="K16" s="93">
        <v>408963.0</v>
      </c>
      <c r="L16" s="93">
        <v>168.0</v>
      </c>
      <c r="M16" s="93">
        <v>2072.0</v>
      </c>
      <c r="N16" s="93">
        <v>30105.0</v>
      </c>
      <c r="O16" s="93">
        <v>7033.0</v>
      </c>
      <c r="P16" s="93">
        <v>260.0</v>
      </c>
      <c r="Q16" s="93">
        <v>428.0</v>
      </c>
      <c r="R16" s="93">
        <v>1314.0</v>
      </c>
      <c r="S16" s="93">
        <v>697.0</v>
      </c>
      <c r="T16" s="93">
        <v>839.0</v>
      </c>
      <c r="U16" s="93">
        <v>12056.0</v>
      </c>
      <c r="V16" s="93">
        <v>962.0</v>
      </c>
      <c r="W16" s="93">
        <v>24070.0</v>
      </c>
      <c r="X16" s="93">
        <v>32839.0</v>
      </c>
      <c r="Y16" s="93">
        <v>12970.0</v>
      </c>
      <c r="Z16" s="93">
        <v>3462.0</v>
      </c>
      <c r="AA16" s="93">
        <v>546.0</v>
      </c>
      <c r="AB16" s="93">
        <v>2363.0</v>
      </c>
      <c r="AC16" s="93">
        <v>1756.0</v>
      </c>
      <c r="AD16" s="93">
        <v>47068.0</v>
      </c>
      <c r="AE16" s="93">
        <v>1717.0</v>
      </c>
      <c r="AF16" s="93">
        <v>74296.0</v>
      </c>
      <c r="AG16" s="112">
        <f t="shared" si="1"/>
        <v>6215081</v>
      </c>
    </row>
    <row r="17" ht="12.0" customHeight="1">
      <c r="A17" s="84">
        <v>2007.0</v>
      </c>
      <c r="B17" s="93">
        <v>2688210.0</v>
      </c>
      <c r="C17" s="93">
        <v>1896842.0</v>
      </c>
      <c r="D17" s="93">
        <v>567164.0</v>
      </c>
      <c r="E17" s="93">
        <v>224204.0</v>
      </c>
      <c r="F17" s="93">
        <v>2706882.0</v>
      </c>
      <c r="G17" s="93">
        <v>80696.0</v>
      </c>
      <c r="H17" s="93">
        <v>1128.0</v>
      </c>
      <c r="I17" s="93">
        <v>3988.0</v>
      </c>
      <c r="J17" s="93">
        <v>22263.0</v>
      </c>
      <c r="K17" s="93">
        <v>524161.0</v>
      </c>
      <c r="L17" s="93">
        <v>112.0</v>
      </c>
      <c r="M17" s="93">
        <v>4357.0</v>
      </c>
      <c r="N17" s="93">
        <v>9014.0</v>
      </c>
      <c r="O17" s="93">
        <v>3330.0</v>
      </c>
      <c r="P17" s="93">
        <v>63.0</v>
      </c>
      <c r="Q17" s="93">
        <v>235.0</v>
      </c>
      <c r="R17" s="93">
        <v>2394.0</v>
      </c>
      <c r="S17" s="93">
        <v>580.0</v>
      </c>
      <c r="T17" s="93">
        <v>1220.0</v>
      </c>
      <c r="U17" s="93">
        <v>4275.0</v>
      </c>
      <c r="V17" s="93">
        <v>2142.0</v>
      </c>
      <c r="W17" s="93">
        <v>19223.0</v>
      </c>
      <c r="X17" s="93">
        <v>48515.0</v>
      </c>
      <c r="Y17" s="93">
        <v>12793.0</v>
      </c>
      <c r="Z17" s="93">
        <v>338.0</v>
      </c>
      <c r="AA17" s="93">
        <v>162.0</v>
      </c>
      <c r="AB17" s="93">
        <v>414.0</v>
      </c>
      <c r="AC17" s="93">
        <v>1844.0</v>
      </c>
      <c r="AD17" s="93">
        <v>34387.0</v>
      </c>
      <c r="AE17" s="93">
        <v>4810.0</v>
      </c>
      <c r="AF17" s="93">
        <v>85650.0</v>
      </c>
      <c r="AG17" s="112">
        <f t="shared" si="1"/>
        <v>6263186</v>
      </c>
    </row>
    <row r="18" ht="12.0" customHeight="1">
      <c r="A18" s="84">
        <v>2008.0</v>
      </c>
      <c r="B18" s="93">
        <v>2906614.0</v>
      </c>
      <c r="C18" s="93">
        <v>2117384.0</v>
      </c>
      <c r="D18" s="93">
        <v>603632.0</v>
      </c>
      <c r="E18" s="93">
        <v>185598.0</v>
      </c>
      <c r="F18" s="93">
        <v>2798747.0</v>
      </c>
      <c r="G18" s="93">
        <v>64658.0</v>
      </c>
      <c r="H18" s="93">
        <v>10308.0</v>
      </c>
      <c r="I18" s="93">
        <v>857.0</v>
      </c>
      <c r="J18" s="93">
        <v>121286.0</v>
      </c>
      <c r="K18" s="93">
        <v>372700.0</v>
      </c>
      <c r="L18" s="93">
        <v>129.0</v>
      </c>
      <c r="M18" s="93">
        <v>4809.0</v>
      </c>
      <c r="N18" s="93">
        <v>53882.0</v>
      </c>
      <c r="O18" s="93">
        <v>554.0</v>
      </c>
      <c r="P18" s="93">
        <v>1580.0</v>
      </c>
      <c r="Q18" s="93">
        <v>916.0</v>
      </c>
      <c r="R18" s="93">
        <v>6143.0</v>
      </c>
      <c r="S18" s="93">
        <v>3667.0</v>
      </c>
      <c r="T18" s="93">
        <v>2140.0</v>
      </c>
      <c r="U18" s="93">
        <v>16108.0</v>
      </c>
      <c r="V18" s="93">
        <v>11465.0</v>
      </c>
      <c r="W18" s="93">
        <v>24322.0</v>
      </c>
      <c r="X18" s="93">
        <v>8785.0</v>
      </c>
      <c r="Y18" s="93">
        <v>9334.0</v>
      </c>
      <c r="Z18" s="93">
        <v>48.0</v>
      </c>
      <c r="AA18" s="93">
        <v>1968.0</v>
      </c>
      <c r="AB18" s="93">
        <v>373.0</v>
      </c>
      <c r="AC18" s="93">
        <v>6753.0</v>
      </c>
      <c r="AD18" s="93">
        <v>15087.0</v>
      </c>
      <c r="AE18" s="93">
        <v>1987.0</v>
      </c>
      <c r="AF18" s="93">
        <v>100912.0</v>
      </c>
      <c r="AG18" s="112">
        <f t="shared" si="1"/>
        <v>6546132</v>
      </c>
    </row>
    <row r="19" ht="12.0" customHeight="1">
      <c r="A19" s="84">
        <v>2009.0</v>
      </c>
      <c r="B19" s="93">
        <v>2835570.0</v>
      </c>
      <c r="C19" s="93">
        <v>1902265.0</v>
      </c>
      <c r="D19" s="93">
        <v>756516.0</v>
      </c>
      <c r="E19" s="93">
        <v>176789.0</v>
      </c>
      <c r="F19" s="93">
        <v>2928463.0</v>
      </c>
      <c r="G19" s="93">
        <v>74586.0</v>
      </c>
      <c r="H19" s="93">
        <v>1723.0</v>
      </c>
      <c r="I19" s="93">
        <v>1205.0</v>
      </c>
      <c r="J19" s="93">
        <v>98599.0</v>
      </c>
      <c r="K19" s="93">
        <v>364411.0</v>
      </c>
      <c r="L19" s="93">
        <v>1326.0</v>
      </c>
      <c r="M19" s="93">
        <v>1317.0</v>
      </c>
      <c r="N19" s="93">
        <v>23000.0</v>
      </c>
      <c r="O19" s="93">
        <v>244.0</v>
      </c>
      <c r="P19" s="93">
        <v>1995.0</v>
      </c>
      <c r="Q19" s="93">
        <v>701.0</v>
      </c>
      <c r="R19" s="93">
        <v>1893.0</v>
      </c>
      <c r="S19" s="93">
        <v>49051.0</v>
      </c>
      <c r="T19" s="93">
        <v>994.0</v>
      </c>
      <c r="U19" s="93">
        <v>80896.0</v>
      </c>
      <c r="V19" s="93">
        <v>6099.0</v>
      </c>
      <c r="W19" s="93">
        <v>7613.0</v>
      </c>
      <c r="X19" s="93">
        <v>18906.0</v>
      </c>
      <c r="Y19" s="93">
        <v>10600.0</v>
      </c>
      <c r="Z19" s="93">
        <v>15.0</v>
      </c>
      <c r="AA19" s="93">
        <v>19728.0</v>
      </c>
      <c r="AB19" s="93">
        <v>670.0</v>
      </c>
      <c r="AC19" s="93">
        <v>9742.0</v>
      </c>
      <c r="AD19" s="93">
        <v>67880.0</v>
      </c>
      <c r="AE19" s="93">
        <v>2343.0</v>
      </c>
      <c r="AF19" s="93">
        <v>65257.0</v>
      </c>
      <c r="AG19" s="112">
        <f t="shared" si="1"/>
        <v>6674827</v>
      </c>
    </row>
    <row r="20" ht="12.0" customHeight="1">
      <c r="A20" s="84">
        <v>2010.0</v>
      </c>
      <c r="B20" s="93">
        <v>2793033.0</v>
      </c>
      <c r="C20" s="93">
        <v>1972901.0</v>
      </c>
      <c r="D20" s="93">
        <v>540185.0</v>
      </c>
      <c r="E20" s="93">
        <v>279947.0</v>
      </c>
      <c r="F20" s="93">
        <v>2939245.0</v>
      </c>
      <c r="G20" s="93">
        <v>26925.0</v>
      </c>
      <c r="H20" s="93">
        <v>48853.0</v>
      </c>
      <c r="I20" s="93">
        <v>5812.0</v>
      </c>
      <c r="J20" s="93">
        <v>115886.0</v>
      </c>
      <c r="K20" s="93">
        <v>642978.0</v>
      </c>
      <c r="L20" s="93">
        <v>906.0</v>
      </c>
      <c r="M20" s="93">
        <v>3705.0</v>
      </c>
      <c r="N20" s="93">
        <v>32961.0</v>
      </c>
      <c r="O20" s="93">
        <v>424.0</v>
      </c>
      <c r="P20" s="93">
        <v>1867.0</v>
      </c>
      <c r="Q20" s="93">
        <v>1652.0</v>
      </c>
      <c r="R20" s="93">
        <v>8518.0</v>
      </c>
      <c r="S20" s="93">
        <v>24923.0</v>
      </c>
      <c r="T20" s="93">
        <v>1804.0</v>
      </c>
      <c r="U20" s="93">
        <v>28649.0</v>
      </c>
      <c r="V20" s="93">
        <v>1438.0</v>
      </c>
      <c r="W20" s="93">
        <v>9320.0</v>
      </c>
      <c r="X20" s="93">
        <v>3966.0</v>
      </c>
      <c r="Y20" s="93">
        <v>20143.0</v>
      </c>
      <c r="Z20" s="93">
        <v>4391.0</v>
      </c>
      <c r="AA20" s="93">
        <v>33.0</v>
      </c>
      <c r="AB20" s="93">
        <v>1815.0</v>
      </c>
      <c r="AC20" s="93">
        <v>9694.0</v>
      </c>
      <c r="AD20" s="93">
        <v>16231.0</v>
      </c>
      <c r="AE20" s="93">
        <v>5487.0</v>
      </c>
      <c r="AF20" s="93">
        <v>52619.0</v>
      </c>
      <c r="AG20" s="112">
        <f t="shared" si="1"/>
        <v>6803278</v>
      </c>
    </row>
    <row r="21" ht="12.0" customHeight="1">
      <c r="A21" s="84">
        <v>2011.0</v>
      </c>
      <c r="B21" s="93">
        <v>3002535.0</v>
      </c>
      <c r="C21" s="93">
        <v>1951664.0</v>
      </c>
      <c r="D21" s="93">
        <v>764244.0</v>
      </c>
      <c r="E21" s="93">
        <v>286627.0</v>
      </c>
      <c r="F21" s="93">
        <v>3051042.0</v>
      </c>
      <c r="G21" s="93">
        <v>72288.0</v>
      </c>
      <c r="H21" s="93">
        <v>2377.0</v>
      </c>
      <c r="I21" s="93">
        <v>7626.0</v>
      </c>
      <c r="J21" s="93">
        <v>116330.0</v>
      </c>
      <c r="K21" s="93">
        <v>467441.0</v>
      </c>
      <c r="L21" s="93">
        <v>1106.0</v>
      </c>
      <c r="M21" s="93">
        <v>4520.0</v>
      </c>
      <c r="N21" s="93">
        <v>29189.0</v>
      </c>
      <c r="O21" s="93">
        <v>170.0</v>
      </c>
      <c r="P21" s="93">
        <v>4797.0</v>
      </c>
      <c r="Q21" s="93">
        <v>433.0</v>
      </c>
      <c r="R21" s="93">
        <v>3853.0</v>
      </c>
      <c r="S21" s="93">
        <v>6022.0</v>
      </c>
      <c r="T21" s="93">
        <v>3872.0</v>
      </c>
      <c r="U21" s="93">
        <v>47666.0</v>
      </c>
      <c r="V21" s="93">
        <v>1981.0</v>
      </c>
      <c r="W21" s="93">
        <v>2187.0</v>
      </c>
      <c r="X21" s="93">
        <v>16450.0</v>
      </c>
      <c r="Y21" s="93">
        <v>6281.0</v>
      </c>
      <c r="Z21" s="93">
        <v>728.0</v>
      </c>
      <c r="AA21" s="93">
        <v>65.0</v>
      </c>
      <c r="AB21" s="93">
        <v>1088.0</v>
      </c>
      <c r="AC21" s="93">
        <v>35730.0</v>
      </c>
      <c r="AD21" s="93">
        <v>53689.0</v>
      </c>
      <c r="AE21" s="93">
        <v>3898.0</v>
      </c>
      <c r="AF21" s="93">
        <v>50712.0</v>
      </c>
      <c r="AG21" s="112">
        <f t="shared" si="1"/>
        <v>6994076</v>
      </c>
    </row>
    <row r="22" ht="12.0" customHeight="1">
      <c r="A22" s="84">
        <v>2012.0</v>
      </c>
      <c r="B22" s="93">
        <v>3209732.0</v>
      </c>
      <c r="C22" s="93">
        <v>2103728.0</v>
      </c>
      <c r="D22" s="93">
        <v>794279.0</v>
      </c>
      <c r="E22" s="93">
        <v>311725.0</v>
      </c>
      <c r="F22" s="93">
        <v>2860996.0</v>
      </c>
      <c r="G22" s="93">
        <v>38209.0</v>
      </c>
      <c r="H22" s="93">
        <v>12383.0</v>
      </c>
      <c r="I22" s="93">
        <v>17981.0</v>
      </c>
      <c r="J22" s="93">
        <v>53582.0</v>
      </c>
      <c r="K22" s="93">
        <v>541699.0</v>
      </c>
      <c r="L22" s="93">
        <v>570.0</v>
      </c>
      <c r="M22" s="93">
        <v>5012.0</v>
      </c>
      <c r="N22" s="93">
        <v>42779.0</v>
      </c>
      <c r="O22" s="93">
        <v>731.0</v>
      </c>
      <c r="P22" s="93">
        <v>4545.0</v>
      </c>
      <c r="Q22" s="93">
        <v>2514.0</v>
      </c>
      <c r="R22" s="93">
        <v>13365.0</v>
      </c>
      <c r="S22" s="93">
        <v>1163.0</v>
      </c>
      <c r="T22" s="93">
        <v>3059.0</v>
      </c>
      <c r="U22" s="93">
        <v>23234.0</v>
      </c>
      <c r="V22" s="93">
        <v>1349.0</v>
      </c>
      <c r="W22" s="93">
        <v>47181.0</v>
      </c>
      <c r="X22" s="93">
        <v>4622.0</v>
      </c>
      <c r="Y22" s="93">
        <v>8040.0</v>
      </c>
      <c r="Z22" s="93">
        <v>13939.0</v>
      </c>
      <c r="AA22" s="93">
        <v>187.0</v>
      </c>
      <c r="AB22" s="93">
        <v>2759.0</v>
      </c>
      <c r="AC22" s="93">
        <v>8601.0</v>
      </c>
      <c r="AD22" s="93">
        <v>46417.0</v>
      </c>
      <c r="AE22" s="93">
        <v>8219.0</v>
      </c>
      <c r="AF22" s="93">
        <v>126548.0</v>
      </c>
      <c r="AG22" s="112">
        <f t="shared" si="1"/>
        <v>7099416</v>
      </c>
    </row>
    <row r="23" ht="12.0" customHeight="1">
      <c r="A23" s="84">
        <v>2013.0</v>
      </c>
      <c r="B23" s="93">
        <v>2955793.0</v>
      </c>
      <c r="C23" s="93">
        <v>1925509.0</v>
      </c>
      <c r="D23" s="93">
        <v>810483.0</v>
      </c>
      <c r="E23" s="93">
        <v>219801.0</v>
      </c>
      <c r="F23" s="93">
        <v>3321900.0</v>
      </c>
      <c r="G23" s="93">
        <v>70297.0</v>
      </c>
      <c r="H23" s="93">
        <v>22802.0</v>
      </c>
      <c r="I23" s="93">
        <v>41465.0</v>
      </c>
      <c r="J23" s="93">
        <v>78936.0</v>
      </c>
      <c r="K23" s="93">
        <v>310618.0</v>
      </c>
      <c r="L23" s="93">
        <v>9040.0</v>
      </c>
      <c r="M23" s="93">
        <v>1440.0</v>
      </c>
      <c r="N23" s="93">
        <v>14032.0</v>
      </c>
      <c r="O23" s="93">
        <v>3197.0</v>
      </c>
      <c r="P23" s="93">
        <v>496.0</v>
      </c>
      <c r="Q23" s="93">
        <v>474.0</v>
      </c>
      <c r="R23" s="93">
        <v>1964.0</v>
      </c>
      <c r="S23" s="93">
        <v>3563.0</v>
      </c>
      <c r="T23" s="93">
        <v>7573.0</v>
      </c>
      <c r="U23" s="93">
        <v>47916.0</v>
      </c>
      <c r="V23" s="93">
        <v>951.0</v>
      </c>
      <c r="W23" s="93">
        <v>62877.0</v>
      </c>
      <c r="X23" s="93">
        <v>22513.0</v>
      </c>
      <c r="Y23" s="93">
        <v>22594.0</v>
      </c>
      <c r="Z23" s="93">
        <v>165.0</v>
      </c>
      <c r="AA23" s="93">
        <v>128.0</v>
      </c>
      <c r="AB23" s="93">
        <v>2840.0</v>
      </c>
      <c r="AC23" s="93">
        <v>497.0</v>
      </c>
      <c r="AD23" s="93">
        <v>32433.0</v>
      </c>
      <c r="AE23" s="93">
        <v>4093.0</v>
      </c>
      <c r="AF23" s="93">
        <v>164994.0</v>
      </c>
      <c r="AG23" s="112">
        <f t="shared" si="1"/>
        <v>7205591</v>
      </c>
    </row>
    <row r="24" ht="12.0" customHeight="1">
      <c r="A24" s="84">
        <v>2014.0</v>
      </c>
      <c r="B24" s="93">
        <v>3477757.0</v>
      </c>
      <c r="C24" s="93">
        <v>2407004.0</v>
      </c>
      <c r="D24" s="93">
        <v>809144.0</v>
      </c>
      <c r="E24" s="93">
        <v>261608.0</v>
      </c>
      <c r="F24" s="93">
        <v>3132856.0</v>
      </c>
      <c r="G24" s="93">
        <v>88119.0</v>
      </c>
      <c r="H24" s="93">
        <v>24970.0</v>
      </c>
      <c r="I24" s="93">
        <v>15834.0</v>
      </c>
      <c r="J24" s="93">
        <v>19706.0</v>
      </c>
      <c r="K24" s="93">
        <v>311604.0</v>
      </c>
      <c r="L24" s="93">
        <v>139.0</v>
      </c>
      <c r="M24" s="93">
        <v>1913.0</v>
      </c>
      <c r="N24" s="93">
        <v>18128.0</v>
      </c>
      <c r="O24" s="93">
        <v>631.0</v>
      </c>
      <c r="P24" s="93">
        <v>21886.0</v>
      </c>
      <c r="Q24" s="93">
        <v>31.0</v>
      </c>
      <c r="R24" s="93">
        <v>9731.0</v>
      </c>
      <c r="S24" s="93">
        <v>19557.0</v>
      </c>
      <c r="T24" s="93">
        <v>9802.0</v>
      </c>
      <c r="U24" s="93">
        <v>20145.0</v>
      </c>
      <c r="V24" s="93">
        <v>16127.0</v>
      </c>
      <c r="W24" s="93">
        <v>37263.0</v>
      </c>
      <c r="X24" s="93">
        <v>22043.0</v>
      </c>
      <c r="Y24" s="93">
        <v>5580.0</v>
      </c>
      <c r="Z24" s="93">
        <v>24.0</v>
      </c>
      <c r="AA24" s="93">
        <v>16.0</v>
      </c>
      <c r="AB24" s="93">
        <v>6153.0</v>
      </c>
      <c r="AC24" s="93">
        <v>718.0</v>
      </c>
      <c r="AD24" s="93">
        <v>81288.0</v>
      </c>
      <c r="AE24" s="93">
        <v>7359.0</v>
      </c>
      <c r="AF24" s="93">
        <v>155230.0</v>
      </c>
      <c r="AG24" s="112">
        <f t="shared" si="1"/>
        <v>7504610</v>
      </c>
    </row>
    <row r="25" ht="12.0" customHeight="1">
      <c r="A25" s="84">
        <v>2015.0</v>
      </c>
      <c r="B25" s="93">
        <v>3258383.0</v>
      </c>
      <c r="C25" s="93">
        <v>2119190.0</v>
      </c>
      <c r="D25" s="93">
        <v>845509.0</v>
      </c>
      <c r="E25" s="93">
        <v>293684.0</v>
      </c>
      <c r="F25" s="93">
        <v>3295293.0</v>
      </c>
      <c r="G25" s="93">
        <v>118492.0</v>
      </c>
      <c r="H25" s="93">
        <v>1011.0</v>
      </c>
      <c r="I25" s="93">
        <v>7545.0</v>
      </c>
      <c r="J25" s="93">
        <v>33810.0</v>
      </c>
      <c r="K25" s="93">
        <v>565451.0</v>
      </c>
      <c r="L25" s="93">
        <v>90.0</v>
      </c>
      <c r="M25" s="93">
        <v>1710.0</v>
      </c>
      <c r="N25" s="93">
        <v>23508.0</v>
      </c>
      <c r="O25" s="93">
        <v>4401.0</v>
      </c>
      <c r="P25" s="93">
        <v>1459.0</v>
      </c>
      <c r="Q25" s="93">
        <v>1852.0</v>
      </c>
      <c r="R25" s="93">
        <v>8437.0</v>
      </c>
      <c r="S25" s="93">
        <v>3466.0</v>
      </c>
      <c r="T25" s="93">
        <v>3066.0</v>
      </c>
      <c r="U25" s="93">
        <v>93491.0</v>
      </c>
      <c r="V25" s="93">
        <v>14732.0</v>
      </c>
      <c r="W25" s="93">
        <v>20609.0</v>
      </c>
      <c r="X25" s="93">
        <v>8264.0</v>
      </c>
      <c r="Y25" s="93">
        <v>6418.0</v>
      </c>
      <c r="Z25" s="93">
        <v>29.0</v>
      </c>
      <c r="AA25" s="93">
        <v>93.0</v>
      </c>
      <c r="AB25" s="93">
        <v>10984.0</v>
      </c>
      <c r="AC25" s="93">
        <v>28157.0</v>
      </c>
      <c r="AD25" s="93">
        <v>60556.0</v>
      </c>
      <c r="AE25" s="93">
        <v>744.0</v>
      </c>
      <c r="AF25" s="93">
        <v>130575.0</v>
      </c>
      <c r="AG25" s="112">
        <f t="shared" si="1"/>
        <v>7702626</v>
      </c>
    </row>
    <row r="26" ht="12.0" customHeight="1">
      <c r="A26" s="84">
        <v>2016.0</v>
      </c>
      <c r="B26" s="93">
        <v>3308788.0</v>
      </c>
      <c r="C26" s="93">
        <v>2041862.0</v>
      </c>
      <c r="D26" s="93">
        <v>894565.0</v>
      </c>
      <c r="E26" s="93">
        <v>372361.0</v>
      </c>
      <c r="F26" s="93">
        <v>3653536.0</v>
      </c>
      <c r="G26" s="93">
        <v>111671.0</v>
      </c>
      <c r="H26" s="93">
        <v>29665.0</v>
      </c>
      <c r="I26" s="93">
        <v>26818.0</v>
      </c>
      <c r="J26" s="93">
        <v>83124.0</v>
      </c>
      <c r="K26" s="93">
        <v>449756.0</v>
      </c>
      <c r="L26" s="93">
        <v>108.0</v>
      </c>
      <c r="M26" s="93">
        <v>6893.0</v>
      </c>
      <c r="N26" s="93">
        <v>14079.0</v>
      </c>
      <c r="O26" s="93">
        <v>1562.0</v>
      </c>
      <c r="P26" s="93">
        <v>855.0</v>
      </c>
      <c r="Q26" s="93">
        <v>1440.0</v>
      </c>
      <c r="R26" s="93">
        <v>3475.0</v>
      </c>
      <c r="S26" s="93">
        <v>3234.0</v>
      </c>
      <c r="T26" s="93">
        <v>1126.0</v>
      </c>
      <c r="U26" s="93">
        <v>3724.0</v>
      </c>
      <c r="V26" s="93">
        <v>16584.0</v>
      </c>
      <c r="W26" s="93">
        <v>35772.0</v>
      </c>
      <c r="X26" s="93">
        <v>4338.0</v>
      </c>
      <c r="Y26" s="93">
        <v>31739.0</v>
      </c>
      <c r="Z26" s="93">
        <v>826.0</v>
      </c>
      <c r="AA26" s="93">
        <v>24.0</v>
      </c>
      <c r="AB26" s="93">
        <v>17537.0</v>
      </c>
      <c r="AC26" s="93">
        <v>6933.0</v>
      </c>
      <c r="AD26" s="93">
        <v>25873.0</v>
      </c>
      <c r="AE26" s="93">
        <v>2931.0</v>
      </c>
      <c r="AF26" s="93">
        <v>87739.0</v>
      </c>
      <c r="AG26" s="112">
        <f t="shared" si="1"/>
        <v>7930150</v>
      </c>
    </row>
    <row r="27" ht="12.0" customHeight="1">
      <c r="A27" s="84">
        <v>2017.0</v>
      </c>
      <c r="B27" s="93">
        <v>3611806.0</v>
      </c>
      <c r="C27" s="93">
        <v>2663563.0</v>
      </c>
      <c r="D27" s="93">
        <v>730926.0</v>
      </c>
      <c r="E27" s="93">
        <v>217317.0</v>
      </c>
      <c r="F27" s="93">
        <v>3193076.0</v>
      </c>
      <c r="G27" s="93">
        <v>28468.0</v>
      </c>
      <c r="H27" s="93">
        <v>35787.0</v>
      </c>
      <c r="I27" s="93">
        <v>11394.0</v>
      </c>
      <c r="J27" s="93">
        <v>61399.0</v>
      </c>
      <c r="K27" s="93">
        <v>742773.0</v>
      </c>
      <c r="L27" s="93">
        <v>760.0</v>
      </c>
      <c r="M27" s="93">
        <v>6170.0</v>
      </c>
      <c r="N27" s="93">
        <v>19534.0</v>
      </c>
      <c r="O27" s="93">
        <v>3900.0</v>
      </c>
      <c r="P27" s="93">
        <v>4746.0</v>
      </c>
      <c r="Q27" s="93">
        <v>1692.0</v>
      </c>
      <c r="R27" s="93">
        <v>3608.0</v>
      </c>
      <c r="S27" s="93">
        <v>29096.0</v>
      </c>
      <c r="T27" s="93">
        <v>4105.0</v>
      </c>
      <c r="U27" s="93">
        <v>55982.0</v>
      </c>
      <c r="V27" s="93">
        <v>2130.0</v>
      </c>
      <c r="W27" s="93">
        <v>13992.0</v>
      </c>
      <c r="X27" s="93">
        <v>2256.0</v>
      </c>
      <c r="Y27" s="93">
        <v>44974.0</v>
      </c>
      <c r="Z27" s="93">
        <v>1751.0</v>
      </c>
      <c r="AA27" s="93">
        <v>741.0</v>
      </c>
      <c r="AB27" s="93">
        <v>2088.0</v>
      </c>
      <c r="AC27" s="93">
        <v>7426.0</v>
      </c>
      <c r="AD27" s="93">
        <v>69705.0</v>
      </c>
      <c r="AE27" s="93">
        <v>8456.0</v>
      </c>
      <c r="AF27" s="93">
        <v>105042.0</v>
      </c>
      <c r="AG27" s="112">
        <f t="shared" si="1"/>
        <v>8072857</v>
      </c>
    </row>
    <row r="28" ht="12.0" customHeight="1">
      <c r="A28" s="84">
        <v>2018.0</v>
      </c>
      <c r="B28" s="93">
        <v>3620655.0</v>
      </c>
      <c r="C28" s="93">
        <v>2761909.0</v>
      </c>
      <c r="D28" s="93">
        <v>536054.0</v>
      </c>
      <c r="E28" s="93">
        <v>322692.0</v>
      </c>
      <c r="F28" s="93">
        <v>3282528.0</v>
      </c>
      <c r="G28" s="93">
        <v>102442.0</v>
      </c>
      <c r="H28" s="93">
        <v>23305.0</v>
      </c>
      <c r="I28" s="93">
        <v>34152.0</v>
      </c>
      <c r="J28" s="93">
        <v>88993.0</v>
      </c>
      <c r="K28" s="93">
        <v>805376.0</v>
      </c>
      <c r="L28" s="93">
        <v>97.0</v>
      </c>
      <c r="M28" s="93">
        <v>10720.0</v>
      </c>
      <c r="N28" s="93">
        <v>35980.0</v>
      </c>
      <c r="O28" s="93">
        <v>3030.0</v>
      </c>
      <c r="P28" s="93">
        <v>634.0</v>
      </c>
      <c r="Q28" s="93">
        <v>606.0</v>
      </c>
      <c r="R28" s="93">
        <v>18027.0</v>
      </c>
      <c r="S28" s="93">
        <v>7482.0</v>
      </c>
      <c r="T28" s="93">
        <v>6094.0</v>
      </c>
      <c r="U28" s="93">
        <v>10466.0</v>
      </c>
      <c r="V28" s="93">
        <v>1713.0</v>
      </c>
      <c r="W28" s="93">
        <v>17773.0</v>
      </c>
      <c r="X28" s="93">
        <v>24510.0</v>
      </c>
      <c r="Y28" s="93">
        <v>18469.0</v>
      </c>
      <c r="Z28" s="93">
        <v>3217.0</v>
      </c>
      <c r="AA28" s="93">
        <v>371.0</v>
      </c>
      <c r="AB28" s="93">
        <v>3853.0</v>
      </c>
      <c r="AC28" s="93">
        <v>23216.0</v>
      </c>
      <c r="AD28" s="93">
        <v>80475.0</v>
      </c>
      <c r="AE28" s="93">
        <v>1580.0</v>
      </c>
      <c r="AF28" s="93">
        <v>113297.0</v>
      </c>
      <c r="AG28" s="112">
        <f t="shared" si="1"/>
        <v>8339061</v>
      </c>
    </row>
    <row r="29" ht="12.0" customHeight="1">
      <c r="A29" s="84">
        <v>2019.0</v>
      </c>
      <c r="B29" s="93">
        <v>3613498.0</v>
      </c>
      <c r="C29" s="93">
        <v>2652755.0</v>
      </c>
      <c r="D29" s="93">
        <v>697587.0</v>
      </c>
      <c r="E29" s="93">
        <v>263156.0</v>
      </c>
      <c r="F29" s="93">
        <v>3693270.0</v>
      </c>
      <c r="G29" s="93">
        <v>86365.0</v>
      </c>
      <c r="H29" s="93">
        <v>52917.0</v>
      </c>
      <c r="I29" s="93">
        <v>9728.0</v>
      </c>
      <c r="J29" s="93">
        <v>72680.0</v>
      </c>
      <c r="K29" s="93">
        <v>495932.0</v>
      </c>
      <c r="L29" s="93">
        <v>307.0</v>
      </c>
      <c r="M29" s="93">
        <v>31932.0</v>
      </c>
      <c r="N29" s="93">
        <v>25821.0</v>
      </c>
      <c r="O29" s="93">
        <v>2668.0</v>
      </c>
      <c r="P29" s="93">
        <v>1971.0</v>
      </c>
      <c r="Q29" s="93">
        <v>673.0</v>
      </c>
      <c r="R29" s="93">
        <v>18237.0</v>
      </c>
      <c r="S29" s="93">
        <v>19665.0</v>
      </c>
      <c r="T29" s="93">
        <v>14583.0</v>
      </c>
      <c r="U29" s="93">
        <v>1410.0</v>
      </c>
      <c r="V29" s="93">
        <v>11829.0</v>
      </c>
      <c r="W29" s="93">
        <v>56950.0</v>
      </c>
      <c r="X29" s="93">
        <v>13637.0</v>
      </c>
      <c r="Y29" s="93">
        <v>66447.0</v>
      </c>
      <c r="Z29" s="93">
        <v>742.0</v>
      </c>
      <c r="AA29" s="93">
        <v>176.0</v>
      </c>
      <c r="AB29" s="93">
        <v>4025.0</v>
      </c>
      <c r="AC29" s="93">
        <v>2318.0</v>
      </c>
      <c r="AD29" s="93">
        <v>98407.0</v>
      </c>
      <c r="AE29" s="93">
        <v>3220.0</v>
      </c>
      <c r="AF29" s="93">
        <v>67412.0</v>
      </c>
      <c r="AG29" s="112">
        <f t="shared" si="1"/>
        <v>8466820</v>
      </c>
    </row>
    <row r="30" ht="12.0" customHeight="1">
      <c r="A30" s="84">
        <v>2020.0</v>
      </c>
      <c r="B30" s="93">
        <v>2118707.0</v>
      </c>
      <c r="C30" s="93">
        <v>1495956.0</v>
      </c>
      <c r="D30" s="93">
        <v>428350.0</v>
      </c>
      <c r="E30" s="93">
        <v>194401.0</v>
      </c>
      <c r="F30" s="93">
        <v>1391655.0</v>
      </c>
      <c r="G30" s="93">
        <v>40061.0</v>
      </c>
      <c r="H30" s="93">
        <v>749.0</v>
      </c>
      <c r="I30" s="93">
        <v>59497.0</v>
      </c>
      <c r="J30" s="93">
        <v>14390.0</v>
      </c>
      <c r="K30" s="93">
        <v>229914.0</v>
      </c>
      <c r="L30" s="93">
        <v>159.0</v>
      </c>
      <c r="M30" s="93">
        <v>2698.0</v>
      </c>
      <c r="N30" s="93">
        <v>11760.0</v>
      </c>
      <c r="O30" s="93">
        <v>421.0</v>
      </c>
      <c r="P30" s="93">
        <v>30909.0</v>
      </c>
      <c r="Q30" s="93">
        <v>238.0</v>
      </c>
      <c r="R30" s="93">
        <v>3747.0</v>
      </c>
      <c r="S30" s="93">
        <v>1287.0</v>
      </c>
      <c r="T30" s="93">
        <v>935.0</v>
      </c>
      <c r="U30" s="93">
        <v>16843.0</v>
      </c>
      <c r="V30" s="93">
        <v>3150.0</v>
      </c>
      <c r="W30" s="93">
        <v>19173.0</v>
      </c>
      <c r="X30" s="93">
        <v>27977.0</v>
      </c>
      <c r="Y30" s="93">
        <v>76586.0</v>
      </c>
      <c r="Z30" s="93">
        <v>31.0</v>
      </c>
      <c r="AA30" s="93">
        <v>220.0</v>
      </c>
      <c r="AB30" s="93">
        <v>1068.0</v>
      </c>
      <c r="AC30" s="93">
        <v>287.0</v>
      </c>
      <c r="AD30" s="93">
        <v>51659.0</v>
      </c>
      <c r="AE30" s="93">
        <v>2209.0</v>
      </c>
      <c r="AF30" s="93">
        <v>46112.0</v>
      </c>
      <c r="AG30" s="112">
        <f t="shared" si="1"/>
        <v>4152442</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3" width="10.0"/>
    <col customWidth="1" min="4" max="8" width="10.86"/>
    <col customWidth="1" min="9" max="9" width="10.14"/>
    <col customWidth="1" min="10" max="10" width="7.86"/>
  </cols>
  <sheetData>
    <row r="1" ht="11.25" customHeight="1">
      <c r="A1" s="62" t="s">
        <v>29</v>
      </c>
      <c r="B1" s="79" t="s">
        <v>100</v>
      </c>
      <c r="C1" s="79" t="s">
        <v>101</v>
      </c>
      <c r="D1" s="79" t="s">
        <v>102</v>
      </c>
      <c r="E1" s="79" t="s">
        <v>103</v>
      </c>
      <c r="F1" s="79" t="s">
        <v>104</v>
      </c>
      <c r="G1" s="79" t="s">
        <v>105</v>
      </c>
      <c r="H1" s="79" t="s">
        <v>106</v>
      </c>
      <c r="I1" s="79" t="s">
        <v>107</v>
      </c>
      <c r="J1" s="18" t="s">
        <v>39</v>
      </c>
    </row>
    <row r="2" ht="11.25" customHeight="1">
      <c r="A2" s="23">
        <v>1992.0</v>
      </c>
      <c r="B2" s="81">
        <v>2.0</v>
      </c>
      <c r="C2" s="81">
        <v>7.0</v>
      </c>
      <c r="D2" s="81">
        <v>19.0</v>
      </c>
      <c r="E2" s="81">
        <v>33.0</v>
      </c>
      <c r="F2" s="81">
        <v>47.0</v>
      </c>
      <c r="G2" s="81">
        <v>39.0</v>
      </c>
      <c r="H2" s="81">
        <v>54.0</v>
      </c>
      <c r="I2" s="81">
        <v>3751.0</v>
      </c>
      <c r="J2" s="113">
        <f t="shared" ref="J2:J30" si="1">SUM(B2:I2)</f>
        <v>3952</v>
      </c>
    </row>
    <row r="3" ht="11.25" customHeight="1">
      <c r="A3" s="23">
        <v>1993.0</v>
      </c>
      <c r="B3" s="81">
        <v>4.0</v>
      </c>
      <c r="C3" s="81">
        <v>7.0</v>
      </c>
      <c r="D3" s="81">
        <v>24.0</v>
      </c>
      <c r="E3" s="81">
        <v>30.0</v>
      </c>
      <c r="F3" s="81">
        <v>46.0</v>
      </c>
      <c r="G3" s="81">
        <v>35.0</v>
      </c>
      <c r="H3" s="81">
        <v>63.0</v>
      </c>
      <c r="I3" s="81">
        <v>3857.0</v>
      </c>
      <c r="J3" s="113">
        <f t="shared" si="1"/>
        <v>4066</v>
      </c>
    </row>
    <row r="4" ht="11.25" customHeight="1">
      <c r="A4" s="23">
        <v>1994.0</v>
      </c>
      <c r="B4" s="81">
        <v>3.0</v>
      </c>
      <c r="C4" s="81">
        <v>13.0</v>
      </c>
      <c r="D4" s="81">
        <v>16.0</v>
      </c>
      <c r="E4" s="81">
        <v>20.0</v>
      </c>
      <c r="F4" s="81">
        <v>50.0</v>
      </c>
      <c r="G4" s="81">
        <v>60.0</v>
      </c>
      <c r="H4" s="81">
        <v>51.0</v>
      </c>
      <c r="I4" s="81">
        <v>3978.0</v>
      </c>
      <c r="J4" s="113">
        <f t="shared" si="1"/>
        <v>4191</v>
      </c>
    </row>
    <row r="5" ht="11.25" customHeight="1">
      <c r="A5" s="23">
        <v>1995.0</v>
      </c>
      <c r="B5" s="81">
        <v>3.0</v>
      </c>
      <c r="C5" s="81">
        <v>10.0</v>
      </c>
      <c r="D5" s="81">
        <v>23.0</v>
      </c>
      <c r="E5" s="81">
        <v>30.0</v>
      </c>
      <c r="F5" s="81">
        <v>46.0</v>
      </c>
      <c r="G5" s="81">
        <v>37.0</v>
      </c>
      <c r="H5" s="81">
        <v>55.0</v>
      </c>
      <c r="I5" s="81">
        <v>3729.0</v>
      </c>
      <c r="J5" s="113">
        <f t="shared" si="1"/>
        <v>3933</v>
      </c>
    </row>
    <row r="6" ht="11.25" customHeight="1">
      <c r="A6" s="23">
        <v>1996.0</v>
      </c>
      <c r="B6" s="81">
        <v>5.0</v>
      </c>
      <c r="C6" s="81">
        <v>10.0</v>
      </c>
      <c r="D6" s="81">
        <v>19.0</v>
      </c>
      <c r="E6" s="81">
        <v>32.0</v>
      </c>
      <c r="F6" s="81">
        <v>50.0</v>
      </c>
      <c r="G6" s="81">
        <v>57.0</v>
      </c>
      <c r="H6" s="81">
        <v>53.0</v>
      </c>
      <c r="I6" s="81">
        <v>3546.0</v>
      </c>
      <c r="J6" s="113">
        <f t="shared" si="1"/>
        <v>3772</v>
      </c>
    </row>
    <row r="7" ht="11.25" customHeight="1">
      <c r="A7" s="23">
        <v>1997.0</v>
      </c>
      <c r="B7" s="81">
        <v>5.0</v>
      </c>
      <c r="C7" s="81">
        <v>12.0</v>
      </c>
      <c r="D7" s="81">
        <v>24.0</v>
      </c>
      <c r="E7" s="81">
        <v>29.0</v>
      </c>
      <c r="F7" s="81">
        <v>51.0</v>
      </c>
      <c r="G7" s="81">
        <v>41.0</v>
      </c>
      <c r="H7" s="81">
        <v>51.0</v>
      </c>
      <c r="I7" s="81">
        <v>3897.0</v>
      </c>
      <c r="J7" s="113">
        <f t="shared" si="1"/>
        <v>4110</v>
      </c>
    </row>
    <row r="8" ht="11.25" customHeight="1">
      <c r="A8" s="23">
        <v>1998.0</v>
      </c>
      <c r="B8" s="81">
        <v>6.0</v>
      </c>
      <c r="C8" s="81">
        <v>11.0</v>
      </c>
      <c r="D8" s="81">
        <v>23.0</v>
      </c>
      <c r="E8" s="81">
        <v>26.0</v>
      </c>
      <c r="F8" s="81">
        <v>50.0</v>
      </c>
      <c r="G8" s="81">
        <v>46.0</v>
      </c>
      <c r="H8" s="81">
        <v>69.0</v>
      </c>
      <c r="I8" s="81">
        <v>3722.0</v>
      </c>
      <c r="J8" s="113">
        <f t="shared" si="1"/>
        <v>3953</v>
      </c>
    </row>
    <row r="9" ht="11.25" customHeight="1">
      <c r="A9" s="23">
        <v>1999.0</v>
      </c>
      <c r="B9" s="81">
        <v>5.0</v>
      </c>
      <c r="C9" s="81">
        <v>8.0</v>
      </c>
      <c r="D9" s="81">
        <v>24.0</v>
      </c>
      <c r="E9" s="81">
        <v>42.0</v>
      </c>
      <c r="F9" s="81">
        <v>47.0</v>
      </c>
      <c r="G9" s="81">
        <v>58.0</v>
      </c>
      <c r="H9" s="81">
        <v>61.0</v>
      </c>
      <c r="I9" s="81">
        <v>3903.0</v>
      </c>
      <c r="J9" s="113">
        <f t="shared" si="1"/>
        <v>4148</v>
      </c>
    </row>
    <row r="10" ht="11.25" customHeight="1">
      <c r="A10" s="23">
        <v>2000.0</v>
      </c>
      <c r="B10" s="81">
        <v>5.0</v>
      </c>
      <c r="C10" s="81">
        <v>11.0</v>
      </c>
      <c r="D10" s="81">
        <v>22.0</v>
      </c>
      <c r="E10" s="81">
        <v>35.0</v>
      </c>
      <c r="F10" s="81">
        <v>66.0</v>
      </c>
      <c r="G10" s="81">
        <v>46.0</v>
      </c>
      <c r="H10" s="81">
        <v>74.0</v>
      </c>
      <c r="I10" s="81">
        <v>4114.0</v>
      </c>
      <c r="J10" s="113">
        <f t="shared" si="1"/>
        <v>4373</v>
      </c>
    </row>
    <row r="11" ht="11.25" customHeight="1">
      <c r="A11" s="23">
        <v>2001.0</v>
      </c>
      <c r="B11" s="81">
        <v>5.0</v>
      </c>
      <c r="C11" s="81">
        <v>22.0</v>
      </c>
      <c r="D11" s="81">
        <v>23.0</v>
      </c>
      <c r="E11" s="81">
        <v>27.0</v>
      </c>
      <c r="F11" s="81">
        <v>67.0</v>
      </c>
      <c r="G11" s="81">
        <v>49.0</v>
      </c>
      <c r="H11" s="81">
        <v>86.0</v>
      </c>
      <c r="I11" s="81">
        <v>4170.0</v>
      </c>
      <c r="J11" s="113">
        <f t="shared" si="1"/>
        <v>4449</v>
      </c>
    </row>
    <row r="12" ht="11.25" customHeight="1">
      <c r="A12" s="23">
        <v>2002.0</v>
      </c>
      <c r="B12" s="81">
        <v>7.0</v>
      </c>
      <c r="C12" s="81">
        <v>12.0</v>
      </c>
      <c r="D12" s="81">
        <v>27.0</v>
      </c>
      <c r="E12" s="81">
        <v>33.0</v>
      </c>
      <c r="F12" s="81">
        <v>66.0</v>
      </c>
      <c r="G12" s="81">
        <v>52.0</v>
      </c>
      <c r="H12" s="81">
        <v>63.0</v>
      </c>
      <c r="I12" s="81">
        <v>4186.0</v>
      </c>
      <c r="J12" s="113">
        <f t="shared" si="1"/>
        <v>4446</v>
      </c>
    </row>
    <row r="13" ht="11.25" customHeight="1">
      <c r="A13" s="23">
        <v>2003.0</v>
      </c>
      <c r="B13" s="81">
        <v>4.0</v>
      </c>
      <c r="C13" s="81">
        <v>12.0</v>
      </c>
      <c r="D13" s="81">
        <v>31.0</v>
      </c>
      <c r="E13" s="81">
        <v>35.0</v>
      </c>
      <c r="F13" s="81">
        <v>66.0</v>
      </c>
      <c r="G13" s="81">
        <v>58.0</v>
      </c>
      <c r="H13" s="81">
        <v>78.0</v>
      </c>
      <c r="I13" s="81">
        <v>4202.0</v>
      </c>
      <c r="J13" s="113">
        <f t="shared" si="1"/>
        <v>4486</v>
      </c>
    </row>
    <row r="14" ht="11.25" customHeight="1">
      <c r="A14" s="23">
        <v>2004.0</v>
      </c>
      <c r="B14" s="81">
        <v>6.0</v>
      </c>
      <c r="C14" s="81">
        <v>15.0</v>
      </c>
      <c r="D14" s="81">
        <v>30.0</v>
      </c>
      <c r="E14" s="81">
        <v>43.0</v>
      </c>
      <c r="F14" s="81">
        <v>71.0</v>
      </c>
      <c r="G14" s="81">
        <v>54.0</v>
      </c>
      <c r="H14" s="81">
        <v>61.0</v>
      </c>
      <c r="I14" s="81">
        <v>4320.0</v>
      </c>
      <c r="J14" s="113">
        <f t="shared" si="1"/>
        <v>4600</v>
      </c>
    </row>
    <row r="15" ht="11.25" customHeight="1">
      <c r="A15" s="23">
        <v>2005.0</v>
      </c>
      <c r="B15" s="81">
        <v>4.0</v>
      </c>
      <c r="C15" s="81">
        <v>14.0</v>
      </c>
      <c r="D15" s="81">
        <v>28.0</v>
      </c>
      <c r="E15" s="81">
        <v>43.0</v>
      </c>
      <c r="F15" s="81">
        <v>62.0</v>
      </c>
      <c r="G15" s="81">
        <v>69.0</v>
      </c>
      <c r="H15" s="81">
        <v>68.0</v>
      </c>
      <c r="I15" s="81">
        <v>4245.0</v>
      </c>
      <c r="J15" s="113">
        <f t="shared" si="1"/>
        <v>4533</v>
      </c>
    </row>
    <row r="16" ht="11.25" customHeight="1">
      <c r="A16" s="84">
        <v>2006.0</v>
      </c>
      <c r="B16" s="81">
        <v>6.0</v>
      </c>
      <c r="C16" s="81">
        <v>12.0</v>
      </c>
      <c r="D16" s="81">
        <v>25.0</v>
      </c>
      <c r="E16" s="81">
        <v>53.0</v>
      </c>
      <c r="F16" s="81">
        <v>72.0</v>
      </c>
      <c r="G16" s="81">
        <v>56.0</v>
      </c>
      <c r="H16" s="81">
        <v>76.0</v>
      </c>
      <c r="I16" s="81">
        <v>4658.0</v>
      </c>
      <c r="J16" s="113">
        <f t="shared" si="1"/>
        <v>4958</v>
      </c>
    </row>
    <row r="17" ht="11.25" customHeight="1">
      <c r="A17" s="84">
        <v>2007.0</v>
      </c>
      <c r="B17" s="81">
        <v>7.0</v>
      </c>
      <c r="C17" s="81">
        <v>7.0</v>
      </c>
      <c r="D17" s="81">
        <v>26.0</v>
      </c>
      <c r="E17" s="81">
        <v>37.0</v>
      </c>
      <c r="F17" s="81">
        <v>98.0</v>
      </c>
      <c r="G17" s="81">
        <v>72.0</v>
      </c>
      <c r="H17" s="81">
        <v>81.0</v>
      </c>
      <c r="I17" s="81">
        <v>4815.0</v>
      </c>
      <c r="J17" s="113">
        <f t="shared" si="1"/>
        <v>5143</v>
      </c>
    </row>
    <row r="18" ht="11.25" customHeight="1">
      <c r="A18" s="84">
        <v>2008.0</v>
      </c>
      <c r="B18" s="81">
        <v>4.0</v>
      </c>
      <c r="C18" s="81">
        <v>10.0</v>
      </c>
      <c r="D18" s="81">
        <v>32.0</v>
      </c>
      <c r="E18" s="81">
        <v>49.0</v>
      </c>
      <c r="F18" s="81">
        <v>73.0</v>
      </c>
      <c r="G18" s="81">
        <v>55.0</v>
      </c>
      <c r="H18" s="81">
        <v>86.0</v>
      </c>
      <c r="I18" s="81">
        <v>4913.0</v>
      </c>
      <c r="J18" s="113">
        <f t="shared" si="1"/>
        <v>5222</v>
      </c>
    </row>
    <row r="19" ht="11.25" customHeight="1">
      <c r="A19" s="84">
        <v>2009.0</v>
      </c>
      <c r="B19" s="81">
        <v>7.0</v>
      </c>
      <c r="C19" s="81">
        <v>14.0</v>
      </c>
      <c r="D19" s="81">
        <v>29.0</v>
      </c>
      <c r="E19" s="81">
        <v>50.0</v>
      </c>
      <c r="F19" s="81">
        <v>69.0</v>
      </c>
      <c r="G19" s="81">
        <v>75.0</v>
      </c>
      <c r="H19" s="81">
        <v>70.0</v>
      </c>
      <c r="I19" s="81">
        <v>5384.0</v>
      </c>
      <c r="J19" s="113">
        <f t="shared" si="1"/>
        <v>5698</v>
      </c>
    </row>
    <row r="20" ht="11.25" customHeight="1">
      <c r="A20" s="84">
        <v>2010.0</v>
      </c>
      <c r="B20" s="81">
        <v>7.0</v>
      </c>
      <c r="C20" s="81">
        <v>19.0</v>
      </c>
      <c r="D20" s="81">
        <v>25.0</v>
      </c>
      <c r="E20" s="81">
        <v>44.0</v>
      </c>
      <c r="F20" s="81">
        <v>75.0</v>
      </c>
      <c r="G20" s="81">
        <v>60.0</v>
      </c>
      <c r="H20" s="81">
        <v>76.0</v>
      </c>
      <c r="I20" s="81">
        <v>5644.0</v>
      </c>
      <c r="J20" s="113">
        <f t="shared" si="1"/>
        <v>5950</v>
      </c>
    </row>
    <row r="21" ht="11.25" customHeight="1">
      <c r="A21" s="84">
        <v>2011.0</v>
      </c>
      <c r="B21" s="81">
        <v>5.0</v>
      </c>
      <c r="C21" s="81">
        <v>15.0</v>
      </c>
      <c r="D21" s="81">
        <v>33.0</v>
      </c>
      <c r="E21" s="81">
        <v>58.0</v>
      </c>
      <c r="F21" s="81">
        <v>78.0</v>
      </c>
      <c r="G21" s="81">
        <v>58.0</v>
      </c>
      <c r="H21" s="81">
        <v>62.0</v>
      </c>
      <c r="I21" s="81">
        <v>6095.0</v>
      </c>
      <c r="J21" s="113">
        <f t="shared" si="1"/>
        <v>6404</v>
      </c>
    </row>
    <row r="22" ht="11.25" customHeight="1">
      <c r="A22" s="84">
        <v>2012.0</v>
      </c>
      <c r="B22" s="81">
        <v>7.0</v>
      </c>
      <c r="C22" s="81">
        <v>13.0</v>
      </c>
      <c r="D22" s="81">
        <v>33.0</v>
      </c>
      <c r="E22" s="81">
        <v>42.0</v>
      </c>
      <c r="F22" s="81">
        <v>80.0</v>
      </c>
      <c r="G22" s="81">
        <v>66.0</v>
      </c>
      <c r="H22" s="81">
        <v>84.0</v>
      </c>
      <c r="I22" s="81">
        <v>6336.0</v>
      </c>
      <c r="J22" s="113">
        <f t="shared" si="1"/>
        <v>6661</v>
      </c>
    </row>
    <row r="23" ht="11.25" customHeight="1">
      <c r="A23" s="84">
        <v>2013.0</v>
      </c>
      <c r="B23" s="81">
        <v>4.0</v>
      </c>
      <c r="C23" s="81">
        <v>15.0</v>
      </c>
      <c r="D23" s="81">
        <v>36.0</v>
      </c>
      <c r="E23" s="81">
        <v>38.0</v>
      </c>
      <c r="F23" s="81">
        <v>95.0</v>
      </c>
      <c r="G23" s="81">
        <v>74.0</v>
      </c>
      <c r="H23" s="81">
        <v>76.0</v>
      </c>
      <c r="I23" s="81">
        <v>6519.0</v>
      </c>
      <c r="J23" s="113">
        <f t="shared" si="1"/>
        <v>6857</v>
      </c>
    </row>
    <row r="24" ht="11.25" customHeight="1">
      <c r="A24" s="84">
        <v>2014.0</v>
      </c>
      <c r="B24" s="81">
        <v>4.0</v>
      </c>
      <c r="C24" s="81">
        <v>19.0</v>
      </c>
      <c r="D24" s="81">
        <v>34.0</v>
      </c>
      <c r="E24" s="81">
        <v>36.0</v>
      </c>
      <c r="F24" s="81">
        <v>90.0</v>
      </c>
      <c r="G24" s="81">
        <v>71.0</v>
      </c>
      <c r="H24" s="81">
        <v>77.0</v>
      </c>
      <c r="I24" s="81">
        <v>6723.0</v>
      </c>
      <c r="J24" s="113">
        <f t="shared" si="1"/>
        <v>7054</v>
      </c>
    </row>
    <row r="25" ht="11.25" customHeight="1">
      <c r="A25" s="84">
        <v>2015.0</v>
      </c>
      <c r="B25" s="81">
        <v>10.0</v>
      </c>
      <c r="C25" s="81">
        <v>14.0</v>
      </c>
      <c r="D25" s="81">
        <v>20.0</v>
      </c>
      <c r="E25" s="81">
        <v>53.0</v>
      </c>
      <c r="F25" s="81">
        <v>75.0</v>
      </c>
      <c r="G25" s="81">
        <v>67.0</v>
      </c>
      <c r="H25" s="81">
        <v>86.0</v>
      </c>
      <c r="I25" s="81">
        <v>7070.0</v>
      </c>
      <c r="J25" s="113">
        <f t="shared" si="1"/>
        <v>7395</v>
      </c>
    </row>
    <row r="26" ht="11.25" customHeight="1">
      <c r="A26" s="84">
        <v>2016.0</v>
      </c>
      <c r="B26" s="81">
        <v>3.0</v>
      </c>
      <c r="C26" s="81">
        <v>23.0</v>
      </c>
      <c r="D26" s="81">
        <v>27.0</v>
      </c>
      <c r="E26" s="81">
        <v>53.0</v>
      </c>
      <c r="F26" s="81">
        <v>76.0</v>
      </c>
      <c r="G26" s="81">
        <v>81.0</v>
      </c>
      <c r="H26" s="81">
        <v>83.0</v>
      </c>
      <c r="I26" s="81">
        <v>7453.0</v>
      </c>
      <c r="J26" s="113">
        <f t="shared" si="1"/>
        <v>7799</v>
      </c>
    </row>
    <row r="27" ht="11.25" customHeight="1">
      <c r="A27" s="84">
        <v>2017.0</v>
      </c>
      <c r="B27" s="81">
        <v>4.0</v>
      </c>
      <c r="C27" s="81">
        <v>20.0</v>
      </c>
      <c r="D27" s="81">
        <v>32.0</v>
      </c>
      <c r="E27" s="81">
        <v>38.0</v>
      </c>
      <c r="F27" s="81">
        <v>87.0</v>
      </c>
      <c r="G27" s="81">
        <v>71.0</v>
      </c>
      <c r="H27" s="81">
        <v>102.0</v>
      </c>
      <c r="I27" s="81">
        <v>7601.0</v>
      </c>
      <c r="J27" s="113">
        <f t="shared" si="1"/>
        <v>7955</v>
      </c>
    </row>
    <row r="28" ht="11.25" customHeight="1">
      <c r="A28" s="84">
        <v>2018.0</v>
      </c>
      <c r="B28" s="81">
        <v>5.0</v>
      </c>
      <c r="C28" s="81">
        <v>17.0</v>
      </c>
      <c r="D28" s="81">
        <v>20.0</v>
      </c>
      <c r="E28" s="81">
        <v>55.0</v>
      </c>
      <c r="F28" s="81">
        <v>81.0</v>
      </c>
      <c r="G28" s="81">
        <v>78.0</v>
      </c>
      <c r="H28" s="81">
        <v>78.0</v>
      </c>
      <c r="I28" s="81">
        <v>7782.0</v>
      </c>
      <c r="J28" s="113">
        <f t="shared" si="1"/>
        <v>8116</v>
      </c>
    </row>
    <row r="29" ht="11.25" customHeight="1">
      <c r="A29" s="84">
        <v>2019.0</v>
      </c>
      <c r="B29" s="81">
        <v>7.0</v>
      </c>
      <c r="C29" s="81">
        <v>15.0</v>
      </c>
      <c r="D29" s="81">
        <v>29.0</v>
      </c>
      <c r="E29" s="81">
        <v>49.0</v>
      </c>
      <c r="F29" s="81">
        <v>68.0</v>
      </c>
      <c r="G29" s="81">
        <v>81.0</v>
      </c>
      <c r="H29" s="81">
        <v>88.0</v>
      </c>
      <c r="I29" s="81">
        <v>7863.0</v>
      </c>
      <c r="J29" s="113">
        <f t="shared" si="1"/>
        <v>8200</v>
      </c>
    </row>
    <row r="30" ht="11.25" customHeight="1">
      <c r="A30" s="84">
        <v>2020.0</v>
      </c>
      <c r="B30" s="81">
        <v>0.0</v>
      </c>
      <c r="C30" s="81">
        <v>3.0</v>
      </c>
      <c r="D30" s="81">
        <v>10.0</v>
      </c>
      <c r="E30" s="81">
        <v>20.0</v>
      </c>
      <c r="F30" s="81">
        <v>43.0</v>
      </c>
      <c r="G30" s="81">
        <v>42.0</v>
      </c>
      <c r="H30" s="81">
        <v>43.0</v>
      </c>
      <c r="I30" s="81">
        <v>5565.0</v>
      </c>
      <c r="J30" s="113">
        <f t="shared" si="1"/>
        <v>5726</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3" width="10.0"/>
    <col customWidth="1" min="4" max="8" width="10.86"/>
    <col customWidth="1" min="9" max="9" width="10.14"/>
    <col customWidth="1" min="10" max="10" width="7.86"/>
  </cols>
  <sheetData>
    <row r="1" ht="11.25" customHeight="1">
      <c r="A1" s="62" t="s">
        <v>29</v>
      </c>
      <c r="B1" s="79" t="s">
        <v>100</v>
      </c>
      <c r="C1" s="79" t="s">
        <v>101</v>
      </c>
      <c r="D1" s="79" t="s">
        <v>102</v>
      </c>
      <c r="E1" s="79" t="s">
        <v>103</v>
      </c>
      <c r="F1" s="79" t="s">
        <v>104</v>
      </c>
      <c r="G1" s="79" t="s">
        <v>105</v>
      </c>
      <c r="H1" s="79" t="s">
        <v>106</v>
      </c>
      <c r="I1" s="79" t="s">
        <v>107</v>
      </c>
      <c r="J1" s="18" t="s">
        <v>39</v>
      </c>
    </row>
    <row r="2" ht="11.25" customHeight="1">
      <c r="A2" s="23">
        <v>1992.0</v>
      </c>
      <c r="B2" s="21">
        <v>8926109.0</v>
      </c>
      <c r="C2" s="21">
        <v>2.0632457E7</v>
      </c>
      <c r="D2" s="21">
        <v>2.7306497E7</v>
      </c>
      <c r="E2" s="21">
        <v>2.3520574E7</v>
      </c>
      <c r="F2" s="21">
        <v>1.587523E7</v>
      </c>
      <c r="G2" s="21">
        <v>5664874.0</v>
      </c>
      <c r="H2" s="21">
        <v>3842087.0</v>
      </c>
      <c r="I2" s="21">
        <v>1.0227227E7</v>
      </c>
      <c r="J2" s="85">
        <f t="shared" ref="J2:J30" si="1">SUM(B2:I2)</f>
        <v>115995055</v>
      </c>
    </row>
    <row r="3" ht="11.25" customHeight="1">
      <c r="A3" s="23">
        <v>1993.0</v>
      </c>
      <c r="B3" s="21">
        <v>3.0762187E7</v>
      </c>
      <c r="C3" s="21">
        <v>1.7252594E7</v>
      </c>
      <c r="D3" s="21">
        <v>3.0757085E7</v>
      </c>
      <c r="E3" s="21">
        <v>2.1344699E7</v>
      </c>
      <c r="F3" s="21">
        <v>1.4254744E7</v>
      </c>
      <c r="G3" s="21">
        <v>5097533.0</v>
      </c>
      <c r="H3" s="21">
        <v>4130046.0</v>
      </c>
      <c r="I3" s="21">
        <v>9124853.0</v>
      </c>
      <c r="J3" s="85">
        <f t="shared" si="1"/>
        <v>132723741</v>
      </c>
    </row>
    <row r="4" ht="11.25" customHeight="1">
      <c r="A4" s="23">
        <v>1994.0</v>
      </c>
      <c r="B4" s="21">
        <v>1.7752506E7</v>
      </c>
      <c r="C4" s="21">
        <v>3.2120503E7</v>
      </c>
      <c r="D4" s="21">
        <v>2.3382357E7</v>
      </c>
      <c r="E4" s="21">
        <v>1.4650047E7</v>
      </c>
      <c r="F4" s="21">
        <v>1.5475133E7</v>
      </c>
      <c r="G4" s="21">
        <v>8407195.0</v>
      </c>
      <c r="H4" s="21">
        <v>3596877.0</v>
      </c>
      <c r="I4" s="21">
        <v>9034174.0</v>
      </c>
      <c r="J4" s="85">
        <f t="shared" si="1"/>
        <v>124418792</v>
      </c>
    </row>
    <row r="5" ht="11.25" customHeight="1">
      <c r="A5" s="23">
        <v>1995.0</v>
      </c>
      <c r="B5" s="21">
        <v>1.5822361E7</v>
      </c>
      <c r="C5" s="21">
        <v>2.724652E7</v>
      </c>
      <c r="D5" s="21">
        <v>3.2809274E7</v>
      </c>
      <c r="E5" s="21">
        <v>2.1087725E7</v>
      </c>
      <c r="F5" s="21">
        <v>1.5846975E7</v>
      </c>
      <c r="G5" s="21">
        <v>5419619.0</v>
      </c>
      <c r="H5" s="21">
        <v>3921520.0</v>
      </c>
      <c r="I5" s="21">
        <v>8081482.0</v>
      </c>
      <c r="J5" s="85">
        <f t="shared" si="1"/>
        <v>130235476</v>
      </c>
    </row>
    <row r="6" ht="11.25" customHeight="1">
      <c r="A6" s="23">
        <v>1996.0</v>
      </c>
      <c r="B6" s="21">
        <v>2.4714831E7</v>
      </c>
      <c r="C6" s="21">
        <v>2.6920986E7</v>
      </c>
      <c r="D6" s="21">
        <v>2.7876107E7</v>
      </c>
      <c r="E6" s="21">
        <v>2.2200345E7</v>
      </c>
      <c r="F6" s="21">
        <v>1.6142784E7</v>
      </c>
      <c r="G6" s="21">
        <v>7981403.0</v>
      </c>
      <c r="H6" s="21">
        <v>3915421.0</v>
      </c>
      <c r="I6" s="21">
        <v>6988707.0</v>
      </c>
      <c r="J6" s="85">
        <f t="shared" si="1"/>
        <v>136740584</v>
      </c>
    </row>
    <row r="7" ht="11.25" customHeight="1">
      <c r="A7" s="23">
        <v>1997.0</v>
      </c>
      <c r="B7" s="21">
        <v>2.7216086E7</v>
      </c>
      <c r="C7" s="21">
        <v>3.1410076E7</v>
      </c>
      <c r="D7" s="21">
        <v>3.4207591E7</v>
      </c>
      <c r="E7" s="21">
        <v>2.1334212E7</v>
      </c>
      <c r="F7" s="21">
        <v>1.712714E7</v>
      </c>
      <c r="G7" s="21">
        <v>6142750.0</v>
      </c>
      <c r="H7" s="21">
        <v>3723447.0</v>
      </c>
      <c r="I7" s="21">
        <v>8097732.0</v>
      </c>
      <c r="J7" s="85">
        <f t="shared" si="1"/>
        <v>149259034</v>
      </c>
    </row>
    <row r="8" ht="11.25" customHeight="1">
      <c r="A8" s="23">
        <v>1998.0</v>
      </c>
      <c r="B8" s="21">
        <v>5.3724822E7</v>
      </c>
      <c r="C8" s="21">
        <v>3.1826573E7</v>
      </c>
      <c r="D8" s="21">
        <v>2.9362329E7</v>
      </c>
      <c r="E8" s="21">
        <v>1.8780756E7</v>
      </c>
      <c r="F8" s="21">
        <v>1.7341965E7</v>
      </c>
      <c r="G8" s="21">
        <v>7028817.0</v>
      </c>
      <c r="H8" s="21">
        <v>5146388.0</v>
      </c>
      <c r="I8" s="21">
        <v>7390977.0</v>
      </c>
      <c r="J8" s="85">
        <f t="shared" si="1"/>
        <v>170602627</v>
      </c>
    </row>
    <row r="9" ht="11.25" customHeight="1">
      <c r="A9" s="23">
        <v>1999.0</v>
      </c>
      <c r="B9" s="21">
        <v>3.1972985E7</v>
      </c>
      <c r="C9" s="21">
        <v>2.2154643E7</v>
      </c>
      <c r="D9" s="21">
        <v>3.1615397E7</v>
      </c>
      <c r="E9" s="21">
        <v>3.2045317E7</v>
      </c>
      <c r="F9" s="21">
        <v>1.4857112E7</v>
      </c>
      <c r="G9" s="21">
        <v>8579370.0</v>
      </c>
      <c r="H9" s="21">
        <v>4371991.0</v>
      </c>
      <c r="I9" s="21">
        <v>8011352.0</v>
      </c>
      <c r="J9" s="85">
        <f t="shared" si="1"/>
        <v>153608167</v>
      </c>
    </row>
    <row r="10" ht="11.25" customHeight="1">
      <c r="A10" s="23">
        <v>2000.0</v>
      </c>
      <c r="B10" s="21">
        <v>3.1980252E7</v>
      </c>
      <c r="C10" s="21">
        <v>3.2431726E7</v>
      </c>
      <c r="D10" s="21">
        <v>3.3800422E7</v>
      </c>
      <c r="E10" s="21">
        <v>2.4140102E7</v>
      </c>
      <c r="F10" s="21">
        <v>2.2819145E7</v>
      </c>
      <c r="G10" s="21">
        <v>6621175.0</v>
      </c>
      <c r="H10" s="21">
        <v>5518975.0</v>
      </c>
      <c r="I10" s="21">
        <v>8445718.0</v>
      </c>
      <c r="J10" s="85">
        <f t="shared" si="1"/>
        <v>165757515</v>
      </c>
    </row>
    <row r="11" ht="11.25" customHeight="1">
      <c r="A11" s="23">
        <v>2001.0</v>
      </c>
      <c r="B11" s="21">
        <v>3.3098925E7</v>
      </c>
      <c r="C11" s="21">
        <v>6.0448458E7</v>
      </c>
      <c r="D11" s="21">
        <v>3.2904871E7</v>
      </c>
      <c r="E11" s="21">
        <v>1.8236153E7</v>
      </c>
      <c r="F11" s="21">
        <v>2.1255375E7</v>
      </c>
      <c r="G11" s="21">
        <v>6933005.0</v>
      </c>
      <c r="H11" s="21">
        <v>6202926.0</v>
      </c>
      <c r="I11" s="21">
        <v>8374620.0</v>
      </c>
      <c r="J11" s="85">
        <f t="shared" si="1"/>
        <v>187454333</v>
      </c>
    </row>
    <row r="12" ht="11.25" customHeight="1">
      <c r="A12" s="23">
        <v>2002.0</v>
      </c>
      <c r="B12" s="21">
        <v>4.7581103E7</v>
      </c>
      <c r="C12" s="21">
        <v>3.6126985E7</v>
      </c>
      <c r="D12" s="21">
        <v>3.6741952E7</v>
      </c>
      <c r="E12" s="21">
        <v>2.2928886E7</v>
      </c>
      <c r="F12" s="21">
        <v>2.0833315E7</v>
      </c>
      <c r="G12" s="21">
        <v>7348599.0</v>
      </c>
      <c r="H12" s="21">
        <v>4249156.0</v>
      </c>
      <c r="I12" s="21">
        <v>8599647.0</v>
      </c>
      <c r="J12" s="85">
        <f t="shared" si="1"/>
        <v>184409643</v>
      </c>
    </row>
    <row r="13" ht="11.25" customHeight="1">
      <c r="A13" s="23">
        <v>2003.0</v>
      </c>
      <c r="B13" s="21">
        <v>2.5063176E7</v>
      </c>
      <c r="C13" s="21">
        <v>3.6947006E7</v>
      </c>
      <c r="D13" s="21">
        <v>4.1887985E7</v>
      </c>
      <c r="E13" s="21">
        <v>2.4718111E7</v>
      </c>
      <c r="F13" s="21">
        <v>2.2640696E7</v>
      </c>
      <c r="G13" s="21">
        <v>8384356.0</v>
      </c>
      <c r="H13" s="21">
        <v>5493356.0</v>
      </c>
      <c r="I13" s="21">
        <v>8322585.0</v>
      </c>
      <c r="J13" s="85">
        <f t="shared" si="1"/>
        <v>173457271</v>
      </c>
    </row>
    <row r="14" ht="11.25" customHeight="1">
      <c r="A14" s="23">
        <v>2004.0</v>
      </c>
      <c r="B14" s="21">
        <v>3.7132402E7</v>
      </c>
      <c r="C14" s="21">
        <v>3.9642035E7</v>
      </c>
      <c r="D14" s="21">
        <v>4.2166521E7</v>
      </c>
      <c r="E14" s="21">
        <v>3.1211997E7</v>
      </c>
      <c r="F14" s="21">
        <v>2.3155245E7</v>
      </c>
      <c r="G14" s="21">
        <v>7701232.0</v>
      </c>
      <c r="H14" s="21">
        <v>4133096.0</v>
      </c>
      <c r="I14" s="21">
        <v>9413497.0</v>
      </c>
      <c r="J14" s="85">
        <f t="shared" si="1"/>
        <v>194556025</v>
      </c>
    </row>
    <row r="15" ht="11.25" customHeight="1">
      <c r="A15" s="23">
        <v>2005.0</v>
      </c>
      <c r="B15" s="21">
        <v>2.2910375E7</v>
      </c>
      <c r="C15" s="21">
        <v>3.7255002E7</v>
      </c>
      <c r="D15" s="21">
        <v>3.9064009E7</v>
      </c>
      <c r="E15" s="21">
        <v>3.0258379E7</v>
      </c>
      <c r="F15" s="21">
        <v>2.145048E7</v>
      </c>
      <c r="G15" s="21">
        <v>1.0100979E7</v>
      </c>
      <c r="H15" s="21">
        <v>4681224.0</v>
      </c>
      <c r="I15" s="21">
        <v>8715857.0</v>
      </c>
      <c r="J15" s="85">
        <f t="shared" si="1"/>
        <v>174436305</v>
      </c>
    </row>
    <row r="16" ht="11.25" customHeight="1">
      <c r="A16" s="23">
        <v>2006.0</v>
      </c>
      <c r="B16" s="21">
        <v>3.7120896E7</v>
      </c>
      <c r="C16" s="21">
        <v>3.2495772E7</v>
      </c>
      <c r="D16" s="21">
        <v>3.4503065E7</v>
      </c>
      <c r="E16" s="21">
        <v>3.6856199E7</v>
      </c>
      <c r="F16" s="21">
        <v>2.4490611E7</v>
      </c>
      <c r="G16" s="21">
        <v>7811922.0</v>
      </c>
      <c r="H16" s="21">
        <v>5186893.0</v>
      </c>
      <c r="I16" s="21">
        <v>9056402.0</v>
      </c>
      <c r="J16" s="85">
        <f t="shared" si="1"/>
        <v>187521760</v>
      </c>
    </row>
    <row r="17" ht="11.25" customHeight="1">
      <c r="A17" s="23">
        <v>2007.0</v>
      </c>
      <c r="B17" s="21">
        <v>4.1160889E7</v>
      </c>
      <c r="C17" s="21">
        <v>1.7119218E7</v>
      </c>
      <c r="D17" s="21">
        <v>3.6407091E7</v>
      </c>
      <c r="E17" s="21">
        <v>2.6289688E7</v>
      </c>
      <c r="F17" s="21">
        <v>3.1159145E7</v>
      </c>
      <c r="G17" s="21">
        <v>1.0671311E7</v>
      </c>
      <c r="H17" s="21">
        <v>5682518.0</v>
      </c>
      <c r="I17" s="21">
        <v>8344125.0</v>
      </c>
      <c r="J17" s="85">
        <f t="shared" si="1"/>
        <v>176833985</v>
      </c>
    </row>
    <row r="18" ht="11.25" customHeight="1">
      <c r="A18" s="23">
        <v>2008.0</v>
      </c>
      <c r="B18" s="21">
        <v>3.5817285E7</v>
      </c>
      <c r="C18" s="21">
        <v>2.8175548E7</v>
      </c>
      <c r="D18" s="21">
        <v>4.2808636E7</v>
      </c>
      <c r="E18" s="21">
        <v>3.4446899E7</v>
      </c>
      <c r="F18" s="21">
        <v>2.4120573E7</v>
      </c>
      <c r="G18" s="21">
        <v>7736027.0</v>
      </c>
      <c r="H18" s="21">
        <v>6065983.0</v>
      </c>
      <c r="I18" s="21">
        <v>9349409.0</v>
      </c>
      <c r="J18" s="85">
        <f t="shared" si="1"/>
        <v>188520360</v>
      </c>
    </row>
    <row r="19" ht="11.25" customHeight="1">
      <c r="A19" s="23">
        <v>2009.0</v>
      </c>
      <c r="B19" s="21">
        <v>3.8881528E7</v>
      </c>
      <c r="C19" s="21">
        <v>3.8758061E7</v>
      </c>
      <c r="D19" s="21">
        <v>4.0745814E7</v>
      </c>
      <c r="E19" s="21">
        <v>3.5716702E7</v>
      </c>
      <c r="F19" s="21">
        <v>2.0891086E7</v>
      </c>
      <c r="G19" s="21">
        <v>1.0964553E7</v>
      </c>
      <c r="H19" s="21">
        <v>5038350.0</v>
      </c>
      <c r="I19" s="21">
        <v>8713035.0</v>
      </c>
      <c r="J19" s="85">
        <f t="shared" si="1"/>
        <v>199709129</v>
      </c>
    </row>
    <row r="20" ht="11.25" customHeight="1">
      <c r="A20" s="23">
        <v>2010.0</v>
      </c>
      <c r="B20" s="21">
        <v>3.7573456E7</v>
      </c>
      <c r="C20" s="21">
        <v>5.5939379E7</v>
      </c>
      <c r="D20" s="21">
        <v>3.3408158E7</v>
      </c>
      <c r="E20" s="21">
        <v>3.0026038E7</v>
      </c>
      <c r="F20" s="21">
        <v>2.4420438E7</v>
      </c>
      <c r="G20" s="21">
        <v>8577177.0</v>
      </c>
      <c r="H20" s="21">
        <v>5337438.0</v>
      </c>
      <c r="I20" s="21">
        <v>9826172.0</v>
      </c>
      <c r="J20" s="85">
        <f t="shared" si="1"/>
        <v>205108256</v>
      </c>
    </row>
    <row r="21" ht="11.25" customHeight="1">
      <c r="A21" s="23">
        <v>2011.0</v>
      </c>
      <c r="B21" s="21">
        <v>4.1324076E7</v>
      </c>
      <c r="C21" s="21">
        <v>4.1194353E7</v>
      </c>
      <c r="D21" s="21">
        <v>4.5562438E7</v>
      </c>
      <c r="E21" s="21">
        <v>4.0641046E7</v>
      </c>
      <c r="F21" s="21">
        <v>2.3720427E7</v>
      </c>
      <c r="G21" s="21">
        <v>8283047.0</v>
      </c>
      <c r="H21" s="21">
        <v>4304992.0</v>
      </c>
      <c r="I21" s="21">
        <v>9698189.0</v>
      </c>
      <c r="J21" s="85">
        <f t="shared" si="1"/>
        <v>214728568</v>
      </c>
    </row>
    <row r="22" ht="11.25" customHeight="1">
      <c r="A22" s="23">
        <v>2012.0</v>
      </c>
      <c r="B22" s="21">
        <v>3.6306415E7</v>
      </c>
      <c r="C22" s="21">
        <v>3.7308593E7</v>
      </c>
      <c r="D22" s="21">
        <v>4.7263394E7</v>
      </c>
      <c r="E22" s="21">
        <v>2.910366E7</v>
      </c>
      <c r="F22" s="21">
        <v>2.6658123E7</v>
      </c>
      <c r="G22" s="21">
        <v>9265522.0</v>
      </c>
      <c r="H22" s="21">
        <v>5983068.0</v>
      </c>
      <c r="I22" s="21">
        <v>9168599.0</v>
      </c>
      <c r="J22" s="85">
        <f t="shared" si="1"/>
        <v>201057374</v>
      </c>
    </row>
    <row r="23" ht="11.25" customHeight="1">
      <c r="A23" s="23">
        <v>2013.0</v>
      </c>
      <c r="B23" s="21">
        <v>1.7354646E7</v>
      </c>
      <c r="C23" s="21">
        <v>4.093902E7</v>
      </c>
      <c r="D23" s="21">
        <v>5.0988916E7</v>
      </c>
      <c r="E23" s="21">
        <v>2.6266938E7</v>
      </c>
      <c r="F23" s="21">
        <v>3.0252096E7</v>
      </c>
      <c r="G23" s="21">
        <v>1.0474415E7</v>
      </c>
      <c r="H23" s="21">
        <v>5375482.0</v>
      </c>
      <c r="I23" s="21">
        <v>9412221.0</v>
      </c>
      <c r="J23" s="85">
        <f t="shared" si="1"/>
        <v>191063734</v>
      </c>
    </row>
    <row r="24" ht="11.25" customHeight="1">
      <c r="A24" s="23">
        <v>2014.0</v>
      </c>
      <c r="B24" s="21">
        <v>2.691519E7</v>
      </c>
      <c r="C24" s="21">
        <v>5.0972574E7</v>
      </c>
      <c r="D24" s="21">
        <v>4.7977687E7</v>
      </c>
      <c r="E24" s="21">
        <v>2.4671651E7</v>
      </c>
      <c r="F24" s="21">
        <v>2.9529017E7</v>
      </c>
      <c r="G24" s="21">
        <v>1.0370288E7</v>
      </c>
      <c r="H24" s="21">
        <v>5367506.0</v>
      </c>
      <c r="I24" s="21">
        <v>9882004.0</v>
      </c>
      <c r="J24" s="85">
        <f t="shared" si="1"/>
        <v>205685917</v>
      </c>
    </row>
    <row r="25" ht="11.25" customHeight="1">
      <c r="A25" s="23">
        <v>2015.0</v>
      </c>
      <c r="B25" s="21">
        <v>5.1168607E7</v>
      </c>
      <c r="C25" s="21">
        <v>3.7693362E7</v>
      </c>
      <c r="D25" s="21">
        <v>2.7348389E7</v>
      </c>
      <c r="E25" s="21">
        <v>3.7415344E7</v>
      </c>
      <c r="F25" s="21">
        <v>2.3264803E7</v>
      </c>
      <c r="G25" s="21">
        <v>9053668.0</v>
      </c>
      <c r="H25" s="21">
        <v>5972525.0</v>
      </c>
      <c r="I25" s="21">
        <v>1.0327421E7</v>
      </c>
      <c r="J25" s="85">
        <f t="shared" si="1"/>
        <v>202244119</v>
      </c>
    </row>
    <row r="26" ht="11.25" customHeight="1">
      <c r="A26" s="23">
        <v>2016.0</v>
      </c>
      <c r="B26" s="21">
        <v>1.3895136E7</v>
      </c>
      <c r="C26" s="21">
        <v>6.7390793E7</v>
      </c>
      <c r="D26" s="21">
        <v>3.9003716E7</v>
      </c>
      <c r="E26" s="21">
        <v>3.6497886E7</v>
      </c>
      <c r="F26" s="21">
        <v>2.4901882E7</v>
      </c>
      <c r="G26" s="21">
        <v>1.1428059E7</v>
      </c>
      <c r="H26" s="21">
        <v>5762492.0</v>
      </c>
      <c r="I26" s="21">
        <v>1.0840316E7</v>
      </c>
      <c r="J26" s="85">
        <f t="shared" si="1"/>
        <v>209720280</v>
      </c>
    </row>
    <row r="27" ht="11.25" customHeight="1">
      <c r="A27" s="23">
        <v>2017.0</v>
      </c>
      <c r="B27" s="21">
        <v>1.9747665E7</v>
      </c>
      <c r="C27" s="21">
        <v>5.9489833E7</v>
      </c>
      <c r="D27" s="21">
        <v>4.4938397E7</v>
      </c>
      <c r="E27" s="21">
        <v>2.6637065E7</v>
      </c>
      <c r="F27" s="21">
        <v>2.7165469E7</v>
      </c>
      <c r="G27" s="21">
        <v>1.0102706E7</v>
      </c>
      <c r="H27" s="21">
        <v>7344246.0</v>
      </c>
      <c r="I27" s="21">
        <v>1.0444269E7</v>
      </c>
      <c r="J27" s="85">
        <f t="shared" si="1"/>
        <v>205869650</v>
      </c>
    </row>
    <row r="28" ht="11.25" customHeight="1">
      <c r="A28" s="23">
        <v>2018.0</v>
      </c>
      <c r="B28" s="21">
        <v>2.6320611E7</v>
      </c>
      <c r="C28" s="21">
        <v>4.9108981E7</v>
      </c>
      <c r="D28" s="21">
        <v>2.9820512E7</v>
      </c>
      <c r="E28" s="21">
        <v>3.7592728E7</v>
      </c>
      <c r="F28" s="21">
        <v>2.556866E7</v>
      </c>
      <c r="G28" s="21">
        <v>1.1229233E7</v>
      </c>
      <c r="H28" s="21">
        <v>5753339.0</v>
      </c>
      <c r="I28" s="21">
        <v>1.179476E7</v>
      </c>
      <c r="J28" s="85">
        <f t="shared" si="1"/>
        <v>197188824</v>
      </c>
    </row>
    <row r="29" ht="11.25" customHeight="1">
      <c r="A29" s="23">
        <v>2019.0</v>
      </c>
      <c r="B29" s="21">
        <v>4.4610822E7</v>
      </c>
      <c r="C29" s="21">
        <v>3.8540146E7</v>
      </c>
      <c r="D29" s="21">
        <v>4.1204334E7</v>
      </c>
      <c r="E29" s="21">
        <v>3.5468434E7</v>
      </c>
      <c r="F29" s="21">
        <v>2.1204419E7</v>
      </c>
      <c r="G29" s="21">
        <v>1.1030585E7</v>
      </c>
      <c r="H29" s="21">
        <v>6396673.0</v>
      </c>
      <c r="I29" s="21">
        <v>1.090298E7</v>
      </c>
      <c r="J29" s="85">
        <f t="shared" si="1"/>
        <v>209358393</v>
      </c>
    </row>
    <row r="30" ht="11.25" customHeight="1">
      <c r="A30" s="23">
        <v>2020.0</v>
      </c>
      <c r="B30" s="21">
        <v>0.0</v>
      </c>
      <c r="C30" s="21">
        <v>6688044.0</v>
      </c>
      <c r="D30" s="21">
        <v>1.2962187E7</v>
      </c>
      <c r="E30" s="21">
        <v>1.4594734E7</v>
      </c>
      <c r="F30" s="21">
        <v>1.351457E7</v>
      </c>
      <c r="G30" s="21">
        <v>6004074.0</v>
      </c>
      <c r="H30" s="21">
        <v>3119268.0</v>
      </c>
      <c r="I30" s="21">
        <v>6793054.0</v>
      </c>
      <c r="J30" s="85">
        <f t="shared" si="1"/>
        <v>63675931</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3" width="10.0"/>
    <col customWidth="1" min="4" max="8" width="10.86"/>
    <col customWidth="1" min="9" max="9" width="10.14"/>
    <col customWidth="1" min="10" max="10" width="7.86"/>
  </cols>
  <sheetData>
    <row r="1" ht="11.25" customHeight="1">
      <c r="A1" s="62" t="s">
        <v>29</v>
      </c>
      <c r="B1" s="79" t="s">
        <v>100</v>
      </c>
      <c r="C1" s="79" t="s">
        <v>101</v>
      </c>
      <c r="D1" s="79" t="s">
        <v>102</v>
      </c>
      <c r="E1" s="79" t="s">
        <v>103</v>
      </c>
      <c r="F1" s="79" t="s">
        <v>104</v>
      </c>
      <c r="G1" s="79" t="s">
        <v>105</v>
      </c>
      <c r="H1" s="79" t="s">
        <v>106</v>
      </c>
      <c r="I1" s="79" t="s">
        <v>107</v>
      </c>
      <c r="J1" s="18" t="s">
        <v>39</v>
      </c>
    </row>
    <row r="2" ht="11.25" customHeight="1">
      <c r="A2" s="23">
        <v>1992.0</v>
      </c>
      <c r="B2" s="21">
        <v>4.860161956E7</v>
      </c>
      <c r="C2" s="21">
        <v>1.0864903268E8</v>
      </c>
      <c r="D2" s="21">
        <v>1.44321389E8</v>
      </c>
      <c r="E2" s="21">
        <v>1.2443750709E8</v>
      </c>
      <c r="F2" s="21">
        <v>8.207516847E7</v>
      </c>
      <c r="G2" s="21">
        <v>2.912736554E7</v>
      </c>
      <c r="H2" s="21">
        <v>1.913358109E7</v>
      </c>
      <c r="I2" s="21">
        <v>4.44780186E7</v>
      </c>
      <c r="J2" s="85">
        <f t="shared" ref="J2:J30" si="1">SUM(B2:I2)</f>
        <v>600823682</v>
      </c>
    </row>
    <row r="3" ht="11.25" customHeight="1">
      <c r="A3" s="23">
        <v>1993.0</v>
      </c>
      <c r="B3" s="21">
        <v>1.6185119674E8</v>
      </c>
      <c r="C3" s="21">
        <v>9.145606358E7</v>
      </c>
      <c r="D3" s="21">
        <v>1.6112520954E8</v>
      </c>
      <c r="E3" s="21">
        <v>1.1167328149E8</v>
      </c>
      <c r="F3" s="21">
        <v>7.599875028E7</v>
      </c>
      <c r="G3" s="21">
        <v>2.652162429E7</v>
      </c>
      <c r="H3" s="21">
        <v>2.054354932E7</v>
      </c>
      <c r="I3" s="21">
        <v>3.975063509E7</v>
      </c>
      <c r="J3" s="85">
        <f t="shared" si="1"/>
        <v>688920310.3</v>
      </c>
    </row>
    <row r="4" ht="11.25" customHeight="1">
      <c r="A4" s="23">
        <v>1994.0</v>
      </c>
      <c r="B4" s="21">
        <v>9.308560066E7</v>
      </c>
      <c r="C4" s="21">
        <v>1.7184662161E8</v>
      </c>
      <c r="D4" s="21">
        <v>1.2588832517E8</v>
      </c>
      <c r="E4" s="21">
        <v>7.86525934E7</v>
      </c>
      <c r="F4" s="21">
        <v>8.217467382E7</v>
      </c>
      <c r="G4" s="21">
        <v>4.383251513E7</v>
      </c>
      <c r="H4" s="21">
        <v>1.744374993E7</v>
      </c>
      <c r="I4" s="21">
        <v>4.05950912E7</v>
      </c>
      <c r="J4" s="85">
        <f t="shared" si="1"/>
        <v>653519170.9</v>
      </c>
    </row>
    <row r="5" ht="11.25" customHeight="1">
      <c r="A5" s="23">
        <v>1995.0</v>
      </c>
      <c r="B5" s="21">
        <v>8.289869584E7</v>
      </c>
      <c r="C5" s="21">
        <v>1.4551324797E8</v>
      </c>
      <c r="D5" s="21">
        <v>1.798379542E8</v>
      </c>
      <c r="E5" s="21">
        <v>1.1202698259E8</v>
      </c>
      <c r="F5" s="21">
        <v>8.619070602E7</v>
      </c>
      <c r="G5" s="21">
        <v>2.871291705E7</v>
      </c>
      <c r="H5" s="21">
        <v>1.890658879E7</v>
      </c>
      <c r="I5" s="21">
        <v>3.60394326E7</v>
      </c>
      <c r="J5" s="85">
        <f t="shared" si="1"/>
        <v>690126525.1</v>
      </c>
    </row>
    <row r="6" ht="11.25" customHeight="1">
      <c r="A6" s="23">
        <v>1996.0</v>
      </c>
      <c r="B6" s="21">
        <v>1.3352454979E8</v>
      </c>
      <c r="C6" s="21">
        <v>1.4419671263E8</v>
      </c>
      <c r="D6" s="21">
        <v>1.5167232284E8</v>
      </c>
      <c r="E6" s="21">
        <v>1.1987691027E8</v>
      </c>
      <c r="F6" s="21">
        <v>8.635309124E7</v>
      </c>
      <c r="G6" s="21">
        <v>4.082165904E7</v>
      </c>
      <c r="H6" s="21">
        <v>1.891762012E7</v>
      </c>
      <c r="I6" s="21">
        <v>3.061550475E7</v>
      </c>
      <c r="J6" s="85">
        <f t="shared" si="1"/>
        <v>725978370.7</v>
      </c>
    </row>
    <row r="7" ht="11.25" customHeight="1">
      <c r="A7" s="23">
        <v>1997.0</v>
      </c>
      <c r="B7" s="21">
        <v>1.4616076673E8</v>
      </c>
      <c r="C7" s="21">
        <v>1.7216530821E8</v>
      </c>
      <c r="D7" s="21">
        <v>1.8133823481E8</v>
      </c>
      <c r="E7" s="21">
        <v>1.1425284818E8</v>
      </c>
      <c r="F7" s="21">
        <v>9.173453732E7</v>
      </c>
      <c r="G7" s="21">
        <v>3.184947788E7</v>
      </c>
      <c r="H7" s="21">
        <v>1.805354711E7</v>
      </c>
      <c r="I7" s="21">
        <v>3.461635099E7</v>
      </c>
      <c r="J7" s="85">
        <f t="shared" si="1"/>
        <v>790171071.2</v>
      </c>
    </row>
    <row r="8" ht="11.25" customHeight="1">
      <c r="A8" s="23">
        <v>1998.0</v>
      </c>
      <c r="B8" s="21">
        <v>2.962939907E8</v>
      </c>
      <c r="C8" s="21">
        <v>1.7418653561E8</v>
      </c>
      <c r="D8" s="21">
        <v>1.594734586E8</v>
      </c>
      <c r="E8" s="21">
        <v>1.0210215037E8</v>
      </c>
      <c r="F8" s="21">
        <v>9.286249416E7</v>
      </c>
      <c r="G8" s="21">
        <v>3.594266559E7</v>
      </c>
      <c r="H8" s="21">
        <v>2.451489523E7</v>
      </c>
      <c r="I8" s="21">
        <v>3.164982495E7</v>
      </c>
      <c r="J8" s="85">
        <f t="shared" si="1"/>
        <v>917026015.2</v>
      </c>
    </row>
    <row r="9" ht="11.25" customHeight="1">
      <c r="A9" s="23">
        <v>1999.0</v>
      </c>
      <c r="B9" s="21">
        <v>1.7489776935E8</v>
      </c>
      <c r="C9" s="21">
        <v>1.1255228383E8</v>
      </c>
      <c r="D9" s="21">
        <v>1.7418249248E8</v>
      </c>
      <c r="E9" s="21">
        <v>1.7779091669E8</v>
      </c>
      <c r="F9" s="21">
        <v>8.174478617E7</v>
      </c>
      <c r="G9" s="21">
        <v>4.443521356E7</v>
      </c>
      <c r="H9" s="21">
        <v>2.232561582E7</v>
      </c>
      <c r="I9" s="21">
        <v>3.603686087E7</v>
      </c>
      <c r="J9" s="85">
        <f t="shared" si="1"/>
        <v>823965938.8</v>
      </c>
    </row>
    <row r="10" ht="11.25" customHeight="1">
      <c r="A10" s="23">
        <v>2000.0</v>
      </c>
      <c r="B10" s="21">
        <v>1.742733159E8</v>
      </c>
      <c r="C10" s="21">
        <v>1.8082708235E8</v>
      </c>
      <c r="D10" s="21">
        <v>1.844483277E8</v>
      </c>
      <c r="E10" s="21">
        <v>1.3381893291E8</v>
      </c>
      <c r="F10" s="21">
        <v>1.2451649856E8</v>
      </c>
      <c r="G10" s="21">
        <v>3.252280014E7</v>
      </c>
      <c r="H10" s="21">
        <v>2.611953411E7</v>
      </c>
      <c r="I10" s="21">
        <v>3.742465374E7</v>
      </c>
      <c r="J10" s="85">
        <f t="shared" si="1"/>
        <v>893951145.4</v>
      </c>
    </row>
    <row r="11" ht="11.25" customHeight="1">
      <c r="A11" s="23">
        <v>2001.0</v>
      </c>
      <c r="B11" s="21">
        <v>1.8525991543E8</v>
      </c>
      <c r="C11" s="21">
        <v>3.3475972796E8</v>
      </c>
      <c r="D11" s="21">
        <v>1.8257311577E8</v>
      </c>
      <c r="E11" s="21">
        <v>1.0144351825E8</v>
      </c>
      <c r="F11" s="21">
        <v>1.1600567673E8</v>
      </c>
      <c r="G11" s="21">
        <v>3.529184026E7</v>
      </c>
      <c r="H11" s="21">
        <v>3.006829981E7</v>
      </c>
      <c r="I11" s="21">
        <v>3.560534529E7</v>
      </c>
      <c r="J11" s="85">
        <f t="shared" si="1"/>
        <v>1021007440</v>
      </c>
    </row>
    <row r="12" ht="11.25" customHeight="1">
      <c r="A12" s="23">
        <v>2002.0</v>
      </c>
      <c r="B12" s="21">
        <v>2.7062420349E8</v>
      </c>
      <c r="C12" s="21">
        <v>2.0537186644E8</v>
      </c>
      <c r="D12" s="21">
        <v>2.0608302286E8</v>
      </c>
      <c r="E12" s="21">
        <v>1.3248710244E8</v>
      </c>
      <c r="F12" s="21">
        <v>1.1689393586E8</v>
      </c>
      <c r="G12" s="21">
        <v>3.951535897E7</v>
      </c>
      <c r="H12" s="21">
        <v>2.145351975E7</v>
      </c>
      <c r="I12" s="21">
        <v>3.757985662E7</v>
      </c>
      <c r="J12" s="85">
        <f t="shared" si="1"/>
        <v>1030008866</v>
      </c>
    </row>
    <row r="13" ht="11.25" customHeight="1">
      <c r="A13" s="23">
        <v>2003.0</v>
      </c>
      <c r="B13" s="21">
        <v>1.4688769572E8</v>
      </c>
      <c r="C13" s="21">
        <v>2.1866375082E8</v>
      </c>
      <c r="D13" s="21">
        <v>2.4788888706E8</v>
      </c>
      <c r="E13" s="21">
        <v>1.4347135422E8</v>
      </c>
      <c r="F13" s="21">
        <v>1.2699173736E8</v>
      </c>
      <c r="G13" s="21">
        <v>4.656481745E7</v>
      </c>
      <c r="H13" s="21">
        <v>2.911933429E7</v>
      </c>
      <c r="I13" s="21">
        <v>3.651873975E7</v>
      </c>
      <c r="J13" s="85">
        <f t="shared" si="1"/>
        <v>996106316.7</v>
      </c>
    </row>
    <row r="14" ht="11.25" customHeight="1">
      <c r="A14" s="23">
        <v>2004.0</v>
      </c>
      <c r="B14" s="21">
        <v>2.1659577198E8</v>
      </c>
      <c r="C14" s="21">
        <v>2.3814892001E8</v>
      </c>
      <c r="D14" s="21">
        <v>2.5040732982E8</v>
      </c>
      <c r="E14" s="21">
        <v>1.8630565722E8</v>
      </c>
      <c r="F14" s="21">
        <v>1.3525337521E8</v>
      </c>
      <c r="G14" s="21">
        <v>4.373035654E7</v>
      </c>
      <c r="H14" s="21">
        <v>2.102383036E7</v>
      </c>
      <c r="I14" s="21">
        <v>4.282428372E7</v>
      </c>
      <c r="J14" s="85">
        <f t="shared" si="1"/>
        <v>1134289525</v>
      </c>
    </row>
    <row r="15" ht="11.25" customHeight="1">
      <c r="A15" s="23">
        <v>2005.0</v>
      </c>
      <c r="B15" s="21">
        <v>1.3821011312E8</v>
      </c>
      <c r="C15" s="21">
        <v>2.2412546994E8</v>
      </c>
      <c r="D15" s="21">
        <v>2.3253271916E8</v>
      </c>
      <c r="E15" s="21">
        <v>1.8420370628E8</v>
      </c>
      <c r="F15" s="21">
        <v>1.2774125167E8</v>
      </c>
      <c r="G15" s="21">
        <v>5.659013383E7</v>
      </c>
      <c r="H15" s="21">
        <v>2.349773507E7</v>
      </c>
      <c r="I15" s="21">
        <v>3.958808789E7</v>
      </c>
      <c r="J15" s="85">
        <f t="shared" si="1"/>
        <v>1026489217</v>
      </c>
    </row>
    <row r="16" ht="11.25" customHeight="1">
      <c r="A16" s="23">
        <v>2006.0</v>
      </c>
      <c r="B16" s="21">
        <v>2.2710726287E8</v>
      </c>
      <c r="C16" s="21">
        <v>2.0119610212E8</v>
      </c>
      <c r="D16" s="21">
        <v>2.0779876858E8</v>
      </c>
      <c r="E16" s="21">
        <v>2.2168374214E8</v>
      </c>
      <c r="F16" s="21">
        <v>1.4522868629E8</v>
      </c>
      <c r="G16" s="21">
        <v>4.455083736E7</v>
      </c>
      <c r="H16" s="21">
        <v>2.695041283E7</v>
      </c>
      <c r="I16" s="21">
        <v>4.092183832E7</v>
      </c>
      <c r="J16" s="85">
        <f t="shared" si="1"/>
        <v>1115437651</v>
      </c>
    </row>
    <row r="17" ht="11.25" customHeight="1">
      <c r="A17" s="23">
        <v>2007.0</v>
      </c>
      <c r="B17" s="21">
        <v>2.4982406393E8</v>
      </c>
      <c r="C17" s="21">
        <v>1.0493561506E8</v>
      </c>
      <c r="D17" s="21">
        <v>2.2423190607E8</v>
      </c>
      <c r="E17" s="21">
        <v>1.6095971504E8</v>
      </c>
      <c r="F17" s="21">
        <v>1.8603838359E8</v>
      </c>
      <c r="G17" s="21">
        <v>6.219753556E7</v>
      </c>
      <c r="H17" s="21">
        <v>2.87286906E7</v>
      </c>
      <c r="I17" s="21">
        <v>3.743557066E7</v>
      </c>
      <c r="J17" s="85">
        <f t="shared" si="1"/>
        <v>1054351481</v>
      </c>
    </row>
    <row r="18" ht="11.25" customHeight="1">
      <c r="A18" s="23">
        <v>2008.0</v>
      </c>
      <c r="B18" s="21">
        <v>2.1905600883E8</v>
      </c>
      <c r="C18" s="21">
        <v>1.755562333E8</v>
      </c>
      <c r="D18" s="21">
        <v>2.6654926639E8</v>
      </c>
      <c r="E18" s="21">
        <v>2.1060335772E8</v>
      </c>
      <c r="F18" s="21">
        <v>1.4377439759E8</v>
      </c>
      <c r="G18" s="21">
        <v>4.542669675E7</v>
      </c>
      <c r="H18" s="21">
        <v>3.114376608E7</v>
      </c>
      <c r="I18" s="21">
        <v>4.231832356E7</v>
      </c>
      <c r="J18" s="85">
        <f t="shared" si="1"/>
        <v>1134428050</v>
      </c>
    </row>
    <row r="19" ht="11.25" customHeight="1">
      <c r="A19" s="23">
        <v>2009.0</v>
      </c>
      <c r="B19" s="21">
        <v>2.587818336E8</v>
      </c>
      <c r="C19" s="21">
        <v>2.3711843204E8</v>
      </c>
      <c r="D19" s="21">
        <v>2.5815942268E8</v>
      </c>
      <c r="E19" s="21">
        <v>2.1849400406E8</v>
      </c>
      <c r="F19" s="21">
        <v>1.2524865236E8</v>
      </c>
      <c r="G19" s="21">
        <v>6.376659389E7</v>
      </c>
      <c r="H19" s="21">
        <v>2.602932383E7</v>
      </c>
      <c r="I19" s="21">
        <v>3.922000205E7</v>
      </c>
      <c r="J19" s="85">
        <f t="shared" si="1"/>
        <v>1226818265</v>
      </c>
    </row>
    <row r="20" ht="11.25" customHeight="1">
      <c r="A20" s="23">
        <v>2010.0</v>
      </c>
      <c r="B20" s="21">
        <v>2.701203194E8</v>
      </c>
      <c r="C20" s="21">
        <v>3.5066899698E8</v>
      </c>
      <c r="D20" s="21">
        <v>2.1361130919E8</v>
      </c>
      <c r="E20" s="21">
        <v>1.946411914E8</v>
      </c>
      <c r="F20" s="21">
        <v>1.469411289E8</v>
      </c>
      <c r="G20" s="21">
        <v>5.002675113E7</v>
      </c>
      <c r="H20" s="21">
        <v>2.693306327E7</v>
      </c>
      <c r="I20" s="21">
        <v>4.564762778E7</v>
      </c>
      <c r="J20" s="85">
        <f t="shared" si="1"/>
        <v>1298590388</v>
      </c>
    </row>
    <row r="21" ht="11.25" customHeight="1">
      <c r="A21" s="23">
        <v>2011.0</v>
      </c>
      <c r="B21" s="21">
        <v>2.8076926008E8</v>
      </c>
      <c r="C21" s="21">
        <v>2.6959493085E8</v>
      </c>
      <c r="D21" s="21">
        <v>2.9049151317E8</v>
      </c>
      <c r="E21" s="21">
        <v>2.5510212681E8</v>
      </c>
      <c r="F21" s="21">
        <v>1.459420804E8</v>
      </c>
      <c r="G21" s="21">
        <v>4.861308502E7</v>
      </c>
      <c r="H21" s="21">
        <v>2.222300148E7</v>
      </c>
      <c r="I21" s="21">
        <v>4.416793538E7</v>
      </c>
      <c r="J21" s="85">
        <f t="shared" si="1"/>
        <v>1356903933</v>
      </c>
    </row>
    <row r="22" ht="11.25" customHeight="1">
      <c r="A22" s="23">
        <v>2012.0</v>
      </c>
      <c r="B22" s="21">
        <v>2.475151889E8</v>
      </c>
      <c r="C22" s="21">
        <v>2.5185247278E8</v>
      </c>
      <c r="D22" s="21">
        <v>3.0616033264E8</v>
      </c>
      <c r="E22" s="21">
        <v>1.8899769112E8</v>
      </c>
      <c r="F22" s="21">
        <v>1.6683003086E8</v>
      </c>
      <c r="G22" s="21">
        <v>5.449452052E7</v>
      </c>
      <c r="H22" s="21">
        <v>3.131743299E7</v>
      </c>
      <c r="I22" s="21">
        <v>4.16225431E7</v>
      </c>
      <c r="J22" s="85">
        <f t="shared" si="1"/>
        <v>1288790213</v>
      </c>
    </row>
    <row r="23" ht="11.25" customHeight="1">
      <c r="A23" s="23">
        <v>2013.0</v>
      </c>
      <c r="B23" s="21">
        <v>1.2465883927E8</v>
      </c>
      <c r="C23" s="21">
        <v>2.7644749549E8</v>
      </c>
      <c r="D23" s="21">
        <v>3.3461192618E8</v>
      </c>
      <c r="E23" s="21">
        <v>1.7048820844E8</v>
      </c>
      <c r="F23" s="21">
        <v>1.9250000543E8</v>
      </c>
      <c r="G23" s="21">
        <v>6.124039662E7</v>
      </c>
      <c r="H23" s="21">
        <v>2.809001731E7</v>
      </c>
      <c r="I23" s="21">
        <v>4.465256346E7</v>
      </c>
      <c r="J23" s="85">
        <f t="shared" si="1"/>
        <v>1232689452</v>
      </c>
    </row>
    <row r="24" ht="11.25" customHeight="1">
      <c r="A24" s="23">
        <v>2014.0</v>
      </c>
      <c r="B24" s="21">
        <v>1.8129391649E8</v>
      </c>
      <c r="C24" s="21">
        <v>3.3724344444E8</v>
      </c>
      <c r="D24" s="21">
        <v>3.0659344656E8</v>
      </c>
      <c r="E24" s="21">
        <v>1.6074896912E8</v>
      </c>
      <c r="F24" s="21">
        <v>1.8449963214E8</v>
      </c>
      <c r="G24" s="21">
        <v>6.162811341E7</v>
      </c>
      <c r="H24" s="21">
        <v>2.844636856E7</v>
      </c>
      <c r="I24" s="21">
        <v>4.691179461E7</v>
      </c>
      <c r="J24" s="85">
        <f t="shared" si="1"/>
        <v>1307365685</v>
      </c>
    </row>
    <row r="25" ht="11.25" customHeight="1">
      <c r="A25" s="23">
        <v>2015.0</v>
      </c>
      <c r="B25" s="21">
        <v>3.5408399387E8</v>
      </c>
      <c r="C25" s="21">
        <v>2.5257484406E8</v>
      </c>
      <c r="D25" s="21">
        <v>1.716699923E8</v>
      </c>
      <c r="E25" s="21">
        <v>2.4605920578E8</v>
      </c>
      <c r="F25" s="21">
        <v>1.477826045E8</v>
      </c>
      <c r="G25" s="21">
        <v>5.426404595E7</v>
      </c>
      <c r="H25" s="21">
        <v>3.361189707E7</v>
      </c>
      <c r="I25" s="21">
        <v>4.96865099E7</v>
      </c>
      <c r="J25" s="85">
        <f t="shared" si="1"/>
        <v>1309733093</v>
      </c>
    </row>
    <row r="26" ht="11.25" customHeight="1">
      <c r="A26" s="23">
        <v>2016.0</v>
      </c>
      <c r="B26" s="21">
        <v>8.697068022E7</v>
      </c>
      <c r="C26" s="21">
        <v>4.5880252027E8</v>
      </c>
      <c r="D26" s="21">
        <v>2.648960295E8</v>
      </c>
      <c r="E26" s="21">
        <v>2.3963513495E8</v>
      </c>
      <c r="F26" s="21">
        <v>1.6215745771E8</v>
      </c>
      <c r="G26" s="21">
        <v>6.899967643E7</v>
      </c>
      <c r="H26" s="21">
        <v>3.216947378E7</v>
      </c>
      <c r="I26" s="21">
        <v>5.27238229E7</v>
      </c>
      <c r="J26" s="85">
        <f t="shared" si="1"/>
        <v>1366354796</v>
      </c>
    </row>
    <row r="27" ht="11.25" customHeight="1">
      <c r="A27" s="23">
        <v>2017.0</v>
      </c>
      <c r="B27" s="21">
        <v>1.3917977966E8</v>
      </c>
      <c r="C27" s="21">
        <v>4.0994516847E8</v>
      </c>
      <c r="D27" s="21">
        <v>3.0374345721E8</v>
      </c>
      <c r="E27" s="21">
        <v>1.7649394246E8</v>
      </c>
      <c r="F27" s="21">
        <v>1.7549905968E8</v>
      </c>
      <c r="G27" s="21">
        <v>6.29392626E7</v>
      </c>
      <c r="H27" s="21">
        <v>3.928017356E7</v>
      </c>
      <c r="I27" s="21">
        <v>5.077674748E7</v>
      </c>
      <c r="J27" s="85">
        <f t="shared" si="1"/>
        <v>1357857591</v>
      </c>
    </row>
    <row r="28" ht="11.25" customHeight="1">
      <c r="A28" s="23">
        <v>2018.0</v>
      </c>
      <c r="B28" s="21">
        <v>1.7954437264E8</v>
      </c>
      <c r="C28" s="21">
        <v>3.5143092013E8</v>
      </c>
      <c r="D28" s="21">
        <v>2.065712728E8</v>
      </c>
      <c r="E28" s="21">
        <v>2.5154246422E8</v>
      </c>
      <c r="F28" s="21">
        <v>1.6388776258E8</v>
      </c>
      <c r="G28" s="21">
        <v>6.779896804E7</v>
      </c>
      <c r="H28" s="21">
        <v>3.159434078E7</v>
      </c>
      <c r="I28" s="21">
        <v>5.830254666E7</v>
      </c>
      <c r="J28" s="85">
        <f t="shared" si="1"/>
        <v>1310672648</v>
      </c>
    </row>
    <row r="29" ht="11.25" customHeight="1">
      <c r="A29" s="23">
        <v>2019.0</v>
      </c>
      <c r="B29" s="21">
        <v>3.2814879812E8</v>
      </c>
      <c r="C29" s="21">
        <v>2.7268789785E8</v>
      </c>
      <c r="D29" s="21">
        <v>2.865493372E8</v>
      </c>
      <c r="E29" s="21">
        <v>2.4089691845E8</v>
      </c>
      <c r="F29" s="21">
        <v>1.3888211666E8</v>
      </c>
      <c r="G29" s="21">
        <v>6.513457308E7</v>
      </c>
      <c r="H29" s="21">
        <v>3.629504519E7</v>
      </c>
      <c r="I29" s="21">
        <v>5.40837895E7</v>
      </c>
      <c r="J29" s="85">
        <f t="shared" si="1"/>
        <v>1422678476</v>
      </c>
    </row>
    <row r="30" ht="11.25" customHeight="1">
      <c r="A30" s="23">
        <v>2020.0</v>
      </c>
      <c r="B30" s="21">
        <v>0.0</v>
      </c>
      <c r="C30" s="21">
        <v>5.031473626E7</v>
      </c>
      <c r="D30" s="21">
        <v>9.174952437E7</v>
      </c>
      <c r="E30" s="21">
        <v>9.878132896E7</v>
      </c>
      <c r="F30" s="21">
        <v>9.036645477E7</v>
      </c>
      <c r="G30" s="21">
        <v>3.852849867E7</v>
      </c>
      <c r="H30" s="21">
        <v>1.904462259E7</v>
      </c>
      <c r="I30" s="21">
        <v>3.479088858E7</v>
      </c>
      <c r="J30" s="85">
        <f t="shared" si="1"/>
        <v>423576054.2</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3" width="10.0"/>
    <col customWidth="1" min="4" max="8" width="10.86"/>
    <col customWidth="1" min="9" max="9" width="10.14"/>
    <col customWidth="1" min="10" max="10" width="7.86"/>
  </cols>
  <sheetData>
    <row r="1" ht="11.25" customHeight="1">
      <c r="A1" s="62" t="s">
        <v>29</v>
      </c>
      <c r="B1" s="79" t="s">
        <v>100</v>
      </c>
      <c r="C1" s="79" t="s">
        <v>101</v>
      </c>
      <c r="D1" s="79" t="s">
        <v>102</v>
      </c>
      <c r="E1" s="79" t="s">
        <v>103</v>
      </c>
      <c r="F1" s="79" t="s">
        <v>104</v>
      </c>
      <c r="G1" s="79" t="s">
        <v>105</v>
      </c>
      <c r="H1" s="79" t="s">
        <v>106</v>
      </c>
      <c r="I1" s="79" t="s">
        <v>107</v>
      </c>
      <c r="J1" s="18" t="s">
        <v>39</v>
      </c>
    </row>
    <row r="2" ht="11.25" customHeight="1">
      <c r="A2" s="23">
        <v>1992.0</v>
      </c>
      <c r="B2" s="93">
        <v>173160.0</v>
      </c>
      <c r="C2" s="93">
        <v>380993.0</v>
      </c>
      <c r="D2" s="93">
        <v>715600.0</v>
      </c>
      <c r="E2" s="93">
        <v>783856.0</v>
      </c>
      <c r="F2" s="93">
        <v>607577.0</v>
      </c>
      <c r="G2" s="93">
        <v>242459.0</v>
      </c>
      <c r="H2" s="93">
        <v>186315.0</v>
      </c>
      <c r="I2" s="93">
        <v>509032.0</v>
      </c>
      <c r="J2" s="112">
        <f t="shared" ref="J2:J30" si="1">SUM(B2:I2)</f>
        <v>3598992</v>
      </c>
    </row>
    <row r="3" ht="11.25" customHeight="1">
      <c r="A3" s="23">
        <v>1993.0</v>
      </c>
      <c r="B3" s="93">
        <v>447011.0</v>
      </c>
      <c r="C3" s="93">
        <v>381760.0</v>
      </c>
      <c r="D3" s="93">
        <v>845648.0</v>
      </c>
      <c r="E3" s="93">
        <v>656892.0</v>
      </c>
      <c r="F3" s="93">
        <v>517748.0</v>
      </c>
      <c r="G3" s="93">
        <v>232332.0</v>
      </c>
      <c r="H3" s="93">
        <v>192405.0</v>
      </c>
      <c r="I3" s="93">
        <v>443697.0</v>
      </c>
      <c r="J3" s="112">
        <f t="shared" si="1"/>
        <v>3717493</v>
      </c>
    </row>
    <row r="4" ht="11.25" customHeight="1">
      <c r="A4" s="23">
        <v>1994.0</v>
      </c>
      <c r="B4" s="93">
        <v>292252.0</v>
      </c>
      <c r="C4" s="93">
        <v>708670.0</v>
      </c>
      <c r="D4" s="93">
        <v>625791.0</v>
      </c>
      <c r="E4" s="93">
        <v>476249.0</v>
      </c>
      <c r="F4" s="93">
        <v>631594.0</v>
      </c>
      <c r="G4" s="93">
        <v>376033.0</v>
      </c>
      <c r="H4" s="93">
        <v>180803.0</v>
      </c>
      <c r="I4" s="93">
        <v>487217.0</v>
      </c>
      <c r="J4" s="112">
        <f t="shared" si="1"/>
        <v>3778609</v>
      </c>
    </row>
    <row r="5" ht="11.25" customHeight="1">
      <c r="A5" s="23">
        <v>1995.0</v>
      </c>
      <c r="B5" s="93">
        <v>261096.0</v>
      </c>
      <c r="C5" s="93">
        <v>540233.0</v>
      </c>
      <c r="D5" s="93">
        <v>881626.0</v>
      </c>
      <c r="E5" s="93">
        <v>739624.0</v>
      </c>
      <c r="F5" s="93">
        <v>641331.0</v>
      </c>
      <c r="G5" s="93">
        <v>239672.0</v>
      </c>
      <c r="H5" s="93">
        <v>188036.0</v>
      </c>
      <c r="I5" s="93">
        <v>417855.0</v>
      </c>
      <c r="J5" s="112">
        <f t="shared" si="1"/>
        <v>3909473</v>
      </c>
    </row>
    <row r="6" ht="11.25" customHeight="1">
      <c r="A6" s="23">
        <v>1996.0</v>
      </c>
      <c r="B6" s="93">
        <v>422710.0</v>
      </c>
      <c r="C6" s="93">
        <v>611685.0</v>
      </c>
      <c r="D6" s="93">
        <v>733922.0</v>
      </c>
      <c r="E6" s="93">
        <v>807280.0</v>
      </c>
      <c r="F6" s="93">
        <v>696048.0</v>
      </c>
      <c r="G6" s="93">
        <v>379742.0</v>
      </c>
      <c r="H6" s="93">
        <v>195764.0</v>
      </c>
      <c r="I6" s="93">
        <v>364029.0</v>
      </c>
      <c r="J6" s="112">
        <f t="shared" si="1"/>
        <v>4211180</v>
      </c>
    </row>
    <row r="7" ht="11.25" customHeight="1">
      <c r="A7" s="23">
        <v>1997.0</v>
      </c>
      <c r="B7" s="93">
        <v>485123.0</v>
      </c>
      <c r="C7" s="93">
        <v>617733.0</v>
      </c>
      <c r="D7" s="93">
        <v>951291.0</v>
      </c>
      <c r="E7" s="93">
        <v>750925.0</v>
      </c>
      <c r="F7" s="93">
        <v>766146.0</v>
      </c>
      <c r="G7" s="93">
        <v>302979.0</v>
      </c>
      <c r="H7" s="93">
        <v>194844.0</v>
      </c>
      <c r="I7" s="93">
        <v>424377.0</v>
      </c>
      <c r="J7" s="112">
        <f t="shared" si="1"/>
        <v>4493418</v>
      </c>
    </row>
    <row r="8" ht="11.25" customHeight="1">
      <c r="A8" s="23">
        <v>1998.0</v>
      </c>
      <c r="B8" s="93">
        <v>777798.0</v>
      </c>
      <c r="C8" s="93">
        <v>625561.0</v>
      </c>
      <c r="D8" s="93">
        <v>873703.0</v>
      </c>
      <c r="E8" s="93">
        <v>623805.0</v>
      </c>
      <c r="F8" s="93">
        <v>741445.0</v>
      </c>
      <c r="G8" s="93">
        <v>338002.0</v>
      </c>
      <c r="H8" s="93">
        <v>267586.0</v>
      </c>
      <c r="I8" s="93">
        <v>379672.0</v>
      </c>
      <c r="J8" s="112">
        <f t="shared" si="1"/>
        <v>4627572</v>
      </c>
    </row>
    <row r="9" ht="11.25" customHeight="1">
      <c r="A9" s="23">
        <v>1999.0</v>
      </c>
      <c r="B9" s="93">
        <v>498237.0</v>
      </c>
      <c r="C9" s="93">
        <v>499887.0</v>
      </c>
      <c r="D9" s="93">
        <v>983972.0</v>
      </c>
      <c r="E9" s="93">
        <v>1161452.0</v>
      </c>
      <c r="F9" s="93">
        <v>692109.0</v>
      </c>
      <c r="G9" s="93">
        <v>469159.0</v>
      </c>
      <c r="H9" s="93">
        <v>249903.0</v>
      </c>
      <c r="I9" s="93">
        <v>444278.0</v>
      </c>
      <c r="J9" s="112">
        <f t="shared" si="1"/>
        <v>4998997</v>
      </c>
    </row>
    <row r="10" ht="11.25" customHeight="1">
      <c r="A10" s="23">
        <v>2000.0</v>
      </c>
      <c r="B10" s="93">
        <v>508384.0</v>
      </c>
      <c r="C10" s="93">
        <v>739184.0</v>
      </c>
      <c r="D10" s="93">
        <v>987271.0</v>
      </c>
      <c r="E10" s="93">
        <v>918565.0</v>
      </c>
      <c r="F10" s="93">
        <v>988340.0</v>
      </c>
      <c r="G10" s="93">
        <v>330244.0</v>
      </c>
      <c r="H10" s="93">
        <v>296710.0</v>
      </c>
      <c r="I10" s="93">
        <v>481473.0</v>
      </c>
      <c r="J10" s="112">
        <f t="shared" si="1"/>
        <v>5250171</v>
      </c>
    </row>
    <row r="11" ht="11.25" customHeight="1">
      <c r="A11" s="23">
        <v>2001.0</v>
      </c>
      <c r="B11" s="93">
        <v>514822.0</v>
      </c>
      <c r="C11" s="93">
        <v>1326121.0</v>
      </c>
      <c r="D11" s="93">
        <v>948356.0</v>
      </c>
      <c r="E11" s="93">
        <v>673720.0</v>
      </c>
      <c r="F11" s="93">
        <v>967981.0</v>
      </c>
      <c r="G11" s="93">
        <v>343064.0</v>
      </c>
      <c r="H11" s="93">
        <v>331793.0</v>
      </c>
      <c r="I11" s="93">
        <v>427863.0</v>
      </c>
      <c r="J11" s="112">
        <f t="shared" si="1"/>
        <v>5533720</v>
      </c>
    </row>
    <row r="12" ht="11.25" customHeight="1">
      <c r="A12" s="23">
        <v>2002.0</v>
      </c>
      <c r="B12" s="93">
        <v>659040.0</v>
      </c>
      <c r="C12" s="93">
        <v>853423.0</v>
      </c>
      <c r="D12" s="93">
        <v>1135330.0</v>
      </c>
      <c r="E12" s="93">
        <v>918003.0</v>
      </c>
      <c r="F12" s="93">
        <v>984958.0</v>
      </c>
      <c r="G12" s="93">
        <v>388168.0</v>
      </c>
      <c r="H12" s="93">
        <v>254256.0</v>
      </c>
      <c r="I12" s="93">
        <v>431065.0</v>
      </c>
      <c r="J12" s="112">
        <f t="shared" si="1"/>
        <v>5624243</v>
      </c>
    </row>
    <row r="13" ht="11.25" customHeight="1">
      <c r="A13" s="23">
        <v>2003.0</v>
      </c>
      <c r="B13" s="93">
        <v>326421.0</v>
      </c>
      <c r="C13" s="93">
        <v>780444.0</v>
      </c>
      <c r="D13" s="93">
        <v>1382849.0</v>
      </c>
      <c r="E13" s="93">
        <v>966757.0</v>
      </c>
      <c r="F13" s="93">
        <v>1090776.0</v>
      </c>
      <c r="G13" s="93">
        <v>480855.0</v>
      </c>
      <c r="H13" s="93">
        <v>326318.0</v>
      </c>
      <c r="I13" s="93">
        <v>419096.0</v>
      </c>
      <c r="J13" s="112">
        <f t="shared" si="1"/>
        <v>5773516</v>
      </c>
    </row>
    <row r="14" ht="11.25" customHeight="1">
      <c r="A14" s="23">
        <v>2004.0</v>
      </c>
      <c r="B14" s="93">
        <v>663185.0</v>
      </c>
      <c r="C14" s="93">
        <v>874169.0</v>
      </c>
      <c r="D14" s="93">
        <v>1231785.0</v>
      </c>
      <c r="E14" s="93">
        <v>1112852.0</v>
      </c>
      <c r="F14" s="93">
        <v>1059015.0</v>
      </c>
      <c r="G14" s="93">
        <v>393081.0</v>
      </c>
      <c r="H14" s="93">
        <v>225529.0</v>
      </c>
      <c r="I14" s="93">
        <v>470037.0</v>
      </c>
      <c r="J14" s="112">
        <f t="shared" si="1"/>
        <v>6029653</v>
      </c>
    </row>
    <row r="15" ht="11.25" customHeight="1">
      <c r="A15" s="23">
        <v>2005.0</v>
      </c>
      <c r="B15" s="93">
        <v>409605.0</v>
      </c>
      <c r="C15" s="93">
        <v>843619.0</v>
      </c>
      <c r="D15" s="93">
        <v>1222432.0</v>
      </c>
      <c r="E15" s="93">
        <v>1204060.0</v>
      </c>
      <c r="F15" s="93">
        <v>1079847.0</v>
      </c>
      <c r="G15" s="93">
        <v>557619.0</v>
      </c>
      <c r="H15" s="93">
        <v>274592.0</v>
      </c>
      <c r="I15" s="93">
        <v>471833.0</v>
      </c>
      <c r="J15" s="112">
        <f t="shared" si="1"/>
        <v>6063607</v>
      </c>
    </row>
    <row r="16" ht="11.25" customHeight="1">
      <c r="A16" s="23">
        <v>2006.0</v>
      </c>
      <c r="B16" s="93">
        <v>551962.0</v>
      </c>
      <c r="C16" s="93">
        <v>781451.0</v>
      </c>
      <c r="D16" s="93">
        <v>1068532.0</v>
      </c>
      <c r="E16" s="93">
        <v>1395302.0</v>
      </c>
      <c r="F16" s="93">
        <v>1179055.0</v>
      </c>
      <c r="G16" s="93">
        <v>416545.0</v>
      </c>
      <c r="H16" s="93">
        <v>331975.0</v>
      </c>
      <c r="I16" s="93">
        <v>490256.0</v>
      </c>
      <c r="J16" s="112">
        <f t="shared" si="1"/>
        <v>6215078</v>
      </c>
    </row>
    <row r="17" ht="11.25" customHeight="1">
      <c r="A17" s="23">
        <v>2007.0</v>
      </c>
      <c r="B17" s="93">
        <v>698993.0</v>
      </c>
      <c r="C17" s="93">
        <v>432788.0</v>
      </c>
      <c r="D17" s="93">
        <v>1140678.0</v>
      </c>
      <c r="E17" s="93">
        <v>1031586.0</v>
      </c>
      <c r="F17" s="93">
        <v>1527939.0</v>
      </c>
      <c r="G17" s="93">
        <v>655044.0</v>
      </c>
      <c r="H17" s="93">
        <v>334284.0</v>
      </c>
      <c r="I17" s="93">
        <v>441877.0</v>
      </c>
      <c r="J17" s="112">
        <f t="shared" si="1"/>
        <v>6263189</v>
      </c>
    </row>
    <row r="18" ht="11.25" customHeight="1">
      <c r="A18" s="23">
        <v>2008.0</v>
      </c>
      <c r="B18" s="93">
        <v>491609.0</v>
      </c>
      <c r="C18" s="93">
        <v>735280.0</v>
      </c>
      <c r="D18" s="93">
        <v>1359827.0</v>
      </c>
      <c r="E18" s="93">
        <v>1362008.0</v>
      </c>
      <c r="F18" s="93">
        <v>1224476.0</v>
      </c>
      <c r="G18" s="93">
        <v>476449.0</v>
      </c>
      <c r="H18" s="93">
        <v>379343.0</v>
      </c>
      <c r="I18" s="93">
        <v>517140.0</v>
      </c>
      <c r="J18" s="112">
        <f t="shared" si="1"/>
        <v>6546132</v>
      </c>
    </row>
    <row r="19" ht="11.25" customHeight="1">
      <c r="A19" s="23">
        <v>2009.0</v>
      </c>
      <c r="B19" s="93">
        <v>623687.0</v>
      </c>
      <c r="C19" s="93">
        <v>910911.0</v>
      </c>
      <c r="D19" s="93">
        <v>1254000.0</v>
      </c>
      <c r="E19" s="93">
        <v>1446595.0</v>
      </c>
      <c r="F19" s="93">
        <v>1040093.0</v>
      </c>
      <c r="G19" s="93">
        <v>672371.0</v>
      </c>
      <c r="H19" s="93">
        <v>273905.0</v>
      </c>
      <c r="I19" s="93">
        <v>453268.0</v>
      </c>
      <c r="J19" s="112">
        <f t="shared" si="1"/>
        <v>6674830</v>
      </c>
    </row>
    <row r="20" ht="11.25" customHeight="1">
      <c r="A20" s="23">
        <v>2010.0</v>
      </c>
      <c r="B20" s="93">
        <v>678475.0</v>
      </c>
      <c r="C20" s="93">
        <v>1278539.0</v>
      </c>
      <c r="D20" s="93">
        <v>1108917.0</v>
      </c>
      <c r="E20" s="93">
        <v>1182117.0</v>
      </c>
      <c r="F20" s="93">
        <v>1204275.0</v>
      </c>
      <c r="G20" s="93">
        <v>488262.0</v>
      </c>
      <c r="H20" s="93">
        <v>309950.0</v>
      </c>
      <c r="I20" s="93">
        <v>552743.0</v>
      </c>
      <c r="J20" s="112">
        <f t="shared" si="1"/>
        <v>6803278</v>
      </c>
    </row>
    <row r="21" ht="11.25" customHeight="1">
      <c r="A21" s="23">
        <v>2011.0</v>
      </c>
      <c r="B21" s="93">
        <v>544077.0</v>
      </c>
      <c r="C21" s="93">
        <v>953370.0</v>
      </c>
      <c r="D21" s="93">
        <v>1409291.0</v>
      </c>
      <c r="E21" s="93">
        <v>1614875.0</v>
      </c>
      <c r="F21" s="93">
        <v>1193193.0</v>
      </c>
      <c r="G21" s="93">
        <v>502833.0</v>
      </c>
      <c r="H21" s="93">
        <v>272148.0</v>
      </c>
      <c r="I21" s="93">
        <v>504286.0</v>
      </c>
      <c r="J21" s="112">
        <f t="shared" si="1"/>
        <v>6994073</v>
      </c>
    </row>
    <row r="22" ht="11.25" customHeight="1">
      <c r="A22" s="23">
        <v>2012.0</v>
      </c>
      <c r="B22" s="93">
        <v>666841.0</v>
      </c>
      <c r="C22" s="93">
        <v>938574.0</v>
      </c>
      <c r="D22" s="93">
        <v>1446776.0</v>
      </c>
      <c r="E22" s="93">
        <v>1191364.0</v>
      </c>
      <c r="F22" s="93">
        <v>1436249.0</v>
      </c>
      <c r="G22" s="93">
        <v>571253.0</v>
      </c>
      <c r="H22" s="93">
        <v>385778.0</v>
      </c>
      <c r="I22" s="93">
        <v>462579.0</v>
      </c>
      <c r="J22" s="112">
        <f t="shared" si="1"/>
        <v>7099414</v>
      </c>
    </row>
    <row r="23" ht="11.25" customHeight="1">
      <c r="A23" s="23">
        <v>2013.0</v>
      </c>
      <c r="B23" s="93">
        <v>356964.0</v>
      </c>
      <c r="C23" s="93">
        <v>951452.0</v>
      </c>
      <c r="D23" s="93">
        <v>1611586.0</v>
      </c>
      <c r="E23" s="93">
        <v>1097632.0</v>
      </c>
      <c r="F23" s="93">
        <v>1616902.0</v>
      </c>
      <c r="G23" s="93">
        <v>677764.0</v>
      </c>
      <c r="H23" s="93">
        <v>351890.0</v>
      </c>
      <c r="I23" s="93">
        <v>541400.0</v>
      </c>
      <c r="J23" s="112">
        <f t="shared" si="1"/>
        <v>7205590</v>
      </c>
    </row>
    <row r="24" ht="11.25" customHeight="1">
      <c r="A24" s="23">
        <v>2014.0</v>
      </c>
      <c r="B24" s="93">
        <v>491585.0</v>
      </c>
      <c r="C24" s="93">
        <v>1305712.0</v>
      </c>
      <c r="D24" s="93">
        <v>1497715.0</v>
      </c>
      <c r="E24" s="93">
        <v>1012162.0</v>
      </c>
      <c r="F24" s="93">
        <v>1591893.0</v>
      </c>
      <c r="G24" s="93">
        <v>688457.0</v>
      </c>
      <c r="H24" s="93">
        <v>374253.0</v>
      </c>
      <c r="I24" s="93">
        <v>542836.0</v>
      </c>
      <c r="J24" s="112">
        <f t="shared" si="1"/>
        <v>7504613</v>
      </c>
    </row>
    <row r="25" ht="11.25" customHeight="1">
      <c r="A25" s="23">
        <v>2015.0</v>
      </c>
      <c r="B25" s="93">
        <v>992694.0</v>
      </c>
      <c r="C25" s="93">
        <v>998255.0</v>
      </c>
      <c r="D25" s="93">
        <v>997364.0</v>
      </c>
      <c r="E25" s="93">
        <v>1674231.0</v>
      </c>
      <c r="F25" s="93">
        <v>1296601.0</v>
      </c>
      <c r="G25" s="93">
        <v>662663.0</v>
      </c>
      <c r="H25" s="93">
        <v>447930.0</v>
      </c>
      <c r="I25" s="93">
        <v>632889.0</v>
      </c>
      <c r="J25" s="112">
        <f t="shared" si="1"/>
        <v>7702627</v>
      </c>
    </row>
    <row r="26" ht="11.25" customHeight="1">
      <c r="A26" s="23">
        <v>2016.0</v>
      </c>
      <c r="B26" s="93">
        <v>238552.0</v>
      </c>
      <c r="C26" s="93">
        <v>1689013.0</v>
      </c>
      <c r="D26" s="93">
        <v>1234226.0</v>
      </c>
      <c r="E26" s="93">
        <v>1643338.0</v>
      </c>
      <c r="F26" s="93">
        <v>1318908.0</v>
      </c>
      <c r="G26" s="93">
        <v>759508.0</v>
      </c>
      <c r="H26" s="93">
        <v>420831.0</v>
      </c>
      <c r="I26" s="93">
        <v>625774.0</v>
      </c>
      <c r="J26" s="112">
        <f t="shared" si="1"/>
        <v>7930150</v>
      </c>
    </row>
    <row r="27" ht="11.25" customHeight="1">
      <c r="A27" s="23">
        <v>2017.0</v>
      </c>
      <c r="B27" s="93">
        <v>389698.0</v>
      </c>
      <c r="C27" s="93">
        <v>1520127.0</v>
      </c>
      <c r="D27" s="93">
        <v>1472676.0</v>
      </c>
      <c r="E27" s="93">
        <v>1202063.0</v>
      </c>
      <c r="F27" s="93">
        <v>1617327.0</v>
      </c>
      <c r="G27" s="93">
        <v>739564.0</v>
      </c>
      <c r="H27" s="93">
        <v>520168.0</v>
      </c>
      <c r="I27" s="93">
        <v>611231.0</v>
      </c>
      <c r="J27" s="112">
        <f t="shared" si="1"/>
        <v>8072854</v>
      </c>
    </row>
    <row r="28" ht="11.25" customHeight="1">
      <c r="A28" s="23">
        <v>2018.0</v>
      </c>
      <c r="B28" s="93">
        <v>539396.0</v>
      </c>
      <c r="C28" s="93">
        <v>1347483.0</v>
      </c>
      <c r="D28" s="93">
        <v>1033201.0</v>
      </c>
      <c r="E28" s="93">
        <v>1810050.0</v>
      </c>
      <c r="F28" s="93">
        <v>1618156.0</v>
      </c>
      <c r="G28" s="93">
        <v>874822.0</v>
      </c>
      <c r="H28" s="93">
        <v>408289.0</v>
      </c>
      <c r="I28" s="93">
        <v>707664.0</v>
      </c>
      <c r="J28" s="112">
        <f t="shared" si="1"/>
        <v>8339061</v>
      </c>
    </row>
    <row r="29" ht="11.25" customHeight="1">
      <c r="A29" s="23">
        <v>2019.0</v>
      </c>
      <c r="B29" s="93">
        <v>840458.0</v>
      </c>
      <c r="C29" s="93">
        <v>1157542.0</v>
      </c>
      <c r="D29" s="93">
        <v>1522953.0</v>
      </c>
      <c r="E29" s="93">
        <v>1754963.0</v>
      </c>
      <c r="F29" s="93">
        <v>1275263.0</v>
      </c>
      <c r="G29" s="93">
        <v>782238.0</v>
      </c>
      <c r="H29" s="93">
        <v>484031.0</v>
      </c>
      <c r="I29" s="93">
        <v>649371.0</v>
      </c>
      <c r="J29" s="112">
        <f t="shared" si="1"/>
        <v>8466819</v>
      </c>
    </row>
    <row r="30" ht="11.25" customHeight="1">
      <c r="A30" s="23">
        <v>2020.0</v>
      </c>
      <c r="B30" s="93">
        <v>0.0</v>
      </c>
      <c r="C30" s="93">
        <v>262080.0</v>
      </c>
      <c r="D30" s="93">
        <v>531506.0</v>
      </c>
      <c r="E30" s="93">
        <v>872941.0</v>
      </c>
      <c r="F30" s="93">
        <v>1073743.0</v>
      </c>
      <c r="G30" s="93">
        <v>577294.0</v>
      </c>
      <c r="H30" s="93">
        <v>325754.0</v>
      </c>
      <c r="I30" s="93">
        <v>509125.0</v>
      </c>
      <c r="J30" s="112">
        <f t="shared" si="1"/>
        <v>4152443</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71"/>
    <col customWidth="1" min="2" max="2" width="11.71"/>
    <col customWidth="1" min="3" max="3" width="12.14"/>
    <col customWidth="1" min="4" max="4" width="16.57"/>
    <col customWidth="1" min="5" max="5" width="16.86"/>
  </cols>
  <sheetData>
    <row r="1" ht="11.25" customHeight="1">
      <c r="A1" s="17" t="s">
        <v>29</v>
      </c>
      <c r="B1" s="18" t="s">
        <v>30</v>
      </c>
      <c r="C1" s="18" t="s">
        <v>31</v>
      </c>
      <c r="D1" s="18" t="s">
        <v>32</v>
      </c>
      <c r="E1" s="18" t="s">
        <v>33</v>
      </c>
    </row>
    <row r="2" ht="11.25" customHeight="1">
      <c r="A2" s="19">
        <v>1938.0</v>
      </c>
      <c r="B2" s="18"/>
      <c r="C2" s="20">
        <v>4.525131E8</v>
      </c>
      <c r="D2" s="21"/>
      <c r="E2" s="22"/>
    </row>
    <row r="3" ht="11.25" customHeight="1">
      <c r="A3" s="19">
        <v>1939.0</v>
      </c>
      <c r="B3" s="18"/>
      <c r="C3" s="20">
        <v>3.732555E8</v>
      </c>
      <c r="D3" s="21"/>
      <c r="E3" s="22"/>
    </row>
    <row r="4" ht="11.25" customHeight="1">
      <c r="A4" s="19">
        <v>1940.0</v>
      </c>
      <c r="B4" s="18"/>
      <c r="C4" s="20">
        <v>2.556386E8</v>
      </c>
      <c r="D4" s="21"/>
      <c r="E4" s="22"/>
    </row>
    <row r="5" ht="11.25" customHeight="1">
      <c r="A5" s="23">
        <v>1942.0</v>
      </c>
      <c r="B5" s="18"/>
      <c r="C5" s="20">
        <v>2.815E8</v>
      </c>
      <c r="D5" s="21"/>
      <c r="E5" s="22"/>
    </row>
    <row r="6" ht="11.25" customHeight="1">
      <c r="A6" s="23">
        <v>1943.0</v>
      </c>
      <c r="B6" s="18"/>
      <c r="C6" s="20">
        <v>3.045E8</v>
      </c>
      <c r="D6" s="21"/>
      <c r="E6" s="22"/>
    </row>
    <row r="7" ht="11.25" customHeight="1">
      <c r="A7" s="23">
        <v>1944.0</v>
      </c>
      <c r="B7" s="18"/>
      <c r="C7" s="20">
        <v>2.454E8</v>
      </c>
      <c r="D7" s="21"/>
      <c r="E7" s="22"/>
    </row>
    <row r="8" ht="11.25" customHeight="1">
      <c r="A8" s="23">
        <v>1945.0</v>
      </c>
      <c r="B8" s="18"/>
      <c r="C8" s="20">
        <v>4.02E8</v>
      </c>
      <c r="D8" s="21"/>
      <c r="E8" s="22"/>
    </row>
    <row r="9" ht="11.25" customHeight="1">
      <c r="A9" s="23">
        <v>1946.0</v>
      </c>
      <c r="B9" s="24"/>
      <c r="C9" s="25">
        <v>3.69E8</v>
      </c>
      <c r="D9" s="21"/>
      <c r="E9" s="22"/>
    </row>
    <row r="10" ht="11.25" customHeight="1">
      <c r="A10" s="23">
        <v>1947.0</v>
      </c>
      <c r="B10" s="24"/>
      <c r="C10" s="25">
        <v>4.237E8</v>
      </c>
      <c r="D10" s="25">
        <v>2.138249915771918E7</v>
      </c>
      <c r="E10" s="26">
        <f t="shared" ref="E10:E66" si="1">D10/C10</f>
        <v>0.05046612971</v>
      </c>
    </row>
    <row r="11" ht="11.25" customHeight="1">
      <c r="A11" s="23">
        <v>1948.0</v>
      </c>
      <c r="B11" s="24"/>
      <c r="C11" s="25">
        <v>4.02E8</v>
      </c>
      <c r="D11" s="25">
        <v>3.0037029866286967E7</v>
      </c>
      <c r="E11" s="26">
        <f t="shared" si="1"/>
        <v>0.07471897977</v>
      </c>
    </row>
    <row r="12" ht="11.25" customHeight="1">
      <c r="A12" s="23">
        <v>1949.0</v>
      </c>
      <c r="B12" s="24"/>
      <c r="C12" s="25">
        <v>3.877E8</v>
      </c>
      <c r="D12" s="25">
        <v>3.380404508222338E7</v>
      </c>
      <c r="E12" s="26">
        <f t="shared" si="1"/>
        <v>0.08719124344</v>
      </c>
    </row>
    <row r="13" ht="11.25" customHeight="1">
      <c r="A13" s="23">
        <v>1950.0</v>
      </c>
      <c r="B13" s="24"/>
      <c r="C13" s="25">
        <v>3.707E8</v>
      </c>
      <c r="D13" s="25">
        <v>3.942788932811145E7</v>
      </c>
      <c r="E13" s="26">
        <f t="shared" si="1"/>
        <v>0.1063606402</v>
      </c>
    </row>
    <row r="14" ht="11.25" customHeight="1">
      <c r="A14" s="23">
        <v>1951.0</v>
      </c>
      <c r="B14" s="24"/>
      <c r="C14" s="25">
        <v>3.728E8</v>
      </c>
      <c r="D14" s="25">
        <v>5.075027783833392E7</v>
      </c>
      <c r="E14" s="26">
        <f t="shared" si="1"/>
        <v>0.1361327195</v>
      </c>
    </row>
    <row r="15" ht="11.25" customHeight="1">
      <c r="A15" s="23">
        <v>1952.0</v>
      </c>
      <c r="B15" s="24"/>
      <c r="C15" s="25">
        <v>3.596E8</v>
      </c>
      <c r="D15" s="25">
        <v>5.904045539570429E7</v>
      </c>
      <c r="E15" s="26">
        <f t="shared" si="1"/>
        <v>0.1641836913</v>
      </c>
    </row>
    <row r="16" ht="11.25" customHeight="1">
      <c r="A16" s="23">
        <v>1953.0</v>
      </c>
      <c r="B16" s="24"/>
      <c r="C16" s="25">
        <v>3.706E8</v>
      </c>
      <c r="D16" s="25">
        <v>6.344470750369308E7</v>
      </c>
      <c r="E16" s="26">
        <f t="shared" si="1"/>
        <v>0.1711945696</v>
      </c>
    </row>
    <row r="17" ht="11.25" customHeight="1">
      <c r="A17" s="23">
        <v>1954.0</v>
      </c>
      <c r="B17" s="24"/>
      <c r="C17" s="25">
        <v>3.828E8</v>
      </c>
      <c r="D17" s="25">
        <v>6.933838651009136E7</v>
      </c>
      <c r="E17" s="26">
        <f t="shared" si="1"/>
        <v>0.181134761</v>
      </c>
    </row>
    <row r="18" ht="11.25" customHeight="1">
      <c r="A18" s="23">
        <v>1955.0</v>
      </c>
      <c r="B18" s="24"/>
      <c r="C18" s="25">
        <v>3.948E8</v>
      </c>
      <c r="D18" s="25">
        <v>7.350481815118979E7</v>
      </c>
      <c r="E18" s="26">
        <f t="shared" si="1"/>
        <v>0.1861824168</v>
      </c>
    </row>
    <row r="19" ht="11.25" customHeight="1">
      <c r="A19" s="23">
        <v>1956.0</v>
      </c>
      <c r="B19" s="24"/>
      <c r="C19" s="25">
        <v>3.988E8</v>
      </c>
      <c r="D19" s="25">
        <v>7.585100852647354E7</v>
      </c>
      <c r="E19" s="26">
        <f t="shared" si="1"/>
        <v>0.1901981157</v>
      </c>
    </row>
    <row r="20" ht="11.25" customHeight="1">
      <c r="A20" s="23">
        <v>1957.0</v>
      </c>
      <c r="B20" s="24"/>
      <c r="C20" s="25">
        <v>4.116E8</v>
      </c>
      <c r="D20" s="25">
        <v>8.35649287986865E7</v>
      </c>
      <c r="E20" s="26">
        <f t="shared" si="1"/>
        <v>0.2030246084</v>
      </c>
    </row>
    <row r="21" ht="11.25" customHeight="1">
      <c r="A21" s="23">
        <v>1958.0</v>
      </c>
      <c r="B21" s="24"/>
      <c r="C21" s="25">
        <v>3.71E8</v>
      </c>
      <c r="D21" s="25">
        <v>9.07056407660868E7</v>
      </c>
      <c r="E21" s="26">
        <f t="shared" si="1"/>
        <v>0.2444895978</v>
      </c>
    </row>
    <row r="22" ht="11.25" customHeight="1">
      <c r="A22" s="23">
        <v>1959.0</v>
      </c>
      <c r="B22" s="24"/>
      <c r="C22" s="25">
        <v>3.537E8</v>
      </c>
      <c r="D22" s="25">
        <v>9.073917954987903E7</v>
      </c>
      <c r="E22" s="26">
        <f t="shared" si="1"/>
        <v>0.2565427751</v>
      </c>
    </row>
    <row r="23" ht="11.25" customHeight="1">
      <c r="A23" s="23">
        <v>1960.0</v>
      </c>
      <c r="B23" s="24"/>
      <c r="C23" s="25">
        <v>3.546E8</v>
      </c>
      <c r="D23" s="25">
        <v>1.0090600450944193E8</v>
      </c>
      <c r="E23" s="26">
        <f t="shared" si="1"/>
        <v>0.2845629005</v>
      </c>
    </row>
    <row r="24" ht="11.25" customHeight="1">
      <c r="A24" s="23">
        <v>1961.0</v>
      </c>
      <c r="B24" s="24"/>
      <c r="C24" s="25">
        <v>3.283E8</v>
      </c>
      <c r="D24" s="25">
        <v>9.876866928777345E7</v>
      </c>
      <c r="E24" s="26">
        <f t="shared" si="1"/>
        <v>0.3008488251</v>
      </c>
    </row>
    <row r="25" ht="11.25" customHeight="1">
      <c r="A25" s="23">
        <v>1962.0</v>
      </c>
      <c r="B25" s="24"/>
      <c r="C25" s="25">
        <v>3.117E8</v>
      </c>
      <c r="D25" s="25">
        <v>1.0595054248982784E8</v>
      </c>
      <c r="E25" s="26">
        <f t="shared" si="1"/>
        <v>0.3399119105</v>
      </c>
    </row>
    <row r="26" ht="11.25" customHeight="1">
      <c r="A26" s="23">
        <v>1963.0</v>
      </c>
      <c r="B26" s="24"/>
      <c r="C26" s="25">
        <v>2.912E8</v>
      </c>
      <c r="D26" s="25">
        <v>1.1298454014516196E8</v>
      </c>
      <c r="E26" s="26">
        <f t="shared" si="1"/>
        <v>0.3879963604</v>
      </c>
    </row>
    <row r="27" ht="11.25" customHeight="1">
      <c r="A27" s="23">
        <v>1964.0</v>
      </c>
      <c r="B27" s="24"/>
      <c r="C27" s="25">
        <v>2.758E8</v>
      </c>
      <c r="D27" s="25">
        <v>1.1649544101213951E8</v>
      </c>
      <c r="E27" s="26">
        <f t="shared" si="1"/>
        <v>0.4223910116</v>
      </c>
    </row>
    <row r="28" ht="11.25" customHeight="1">
      <c r="A28" s="23">
        <v>1965.0</v>
      </c>
      <c r="B28" s="24"/>
      <c r="C28" s="25">
        <v>2.591E8</v>
      </c>
      <c r="D28" s="25">
        <v>1.2049265424410442E8</v>
      </c>
      <c r="E28" s="26">
        <f t="shared" si="1"/>
        <v>0.46504305</v>
      </c>
    </row>
    <row r="29" ht="11.25" customHeight="1">
      <c r="A29" s="23">
        <v>1966.0</v>
      </c>
      <c r="B29" s="24"/>
      <c r="C29" s="25">
        <v>2.3417E8</v>
      </c>
      <c r="D29" s="25">
        <v>1.1969534588395277E8</v>
      </c>
      <c r="E29" s="26">
        <f t="shared" si="1"/>
        <v>0.5111472259</v>
      </c>
    </row>
    <row r="30" ht="11.25" customHeight="1">
      <c r="A30" s="23">
        <v>1967.0</v>
      </c>
      <c r="B30" s="24"/>
      <c r="C30" s="25">
        <v>2.1145E8</v>
      </c>
      <c r="D30" s="25">
        <v>1.1962918301047173E8</v>
      </c>
      <c r="E30" s="26">
        <f t="shared" si="1"/>
        <v>0.5657563633</v>
      </c>
    </row>
    <row r="31" ht="11.25" customHeight="1">
      <c r="A31" s="23">
        <v>1968.0</v>
      </c>
      <c r="B31" s="24"/>
      <c r="C31" s="25">
        <v>2.0324E8</v>
      </c>
      <c r="D31" s="25">
        <v>1.1949396073218215E8</v>
      </c>
      <c r="E31" s="26">
        <f t="shared" si="1"/>
        <v>0.5879450932</v>
      </c>
    </row>
    <row r="32" ht="11.25" customHeight="1">
      <c r="A32" s="23">
        <v>1969.0</v>
      </c>
      <c r="B32" s="24"/>
      <c r="C32" s="25">
        <v>1.8388E8</v>
      </c>
      <c r="D32" s="25">
        <v>1.2293610709238563E8</v>
      </c>
      <c r="E32" s="26">
        <f t="shared" si="1"/>
        <v>0.6685670388</v>
      </c>
    </row>
    <row r="33" ht="11.25" customHeight="1">
      <c r="A33" s="23">
        <v>1970.0</v>
      </c>
      <c r="B33" s="24"/>
      <c r="C33" s="25">
        <v>1.8442E8</v>
      </c>
      <c r="D33" s="25">
        <v>1.3447146687968877E8</v>
      </c>
      <c r="E33" s="26">
        <f t="shared" si="1"/>
        <v>0.7291588053</v>
      </c>
    </row>
    <row r="34" ht="11.25" customHeight="1">
      <c r="A34" s="23">
        <v>1971.0</v>
      </c>
      <c r="B34" s="24"/>
      <c r="C34" s="25">
        <v>1.7698E8</v>
      </c>
      <c r="D34" s="25">
        <v>1.422149622612458E8</v>
      </c>
      <c r="E34" s="26">
        <f t="shared" si="1"/>
        <v>0.8035651614</v>
      </c>
    </row>
    <row r="35" ht="11.25" customHeight="1">
      <c r="A35" s="23">
        <v>1972.0</v>
      </c>
      <c r="B35" s="24"/>
      <c r="C35" s="25">
        <v>1.844E8</v>
      </c>
      <c r="D35" s="25">
        <v>1.6437083528341034E8</v>
      </c>
      <c r="E35" s="26">
        <f t="shared" si="1"/>
        <v>0.8913819701</v>
      </c>
    </row>
    <row r="36" ht="11.25" customHeight="1">
      <c r="A36" s="23">
        <v>1973.0</v>
      </c>
      <c r="B36" s="24"/>
      <c r="C36" s="25">
        <v>1.7596E8</v>
      </c>
      <c r="D36" s="25">
        <v>1.79094513817217E8</v>
      </c>
      <c r="E36" s="26">
        <f t="shared" si="1"/>
        <v>1.017813786</v>
      </c>
    </row>
    <row r="37" ht="11.25" customHeight="1">
      <c r="A37" s="23">
        <v>1974.0</v>
      </c>
      <c r="B37" s="24"/>
      <c r="C37" s="25">
        <v>1.794E8</v>
      </c>
      <c r="D37" s="25">
        <v>2.0720596014677793E8</v>
      </c>
      <c r="E37" s="26">
        <f t="shared" si="1"/>
        <v>1.154994204</v>
      </c>
    </row>
    <row r="38" ht="11.25" customHeight="1">
      <c r="A38" s="23">
        <v>1975.0</v>
      </c>
      <c r="B38" s="24"/>
      <c r="C38" s="25">
        <v>1.8167E8</v>
      </c>
      <c r="D38" s="25">
        <v>2.3976281981898203E8</v>
      </c>
      <c r="E38" s="26">
        <f t="shared" si="1"/>
        <v>1.319771122</v>
      </c>
    </row>
    <row r="39" ht="11.25" customHeight="1">
      <c r="A39" s="23">
        <v>1976.0</v>
      </c>
      <c r="B39" s="24"/>
      <c r="C39" s="25">
        <v>1.7729E8</v>
      </c>
      <c r="D39" s="25">
        <v>2.6778416877935597E8</v>
      </c>
      <c r="E39" s="26">
        <f t="shared" si="1"/>
        <v>1.510430192</v>
      </c>
    </row>
    <row r="40" ht="11.25" customHeight="1">
      <c r="A40" s="23">
        <v>1977.0</v>
      </c>
      <c r="B40" s="24"/>
      <c r="C40" s="25">
        <v>1.7025E8</v>
      </c>
      <c r="D40" s="25">
        <v>2.80295507175013E8</v>
      </c>
      <c r="E40" s="26">
        <f t="shared" si="1"/>
        <v>1.64637596</v>
      </c>
    </row>
    <row r="41" ht="11.25" customHeight="1">
      <c r="A41" s="23">
        <v>1978.0</v>
      </c>
      <c r="B41" s="24"/>
      <c r="C41" s="25">
        <v>1.7854E8</v>
      </c>
      <c r="D41" s="25">
        <v>3.217951786473808E8</v>
      </c>
      <c r="E41" s="26">
        <f t="shared" si="1"/>
        <v>1.802370218</v>
      </c>
    </row>
    <row r="42" ht="11.25" customHeight="1">
      <c r="A42" s="23">
        <v>1979.0</v>
      </c>
      <c r="B42" s="24"/>
      <c r="C42" s="25">
        <v>1.781E8</v>
      </c>
      <c r="D42" s="25">
        <v>3.519910603896292E8</v>
      </c>
      <c r="E42" s="26">
        <f t="shared" si="1"/>
        <v>1.976367549</v>
      </c>
    </row>
    <row r="43" ht="11.25" customHeight="1">
      <c r="A43" s="23">
        <v>1980.0</v>
      </c>
      <c r="B43" s="27">
        <v>4141644.0</v>
      </c>
      <c r="C43" s="25">
        <v>1.754271E8</v>
      </c>
      <c r="D43" s="25">
        <v>4.3072254736209846E8</v>
      </c>
      <c r="E43" s="26">
        <f t="shared" si="1"/>
        <v>2.455279414</v>
      </c>
    </row>
    <row r="44" ht="11.25" customHeight="1">
      <c r="A44" s="23">
        <v>1981.0</v>
      </c>
      <c r="B44" s="27">
        <v>3715051.0</v>
      </c>
      <c r="C44" s="25">
        <v>1.8923113E8</v>
      </c>
      <c r="D44" s="25">
        <v>5.293180040764867E8</v>
      </c>
      <c r="E44" s="26">
        <f t="shared" si="1"/>
        <v>2.797203632</v>
      </c>
    </row>
    <row r="45" ht="11.25" customHeight="1">
      <c r="A45" s="23">
        <v>1982.0</v>
      </c>
      <c r="B45" s="27">
        <v>3872804.0</v>
      </c>
      <c r="C45" s="25">
        <v>2.0193424E8</v>
      </c>
      <c r="D45" s="25">
        <v>6.307119064206953E8</v>
      </c>
      <c r="E45" s="26">
        <f t="shared" si="1"/>
        <v>3.123352961</v>
      </c>
    </row>
    <row r="46" ht="11.25" customHeight="1">
      <c r="A46" s="23">
        <v>1983.0</v>
      </c>
      <c r="B46" s="27">
        <v>4037050.0</v>
      </c>
      <c r="C46" s="25">
        <v>1.9886799E8</v>
      </c>
      <c r="D46" s="25">
        <v>6.713377858609635E8</v>
      </c>
      <c r="E46" s="26">
        <f t="shared" si="1"/>
        <v>3.375796104</v>
      </c>
    </row>
    <row r="47" ht="11.25" customHeight="1">
      <c r="A47" s="23">
        <v>1984.0</v>
      </c>
      <c r="B47" s="27">
        <v>4320788.0</v>
      </c>
      <c r="C47" s="25">
        <v>1.908671E8</v>
      </c>
      <c r="D47" s="25">
        <v>6.826111925019475E8</v>
      </c>
      <c r="E47" s="26">
        <f t="shared" si="1"/>
        <v>3.576369068</v>
      </c>
    </row>
    <row r="48" ht="11.25" customHeight="1">
      <c r="A48" s="23">
        <v>1985.0</v>
      </c>
      <c r="B48" s="27">
        <v>4418678.0</v>
      </c>
      <c r="C48" s="25">
        <v>1.7507879E8</v>
      </c>
      <c r="D48" s="25">
        <v>6.659268366676475E8</v>
      </c>
      <c r="E48" s="26">
        <f t="shared" si="1"/>
        <v>3.803583727</v>
      </c>
    </row>
    <row r="49" ht="11.25" customHeight="1">
      <c r="A49" s="23">
        <v>1986.0</v>
      </c>
      <c r="B49" s="27">
        <v>4461232.0</v>
      </c>
      <c r="C49" s="25">
        <v>1.68128678E8</v>
      </c>
      <c r="D49" s="25">
        <v>6.757402543154505E8</v>
      </c>
      <c r="E49" s="26">
        <f t="shared" si="1"/>
        <v>4.019184962</v>
      </c>
    </row>
    <row r="50" ht="11.25" customHeight="1">
      <c r="A50" s="23">
        <v>1987.0</v>
      </c>
      <c r="B50" s="27">
        <v>4333393.0</v>
      </c>
      <c r="C50" s="25">
        <v>1.3694375E8</v>
      </c>
      <c r="D50" s="25">
        <v>5.774834326030518E8</v>
      </c>
      <c r="E50" s="26">
        <f t="shared" si="1"/>
        <v>4.216938945</v>
      </c>
    </row>
    <row r="51" ht="11.25" customHeight="1">
      <c r="A51" s="23">
        <v>1988.0</v>
      </c>
      <c r="B51" s="27">
        <v>3995693.0</v>
      </c>
      <c r="C51" s="25">
        <v>1.2474928E8</v>
      </c>
      <c r="D51" s="25">
        <v>5.537277595939978E8</v>
      </c>
      <c r="E51" s="26">
        <f t="shared" si="1"/>
        <v>4.438725094</v>
      </c>
    </row>
    <row r="52" ht="11.25" customHeight="1">
      <c r="A52" s="23">
        <v>1989.0</v>
      </c>
      <c r="B52" s="27">
        <v>3886972.0</v>
      </c>
      <c r="C52" s="25">
        <v>1.2091368E8</v>
      </c>
      <c r="D52" s="25">
        <v>5.608357712472006E8</v>
      </c>
      <c r="E52" s="26">
        <f t="shared" si="1"/>
        <v>4.638315294</v>
      </c>
    </row>
    <row r="53" ht="11.25" customHeight="1">
      <c r="A53" s="23">
        <v>1990.0</v>
      </c>
      <c r="B53" s="27">
        <v>3795315.0</v>
      </c>
      <c r="C53" s="25">
        <v>1.21924502E8</v>
      </c>
      <c r="D53" s="25">
        <v>5.832876545261351E8</v>
      </c>
      <c r="E53" s="26">
        <f t="shared" si="1"/>
        <v>4.784006865</v>
      </c>
    </row>
    <row r="54" ht="11.25" customHeight="1">
      <c r="A54" s="23">
        <v>1991.0</v>
      </c>
      <c r="B54" s="27">
        <v>3709778.0</v>
      </c>
      <c r="C54" s="25">
        <v>1.17498089E8</v>
      </c>
      <c r="D54" s="25">
        <v>5.916883271311991E8</v>
      </c>
      <c r="E54" s="26">
        <f t="shared" si="1"/>
        <v>5.035727237</v>
      </c>
    </row>
    <row r="55" ht="11.25" customHeight="1">
      <c r="A55" s="23">
        <v>1992.0</v>
      </c>
      <c r="B55" s="27">
        <v>3598991.0</v>
      </c>
      <c r="C55" s="25">
        <v>1.1599514E8</v>
      </c>
      <c r="D55" s="25">
        <v>6.008236820401337E8</v>
      </c>
      <c r="E55" s="26">
        <f t="shared" si="1"/>
        <v>5.179731513</v>
      </c>
    </row>
    <row r="56" ht="11.25" customHeight="1">
      <c r="A56" s="23">
        <v>1993.0</v>
      </c>
      <c r="B56" s="27">
        <v>3717492.0</v>
      </c>
      <c r="C56" s="25">
        <v>1.3272371E8</v>
      </c>
      <c r="D56" s="25">
        <v>6.889203103252195E8</v>
      </c>
      <c r="E56" s="26">
        <f t="shared" si="1"/>
        <v>5.190634818</v>
      </c>
    </row>
    <row r="57" ht="11.25" customHeight="1">
      <c r="A57" s="23">
        <v>1994.0</v>
      </c>
      <c r="B57" s="27">
        <v>3778609.0</v>
      </c>
      <c r="C57" s="25">
        <v>1.24418791E8</v>
      </c>
      <c r="D57" s="25">
        <v>6.535191709212646E8</v>
      </c>
      <c r="E57" s="26">
        <f t="shared" si="1"/>
        <v>5.252576123</v>
      </c>
    </row>
    <row r="58" ht="11.25" customHeight="1">
      <c r="A58" s="23">
        <v>1995.0</v>
      </c>
      <c r="B58" s="27">
        <v>3909472.0</v>
      </c>
      <c r="C58" s="25">
        <v>1.30235477E8</v>
      </c>
      <c r="D58" s="25">
        <v>6.901265250618562E8</v>
      </c>
      <c r="E58" s="26">
        <f t="shared" si="1"/>
        <v>5.299067051</v>
      </c>
    </row>
    <row r="59" ht="11.25" customHeight="1">
      <c r="A59" s="23">
        <v>1996.0</v>
      </c>
      <c r="B59" s="27">
        <v>4211181.0</v>
      </c>
      <c r="C59" s="25">
        <v>1.36740585E8</v>
      </c>
      <c r="D59" s="25">
        <v>7.259783706858833E8</v>
      </c>
      <c r="E59" s="26">
        <f t="shared" si="1"/>
        <v>5.309165312</v>
      </c>
    </row>
    <row r="60" ht="11.25" customHeight="1">
      <c r="A60" s="23">
        <v>1997.0</v>
      </c>
      <c r="B60" s="27">
        <v>4493416.0</v>
      </c>
      <c r="C60" s="25">
        <v>1.49259034E8</v>
      </c>
      <c r="D60" s="25">
        <v>7.9017107123E8</v>
      </c>
      <c r="E60" s="26">
        <f t="shared" si="1"/>
        <v>5.293958095</v>
      </c>
    </row>
    <row r="61" ht="11.25" customHeight="1">
      <c r="A61" s="23">
        <v>1998.0</v>
      </c>
      <c r="B61" s="27">
        <v>4627574.4</v>
      </c>
      <c r="C61" s="25">
        <v>1.7060262390999997E8</v>
      </c>
      <c r="D61" s="25">
        <v>9.170260152199999E8</v>
      </c>
      <c r="E61" s="26">
        <f t="shared" si="1"/>
        <v>5.375216361</v>
      </c>
    </row>
    <row r="62" ht="11.25" customHeight="1">
      <c r="A62" s="23">
        <v>1999.0</v>
      </c>
      <c r="B62" s="27">
        <v>4998995.0</v>
      </c>
      <c r="C62" s="25">
        <v>1.53608169E8</v>
      </c>
      <c r="D62" s="25">
        <v>8.2396593876E8</v>
      </c>
      <c r="E62" s="26">
        <f t="shared" si="1"/>
        <v>5.3640763</v>
      </c>
    </row>
    <row r="63" ht="11.25" customHeight="1">
      <c r="A63" s="23">
        <v>2000.0</v>
      </c>
      <c r="B63" s="27">
        <v>5250167.0</v>
      </c>
      <c r="C63" s="25">
        <v>1.65757514E8</v>
      </c>
      <c r="D63" s="25">
        <v>8.939511453900001E8</v>
      </c>
      <c r="E63" s="26">
        <f t="shared" si="1"/>
        <v>5.393125921</v>
      </c>
    </row>
    <row r="64" ht="11.25" customHeight="1">
      <c r="A64" s="23">
        <v>2001.0</v>
      </c>
      <c r="B64" s="27">
        <v>5533721.0</v>
      </c>
      <c r="C64" s="25">
        <v>1.87454333E8</v>
      </c>
      <c r="D64" s="25">
        <v>1.02100743949E9</v>
      </c>
      <c r="E64" s="26">
        <f t="shared" si="1"/>
        <v>5.446699594</v>
      </c>
    </row>
    <row r="65" ht="11.25" customHeight="1">
      <c r="A65" s="23">
        <v>2002.0</v>
      </c>
      <c r="B65" s="27">
        <v>5624245.0</v>
      </c>
      <c r="C65" s="25">
        <v>1.84409642E8</v>
      </c>
      <c r="D65" s="25">
        <v>1.0300088664499999E9</v>
      </c>
      <c r="E65" s="26">
        <f t="shared" si="1"/>
        <v>5.585439326</v>
      </c>
    </row>
    <row r="66" ht="11.25" customHeight="1">
      <c r="A66" s="23">
        <v>2003.0</v>
      </c>
      <c r="B66" s="27">
        <v>5773515.0</v>
      </c>
      <c r="C66" s="25">
        <v>1.7345727002E8</v>
      </c>
      <c r="D66" s="25">
        <v>9.961063166700001E8</v>
      </c>
      <c r="E66" s="26">
        <f t="shared" si="1"/>
        <v>5.742661098</v>
      </c>
    </row>
    <row r="67" ht="11.25" customHeight="1">
      <c r="A67" s="23">
        <v>2004.0</v>
      </c>
      <c r="B67" s="27">
        <v>6054415.0</v>
      </c>
      <c r="C67" s="25">
        <v>1.95845314E8</v>
      </c>
      <c r="D67" s="25">
        <v>1.13983955241E9</v>
      </c>
      <c r="E67" s="26">
        <v>5.820101227492224</v>
      </c>
    </row>
    <row r="68" ht="11.25" customHeight="1">
      <c r="A68" s="23">
        <v>2005.0</v>
      </c>
      <c r="B68" s="27">
        <v>6087838.0</v>
      </c>
      <c r="C68" s="25">
        <v>1.75630961E8</v>
      </c>
      <c r="D68" s="25">
        <v>1.03180187106E9</v>
      </c>
      <c r="E68" s="26">
        <v>5.8748290460017465</v>
      </c>
    </row>
    <row r="69" ht="11.25" customHeight="1">
      <c r="A69" s="23">
        <v>2006.0</v>
      </c>
      <c r="B69" s="28">
        <v>6239679.0</v>
      </c>
      <c r="C69" s="25">
        <v>1.88761628E8</v>
      </c>
      <c r="D69" s="25">
        <v>1.12064931325E9</v>
      </c>
      <c r="E69" s="26">
        <v>5.9368491632737985</v>
      </c>
    </row>
    <row r="70" ht="11.25" customHeight="1">
      <c r="A70" s="23">
        <v>2007.0</v>
      </c>
      <c r="B70" s="27">
        <v>6295918.0</v>
      </c>
      <c r="C70" s="25">
        <v>1.78484148E8</v>
      </c>
      <c r="D70" s="25">
        <v>1.06186924853E9</v>
      </c>
      <c r="E70" s="26">
        <v>5.949375675256046</v>
      </c>
    </row>
    <row r="71" ht="11.25" customHeight="1">
      <c r="A71" s="23">
        <v>2008.0</v>
      </c>
      <c r="B71" s="27">
        <v>6581681.0</v>
      </c>
      <c r="C71" s="25">
        <v>1.9030848E8</v>
      </c>
      <c r="D71" s="25">
        <v>1.1428932306E9</v>
      </c>
      <c r="E71" s="26">
        <v>6.005477163182639</v>
      </c>
    </row>
    <row r="72" ht="11.25" customHeight="1">
      <c r="A72" s="23">
        <v>2009.0</v>
      </c>
      <c r="B72" s="27">
        <v>6708539.0</v>
      </c>
      <c r="C72" s="25">
        <v>2.01623828E8</v>
      </c>
      <c r="D72" s="25">
        <v>1.23723568022E9</v>
      </c>
      <c r="E72" s="26">
        <v>6.136356463879855</v>
      </c>
    </row>
    <row r="73" ht="11.25" customHeight="1">
      <c r="A73" s="23">
        <v>2010.0</v>
      </c>
      <c r="B73" s="27">
        <v>6844814.0</v>
      </c>
      <c r="C73" s="25">
        <v>2.07101105E8</v>
      </c>
      <c r="D73" s="25">
        <v>1.3099439163799999E9</v>
      </c>
      <c r="E73" s="26">
        <v>6.325142091250551</v>
      </c>
    </row>
    <row r="74" ht="11.25" customHeight="1">
      <c r="A74" s="23">
        <v>2011.0</v>
      </c>
      <c r="B74" s="27">
        <v>7044485.0</v>
      </c>
      <c r="C74" s="25">
        <v>2.17199035E8</v>
      </c>
      <c r="D74" s="25">
        <v>1.3747356113899999E9</v>
      </c>
      <c r="E74" s="26">
        <v>6.329381764472387</v>
      </c>
    </row>
    <row r="75" ht="11.25" customHeight="1">
      <c r="A75" s="23">
        <v>2012.0</v>
      </c>
      <c r="B75" s="27">
        <v>7151596.0</v>
      </c>
      <c r="C75" s="25">
        <v>2.03584018E8</v>
      </c>
      <c r="D75" s="25">
        <v>1.3064788634599998E9</v>
      </c>
      <c r="E75" s="26">
        <v>6.417394038563478</v>
      </c>
    </row>
    <row r="76" ht="11.25" customHeight="1">
      <c r="A76" s="23">
        <v>2013.0</v>
      </c>
      <c r="B76" s="27">
        <v>7268673.0</v>
      </c>
      <c r="C76" s="25">
        <v>1.93740613E8</v>
      </c>
      <c r="D76" s="25">
        <v>1.25087353897E9</v>
      </c>
      <c r="E76" s="26">
        <v>6.456434299451711</v>
      </c>
    </row>
    <row r="77" ht="11.25" customHeight="1">
      <c r="A77" s="23">
        <v>2014.0</v>
      </c>
      <c r="B77" s="27">
        <v>7581492.0</v>
      </c>
      <c r="C77" s="25">
        <v>2.09078807E8</v>
      </c>
      <c r="D77" s="25">
        <v>1.3333094089999998E9</v>
      </c>
      <c r="E77" s="26">
        <v>6.377066275301637</v>
      </c>
    </row>
    <row r="78" ht="11.25" customHeight="1">
      <c r="A78" s="23">
        <v>2015.0</v>
      </c>
      <c r="B78" s="27">
        <v>7780824.0</v>
      </c>
      <c r="C78" s="25">
        <v>2.05358718E8</v>
      </c>
      <c r="D78" s="25">
        <v>1.3316512081200001E9</v>
      </c>
      <c r="E78" s="26">
        <v>6.484512666854495</v>
      </c>
    </row>
    <row r="79" ht="11.25" customHeight="1">
      <c r="A79" s="23">
        <v>2016.0</v>
      </c>
      <c r="B79" s="27">
        <v>8017529.0</v>
      </c>
      <c r="C79" s="25">
        <v>2.13204574E8</v>
      </c>
      <c r="D79" s="25">
        <v>1.3884469364500003E9</v>
      </c>
      <c r="E79" s="26">
        <v>6.512275559575942</v>
      </c>
    </row>
    <row r="80" ht="11.25" customHeight="1">
      <c r="A80" s="23">
        <v>2017.0</v>
      </c>
      <c r="B80" s="27">
        <v>8166439.0</v>
      </c>
      <c r="C80" s="25">
        <v>2.09413118E8</v>
      </c>
      <c r="D80" s="25">
        <v>1.3805992731000001E9</v>
      </c>
      <c r="E80" s="26">
        <v>6.592706733395756</v>
      </c>
    </row>
    <row r="81" ht="11.25" customHeight="1">
      <c r="A81" s="23">
        <v>2018.0</v>
      </c>
      <c r="B81" s="27">
        <v>8453378.0</v>
      </c>
      <c r="C81" s="25">
        <v>2.01212929E8</v>
      </c>
      <c r="D81" s="25">
        <v>1.33689113992E9</v>
      </c>
      <c r="E81" s="26">
        <v>6.644161220475053</v>
      </c>
    </row>
    <row r="82" ht="11.25" customHeight="1">
      <c r="A82" s="23">
        <v>2019.0</v>
      </c>
      <c r="B82" s="27">
        <v>8572476.0</v>
      </c>
      <c r="C82" s="25">
        <v>2.13223643E8</v>
      </c>
      <c r="D82" s="25">
        <v>1.4486576039099998E9</v>
      </c>
      <c r="E82" s="26">
        <v>6.794075851663409</v>
      </c>
    </row>
    <row r="83" ht="11.25" customHeight="1">
      <c r="A83" s="23">
        <v>2020.0</v>
      </c>
      <c r="B83" s="27">
        <v>4225051.0</v>
      </c>
      <c r="C83" s="25">
        <v>6.5221095E7</v>
      </c>
      <c r="D83" s="25">
        <v>4.3259490902000004E8</v>
      </c>
      <c r="E83" s="26">
        <v>6.632745264703085</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5" width="7.86"/>
  </cols>
  <sheetData>
    <row r="1" ht="11.25" customHeight="1">
      <c r="A1" s="114" t="s">
        <v>29</v>
      </c>
      <c r="B1" s="58" t="s">
        <v>108</v>
      </c>
      <c r="C1" s="58" t="s">
        <v>109</v>
      </c>
      <c r="D1" s="58" t="s">
        <v>110</v>
      </c>
      <c r="E1" s="58" t="s">
        <v>111</v>
      </c>
    </row>
    <row r="2" ht="11.25" customHeight="1">
      <c r="A2" s="23">
        <v>1992.0</v>
      </c>
      <c r="B2" s="21">
        <v>3.1445766E7</v>
      </c>
      <c r="C2" s="21">
        <v>4.7196358E7</v>
      </c>
      <c r="D2" s="21">
        <v>5.8750773E7</v>
      </c>
      <c r="E2" s="21">
        <v>9.4504178E7</v>
      </c>
    </row>
    <row r="3" ht="11.25" customHeight="1">
      <c r="A3" s="23">
        <v>1993.0</v>
      </c>
      <c r="B3" s="21">
        <v>4.595319E7</v>
      </c>
      <c r="C3" s="21">
        <v>6.189996E7</v>
      </c>
      <c r="D3" s="21">
        <v>7.3662922E7</v>
      </c>
      <c r="E3" s="21">
        <v>1.12013783E8</v>
      </c>
    </row>
    <row r="4" ht="11.25" customHeight="1">
      <c r="A4" s="23">
        <v>1994.0</v>
      </c>
      <c r="B4" s="21">
        <v>3.7131413E7</v>
      </c>
      <c r="C4" s="21">
        <v>5.7420525E7</v>
      </c>
      <c r="D4" s="21">
        <v>7.1223945E7</v>
      </c>
      <c r="E4" s="21">
        <v>1.02972035E8</v>
      </c>
    </row>
    <row r="5" ht="11.25" customHeight="1">
      <c r="A5" s="23">
        <v>1995.0</v>
      </c>
      <c r="B5" s="21">
        <v>3.6697811E7</v>
      </c>
      <c r="C5" s="21">
        <v>5.5773659E7</v>
      </c>
      <c r="D5" s="21">
        <v>6.926161E7</v>
      </c>
      <c r="E5" s="21">
        <v>1.10129981E8</v>
      </c>
    </row>
    <row r="6" ht="11.25" customHeight="1">
      <c r="A6" s="23">
        <v>1996.0</v>
      </c>
      <c r="B6" s="21">
        <v>4.0738538E7</v>
      </c>
      <c r="C6" s="21">
        <v>6.0446596E7</v>
      </c>
      <c r="D6" s="21">
        <v>7.4983358E7</v>
      </c>
      <c r="E6" s="21">
        <v>1.1403535E8</v>
      </c>
    </row>
    <row r="7" ht="11.25" customHeight="1">
      <c r="A7" s="23">
        <v>1997.0</v>
      </c>
      <c r="B7" s="21">
        <v>4.316067E7</v>
      </c>
      <c r="C7" s="21">
        <v>6.4309909E7</v>
      </c>
      <c r="D7" s="21">
        <v>7.9907865E7</v>
      </c>
      <c r="E7" s="21">
        <v>1.26081785E8</v>
      </c>
    </row>
    <row r="8" ht="11.25" customHeight="1">
      <c r="A8" s="23">
        <v>1998.0</v>
      </c>
      <c r="B8" s="21">
        <v>6.7704622E7</v>
      </c>
      <c r="C8" s="21">
        <v>9.0284953E7</v>
      </c>
      <c r="D8" s="21">
        <v>1.03256104E8</v>
      </c>
      <c r="E8" s="21">
        <v>1.47096756E8</v>
      </c>
    </row>
    <row r="9" ht="11.25" customHeight="1">
      <c r="A9" s="23">
        <v>1999.0</v>
      </c>
      <c r="B9" s="21">
        <v>4.7237283E7</v>
      </c>
      <c r="C9" s="21">
        <v>6.561566E7</v>
      </c>
      <c r="D9" s="21">
        <v>7.8200803E7</v>
      </c>
      <c r="E9" s="21">
        <v>1.25886218E8</v>
      </c>
    </row>
    <row r="10" ht="11.25" customHeight="1">
      <c r="A10" s="23">
        <v>2000.0</v>
      </c>
      <c r="B10" s="21">
        <v>4.9717744E7</v>
      </c>
      <c r="C10" s="21">
        <v>7.2108174E7</v>
      </c>
      <c r="D10" s="21">
        <v>8.8819819E7</v>
      </c>
      <c r="E10" s="21">
        <v>1.3375229E8</v>
      </c>
    </row>
    <row r="11" ht="11.25" customHeight="1">
      <c r="A11" s="23">
        <v>2001.0</v>
      </c>
      <c r="B11" s="21">
        <v>5.1630176E7</v>
      </c>
      <c r="C11" s="21">
        <v>7.8760299E7</v>
      </c>
      <c r="D11" s="21">
        <v>9.9063998E7</v>
      </c>
      <c r="E11" s="21">
        <v>1.54104082E8</v>
      </c>
    </row>
    <row r="12" ht="11.25" customHeight="1">
      <c r="A12" s="23">
        <v>2002.0</v>
      </c>
      <c r="B12" s="21">
        <v>5.8550114E7</v>
      </c>
      <c r="C12" s="21">
        <v>8.5720887E7</v>
      </c>
      <c r="D12" s="21">
        <v>1.01351578E8</v>
      </c>
      <c r="E12" s="21">
        <v>1.5217733E8</v>
      </c>
    </row>
    <row r="13" ht="11.25" customHeight="1">
      <c r="A13" s="23">
        <v>2003.0</v>
      </c>
      <c r="B13" s="21">
        <v>4.6407795E7</v>
      </c>
      <c r="C13" s="21">
        <v>6.9551373E7</v>
      </c>
      <c r="D13" s="21">
        <v>8.4658455E7</v>
      </c>
      <c r="E13" s="21">
        <v>1.36756267E8</v>
      </c>
    </row>
    <row r="14" ht="11.25" customHeight="1">
      <c r="A14" s="23">
        <v>2004.0</v>
      </c>
      <c r="B14" s="21">
        <v>5.0487738E7</v>
      </c>
      <c r="C14" s="21">
        <v>7.4695547E7</v>
      </c>
      <c r="D14" s="21">
        <v>9.1827981E7</v>
      </c>
      <c r="E14" s="21">
        <v>1.52974189E8</v>
      </c>
    </row>
    <row r="15" ht="11.25" customHeight="1">
      <c r="A15" s="23">
        <v>2005.0</v>
      </c>
      <c r="B15" s="21">
        <v>4.1797404E7</v>
      </c>
      <c r="C15" s="21">
        <v>6.3886079E7</v>
      </c>
      <c r="D15" s="21">
        <v>7.9459042E7</v>
      </c>
      <c r="E15" s="21">
        <v>1.34656737E8</v>
      </c>
    </row>
    <row r="16" ht="11.25" customHeight="1">
      <c r="A16" s="23">
        <v>2006.0</v>
      </c>
      <c r="B16" s="21">
        <v>5.0193667E7</v>
      </c>
      <c r="C16" s="21">
        <v>7.3464456E7</v>
      </c>
      <c r="D16" s="21">
        <v>8.8934023E7</v>
      </c>
      <c r="E16" s="21">
        <v>1.42944197E8</v>
      </c>
    </row>
    <row r="17" ht="11.25" customHeight="1">
      <c r="A17" s="23">
        <v>2007.0</v>
      </c>
      <c r="B17" s="21">
        <v>4.9303373E7</v>
      </c>
      <c r="C17" s="21">
        <v>6.8912693E7</v>
      </c>
      <c r="D17" s="21">
        <v>8.3291239E7</v>
      </c>
      <c r="E17" s="21">
        <v>1.30849627E8</v>
      </c>
    </row>
    <row r="18" ht="11.25" customHeight="1">
      <c r="A18" s="23">
        <v>2008.0</v>
      </c>
      <c r="B18" s="21">
        <v>5.5090391E7</v>
      </c>
      <c r="C18" s="21">
        <v>7.5112139E7</v>
      </c>
      <c r="D18" s="21">
        <v>8.9327246E7</v>
      </c>
      <c r="E18" s="21">
        <v>1.43629669E8</v>
      </c>
    </row>
    <row r="19" ht="11.25" customHeight="1">
      <c r="A19" s="23">
        <v>2009.0</v>
      </c>
      <c r="B19" s="21">
        <v>4.9521513E7</v>
      </c>
      <c r="C19" s="21">
        <v>7.5634794E7</v>
      </c>
      <c r="D19" s="21">
        <v>9.3550908E7</v>
      </c>
      <c r="E19" s="21">
        <v>1.54102104E8</v>
      </c>
    </row>
    <row r="20" ht="11.25" customHeight="1">
      <c r="A20" s="23">
        <v>2010.0</v>
      </c>
      <c r="B20" s="21">
        <v>4.927045E7</v>
      </c>
      <c r="C20" s="21">
        <v>7.996543E7</v>
      </c>
      <c r="D20" s="21">
        <v>1.00459609E8</v>
      </c>
      <c r="E20" s="21">
        <v>1.59379903E8</v>
      </c>
    </row>
    <row r="21" ht="11.25" customHeight="1">
      <c r="A21" s="23">
        <v>2011.0</v>
      </c>
      <c r="B21" s="21">
        <v>5.7564426E7</v>
      </c>
      <c r="C21" s="21">
        <v>8.2518429E7</v>
      </c>
      <c r="D21" s="21">
        <v>9.9708315E7</v>
      </c>
      <c r="E21" s="21">
        <v>1.62879245E8</v>
      </c>
    </row>
    <row r="22" ht="11.25" customHeight="1">
      <c r="A22" s="23">
        <v>2012.0</v>
      </c>
      <c r="B22" s="21">
        <v>4.6917741E7</v>
      </c>
      <c r="C22" s="21">
        <v>7.3615009E7</v>
      </c>
      <c r="D22" s="21">
        <v>9.2349011E7</v>
      </c>
      <c r="E22" s="21">
        <v>1.53289122E8</v>
      </c>
    </row>
    <row r="23" ht="11.25" customHeight="1">
      <c r="A23" s="23">
        <v>2013.0</v>
      </c>
      <c r="B23" s="21">
        <v>3.7831233E7</v>
      </c>
      <c r="C23" s="21">
        <v>6.02827E7</v>
      </c>
      <c r="D23" s="21">
        <v>7.82404E7</v>
      </c>
      <c r="E23" s="21">
        <v>1.38985264E8</v>
      </c>
    </row>
    <row r="24" ht="11.25" customHeight="1">
      <c r="A24" s="23">
        <v>2014.0</v>
      </c>
      <c r="B24" s="21">
        <v>4.6920041E7</v>
      </c>
      <c r="C24" s="21">
        <v>7.166913E7</v>
      </c>
      <c r="D24" s="21">
        <v>9.0594619E7</v>
      </c>
      <c r="E24" s="21">
        <v>1.53905551E8</v>
      </c>
    </row>
    <row r="25" ht="11.25" customHeight="1">
      <c r="A25" s="23">
        <v>2015.0</v>
      </c>
      <c r="B25" s="21">
        <v>5.1168607E7</v>
      </c>
      <c r="C25" s="21">
        <v>7.9470885E7</v>
      </c>
      <c r="D25" s="21">
        <v>9.9118613E7</v>
      </c>
      <c r="E25" s="21">
        <v>1.55081062E8</v>
      </c>
    </row>
    <row r="26" ht="11.25" customHeight="1">
      <c r="A26" s="23">
        <v>2016.0</v>
      </c>
      <c r="B26" s="21">
        <v>4.015258E7</v>
      </c>
      <c r="C26" s="21">
        <v>6.8429735E7</v>
      </c>
      <c r="D26" s="21">
        <v>8.9096558E7</v>
      </c>
      <c r="E26" s="21">
        <v>1.53646334E8</v>
      </c>
    </row>
    <row r="27" ht="11.25" customHeight="1">
      <c r="A27" s="23">
        <v>2017.0</v>
      </c>
      <c r="B27" s="21">
        <v>4.1831821E7</v>
      </c>
      <c r="C27" s="21">
        <v>7.0227036E7</v>
      </c>
      <c r="D27" s="21">
        <v>9.0426306E7</v>
      </c>
      <c r="E27" s="21">
        <v>1.53687928E8</v>
      </c>
    </row>
    <row r="28" ht="11.25" customHeight="1">
      <c r="A28" s="23">
        <v>2018.0</v>
      </c>
      <c r="B28" s="21">
        <v>4.4830698E7</v>
      </c>
      <c r="C28" s="21">
        <v>7.1373278E7</v>
      </c>
      <c r="D28" s="21">
        <v>8.9637143E7</v>
      </c>
      <c r="E28" s="21">
        <v>1.44294481E8</v>
      </c>
    </row>
    <row r="29" ht="11.25" customHeight="1">
      <c r="A29" s="23">
        <v>2019.0</v>
      </c>
      <c r="B29" s="21">
        <v>5.4551655E7</v>
      </c>
      <c r="C29" s="21">
        <v>7.9024103E7</v>
      </c>
      <c r="D29" s="21">
        <v>9.7628704E7</v>
      </c>
      <c r="E29" s="21">
        <v>1.59823736E8</v>
      </c>
    </row>
    <row r="30" ht="11.25" customHeight="1">
      <c r="A30" s="23">
        <v>2020.0</v>
      </c>
      <c r="B30" s="21">
        <v>1.6524405E7</v>
      </c>
      <c r="C30" s="21">
        <v>2.557906E7</v>
      </c>
      <c r="D30" s="21">
        <v>3.2591177E7</v>
      </c>
      <c r="E30" s="21">
        <v>5.1715118E7</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6.86"/>
    <col customWidth="1" min="3" max="3" width="13.0"/>
    <col customWidth="1" min="4" max="4" width="9.43"/>
    <col customWidth="1" min="5" max="5" width="6.86"/>
  </cols>
  <sheetData>
    <row r="1" ht="11.25" customHeight="1">
      <c r="A1" s="62" t="s">
        <v>29</v>
      </c>
      <c r="B1" s="18" t="s">
        <v>112</v>
      </c>
      <c r="C1" s="18" t="s">
        <v>113</v>
      </c>
      <c r="D1" s="18" t="s">
        <v>114</v>
      </c>
      <c r="E1" s="18" t="s">
        <v>39</v>
      </c>
    </row>
    <row r="2" ht="11.25" customHeight="1">
      <c r="A2" s="23">
        <v>1996.0</v>
      </c>
      <c r="B2" s="81">
        <v>375.0</v>
      </c>
      <c r="C2" s="81">
        <v>14.0</v>
      </c>
      <c r="D2" s="81">
        <v>10.0</v>
      </c>
      <c r="E2" s="113">
        <f t="shared" ref="E2:E26" si="1">SUM(B2:D2)</f>
        <v>399</v>
      </c>
    </row>
    <row r="3" ht="11.25" customHeight="1">
      <c r="A3" s="23">
        <v>1997.0</v>
      </c>
      <c r="B3" s="81">
        <v>387.0</v>
      </c>
      <c r="C3" s="81">
        <v>27.0</v>
      </c>
      <c r="D3" s="81">
        <v>7.0</v>
      </c>
      <c r="E3" s="113">
        <f t="shared" si="1"/>
        <v>421</v>
      </c>
    </row>
    <row r="4" ht="11.25" customHeight="1">
      <c r="A4" s="23">
        <v>1998.0</v>
      </c>
      <c r="B4" s="81">
        <v>423.0</v>
      </c>
      <c r="C4" s="81">
        <v>26.0</v>
      </c>
      <c r="D4" s="81">
        <v>6.0</v>
      </c>
      <c r="E4" s="113">
        <f t="shared" si="1"/>
        <v>455</v>
      </c>
    </row>
    <row r="5" ht="11.25" customHeight="1">
      <c r="A5" s="23">
        <v>1999.0</v>
      </c>
      <c r="B5" s="81">
        <v>494.0</v>
      </c>
      <c r="C5" s="81">
        <v>22.0</v>
      </c>
      <c r="D5" s="81">
        <v>18.0</v>
      </c>
      <c r="E5" s="113">
        <f t="shared" si="1"/>
        <v>534</v>
      </c>
    </row>
    <row r="6" ht="11.25" customHeight="1">
      <c r="A6" s="23">
        <v>2000.0</v>
      </c>
      <c r="B6" s="81">
        <v>487.0</v>
      </c>
      <c r="C6" s="81">
        <v>27.0</v>
      </c>
      <c r="D6" s="81">
        <v>18.0</v>
      </c>
      <c r="E6" s="113">
        <f t="shared" si="1"/>
        <v>532</v>
      </c>
    </row>
    <row r="7" ht="11.25" customHeight="1">
      <c r="A7" s="23">
        <v>2001.0</v>
      </c>
      <c r="B7" s="81">
        <v>453.0</v>
      </c>
      <c r="C7" s="81">
        <v>35.0</v>
      </c>
      <c r="D7" s="81">
        <v>16.0</v>
      </c>
      <c r="E7" s="113">
        <f t="shared" si="1"/>
        <v>504</v>
      </c>
    </row>
    <row r="8" ht="11.25" customHeight="1">
      <c r="A8" s="23">
        <v>2002.0</v>
      </c>
      <c r="B8" s="81">
        <v>431.0</v>
      </c>
      <c r="C8" s="81">
        <v>35.0</v>
      </c>
      <c r="D8" s="81">
        <v>21.0</v>
      </c>
      <c r="E8" s="113">
        <f t="shared" si="1"/>
        <v>487</v>
      </c>
    </row>
    <row r="9" ht="11.25" customHeight="1">
      <c r="A9" s="23">
        <v>2003.0</v>
      </c>
      <c r="B9" s="81">
        <v>445.0</v>
      </c>
      <c r="C9" s="81">
        <v>42.0</v>
      </c>
      <c r="D9" s="81">
        <v>22.0</v>
      </c>
      <c r="E9" s="113">
        <f t="shared" si="1"/>
        <v>509</v>
      </c>
    </row>
    <row r="10" ht="11.25" customHeight="1">
      <c r="A10" s="23">
        <v>2004.0</v>
      </c>
      <c r="B10" s="81">
        <v>459.0</v>
      </c>
      <c r="C10" s="81">
        <v>77.0</v>
      </c>
      <c r="D10" s="81">
        <v>23.0</v>
      </c>
      <c r="E10" s="113">
        <f t="shared" si="1"/>
        <v>559</v>
      </c>
    </row>
    <row r="11" ht="11.25" customHeight="1">
      <c r="A11" s="23">
        <v>2005.0</v>
      </c>
      <c r="B11" s="81">
        <v>471.0</v>
      </c>
      <c r="C11" s="81">
        <v>57.0</v>
      </c>
      <c r="D11" s="81">
        <v>22.0</v>
      </c>
      <c r="E11" s="113">
        <f t="shared" si="1"/>
        <v>550</v>
      </c>
    </row>
    <row r="12" ht="11.25" customHeight="1">
      <c r="A12" s="84">
        <v>2006.0</v>
      </c>
      <c r="B12" s="81">
        <v>507.0</v>
      </c>
      <c r="C12" s="81">
        <v>52.0</v>
      </c>
      <c r="D12" s="81">
        <v>30.0</v>
      </c>
      <c r="E12" s="113">
        <f t="shared" si="1"/>
        <v>589</v>
      </c>
    </row>
    <row r="13" ht="11.25" customHeight="1">
      <c r="A13" s="84">
        <v>2007.0</v>
      </c>
      <c r="B13" s="81">
        <v>483.0</v>
      </c>
      <c r="C13" s="81">
        <v>66.0</v>
      </c>
      <c r="D13" s="81">
        <v>24.0</v>
      </c>
      <c r="E13" s="113">
        <f t="shared" si="1"/>
        <v>573</v>
      </c>
    </row>
    <row r="14" ht="11.25" customHeight="1">
      <c r="A14" s="84">
        <v>2008.0</v>
      </c>
      <c r="B14" s="81">
        <v>475.0</v>
      </c>
      <c r="C14" s="81">
        <v>58.0</v>
      </c>
      <c r="D14" s="81">
        <v>22.0</v>
      </c>
      <c r="E14" s="113">
        <f t="shared" si="1"/>
        <v>555</v>
      </c>
    </row>
    <row r="15" ht="11.25" customHeight="1">
      <c r="A15" s="84">
        <v>2009.0</v>
      </c>
      <c r="B15" s="81">
        <v>478.0</v>
      </c>
      <c r="C15" s="81">
        <v>72.0</v>
      </c>
      <c r="D15" s="81">
        <v>35.0</v>
      </c>
      <c r="E15" s="113">
        <f t="shared" si="1"/>
        <v>585</v>
      </c>
    </row>
    <row r="16" ht="11.25" customHeight="1">
      <c r="A16" s="84">
        <v>2010.0</v>
      </c>
      <c r="B16" s="81">
        <v>479.0</v>
      </c>
      <c r="C16" s="81">
        <v>76.0</v>
      </c>
      <c r="D16" s="81">
        <v>24.0</v>
      </c>
      <c r="E16" s="113">
        <f t="shared" si="1"/>
        <v>579</v>
      </c>
    </row>
    <row r="17" ht="11.25" customHeight="1">
      <c r="A17" s="84">
        <v>2011.0</v>
      </c>
      <c r="B17" s="81">
        <v>470.0</v>
      </c>
      <c r="C17" s="81">
        <v>84.0</v>
      </c>
      <c r="D17" s="81">
        <v>34.0</v>
      </c>
      <c r="E17" s="113">
        <f t="shared" si="1"/>
        <v>588</v>
      </c>
    </row>
    <row r="18" ht="11.25" customHeight="1">
      <c r="A18" s="84">
        <v>2012.0</v>
      </c>
      <c r="B18" s="81">
        <v>492.0</v>
      </c>
      <c r="C18" s="81">
        <v>91.0</v>
      </c>
      <c r="D18" s="81">
        <v>31.0</v>
      </c>
      <c r="E18" s="113">
        <f t="shared" si="1"/>
        <v>614</v>
      </c>
    </row>
    <row r="19" ht="11.25" customHeight="1">
      <c r="A19" s="84">
        <v>2013.0</v>
      </c>
      <c r="B19" s="81">
        <v>534.0</v>
      </c>
      <c r="C19" s="81">
        <v>87.0</v>
      </c>
      <c r="D19" s="81">
        <v>33.0</v>
      </c>
      <c r="E19" s="113">
        <f t="shared" si="1"/>
        <v>654</v>
      </c>
    </row>
    <row r="20" ht="11.25" customHeight="1">
      <c r="A20" s="84">
        <v>2014.0</v>
      </c>
      <c r="B20" s="81">
        <v>534.0</v>
      </c>
      <c r="C20" s="81">
        <v>100.0</v>
      </c>
      <c r="D20" s="81">
        <v>29.0</v>
      </c>
      <c r="E20" s="113">
        <f t="shared" si="1"/>
        <v>663</v>
      </c>
    </row>
    <row r="21" ht="11.25" customHeight="1">
      <c r="A21" s="84">
        <v>2015.0</v>
      </c>
      <c r="B21" s="81">
        <v>514.0</v>
      </c>
      <c r="C21" s="81">
        <v>104.0</v>
      </c>
      <c r="D21" s="81">
        <v>34.0</v>
      </c>
      <c r="E21" s="113">
        <f t="shared" si="1"/>
        <v>652</v>
      </c>
    </row>
    <row r="22" ht="11.25" customHeight="1">
      <c r="A22" s="84">
        <v>2016.0</v>
      </c>
      <c r="B22" s="81">
        <v>563.0</v>
      </c>
      <c r="C22" s="81">
        <v>118.0</v>
      </c>
      <c r="D22" s="81">
        <v>35.0</v>
      </c>
      <c r="E22" s="113">
        <f t="shared" si="1"/>
        <v>716</v>
      </c>
    </row>
    <row r="23" ht="11.25" customHeight="1">
      <c r="A23" s="84">
        <v>2017.0</v>
      </c>
      <c r="B23" s="81">
        <v>538.0</v>
      </c>
      <c r="C23" s="81">
        <v>119.0</v>
      </c>
      <c r="D23" s="81">
        <v>36.0</v>
      </c>
      <c r="E23" s="113">
        <f t="shared" si="1"/>
        <v>693</v>
      </c>
    </row>
    <row r="24" ht="11.25" customHeight="1">
      <c r="A24" s="84">
        <v>2018.0</v>
      </c>
      <c r="B24" s="81">
        <v>520.0</v>
      </c>
      <c r="C24" s="81">
        <v>127.0</v>
      </c>
      <c r="D24" s="81">
        <v>36.0</v>
      </c>
      <c r="E24" s="113">
        <f t="shared" si="1"/>
        <v>683</v>
      </c>
    </row>
    <row r="25" ht="11.25" customHeight="1">
      <c r="A25" s="84">
        <v>2019.0</v>
      </c>
      <c r="B25" s="81">
        <v>541.0</v>
      </c>
      <c r="C25" s="81">
        <v>153.0</v>
      </c>
      <c r="D25" s="81">
        <v>52.0</v>
      </c>
      <c r="E25" s="113">
        <f t="shared" si="1"/>
        <v>746</v>
      </c>
    </row>
    <row r="26" ht="11.25" customHeight="1">
      <c r="A26" s="84">
        <v>2020.0</v>
      </c>
      <c r="B26" s="81">
        <v>265.0</v>
      </c>
      <c r="C26" s="81">
        <v>75.0</v>
      </c>
      <c r="D26" s="81">
        <v>25.0</v>
      </c>
      <c r="E26" s="113">
        <f t="shared" si="1"/>
        <v>365</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6.86"/>
    <col customWidth="1" min="3" max="3" width="13.0"/>
    <col customWidth="1" min="4" max="4" width="9.43"/>
    <col customWidth="1" min="5" max="5" width="6.86"/>
  </cols>
  <sheetData>
    <row r="1" ht="11.25" customHeight="1">
      <c r="A1" s="62" t="s">
        <v>29</v>
      </c>
      <c r="B1" s="18" t="s">
        <v>112</v>
      </c>
      <c r="C1" s="18" t="s">
        <v>113</v>
      </c>
      <c r="D1" s="18" t="s">
        <v>114</v>
      </c>
      <c r="E1" s="18" t="s">
        <v>39</v>
      </c>
    </row>
    <row r="2" ht="11.25" customHeight="1">
      <c r="A2" s="23">
        <v>1996.0</v>
      </c>
      <c r="B2" s="21">
        <v>1.05422297E8</v>
      </c>
      <c r="C2" s="21">
        <v>2165685.0</v>
      </c>
      <c r="D2" s="21">
        <v>9115752.0</v>
      </c>
      <c r="E2" s="85">
        <f t="shared" ref="E2:E26" si="1">SUM(B2:D2)</f>
        <v>116703734</v>
      </c>
    </row>
    <row r="3" ht="11.25" customHeight="1">
      <c r="A3" s="23">
        <v>1997.0</v>
      </c>
      <c r="B3" s="21">
        <v>1.25430636E8</v>
      </c>
      <c r="C3" s="21">
        <v>536017.0</v>
      </c>
      <c r="D3" s="21">
        <v>4309143.0</v>
      </c>
      <c r="E3" s="85">
        <f t="shared" si="1"/>
        <v>130275796</v>
      </c>
    </row>
    <row r="4" ht="11.25" customHeight="1">
      <c r="A4" s="23">
        <v>1998.0</v>
      </c>
      <c r="B4" s="21">
        <v>1.43592803E8</v>
      </c>
      <c r="C4" s="21">
        <v>411892.0</v>
      </c>
      <c r="D4" s="21">
        <v>1.0424348E7</v>
      </c>
      <c r="E4" s="85">
        <f t="shared" si="1"/>
        <v>154429043</v>
      </c>
    </row>
    <row r="5" ht="11.25" customHeight="1">
      <c r="A5" s="23">
        <v>1999.0</v>
      </c>
      <c r="B5" s="21">
        <v>1.24681408E8</v>
      </c>
      <c r="C5" s="21">
        <v>760235.0</v>
      </c>
      <c r="D5" s="21">
        <v>1.2867319E7</v>
      </c>
      <c r="E5" s="85">
        <f t="shared" si="1"/>
        <v>138308962</v>
      </c>
    </row>
    <row r="6" ht="11.25" customHeight="1">
      <c r="A6" s="23">
        <v>2000.0</v>
      </c>
      <c r="B6" s="21">
        <v>1.32745783E8</v>
      </c>
      <c r="C6" s="21">
        <v>327201.0</v>
      </c>
      <c r="D6" s="21">
        <v>1.6386913E7</v>
      </c>
      <c r="E6" s="85">
        <f t="shared" si="1"/>
        <v>149459897</v>
      </c>
    </row>
    <row r="7" ht="11.25" customHeight="1">
      <c r="A7" s="23">
        <v>2001.0</v>
      </c>
      <c r="B7" s="21">
        <v>1.54362355E8</v>
      </c>
      <c r="C7" s="21">
        <v>1795356.0</v>
      </c>
      <c r="D7" s="21">
        <v>1.2379736E7</v>
      </c>
      <c r="E7" s="85">
        <f t="shared" si="1"/>
        <v>168537447</v>
      </c>
    </row>
    <row r="8" ht="11.25" customHeight="1">
      <c r="A8" s="23">
        <v>2002.0</v>
      </c>
      <c r="B8" s="21">
        <v>1.44069722E8</v>
      </c>
      <c r="C8" s="21">
        <v>2771914.0</v>
      </c>
      <c r="D8" s="21">
        <v>1.7599965E7</v>
      </c>
      <c r="E8" s="85">
        <f t="shared" si="1"/>
        <v>164441601</v>
      </c>
    </row>
    <row r="9" ht="11.25" customHeight="1">
      <c r="A9" s="23">
        <v>2003.0</v>
      </c>
      <c r="B9" s="21">
        <v>1.40539577E8</v>
      </c>
      <c r="C9" s="21">
        <v>561282.0</v>
      </c>
      <c r="D9" s="21">
        <v>1.7802062E7</v>
      </c>
      <c r="E9" s="85">
        <f t="shared" si="1"/>
        <v>158902921</v>
      </c>
    </row>
    <row r="10" ht="11.25" customHeight="1">
      <c r="A10" s="23">
        <v>2004.0</v>
      </c>
      <c r="B10" s="21">
        <v>1.50529957E8</v>
      </c>
      <c r="C10" s="21">
        <v>6516371.0</v>
      </c>
      <c r="D10" s="21">
        <v>2.2680371E7</v>
      </c>
      <c r="E10" s="85">
        <f t="shared" si="1"/>
        <v>179726699</v>
      </c>
    </row>
    <row r="11" ht="11.25" customHeight="1">
      <c r="A11" s="23">
        <v>2005.0</v>
      </c>
      <c r="B11" s="21">
        <v>1.40452034E8</v>
      </c>
      <c r="C11" s="21">
        <v>2673355.0</v>
      </c>
      <c r="D11" s="21">
        <v>1.6370769E7</v>
      </c>
      <c r="E11" s="85">
        <f t="shared" si="1"/>
        <v>159496158</v>
      </c>
    </row>
    <row r="12" ht="11.25" customHeight="1">
      <c r="A12" s="23">
        <v>2006.0</v>
      </c>
      <c r="B12" s="21">
        <v>1.45139743E8</v>
      </c>
      <c r="C12" s="21">
        <v>1665693.0</v>
      </c>
      <c r="D12" s="21">
        <v>2.6903561E7</v>
      </c>
      <c r="E12" s="85">
        <f t="shared" si="1"/>
        <v>173708997</v>
      </c>
    </row>
    <row r="13" ht="11.25" customHeight="1">
      <c r="A13" s="23">
        <v>2007.0</v>
      </c>
      <c r="B13" s="21">
        <v>1.32001345E8</v>
      </c>
      <c r="C13" s="21">
        <v>2978752.0</v>
      </c>
      <c r="D13" s="21">
        <v>2.4339326E7</v>
      </c>
      <c r="E13" s="85">
        <f t="shared" si="1"/>
        <v>159319423</v>
      </c>
    </row>
    <row r="14" ht="11.25" customHeight="1">
      <c r="A14" s="23">
        <v>2008.0</v>
      </c>
      <c r="B14" s="21">
        <v>1.55371589E8</v>
      </c>
      <c r="C14" s="21">
        <v>1706008.0</v>
      </c>
      <c r="D14" s="21">
        <v>1.7194093E7</v>
      </c>
      <c r="E14" s="85">
        <f t="shared" si="1"/>
        <v>174271690</v>
      </c>
    </row>
    <row r="15" ht="11.25" customHeight="1">
      <c r="A15" s="23">
        <v>2009.0</v>
      </c>
      <c r="B15" s="21">
        <v>1.54732357E8</v>
      </c>
      <c r="C15" s="21">
        <v>3011318.0</v>
      </c>
      <c r="D15" s="21">
        <v>2.8644205E7</v>
      </c>
      <c r="E15" s="85">
        <f t="shared" si="1"/>
        <v>186387880</v>
      </c>
    </row>
    <row r="16" ht="11.25" customHeight="1">
      <c r="A16" s="23">
        <v>2010.0</v>
      </c>
      <c r="B16" s="21">
        <v>1.49372222E8</v>
      </c>
      <c r="C16" s="21">
        <v>4752907.0</v>
      </c>
      <c r="D16" s="21">
        <v>3.0302604E7</v>
      </c>
      <c r="E16" s="85">
        <f t="shared" si="1"/>
        <v>184427733</v>
      </c>
    </row>
    <row r="17" ht="11.25" customHeight="1">
      <c r="A17" s="23">
        <v>2011.0</v>
      </c>
      <c r="B17" s="21">
        <v>1.66902579E8</v>
      </c>
      <c r="C17" s="21">
        <v>1323900.0</v>
      </c>
      <c r="D17" s="21">
        <v>3.2460572E7</v>
      </c>
      <c r="E17" s="85">
        <f t="shared" si="1"/>
        <v>200687051</v>
      </c>
    </row>
    <row r="18" ht="11.25" customHeight="1">
      <c r="A18" s="23">
        <v>2012.0</v>
      </c>
      <c r="B18" s="21">
        <v>1.53053896E8</v>
      </c>
      <c r="C18" s="21">
        <v>1780332.0</v>
      </c>
      <c r="D18" s="21">
        <v>2.640385E7</v>
      </c>
      <c r="E18" s="85">
        <f t="shared" si="1"/>
        <v>181238078</v>
      </c>
    </row>
    <row r="19" ht="11.25" customHeight="1">
      <c r="A19" s="23">
        <v>2013.0</v>
      </c>
      <c r="B19" s="21">
        <v>1.46469677E8</v>
      </c>
      <c r="C19" s="21">
        <v>3129352.0</v>
      </c>
      <c r="D19" s="21">
        <v>2.5649837E7</v>
      </c>
      <c r="E19" s="85">
        <f t="shared" si="1"/>
        <v>175248866</v>
      </c>
    </row>
    <row r="20" ht="11.25" customHeight="1">
      <c r="A20" s="23">
        <v>2014.0</v>
      </c>
      <c r="B20" s="21">
        <v>1.62834336E8</v>
      </c>
      <c r="C20" s="21">
        <v>2047975.0</v>
      </c>
      <c r="D20" s="21">
        <v>2.3348518E7</v>
      </c>
      <c r="E20" s="85">
        <f t="shared" si="1"/>
        <v>188230829</v>
      </c>
    </row>
    <row r="21" ht="11.25" customHeight="1">
      <c r="A21" s="23">
        <v>2015.0</v>
      </c>
      <c r="B21" s="21">
        <v>1.49801091E8</v>
      </c>
      <c r="C21" s="21">
        <v>2234888.0</v>
      </c>
      <c r="D21" s="21">
        <v>2.9805005E7</v>
      </c>
      <c r="E21" s="85">
        <f t="shared" si="1"/>
        <v>181840984</v>
      </c>
    </row>
    <row r="22" ht="11.25" customHeight="1">
      <c r="A22" s="23">
        <v>2016.0</v>
      </c>
      <c r="B22" s="21">
        <v>1.55088343E8</v>
      </c>
      <c r="C22" s="21">
        <v>3266132.0</v>
      </c>
      <c r="D22" s="21">
        <v>3.3859474E7</v>
      </c>
      <c r="E22" s="85">
        <f t="shared" si="1"/>
        <v>192213949</v>
      </c>
    </row>
    <row r="23" ht="11.25" customHeight="1">
      <c r="A23" s="23">
        <v>2017.0</v>
      </c>
      <c r="B23" s="21">
        <v>1.5581219E8</v>
      </c>
      <c r="C23" s="21">
        <v>2873503.0</v>
      </c>
      <c r="D23" s="21">
        <v>3.1016604E7</v>
      </c>
      <c r="E23" s="85">
        <f t="shared" si="1"/>
        <v>189702297</v>
      </c>
    </row>
    <row r="24" ht="11.25" customHeight="1">
      <c r="A24" s="23">
        <v>2018.0</v>
      </c>
      <c r="B24" s="21">
        <v>1.49701936E8</v>
      </c>
      <c r="C24" s="21">
        <v>2171015.0</v>
      </c>
      <c r="D24" s="21">
        <v>2.4312659E7</v>
      </c>
      <c r="E24" s="85">
        <f t="shared" si="1"/>
        <v>176185610</v>
      </c>
    </row>
    <row r="25" ht="11.25" customHeight="1">
      <c r="A25" s="23">
        <v>2019.0</v>
      </c>
      <c r="B25" s="21">
        <v>1.56566998E8</v>
      </c>
      <c r="C25" s="21">
        <v>2064149.0</v>
      </c>
      <c r="D25" s="21">
        <v>3.2906532E7</v>
      </c>
      <c r="E25" s="85">
        <f t="shared" si="1"/>
        <v>191537679</v>
      </c>
    </row>
    <row r="26" ht="11.25" customHeight="1">
      <c r="A26" s="23">
        <v>2020.0</v>
      </c>
      <c r="B26" s="21">
        <v>4.5610418E7</v>
      </c>
      <c r="C26" s="21">
        <v>957445.0</v>
      </c>
      <c r="D26" s="21">
        <v>5651492.0</v>
      </c>
      <c r="E26" s="85">
        <f t="shared" si="1"/>
        <v>52219355</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6.86"/>
    <col customWidth="1" min="3" max="3" width="13.0"/>
    <col customWidth="1" min="4" max="4" width="9.43"/>
    <col customWidth="1" min="5" max="5" width="6.86"/>
  </cols>
  <sheetData>
    <row r="1" ht="11.25" customHeight="1">
      <c r="A1" s="62" t="s">
        <v>29</v>
      </c>
      <c r="B1" s="18" t="s">
        <v>112</v>
      </c>
      <c r="C1" s="18" t="s">
        <v>113</v>
      </c>
      <c r="D1" s="18" t="s">
        <v>114</v>
      </c>
      <c r="E1" s="18" t="s">
        <v>39</v>
      </c>
    </row>
    <row r="2" ht="11.25" customHeight="1">
      <c r="A2" s="23">
        <v>1996.0</v>
      </c>
      <c r="B2" s="21">
        <v>5.7362943002E8</v>
      </c>
      <c r="C2" s="21">
        <v>1.075958615E7</v>
      </c>
      <c r="D2" s="21">
        <v>4.533216609E7</v>
      </c>
      <c r="E2" s="85">
        <f t="shared" ref="E2:E26" si="1">SUM(B2:D2)</f>
        <v>629721182.3</v>
      </c>
    </row>
    <row r="3" ht="11.25" customHeight="1">
      <c r="A3" s="23">
        <v>1997.0</v>
      </c>
      <c r="B3" s="21">
        <v>6.7894534812E8</v>
      </c>
      <c r="C3" s="21">
        <v>2693790.93</v>
      </c>
      <c r="D3" s="21">
        <v>2.083444186E7</v>
      </c>
      <c r="E3" s="85">
        <f t="shared" si="1"/>
        <v>702473580.9</v>
      </c>
    </row>
    <row r="4" ht="11.25" customHeight="1">
      <c r="A4" s="23">
        <v>1998.0</v>
      </c>
      <c r="B4" s="21">
        <v>7.8817181708E8</v>
      </c>
      <c r="C4" s="21">
        <v>2013868.45</v>
      </c>
      <c r="D4" s="21">
        <v>5.24895466E7</v>
      </c>
      <c r="E4" s="85">
        <f t="shared" si="1"/>
        <v>842675232.1</v>
      </c>
    </row>
    <row r="5" ht="11.25" customHeight="1">
      <c r="A5" s="23">
        <v>1999.0</v>
      </c>
      <c r="B5" s="21">
        <v>6.8516840991E8</v>
      </c>
      <c r="C5" s="21">
        <v>4123231.88</v>
      </c>
      <c r="D5" s="21">
        <v>6.561741186E7</v>
      </c>
      <c r="E5" s="85">
        <f t="shared" si="1"/>
        <v>754909053.7</v>
      </c>
    </row>
    <row r="6" ht="11.25" customHeight="1">
      <c r="A6" s="23">
        <v>2000.0</v>
      </c>
      <c r="B6" s="21">
        <v>7.359200145E8</v>
      </c>
      <c r="C6" s="21">
        <v>1648039.98</v>
      </c>
      <c r="D6" s="21">
        <v>8.338730363E7</v>
      </c>
      <c r="E6" s="85">
        <f t="shared" si="1"/>
        <v>820955358.1</v>
      </c>
    </row>
    <row r="7" ht="11.25" customHeight="1">
      <c r="A7" s="23">
        <v>2001.0</v>
      </c>
      <c r="B7" s="21">
        <v>8.5858687105E8</v>
      </c>
      <c r="C7" s="21">
        <v>9628172.31</v>
      </c>
      <c r="D7" s="21">
        <v>6.490863398E7</v>
      </c>
      <c r="E7" s="85">
        <f t="shared" si="1"/>
        <v>933123677.3</v>
      </c>
    </row>
    <row r="8" ht="11.25" customHeight="1">
      <c r="A8" s="23">
        <v>2002.0</v>
      </c>
      <c r="B8" s="21">
        <v>8.2456250271E8</v>
      </c>
      <c r="C8" s="21">
        <v>1.503167234E7</v>
      </c>
      <c r="D8" s="21">
        <v>9.369188034E7</v>
      </c>
      <c r="E8" s="85">
        <f t="shared" si="1"/>
        <v>933286055.4</v>
      </c>
    </row>
    <row r="9" ht="11.25" customHeight="1">
      <c r="A9" s="23">
        <v>2003.0</v>
      </c>
      <c r="B9" s="21">
        <v>8.2732049516E8</v>
      </c>
      <c r="C9" s="21">
        <v>3120625.86</v>
      </c>
      <c r="D9" s="21">
        <v>9.724985029E7</v>
      </c>
      <c r="E9" s="85">
        <f t="shared" si="1"/>
        <v>927690971.3</v>
      </c>
    </row>
    <row r="10" ht="11.25" customHeight="1">
      <c r="A10" s="23">
        <v>2004.0</v>
      </c>
      <c r="B10" s="21">
        <v>8.9828241999E8</v>
      </c>
      <c r="C10" s="21">
        <v>3.729191849E7</v>
      </c>
      <c r="D10" s="21">
        <v>1.2648379713E8</v>
      </c>
      <c r="E10" s="85">
        <f t="shared" si="1"/>
        <v>1062058136</v>
      </c>
    </row>
    <row r="11" ht="11.25" customHeight="1">
      <c r="A11" s="23">
        <v>2005.0</v>
      </c>
      <c r="B11" s="21">
        <v>8.4772571506E8</v>
      </c>
      <c r="C11" s="21">
        <v>1.523102183E7</v>
      </c>
      <c r="D11" s="21">
        <v>9.147451902E7</v>
      </c>
      <c r="E11" s="85">
        <f t="shared" si="1"/>
        <v>954431255.9</v>
      </c>
    </row>
    <row r="12" ht="11.25" customHeight="1">
      <c r="A12" s="23">
        <v>2006.0</v>
      </c>
      <c r="B12" s="21">
        <v>8.8717629213E8</v>
      </c>
      <c r="C12" s="21">
        <v>9173602.8</v>
      </c>
      <c r="D12" s="21">
        <v>1.5351112738E8</v>
      </c>
      <c r="E12" s="85">
        <f t="shared" si="1"/>
        <v>1049861022</v>
      </c>
    </row>
    <row r="13" ht="11.25" customHeight="1">
      <c r="A13" s="23">
        <v>2007.0</v>
      </c>
      <c r="B13" s="21">
        <v>8.0723496627E8</v>
      </c>
      <c r="C13" s="21">
        <v>1.660694803E7</v>
      </c>
      <c r="D13" s="21">
        <v>1.431473366E8</v>
      </c>
      <c r="E13" s="85">
        <f t="shared" si="1"/>
        <v>966989250.9</v>
      </c>
    </row>
    <row r="14" ht="11.25" customHeight="1">
      <c r="A14" s="23">
        <v>2008.0</v>
      </c>
      <c r="B14" s="21">
        <v>9.5626696287E8</v>
      </c>
      <c r="C14" s="21">
        <v>9837756.02</v>
      </c>
      <c r="D14" s="21">
        <v>1.0028947694E8</v>
      </c>
      <c r="E14" s="85">
        <f t="shared" si="1"/>
        <v>1066394196</v>
      </c>
    </row>
    <row r="15" ht="11.25" customHeight="1">
      <c r="A15" s="23">
        <v>2009.0</v>
      </c>
      <c r="B15" s="21">
        <v>9.6422936113E8</v>
      </c>
      <c r="C15" s="21">
        <v>1.905502184E7</v>
      </c>
      <c r="D15" s="21">
        <v>1.801671917E8</v>
      </c>
      <c r="E15" s="85">
        <f t="shared" si="1"/>
        <v>1163451575</v>
      </c>
    </row>
    <row r="16" ht="11.25" customHeight="1">
      <c r="A16" s="23">
        <v>2010.0</v>
      </c>
      <c r="B16" s="21">
        <v>9.4416082567E8</v>
      </c>
      <c r="C16" s="21">
        <v>2.826261166E7</v>
      </c>
      <c r="D16" s="21">
        <v>1.985911018E8</v>
      </c>
      <c r="E16" s="85">
        <f t="shared" si="1"/>
        <v>1171014539</v>
      </c>
    </row>
    <row r="17" ht="11.25" customHeight="1">
      <c r="A17" s="23">
        <v>2011.0</v>
      </c>
      <c r="B17" s="21">
        <v>1.06790499375E9</v>
      </c>
      <c r="C17" s="21">
        <v>7916497.94</v>
      </c>
      <c r="D17" s="21">
        <v>2.1213322546E8</v>
      </c>
      <c r="E17" s="85">
        <f t="shared" si="1"/>
        <v>1287954717</v>
      </c>
    </row>
    <row r="18" ht="11.25" customHeight="1">
      <c r="A18" s="23">
        <v>2012.0</v>
      </c>
      <c r="B18" s="21">
        <v>9.9977341806E8</v>
      </c>
      <c r="C18" s="21">
        <v>1.053608344E7</v>
      </c>
      <c r="D18" s="21">
        <v>1.6999434415E8</v>
      </c>
      <c r="E18" s="85">
        <f t="shared" si="1"/>
        <v>1180303846</v>
      </c>
    </row>
    <row r="19" ht="11.25" customHeight="1">
      <c r="A19" s="23">
        <v>2013.0</v>
      </c>
      <c r="B19" s="21">
        <v>9.6648290474E8</v>
      </c>
      <c r="C19" s="21">
        <v>1.774751282E7</v>
      </c>
      <c r="D19" s="21">
        <v>1.6516200591E8</v>
      </c>
      <c r="E19" s="85">
        <f t="shared" si="1"/>
        <v>1149392423</v>
      </c>
    </row>
    <row r="20" ht="11.25" customHeight="1">
      <c r="A20" s="23">
        <v>2014.0</v>
      </c>
      <c r="B20" s="21">
        <v>1.06846205786E9</v>
      </c>
      <c r="C20" s="21">
        <v>1.185452739E7</v>
      </c>
      <c r="D20" s="21">
        <v>1.3608337448E8</v>
      </c>
      <c r="E20" s="85">
        <f t="shared" si="1"/>
        <v>1216399960</v>
      </c>
    </row>
    <row r="21" ht="11.25" customHeight="1">
      <c r="A21" s="23">
        <v>2015.0</v>
      </c>
      <c r="B21" s="21">
        <v>1.00620620912E9</v>
      </c>
      <c r="C21" s="21">
        <v>1.337464054E7</v>
      </c>
      <c r="D21" s="21">
        <v>1.7799874737E8</v>
      </c>
      <c r="E21" s="85">
        <f t="shared" si="1"/>
        <v>1197579597</v>
      </c>
    </row>
    <row r="22" ht="11.25" customHeight="1">
      <c r="A22" s="23">
        <v>2016.0</v>
      </c>
      <c r="B22" s="21">
        <v>1.04769067058E9</v>
      </c>
      <c r="C22" s="21">
        <v>1.955842436E7</v>
      </c>
      <c r="D22" s="21">
        <v>2.0327346686E8</v>
      </c>
      <c r="E22" s="85">
        <f t="shared" si="1"/>
        <v>1270522562</v>
      </c>
    </row>
    <row r="23" ht="11.25" customHeight="1">
      <c r="A23" s="23">
        <v>2017.0</v>
      </c>
      <c r="B23" s="21">
        <v>1.06914764678E9</v>
      </c>
      <c r="C23" s="21">
        <v>1.690811897E7</v>
      </c>
      <c r="D23" s="21">
        <v>1.8690081775E8</v>
      </c>
      <c r="E23" s="85">
        <f t="shared" si="1"/>
        <v>1272956584</v>
      </c>
    </row>
    <row r="24" ht="11.25" customHeight="1">
      <c r="A24" s="23">
        <v>2018.0</v>
      </c>
      <c r="B24" s="21">
        <v>1.0357741854E9</v>
      </c>
      <c r="C24" s="21">
        <v>1.285658845E7</v>
      </c>
      <c r="D24" s="21">
        <v>1.4675016532E8</v>
      </c>
      <c r="E24" s="85">
        <f t="shared" si="1"/>
        <v>1195380939</v>
      </c>
    </row>
    <row r="25" ht="11.25" customHeight="1">
      <c r="A25" s="23">
        <v>2019.0</v>
      </c>
      <c r="B25" s="21">
        <v>1.1079696128E9</v>
      </c>
      <c r="C25" s="21">
        <v>1.257901443E7</v>
      </c>
      <c r="D25" s="21">
        <v>2.0644085813E8</v>
      </c>
      <c r="E25" s="85">
        <f t="shared" si="1"/>
        <v>1326989485</v>
      </c>
    </row>
    <row r="26" ht="11.25" customHeight="1">
      <c r="A26" s="23">
        <v>2020.0</v>
      </c>
      <c r="B26" s="21">
        <v>3.1246001695E8</v>
      </c>
      <c r="C26" s="21">
        <v>5974830.5</v>
      </c>
      <c r="D26" s="21">
        <v>3.501697621E7</v>
      </c>
      <c r="E26" s="85">
        <f t="shared" si="1"/>
        <v>353451823.7</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6.86"/>
    <col customWidth="1" min="3" max="3" width="13.0"/>
    <col customWidth="1" min="4" max="4" width="9.43"/>
    <col customWidth="1" min="5" max="5" width="6.86"/>
  </cols>
  <sheetData>
    <row r="1" ht="11.25" customHeight="1">
      <c r="A1" s="62" t="s">
        <v>29</v>
      </c>
      <c r="B1" s="18" t="s">
        <v>112</v>
      </c>
      <c r="C1" s="18" t="s">
        <v>113</v>
      </c>
      <c r="D1" s="18" t="s">
        <v>114</v>
      </c>
      <c r="E1" s="18" t="s">
        <v>39</v>
      </c>
    </row>
    <row r="2" ht="11.25" customHeight="1">
      <c r="A2" s="23">
        <v>1996.0</v>
      </c>
      <c r="B2" s="93">
        <v>3374838.0</v>
      </c>
      <c r="C2" s="93">
        <v>46742.0</v>
      </c>
      <c r="D2" s="93">
        <v>179373.0</v>
      </c>
      <c r="E2" s="112">
        <f t="shared" ref="E2:E26" si="1">SUM(B2:D2)</f>
        <v>3600953</v>
      </c>
    </row>
    <row r="3" ht="11.25" customHeight="1">
      <c r="A3" s="23">
        <v>1997.0</v>
      </c>
      <c r="B3" s="93">
        <v>3757244.0</v>
      </c>
      <c r="C3" s="93">
        <v>23291.0</v>
      </c>
      <c r="D3" s="93">
        <v>85372.0</v>
      </c>
      <c r="E3" s="112">
        <f t="shared" si="1"/>
        <v>3865907</v>
      </c>
    </row>
    <row r="4" ht="11.25" customHeight="1">
      <c r="A4" s="23">
        <v>1998.0</v>
      </c>
      <c r="B4" s="93">
        <v>3874479.0</v>
      </c>
      <c r="C4" s="93">
        <v>18713.0</v>
      </c>
      <c r="D4" s="93">
        <v>179837.0</v>
      </c>
      <c r="E4" s="112">
        <f t="shared" si="1"/>
        <v>4073029</v>
      </c>
    </row>
    <row r="5" ht="11.25" customHeight="1">
      <c r="A5" s="23">
        <v>1999.0</v>
      </c>
      <c r="B5" s="93">
        <v>4191786.0</v>
      </c>
      <c r="C5" s="93">
        <v>26132.0</v>
      </c>
      <c r="D5" s="93">
        <v>272685.0</v>
      </c>
      <c r="E5" s="112">
        <f t="shared" si="1"/>
        <v>4490603</v>
      </c>
    </row>
    <row r="6" ht="11.25" customHeight="1">
      <c r="A6" s="23">
        <v>2000.0</v>
      </c>
      <c r="B6" s="93">
        <v>4299757.0</v>
      </c>
      <c r="C6" s="93">
        <v>19036.0</v>
      </c>
      <c r="D6" s="93">
        <v>361288.0</v>
      </c>
      <c r="E6" s="112">
        <f t="shared" si="1"/>
        <v>4680081</v>
      </c>
    </row>
    <row r="7" ht="11.25" customHeight="1">
      <c r="A7" s="23">
        <v>2001.0</v>
      </c>
      <c r="B7" s="93">
        <v>4573074.0</v>
      </c>
      <c r="C7" s="93">
        <v>49256.0</v>
      </c>
      <c r="D7" s="93">
        <v>334700.0</v>
      </c>
      <c r="E7" s="112">
        <f t="shared" si="1"/>
        <v>4957030</v>
      </c>
    </row>
    <row r="8" ht="11.25" customHeight="1">
      <c r="A8" s="23">
        <v>2002.0</v>
      </c>
      <c r="B8" s="93">
        <v>4463663.0</v>
      </c>
      <c r="C8" s="93">
        <v>75557.0</v>
      </c>
      <c r="D8" s="93">
        <v>500784.0</v>
      </c>
      <c r="E8" s="112">
        <f t="shared" si="1"/>
        <v>5040004</v>
      </c>
    </row>
    <row r="9" ht="11.25" customHeight="1">
      <c r="A9" s="23">
        <v>2003.0</v>
      </c>
      <c r="B9" s="93">
        <v>4871090.0</v>
      </c>
      <c r="C9" s="93">
        <v>28057.0</v>
      </c>
      <c r="D9" s="93">
        <v>422048.0</v>
      </c>
      <c r="E9" s="112">
        <f t="shared" si="1"/>
        <v>5321195</v>
      </c>
    </row>
    <row r="10" ht="11.25" customHeight="1">
      <c r="A10" s="23">
        <v>2004.0</v>
      </c>
      <c r="B10" s="93">
        <v>4847106.0</v>
      </c>
      <c r="C10" s="93">
        <v>218972.0</v>
      </c>
      <c r="D10" s="93">
        <v>486512.0</v>
      </c>
      <c r="E10" s="112">
        <f t="shared" si="1"/>
        <v>5552590</v>
      </c>
    </row>
    <row r="11" ht="11.25" customHeight="1">
      <c r="A11" s="23">
        <v>2005.0</v>
      </c>
      <c r="B11" s="93">
        <v>4933481.0</v>
      </c>
      <c r="C11" s="93">
        <v>96578.0</v>
      </c>
      <c r="D11" s="93">
        <v>524771.0</v>
      </c>
      <c r="E11" s="112">
        <f t="shared" si="1"/>
        <v>5554830</v>
      </c>
    </row>
    <row r="12" ht="11.25" customHeight="1">
      <c r="A12" s="23">
        <v>2006.0</v>
      </c>
      <c r="B12" s="93">
        <v>4975970.0</v>
      </c>
      <c r="C12" s="93">
        <v>87444.0</v>
      </c>
      <c r="D12" s="93">
        <v>720398.0</v>
      </c>
      <c r="E12" s="112">
        <f t="shared" si="1"/>
        <v>5783812</v>
      </c>
    </row>
    <row r="13" ht="11.25" customHeight="1">
      <c r="A13" s="23">
        <v>2007.0</v>
      </c>
      <c r="B13" s="93">
        <v>4922972.0</v>
      </c>
      <c r="C13" s="93">
        <v>146014.0</v>
      </c>
      <c r="D13" s="93">
        <v>641835.0</v>
      </c>
      <c r="E13" s="112">
        <f t="shared" si="1"/>
        <v>5710821</v>
      </c>
    </row>
    <row r="14" ht="11.25" customHeight="1">
      <c r="A14" s="23">
        <v>2008.0</v>
      </c>
      <c r="B14" s="93">
        <v>5429149.0</v>
      </c>
      <c r="C14" s="93">
        <v>97222.0</v>
      </c>
      <c r="D14" s="93">
        <v>525222.0</v>
      </c>
      <c r="E14" s="112">
        <f t="shared" si="1"/>
        <v>6051593</v>
      </c>
    </row>
    <row r="15" ht="11.25" customHeight="1">
      <c r="A15" s="23">
        <v>2009.0</v>
      </c>
      <c r="B15" s="93">
        <v>5270470.0</v>
      </c>
      <c r="C15" s="93">
        <v>125067.0</v>
      </c>
      <c r="D15" s="93">
        <v>813312.0</v>
      </c>
      <c r="E15" s="112">
        <f t="shared" si="1"/>
        <v>6208849</v>
      </c>
    </row>
    <row r="16" ht="11.25" customHeight="1">
      <c r="A16" s="23">
        <v>2010.0</v>
      </c>
      <c r="B16" s="93">
        <v>5298702.0</v>
      </c>
      <c r="C16" s="93">
        <v>172644.0</v>
      </c>
      <c r="D16" s="93">
        <v>773014.0</v>
      </c>
      <c r="E16" s="112">
        <f t="shared" si="1"/>
        <v>6244360</v>
      </c>
    </row>
    <row r="17" ht="11.25" customHeight="1">
      <c r="A17" s="23">
        <v>2011.0</v>
      </c>
      <c r="B17" s="93">
        <v>5478207.0</v>
      </c>
      <c r="C17" s="93">
        <v>79260.0</v>
      </c>
      <c r="D17" s="93">
        <v>904517.0</v>
      </c>
      <c r="E17" s="112">
        <f t="shared" si="1"/>
        <v>6461984</v>
      </c>
    </row>
    <row r="18" ht="11.25" customHeight="1">
      <c r="A18" s="23">
        <v>2012.0</v>
      </c>
      <c r="B18" s="93">
        <v>5534155.0</v>
      </c>
      <c r="C18" s="93">
        <v>90267.0</v>
      </c>
      <c r="D18" s="93">
        <v>842827.0</v>
      </c>
      <c r="E18" s="112">
        <f t="shared" si="1"/>
        <v>6467249</v>
      </c>
    </row>
    <row r="19" ht="11.25" customHeight="1">
      <c r="A19" s="23">
        <v>2013.0</v>
      </c>
      <c r="B19" s="93">
        <v>5714264.0</v>
      </c>
      <c r="C19" s="93">
        <v>146290.0</v>
      </c>
      <c r="D19" s="93">
        <v>754015.0</v>
      </c>
      <c r="E19" s="112">
        <f t="shared" si="1"/>
        <v>6614569</v>
      </c>
    </row>
    <row r="20" ht="11.25" customHeight="1">
      <c r="A20" s="23">
        <v>2014.0</v>
      </c>
      <c r="B20" s="93">
        <v>6096790.0</v>
      </c>
      <c r="C20" s="93">
        <v>125150.0</v>
      </c>
      <c r="D20" s="93">
        <v>761116.0</v>
      </c>
      <c r="E20" s="112">
        <f t="shared" si="1"/>
        <v>6983056</v>
      </c>
    </row>
    <row r="21" ht="11.25" customHeight="1">
      <c r="A21" s="23">
        <v>2015.0</v>
      </c>
      <c r="B21" s="93">
        <v>5966523.0</v>
      </c>
      <c r="C21" s="93">
        <v>126635.0</v>
      </c>
      <c r="D21" s="93">
        <v>952160.0</v>
      </c>
      <c r="E21" s="112">
        <f t="shared" si="1"/>
        <v>7045318</v>
      </c>
    </row>
    <row r="22" ht="11.25" customHeight="1">
      <c r="A22" s="23">
        <v>2016.0</v>
      </c>
      <c r="B22" s="93">
        <v>6257199.0</v>
      </c>
      <c r="C22" s="93">
        <v>153782.0</v>
      </c>
      <c r="D22" s="93">
        <v>920540.0</v>
      </c>
      <c r="E22" s="112">
        <f t="shared" si="1"/>
        <v>7331521</v>
      </c>
    </row>
    <row r="23" ht="11.25" customHeight="1">
      <c r="A23" s="23">
        <v>2017.0</v>
      </c>
      <c r="B23" s="93">
        <v>6401368.0</v>
      </c>
      <c r="C23" s="93">
        <v>183986.0</v>
      </c>
      <c r="D23" s="93">
        <v>925850.0</v>
      </c>
      <c r="E23" s="112">
        <f t="shared" si="1"/>
        <v>7511204</v>
      </c>
    </row>
    <row r="24" ht="11.25" customHeight="1">
      <c r="A24" s="23">
        <v>2018.0</v>
      </c>
      <c r="B24" s="93">
        <v>6611124.0</v>
      </c>
      <c r="C24" s="93">
        <v>154165.0</v>
      </c>
      <c r="D24" s="93">
        <v>894929.0</v>
      </c>
      <c r="E24" s="112">
        <f t="shared" si="1"/>
        <v>7660218</v>
      </c>
    </row>
    <row r="25" ht="11.25" customHeight="1">
      <c r="A25" s="23">
        <v>2019.0</v>
      </c>
      <c r="B25" s="93">
        <v>6616439.0</v>
      </c>
      <c r="C25" s="93">
        <v>124553.0</v>
      </c>
      <c r="D25" s="93">
        <v>1133052.0</v>
      </c>
      <c r="E25" s="112">
        <f t="shared" si="1"/>
        <v>7874044</v>
      </c>
    </row>
    <row r="26" ht="11.25" customHeight="1">
      <c r="A26" s="23">
        <v>2020.0</v>
      </c>
      <c r="B26" s="93">
        <v>3132130.0</v>
      </c>
      <c r="C26" s="93">
        <v>75034.0</v>
      </c>
      <c r="D26" s="93">
        <v>429720.0</v>
      </c>
      <c r="E26" s="112">
        <f t="shared" si="1"/>
        <v>3636884</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1.25" customHeight="1"/>
    <row r="2" ht="11.25" customHeight="1"/>
    <row r="3" ht="11.25" customHeight="1"/>
    <row r="4" ht="11.25" customHeight="1"/>
    <row r="5" ht="11.25" customHeight="1"/>
    <row r="6" ht="11.25" customHeight="1"/>
    <row r="7" ht="11.25" customHeight="1"/>
    <row r="8" ht="11.25" customHeight="1"/>
    <row r="9" ht="11.25" customHeight="1"/>
    <row r="10" ht="11.25" customHeight="1"/>
    <row r="11" ht="11.25" customHeight="1"/>
    <row r="12" ht="11.25" customHeight="1"/>
    <row r="13" ht="11.25" customHeight="1"/>
    <row r="14" ht="11.25" customHeight="1"/>
    <row r="15" ht="11.25" customHeight="1"/>
    <row r="16" ht="11.25" customHeight="1"/>
    <row r="17" ht="11.25" customHeight="1"/>
    <row r="18" ht="11.25" customHeight="1"/>
    <row r="19" ht="11.25" customHeight="1"/>
    <row r="20" ht="11.25" customHeight="1"/>
    <row r="21" ht="11.25" customHeight="1"/>
    <row r="22" ht="11.25" customHeight="1"/>
    <row r="23" ht="11.25" customHeight="1"/>
    <row r="24" ht="11.25" customHeight="1"/>
    <row r="25" ht="11.25" customHeight="1"/>
    <row r="26" ht="11.25" customHeight="1"/>
    <row r="27" ht="11.25" customHeight="1"/>
    <row r="28" ht="11.25" customHeight="1"/>
    <row r="29" ht="11.25" customHeight="1"/>
    <row r="30" ht="11.25" customHeight="1"/>
    <row r="31" ht="11.25" customHeight="1"/>
    <row r="32"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row r="323" ht="11.25" customHeight="1"/>
    <row r="324" ht="11.25" customHeight="1"/>
    <row r="325" ht="11.25" customHeight="1"/>
    <row r="326" ht="11.25" customHeight="1"/>
    <row r="327" ht="11.25" customHeight="1"/>
    <row r="328" ht="11.25" customHeight="1"/>
    <row r="329" ht="11.25" customHeight="1"/>
    <row r="330" ht="11.25" customHeight="1"/>
    <row r="331" ht="11.25" customHeight="1"/>
    <row r="332" ht="11.25" customHeight="1"/>
    <row r="333" ht="11.25" customHeight="1"/>
    <row r="334" ht="11.25" customHeight="1"/>
    <row r="335" ht="11.25" customHeight="1"/>
    <row r="336" ht="11.25" customHeight="1"/>
    <row r="337" ht="11.25" customHeight="1"/>
    <row r="338" ht="11.25" customHeight="1"/>
    <row r="339" ht="11.25" customHeight="1"/>
    <row r="340" ht="11.25" customHeight="1"/>
    <row r="341" ht="11.25" customHeight="1"/>
    <row r="342" ht="11.25" customHeight="1"/>
    <row r="343" ht="11.25" customHeight="1"/>
    <row r="344" ht="11.25" customHeight="1"/>
    <row r="345" ht="11.25" customHeight="1"/>
    <row r="346" ht="11.25" customHeight="1"/>
    <row r="347" ht="11.25" customHeight="1"/>
    <row r="348" ht="11.25" customHeight="1"/>
    <row r="349" ht="11.25" customHeight="1"/>
    <row r="350" ht="11.25" customHeight="1"/>
    <row r="351" ht="11.25" customHeight="1"/>
    <row r="352" ht="11.25" customHeight="1"/>
    <row r="353" ht="11.25" customHeight="1"/>
    <row r="354" ht="11.25" customHeight="1"/>
    <row r="355" ht="11.25" customHeight="1"/>
    <row r="356" ht="11.25" customHeight="1"/>
    <row r="357" ht="11.25" customHeight="1"/>
    <row r="358" ht="11.25" customHeight="1"/>
    <row r="359" ht="11.25" customHeight="1"/>
    <row r="360" ht="11.25" customHeight="1"/>
    <row r="361" ht="11.25" customHeight="1"/>
    <row r="362" ht="11.25" customHeight="1"/>
    <row r="363" ht="11.25" customHeight="1"/>
    <row r="364" ht="11.25" customHeight="1"/>
    <row r="365" ht="11.25" customHeight="1"/>
    <row r="366" ht="11.25" customHeight="1"/>
    <row r="367" ht="11.25" customHeight="1"/>
    <row r="368" ht="11.25" customHeight="1"/>
    <row r="369" ht="11.25" customHeight="1"/>
    <row r="370" ht="11.25" customHeight="1"/>
    <row r="371" ht="11.25" customHeight="1"/>
    <row r="372" ht="11.25" customHeight="1"/>
    <row r="373" ht="11.25" customHeight="1"/>
    <row r="374" ht="11.25" customHeight="1"/>
    <row r="375" ht="11.25" customHeight="1"/>
    <row r="376" ht="11.25" customHeight="1"/>
    <row r="377" ht="11.25" customHeight="1"/>
    <row r="378" ht="11.25" customHeight="1"/>
    <row r="379" ht="11.25" customHeight="1"/>
    <row r="380" ht="11.25" customHeight="1"/>
    <row r="381" ht="11.25" customHeight="1"/>
    <row r="382" ht="11.25" customHeight="1"/>
    <row r="383" ht="11.25" customHeight="1"/>
    <row r="384" ht="11.25" customHeight="1"/>
    <row r="385" ht="11.25" customHeight="1"/>
    <row r="386" ht="11.25" customHeight="1"/>
    <row r="387" ht="11.25" customHeight="1"/>
    <row r="388" ht="11.25" customHeight="1"/>
    <row r="389" ht="11.25" customHeight="1"/>
    <row r="390" ht="11.25" customHeight="1"/>
    <row r="391" ht="11.25" customHeight="1"/>
    <row r="392" ht="11.25" customHeight="1"/>
    <row r="393" ht="11.25" customHeight="1"/>
    <row r="394" ht="11.25" customHeight="1"/>
    <row r="395" ht="11.25" customHeight="1"/>
    <row r="396" ht="11.25" customHeight="1"/>
    <row r="397" ht="11.25" customHeight="1"/>
    <row r="398" ht="11.25" customHeight="1"/>
    <row r="399" ht="11.25" customHeight="1"/>
    <row r="400" ht="11.25" customHeight="1"/>
    <row r="401" ht="11.25" customHeight="1"/>
    <row r="402" ht="11.25" customHeight="1"/>
    <row r="403" ht="11.25" customHeight="1"/>
    <row r="404" ht="11.25" customHeight="1"/>
    <row r="405" ht="11.25" customHeight="1"/>
    <row r="406" ht="11.25" customHeight="1"/>
    <row r="407" ht="11.25" customHeight="1"/>
    <row r="408" ht="11.25" customHeight="1"/>
    <row r="409" ht="11.25" customHeight="1"/>
    <row r="410" ht="11.25" customHeight="1"/>
    <row r="411" ht="11.25" customHeight="1"/>
    <row r="412" ht="11.25" customHeight="1"/>
    <row r="413" ht="11.25" customHeight="1"/>
    <row r="414" ht="11.25" customHeight="1"/>
    <row r="415" ht="11.25" customHeight="1"/>
    <row r="416" ht="11.25" customHeight="1"/>
    <row r="417" ht="11.25" customHeight="1"/>
    <row r="418" ht="11.25" customHeight="1"/>
    <row r="419" ht="11.25" customHeight="1"/>
    <row r="420" ht="11.25" customHeight="1"/>
    <row r="421" ht="11.25" customHeight="1"/>
    <row r="422" ht="11.25" customHeight="1"/>
    <row r="423" ht="11.25" customHeight="1"/>
    <row r="424" ht="11.25" customHeight="1"/>
    <row r="425" ht="11.25" customHeight="1"/>
    <row r="426" ht="11.25" customHeight="1"/>
    <row r="427" ht="11.25" customHeight="1"/>
    <row r="428" ht="11.25" customHeight="1"/>
    <row r="429" ht="11.25" customHeight="1"/>
    <row r="430" ht="11.25" customHeight="1"/>
    <row r="431" ht="11.25" customHeight="1"/>
    <row r="432" ht="11.25" customHeight="1"/>
    <row r="433" ht="11.25" customHeight="1"/>
    <row r="434" ht="11.25" customHeight="1"/>
    <row r="435" ht="11.25" customHeight="1"/>
    <row r="436" ht="11.25" customHeight="1"/>
    <row r="437" ht="11.25" customHeight="1"/>
    <row r="438" ht="11.25" customHeight="1"/>
    <row r="439" ht="11.25" customHeight="1"/>
    <row r="440" ht="11.25" customHeight="1"/>
    <row r="441" ht="11.25" customHeight="1"/>
    <row r="442" ht="11.25" customHeight="1"/>
    <row r="443" ht="11.25" customHeight="1"/>
    <row r="444" ht="11.25" customHeight="1"/>
    <row r="445" ht="11.25" customHeight="1"/>
    <row r="446" ht="11.25" customHeight="1"/>
    <row r="447" ht="11.25" customHeight="1"/>
    <row r="448" ht="11.25" customHeight="1"/>
    <row r="449" ht="11.25" customHeight="1"/>
    <row r="450" ht="11.25" customHeight="1"/>
    <row r="451" ht="11.25" customHeight="1"/>
    <row r="452" ht="11.25" customHeight="1"/>
    <row r="453" ht="11.25" customHeight="1"/>
    <row r="454" ht="11.25" customHeight="1"/>
    <row r="455" ht="11.25" customHeight="1"/>
    <row r="456" ht="11.25" customHeight="1"/>
    <row r="457" ht="11.25" customHeight="1"/>
    <row r="458" ht="11.25" customHeight="1"/>
    <row r="459" ht="11.25" customHeight="1"/>
    <row r="460" ht="11.25" customHeight="1"/>
    <row r="461" ht="11.25" customHeight="1"/>
    <row r="462" ht="11.25" customHeight="1"/>
    <row r="463" ht="11.25" customHeight="1"/>
    <row r="464" ht="11.25" customHeight="1"/>
    <row r="465" ht="11.25" customHeight="1"/>
    <row r="466" ht="11.25" customHeight="1"/>
    <row r="467" ht="11.25" customHeight="1"/>
    <row r="468" ht="11.25" customHeight="1"/>
    <row r="469" ht="11.25" customHeight="1"/>
    <row r="470" ht="11.25" customHeight="1"/>
    <row r="471" ht="11.25" customHeight="1"/>
    <row r="472" ht="11.25" customHeight="1"/>
    <row r="473" ht="11.25" customHeight="1"/>
    <row r="474" ht="11.25" customHeight="1"/>
    <row r="475" ht="11.25" customHeight="1"/>
    <row r="476" ht="11.25" customHeight="1"/>
    <row r="477" ht="11.25" customHeight="1"/>
    <row r="478" ht="11.25" customHeight="1"/>
    <row r="479" ht="11.25" customHeight="1"/>
    <row r="480" ht="11.25" customHeight="1"/>
    <row r="481" ht="11.25" customHeight="1"/>
    <row r="482" ht="11.25" customHeight="1"/>
    <row r="483" ht="11.25" customHeight="1"/>
    <row r="484" ht="11.25" customHeight="1"/>
    <row r="485" ht="11.25" customHeight="1"/>
    <row r="486" ht="11.25" customHeight="1"/>
    <row r="487" ht="11.25" customHeight="1"/>
    <row r="488" ht="11.25" customHeight="1"/>
    <row r="489" ht="11.25" customHeight="1"/>
    <row r="490" ht="11.25" customHeight="1"/>
    <row r="491" ht="11.25" customHeight="1"/>
    <row r="492" ht="11.25" customHeight="1"/>
    <row r="493" ht="11.25" customHeight="1"/>
    <row r="494" ht="11.25" customHeight="1"/>
    <row r="495" ht="11.25" customHeight="1"/>
    <row r="496" ht="11.25" customHeight="1"/>
    <row r="497" ht="11.25" customHeight="1"/>
    <row r="498" ht="11.25" customHeight="1"/>
    <row r="499" ht="11.25" customHeight="1"/>
    <row r="500" ht="11.25" customHeight="1"/>
    <row r="501" ht="11.25" customHeight="1"/>
    <row r="502" ht="11.25" customHeight="1"/>
    <row r="503" ht="11.25" customHeight="1"/>
    <row r="504" ht="11.25" customHeight="1"/>
    <row r="505" ht="11.25" customHeight="1"/>
    <row r="506" ht="11.25" customHeight="1"/>
    <row r="507" ht="11.25" customHeight="1"/>
    <row r="508" ht="11.25" customHeight="1"/>
    <row r="509" ht="11.25" customHeight="1"/>
    <row r="510" ht="11.25" customHeight="1"/>
    <row r="511" ht="11.25" customHeight="1"/>
    <row r="512" ht="11.25" customHeight="1"/>
    <row r="513" ht="11.25" customHeight="1"/>
    <row r="514" ht="11.25" customHeight="1"/>
    <row r="515" ht="11.25" customHeight="1"/>
    <row r="516" ht="11.25" customHeight="1"/>
    <row r="517" ht="11.25" customHeight="1"/>
    <row r="518" ht="11.25" customHeight="1"/>
    <row r="519" ht="11.25" customHeight="1"/>
    <row r="520" ht="11.25" customHeight="1"/>
    <row r="521" ht="11.25" customHeight="1"/>
    <row r="522" ht="11.25" customHeight="1"/>
    <row r="523" ht="11.25" customHeight="1"/>
    <row r="524" ht="11.25" customHeight="1"/>
    <row r="525" ht="11.25" customHeight="1"/>
    <row r="526" ht="11.25" customHeight="1"/>
    <row r="527" ht="11.25" customHeight="1"/>
    <row r="528" ht="11.25" customHeight="1"/>
    <row r="529" ht="11.25" customHeight="1"/>
    <row r="530" ht="11.25" customHeight="1"/>
    <row r="531" ht="11.25" customHeight="1"/>
    <row r="532" ht="11.25" customHeight="1"/>
    <row r="533" ht="11.25" customHeight="1"/>
    <row r="534" ht="11.25" customHeight="1"/>
    <row r="535" ht="11.25" customHeight="1"/>
    <row r="536" ht="11.25" customHeight="1"/>
    <row r="537" ht="11.25" customHeight="1"/>
    <row r="538" ht="11.25" customHeight="1"/>
    <row r="539" ht="11.25" customHeight="1"/>
    <row r="540" ht="11.25" customHeight="1"/>
    <row r="541" ht="11.25" customHeight="1"/>
    <row r="542" ht="11.25" customHeight="1"/>
    <row r="543" ht="11.25" customHeight="1"/>
    <row r="544" ht="11.25" customHeight="1"/>
    <row r="545" ht="11.25" customHeight="1"/>
    <row r="546" ht="11.25" customHeight="1"/>
    <row r="547" ht="11.25" customHeight="1"/>
    <row r="548" ht="11.25" customHeight="1"/>
    <row r="549" ht="11.25" customHeight="1"/>
    <row r="550" ht="11.25" customHeight="1"/>
    <row r="551" ht="11.25" customHeight="1"/>
    <row r="552" ht="11.25" customHeight="1"/>
    <row r="553" ht="11.25" customHeight="1"/>
    <row r="554" ht="11.25" customHeight="1"/>
    <row r="555" ht="11.25" customHeight="1"/>
    <row r="556" ht="11.25" customHeight="1"/>
    <row r="557" ht="11.25" customHeight="1"/>
    <row r="558" ht="11.25" customHeight="1"/>
    <row r="559" ht="11.25" customHeight="1"/>
    <row r="560" ht="11.25" customHeight="1"/>
    <row r="561" ht="11.25" customHeight="1"/>
    <row r="562" ht="11.25" customHeight="1"/>
    <row r="563" ht="11.25" customHeight="1"/>
    <row r="564" ht="11.25" customHeight="1"/>
    <row r="565" ht="11.25" customHeight="1"/>
    <row r="566" ht="11.25" customHeight="1"/>
    <row r="567" ht="11.25" customHeight="1"/>
    <row r="568" ht="11.25" customHeight="1"/>
    <row r="569" ht="11.25" customHeight="1"/>
    <row r="570" ht="11.25" customHeight="1"/>
    <row r="571" ht="11.25" customHeight="1"/>
    <row r="572" ht="11.25" customHeight="1"/>
    <row r="573" ht="11.25" customHeight="1"/>
    <row r="574" ht="11.25" customHeight="1"/>
    <row r="575" ht="11.25" customHeight="1"/>
    <row r="576" ht="11.25" customHeight="1"/>
    <row r="577" ht="11.25" customHeight="1"/>
    <row r="578" ht="11.25" customHeight="1"/>
    <row r="579" ht="11.25" customHeight="1"/>
    <row r="580" ht="11.25" customHeight="1"/>
    <row r="581" ht="11.25" customHeight="1"/>
    <row r="582" ht="11.25" customHeight="1"/>
    <row r="583" ht="11.25" customHeight="1"/>
    <row r="584" ht="11.25" customHeight="1"/>
    <row r="585" ht="11.25" customHeight="1"/>
    <row r="586" ht="11.25" customHeight="1"/>
    <row r="587" ht="11.25" customHeight="1"/>
    <row r="588" ht="11.25" customHeight="1"/>
    <row r="589" ht="11.25" customHeight="1"/>
    <row r="590" ht="11.25" customHeight="1"/>
    <row r="591" ht="11.25" customHeight="1"/>
    <row r="592" ht="11.25" customHeight="1"/>
    <row r="593" ht="11.25" customHeight="1"/>
    <row r="594" ht="11.25" customHeight="1"/>
    <row r="595" ht="11.25" customHeight="1"/>
    <row r="596" ht="11.25" customHeight="1"/>
    <row r="597" ht="11.25" customHeight="1"/>
    <row r="598" ht="11.25" customHeight="1"/>
    <row r="599" ht="11.25" customHeight="1"/>
    <row r="600" ht="11.25" customHeight="1"/>
    <row r="601" ht="11.25" customHeight="1"/>
    <row r="602" ht="11.25" customHeight="1"/>
    <row r="603" ht="11.25" customHeight="1"/>
    <row r="604" ht="11.25" customHeight="1"/>
    <row r="605" ht="11.25" customHeight="1"/>
    <row r="606" ht="11.25" customHeight="1"/>
    <row r="607" ht="11.25" customHeight="1"/>
    <row r="608" ht="11.25" customHeight="1"/>
    <row r="609" ht="11.25" customHeight="1"/>
    <row r="610" ht="11.25" customHeight="1"/>
    <row r="611" ht="11.25" customHeight="1"/>
    <row r="612" ht="11.25" customHeight="1"/>
    <row r="613" ht="11.25" customHeight="1"/>
    <row r="614" ht="11.25" customHeight="1"/>
    <row r="615" ht="11.25" customHeight="1"/>
    <row r="616" ht="11.25" customHeight="1"/>
    <row r="617" ht="11.25" customHeight="1"/>
    <row r="618" ht="11.25" customHeight="1"/>
    <row r="619" ht="11.25" customHeight="1"/>
    <row r="620" ht="11.25" customHeight="1"/>
    <row r="621" ht="11.25" customHeight="1"/>
    <row r="622" ht="11.25" customHeight="1"/>
    <row r="623" ht="11.25" customHeight="1"/>
    <row r="624" ht="11.25" customHeight="1"/>
    <row r="625" ht="11.25" customHeight="1"/>
    <row r="626" ht="11.25" customHeight="1"/>
    <row r="627" ht="11.25" customHeight="1"/>
    <row r="628" ht="11.25" customHeight="1"/>
    <row r="629" ht="11.25" customHeight="1"/>
    <row r="630" ht="11.25" customHeight="1"/>
    <row r="631" ht="11.25" customHeight="1"/>
    <row r="632" ht="11.25" customHeight="1"/>
    <row r="633" ht="11.25" customHeight="1"/>
    <row r="634" ht="11.25" customHeight="1"/>
    <row r="635" ht="11.25" customHeight="1"/>
    <row r="636" ht="11.25" customHeight="1"/>
    <row r="637" ht="11.25" customHeight="1"/>
    <row r="638" ht="11.25" customHeight="1"/>
    <row r="639" ht="11.25" customHeight="1"/>
    <row r="640" ht="11.25" customHeight="1"/>
    <row r="641" ht="11.25" customHeight="1"/>
    <row r="642" ht="11.25" customHeight="1"/>
    <row r="643" ht="11.25" customHeight="1"/>
    <row r="644" ht="11.25" customHeight="1"/>
    <row r="645" ht="11.25" customHeight="1"/>
    <row r="646" ht="11.25" customHeight="1"/>
    <row r="647" ht="11.25" customHeight="1"/>
    <row r="648" ht="11.25" customHeight="1"/>
    <row r="649" ht="11.25" customHeight="1"/>
    <row r="650" ht="11.25" customHeight="1"/>
    <row r="651" ht="11.25" customHeight="1"/>
    <row r="652" ht="11.25" customHeight="1"/>
    <row r="653" ht="11.25" customHeight="1"/>
    <row r="654" ht="11.25" customHeight="1"/>
    <row r="655" ht="11.25" customHeight="1"/>
    <row r="656" ht="11.25" customHeight="1"/>
    <row r="657" ht="11.25" customHeight="1"/>
    <row r="658" ht="11.25" customHeight="1"/>
    <row r="659" ht="11.25" customHeight="1"/>
    <row r="660" ht="11.25" customHeight="1"/>
    <row r="661" ht="11.25" customHeight="1"/>
    <row r="662" ht="11.25" customHeight="1"/>
    <row r="663" ht="11.25" customHeight="1"/>
    <row r="664" ht="11.25" customHeight="1"/>
    <row r="665" ht="11.25" customHeight="1"/>
    <row r="666" ht="11.25" customHeight="1"/>
    <row r="667" ht="11.25" customHeight="1"/>
    <row r="668" ht="11.25" customHeight="1"/>
    <row r="669" ht="11.25" customHeight="1"/>
    <row r="670" ht="11.25" customHeight="1"/>
    <row r="671" ht="11.25" customHeight="1"/>
    <row r="672" ht="11.25" customHeight="1"/>
    <row r="673" ht="11.25" customHeight="1"/>
    <row r="674" ht="11.25" customHeight="1"/>
    <row r="675" ht="11.25" customHeight="1"/>
    <row r="676" ht="11.25" customHeight="1"/>
    <row r="677" ht="11.25" customHeight="1"/>
    <row r="678" ht="11.25" customHeight="1"/>
    <row r="679" ht="11.25" customHeight="1"/>
    <row r="680" ht="11.25" customHeight="1"/>
    <row r="681" ht="11.25" customHeight="1"/>
    <row r="682" ht="11.25" customHeight="1"/>
    <row r="683" ht="11.25" customHeight="1"/>
    <row r="684" ht="11.25" customHeight="1"/>
    <row r="685" ht="11.25" customHeight="1"/>
    <row r="686" ht="11.25" customHeight="1"/>
    <row r="687" ht="11.25" customHeight="1"/>
    <row r="688" ht="11.25" customHeight="1"/>
    <row r="689" ht="11.25" customHeight="1"/>
    <row r="690" ht="11.25" customHeight="1"/>
    <row r="691" ht="11.25" customHeight="1"/>
    <row r="692" ht="11.25" customHeight="1"/>
    <row r="693" ht="11.25" customHeight="1"/>
    <row r="694" ht="11.25" customHeight="1"/>
    <row r="695" ht="11.25" customHeight="1"/>
    <row r="696" ht="11.25" customHeight="1"/>
    <row r="697" ht="11.25" customHeight="1"/>
    <row r="698" ht="11.25" customHeight="1"/>
    <row r="699" ht="11.25" customHeight="1"/>
    <row r="700" ht="11.25" customHeight="1"/>
    <row r="701" ht="11.25" customHeight="1"/>
    <row r="702" ht="11.25" customHeight="1"/>
    <row r="703" ht="11.25" customHeight="1"/>
    <row r="704" ht="11.25" customHeight="1"/>
    <row r="705" ht="11.25" customHeight="1"/>
    <row r="706" ht="11.25" customHeight="1"/>
    <row r="707" ht="11.25" customHeight="1"/>
    <row r="708" ht="11.25" customHeight="1"/>
    <row r="709" ht="11.25" customHeight="1"/>
    <row r="710" ht="11.25" customHeight="1"/>
    <row r="711" ht="11.25" customHeight="1"/>
    <row r="712" ht="11.25" customHeight="1"/>
    <row r="713" ht="11.25" customHeight="1"/>
    <row r="714" ht="11.25" customHeight="1"/>
    <row r="715" ht="11.25" customHeight="1"/>
    <row r="716" ht="11.25" customHeight="1"/>
    <row r="717" ht="11.25" customHeight="1"/>
    <row r="718" ht="11.25" customHeight="1"/>
    <row r="719" ht="11.25" customHeight="1"/>
    <row r="720" ht="11.25" customHeight="1"/>
    <row r="721" ht="11.25" customHeight="1"/>
    <row r="722" ht="11.25" customHeight="1"/>
    <row r="723" ht="11.25" customHeight="1"/>
    <row r="724" ht="11.25" customHeight="1"/>
    <row r="725" ht="11.25" customHeight="1"/>
    <row r="726" ht="11.25" customHeight="1"/>
    <row r="727" ht="11.25" customHeight="1"/>
    <row r="728" ht="11.25" customHeight="1"/>
    <row r="729" ht="11.25" customHeight="1"/>
    <row r="730" ht="11.25" customHeight="1"/>
    <row r="731" ht="11.25" customHeight="1"/>
    <row r="732" ht="11.25" customHeight="1"/>
    <row r="733" ht="11.25" customHeight="1"/>
    <row r="734" ht="11.25" customHeight="1"/>
    <row r="735" ht="11.25" customHeight="1"/>
    <row r="736" ht="11.25" customHeight="1"/>
    <row r="737" ht="11.25" customHeight="1"/>
    <row r="738" ht="11.25" customHeight="1"/>
    <row r="739" ht="11.25" customHeight="1"/>
    <row r="740" ht="11.25" customHeight="1"/>
    <row r="741" ht="11.25" customHeight="1"/>
    <row r="742" ht="11.25" customHeight="1"/>
    <row r="743" ht="11.25" customHeight="1"/>
    <row r="744" ht="11.25" customHeight="1"/>
    <row r="745" ht="11.25" customHeight="1"/>
    <row r="746" ht="11.25" customHeight="1"/>
    <row r="747" ht="11.25" customHeight="1"/>
    <row r="748" ht="11.25" customHeight="1"/>
    <row r="749" ht="11.25" customHeight="1"/>
    <row r="750" ht="11.25" customHeight="1"/>
    <row r="751" ht="11.25" customHeight="1"/>
    <row r="752" ht="11.25" customHeight="1"/>
    <row r="753" ht="11.25" customHeight="1"/>
    <row r="754" ht="11.25" customHeight="1"/>
    <row r="755" ht="11.25" customHeight="1"/>
    <row r="756" ht="11.25" customHeight="1"/>
    <row r="757" ht="11.25" customHeight="1"/>
    <row r="758" ht="11.25" customHeight="1"/>
    <row r="759" ht="11.25" customHeight="1"/>
    <row r="760" ht="11.25" customHeight="1"/>
    <row r="761" ht="11.25" customHeight="1"/>
    <row r="762" ht="11.25" customHeight="1"/>
    <row r="763" ht="11.25" customHeight="1"/>
    <row r="764" ht="11.25" customHeight="1"/>
    <row r="765" ht="11.25" customHeight="1"/>
    <row r="766" ht="11.25" customHeight="1"/>
    <row r="767" ht="11.25" customHeight="1"/>
    <row r="768" ht="11.25" customHeight="1"/>
    <row r="769" ht="11.25" customHeight="1"/>
    <row r="770" ht="11.25" customHeight="1"/>
    <row r="771" ht="11.25" customHeight="1"/>
    <row r="772" ht="11.25" customHeight="1"/>
    <row r="773" ht="11.25" customHeight="1"/>
    <row r="774" ht="11.25" customHeight="1"/>
    <row r="775" ht="11.25" customHeight="1"/>
    <row r="776" ht="11.25" customHeight="1"/>
    <row r="777" ht="11.25" customHeight="1"/>
    <row r="778" ht="11.25" customHeight="1"/>
    <row r="779" ht="11.25" customHeight="1"/>
    <row r="780" ht="11.25" customHeight="1"/>
    <row r="781" ht="11.25" customHeight="1"/>
    <row r="782" ht="11.25" customHeight="1"/>
    <row r="783" ht="11.25" customHeight="1"/>
    <row r="784" ht="11.25" customHeight="1"/>
    <row r="785" ht="11.25" customHeight="1"/>
    <row r="786" ht="11.25" customHeight="1"/>
    <row r="787" ht="11.25" customHeight="1"/>
    <row r="788" ht="11.25" customHeight="1"/>
    <row r="789" ht="11.25" customHeight="1"/>
    <row r="790" ht="11.25" customHeight="1"/>
    <row r="791" ht="11.25" customHeight="1"/>
    <row r="792" ht="11.25" customHeight="1"/>
    <row r="793" ht="11.25" customHeight="1"/>
    <row r="794" ht="11.25" customHeight="1"/>
    <row r="795" ht="11.25" customHeight="1"/>
    <row r="796" ht="11.25" customHeight="1"/>
    <row r="797" ht="11.25" customHeight="1"/>
    <row r="798" ht="11.25" customHeight="1"/>
    <row r="799" ht="11.25" customHeight="1"/>
    <row r="800" ht="11.25" customHeight="1"/>
    <row r="801" ht="11.25" customHeight="1"/>
    <row r="802" ht="11.25" customHeight="1"/>
    <row r="803" ht="11.25" customHeight="1"/>
    <row r="804" ht="11.25" customHeight="1"/>
    <row r="805" ht="11.25" customHeight="1"/>
    <row r="806" ht="11.25" customHeight="1"/>
    <row r="807" ht="11.25" customHeight="1"/>
    <row r="808" ht="11.25" customHeight="1"/>
    <row r="809" ht="11.25" customHeight="1"/>
    <row r="810" ht="11.25" customHeight="1"/>
    <row r="811" ht="11.25" customHeight="1"/>
    <row r="812" ht="11.25" customHeight="1"/>
    <row r="813" ht="11.25" customHeight="1"/>
    <row r="814" ht="11.25" customHeight="1"/>
    <row r="815" ht="11.25" customHeight="1"/>
    <row r="816" ht="11.25" customHeight="1"/>
    <row r="817" ht="11.25" customHeight="1"/>
    <row r="818" ht="11.25" customHeight="1"/>
    <row r="819" ht="11.25" customHeight="1"/>
    <row r="820" ht="11.25" customHeight="1"/>
    <row r="821" ht="11.25" customHeight="1"/>
    <row r="822" ht="11.25" customHeight="1"/>
    <row r="823" ht="11.25" customHeight="1"/>
    <row r="824" ht="11.25" customHeight="1"/>
    <row r="825" ht="11.25" customHeight="1"/>
    <row r="826" ht="11.25" customHeight="1"/>
    <row r="827" ht="11.25" customHeight="1"/>
    <row r="828" ht="11.25" customHeight="1"/>
    <row r="829" ht="11.25" customHeight="1"/>
    <row r="830" ht="11.25" customHeight="1"/>
    <row r="831" ht="11.25" customHeight="1"/>
    <row r="832" ht="11.25" customHeight="1"/>
    <row r="833" ht="11.25" customHeight="1"/>
    <row r="834" ht="11.25" customHeight="1"/>
    <row r="835" ht="11.25" customHeight="1"/>
    <row r="836" ht="11.25" customHeight="1"/>
    <row r="837" ht="11.25" customHeight="1"/>
    <row r="838" ht="11.25" customHeight="1"/>
    <row r="839" ht="11.25" customHeight="1"/>
    <row r="840" ht="11.25" customHeight="1"/>
    <row r="841" ht="11.25" customHeight="1"/>
    <row r="842" ht="11.25" customHeight="1"/>
    <row r="843" ht="11.25" customHeight="1"/>
    <row r="844" ht="11.25" customHeight="1"/>
    <row r="845" ht="11.25" customHeight="1"/>
    <row r="846" ht="11.25" customHeight="1"/>
    <row r="847" ht="11.25" customHeight="1"/>
    <row r="848" ht="11.25" customHeight="1"/>
    <row r="849" ht="11.25" customHeight="1"/>
    <row r="850" ht="11.25" customHeight="1"/>
    <row r="851" ht="11.25" customHeight="1"/>
    <row r="852" ht="11.25" customHeight="1"/>
    <row r="853" ht="11.25" customHeight="1"/>
    <row r="854" ht="11.25" customHeight="1"/>
    <row r="855" ht="11.25" customHeight="1"/>
    <row r="856" ht="11.25" customHeight="1"/>
    <row r="857" ht="11.25" customHeight="1"/>
    <row r="858" ht="11.25" customHeight="1"/>
    <row r="859" ht="11.25" customHeight="1"/>
    <row r="860" ht="11.25" customHeight="1"/>
    <row r="861" ht="11.25" customHeight="1"/>
    <row r="862" ht="11.25" customHeight="1"/>
    <row r="863" ht="11.25" customHeight="1"/>
    <row r="864" ht="11.25" customHeight="1"/>
    <row r="865" ht="11.25" customHeight="1"/>
    <row r="866" ht="11.25" customHeight="1"/>
    <row r="867" ht="11.25" customHeight="1"/>
    <row r="868" ht="11.25" customHeight="1"/>
    <row r="869" ht="11.25" customHeight="1"/>
    <row r="870" ht="11.25" customHeight="1"/>
    <row r="871" ht="11.25" customHeight="1"/>
    <row r="872" ht="11.25" customHeight="1"/>
    <row r="873" ht="11.25" customHeight="1"/>
    <row r="874" ht="11.25" customHeight="1"/>
    <row r="875" ht="11.25" customHeight="1"/>
    <row r="876" ht="11.25" customHeight="1"/>
    <row r="877" ht="11.25" customHeight="1"/>
    <row r="878" ht="11.25" customHeight="1"/>
    <row r="879" ht="11.25" customHeight="1"/>
    <row r="880" ht="11.25" customHeight="1"/>
    <row r="881" ht="11.25" customHeight="1"/>
    <row r="882" ht="11.25" customHeight="1"/>
    <row r="883" ht="11.25" customHeight="1"/>
    <row r="884" ht="11.25" customHeight="1"/>
    <row r="885" ht="11.25" customHeight="1"/>
    <row r="886" ht="11.25" customHeight="1"/>
    <row r="887" ht="11.25" customHeight="1"/>
    <row r="888" ht="11.25" customHeight="1"/>
    <row r="889" ht="11.25" customHeight="1"/>
    <row r="890" ht="11.25" customHeight="1"/>
    <row r="891" ht="11.25" customHeight="1"/>
    <row r="892" ht="11.25" customHeight="1"/>
    <row r="893" ht="11.25" customHeight="1"/>
    <row r="894" ht="11.25" customHeight="1"/>
    <row r="895" ht="11.25" customHeight="1"/>
    <row r="896" ht="11.25" customHeight="1"/>
    <row r="897" ht="11.25" customHeight="1"/>
    <row r="898" ht="11.25" customHeight="1"/>
    <row r="899" ht="11.25" customHeight="1"/>
    <row r="900" ht="11.25" customHeight="1"/>
    <row r="901" ht="11.25" customHeight="1"/>
    <row r="902" ht="11.25" customHeight="1"/>
    <row r="903" ht="11.25" customHeight="1"/>
    <row r="904" ht="11.25" customHeight="1"/>
    <row r="905" ht="11.25" customHeight="1"/>
    <row r="906" ht="11.25" customHeight="1"/>
    <row r="907" ht="11.25" customHeight="1"/>
    <row r="908" ht="11.25" customHeight="1"/>
    <row r="909" ht="11.25" customHeight="1"/>
    <row r="910" ht="11.25" customHeight="1"/>
    <row r="911" ht="11.25" customHeight="1"/>
    <row r="912" ht="11.25" customHeight="1"/>
    <row r="913" ht="11.25" customHeight="1"/>
    <row r="914" ht="11.25" customHeight="1"/>
    <row r="915" ht="11.25" customHeight="1"/>
    <row r="916" ht="11.25" customHeight="1"/>
    <row r="917" ht="11.25" customHeight="1"/>
    <row r="918" ht="11.25" customHeight="1"/>
    <row r="919" ht="11.25" customHeight="1"/>
    <row r="920" ht="11.25" customHeight="1"/>
    <row r="921" ht="11.25" customHeight="1"/>
    <row r="922" ht="11.25" customHeight="1"/>
    <row r="923" ht="11.25" customHeight="1"/>
    <row r="924" ht="11.25" customHeight="1"/>
    <row r="925" ht="11.25" customHeight="1"/>
    <row r="926" ht="11.25" customHeight="1"/>
    <row r="927" ht="11.25" customHeight="1"/>
    <row r="928" ht="11.25" customHeight="1"/>
    <row r="929" ht="11.25" customHeight="1"/>
    <row r="930" ht="11.25" customHeight="1"/>
    <row r="931" ht="11.25" customHeight="1"/>
    <row r="932" ht="11.25" customHeight="1"/>
    <row r="933" ht="11.25" customHeight="1"/>
    <row r="934" ht="11.25" customHeight="1"/>
    <row r="935" ht="11.25" customHeight="1"/>
    <row r="936" ht="11.25" customHeight="1"/>
    <row r="937" ht="11.25" customHeight="1"/>
    <row r="938" ht="11.25" customHeight="1"/>
    <row r="939" ht="11.25" customHeight="1"/>
    <row r="940" ht="11.25" customHeight="1"/>
    <row r="941" ht="11.25" customHeight="1"/>
    <row r="942" ht="11.25" customHeight="1"/>
    <row r="943" ht="11.25" customHeight="1"/>
    <row r="944" ht="11.25" customHeight="1"/>
    <row r="945" ht="11.25" customHeight="1"/>
    <row r="946" ht="11.25" customHeight="1"/>
    <row r="947" ht="11.25" customHeight="1"/>
    <row r="948" ht="11.25" customHeight="1"/>
    <row r="949" ht="11.25" customHeight="1"/>
    <row r="950" ht="11.25" customHeight="1"/>
    <row r="951" ht="11.25" customHeight="1"/>
    <row r="952" ht="11.25" customHeight="1"/>
    <row r="953" ht="11.25" customHeight="1"/>
    <row r="954" ht="11.25" customHeight="1"/>
    <row r="955" ht="11.25" customHeight="1"/>
    <row r="956" ht="11.25" customHeight="1"/>
    <row r="957" ht="11.25" customHeight="1"/>
    <row r="958" ht="11.25" customHeight="1"/>
    <row r="959" ht="11.25" customHeight="1"/>
    <row r="960" ht="11.25" customHeight="1"/>
    <row r="961" ht="11.25" customHeight="1"/>
    <row r="962" ht="11.25" customHeight="1"/>
    <row r="963" ht="11.25" customHeight="1"/>
    <row r="964" ht="11.25" customHeight="1"/>
    <row r="965" ht="11.25" customHeight="1"/>
    <row r="966" ht="11.25" customHeight="1"/>
    <row r="967" ht="11.25" customHeight="1"/>
    <row r="968" ht="11.25" customHeight="1"/>
    <row r="969" ht="11.25" customHeight="1"/>
    <row r="970" ht="11.25" customHeight="1"/>
    <row r="971" ht="11.25" customHeight="1"/>
    <row r="972" ht="11.25" customHeight="1"/>
    <row r="973" ht="11.25" customHeight="1"/>
    <row r="974" ht="11.25" customHeight="1"/>
    <row r="975" ht="11.25" customHeight="1"/>
    <row r="976" ht="11.25" customHeight="1"/>
    <row r="977" ht="11.25" customHeight="1"/>
    <row r="978" ht="11.25" customHeight="1"/>
    <row r="979" ht="11.25" customHeight="1"/>
    <row r="980" ht="11.25" customHeight="1"/>
    <row r="981" ht="11.25" customHeight="1"/>
    <row r="982" ht="11.25" customHeight="1"/>
    <row r="983" ht="11.25" customHeight="1"/>
    <row r="984" ht="11.25" customHeight="1"/>
    <row r="985" ht="11.25" customHeight="1"/>
    <row r="986" ht="11.25" customHeight="1"/>
    <row r="987" ht="11.25" customHeight="1"/>
    <row r="988" ht="11.25" customHeight="1"/>
    <row r="989" ht="11.25" customHeight="1"/>
    <row r="990" ht="11.25" customHeight="1"/>
    <row r="991" ht="11.25" customHeight="1"/>
    <row r="992" ht="11.25" customHeight="1"/>
    <row r="993" ht="11.25" customHeight="1"/>
    <row r="994" ht="11.25" customHeight="1"/>
    <row r="995" ht="11.25" customHeight="1"/>
    <row r="996" ht="11.25" customHeight="1"/>
    <row r="997" ht="11.25" customHeight="1"/>
    <row r="998" ht="11.25" customHeight="1"/>
    <row r="999" ht="11.25" customHeight="1"/>
    <row r="1000" ht="11.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14"/>
    <col customWidth="1" min="2" max="3" width="9.0"/>
    <col customWidth="1" min="4" max="4" width="12.0"/>
    <col customWidth="1" min="5" max="5" width="12.43"/>
    <col customWidth="1" min="6" max="6" width="9.14"/>
    <col customWidth="1" min="7" max="7" width="8.71"/>
  </cols>
  <sheetData>
    <row r="1" ht="11.25" customHeight="1">
      <c r="A1" s="29" t="s">
        <v>29</v>
      </c>
      <c r="B1" s="30" t="s">
        <v>34</v>
      </c>
      <c r="C1" s="30" t="s">
        <v>35</v>
      </c>
      <c r="D1" s="31" t="s">
        <v>36</v>
      </c>
      <c r="E1" s="31" t="s">
        <v>37</v>
      </c>
      <c r="F1" s="32" t="s">
        <v>38</v>
      </c>
      <c r="G1" s="30" t="s">
        <v>39</v>
      </c>
    </row>
    <row r="2" ht="12.75" customHeight="1">
      <c r="A2" s="33">
        <v>1980.0</v>
      </c>
      <c r="B2" s="34">
        <v>5.082506240467553E7</v>
      </c>
      <c r="C2" s="34">
        <v>2.6398115738305327E7</v>
      </c>
      <c r="D2" s="34">
        <v>1.553366600276555E8</v>
      </c>
      <c r="E2" s="34">
        <v>1.9286357253713372E8</v>
      </c>
      <c r="F2" s="35">
        <v>5299136.654328327</v>
      </c>
      <c r="G2" s="36">
        <f t="shared" ref="G2:G42" si="1">SUM(B2:F2)</f>
        <v>430722547.4</v>
      </c>
    </row>
    <row r="3" ht="12.75" customHeight="1">
      <c r="A3" s="33">
        <v>1981.0</v>
      </c>
      <c r="B3" s="34">
        <v>6.177061270286703E7</v>
      </c>
      <c r="C3" s="34">
        <v>3.1402869050725788E7</v>
      </c>
      <c r="D3" s="34">
        <v>1.9488560468166575E8</v>
      </c>
      <c r="E3" s="34">
        <v>2.347204009482546E8</v>
      </c>
      <c r="F3" s="37">
        <v>6538516.692973586</v>
      </c>
      <c r="G3" s="36">
        <f t="shared" si="1"/>
        <v>529318004.1</v>
      </c>
    </row>
    <row r="4" ht="12.75" customHeight="1">
      <c r="A4" s="33">
        <v>1982.0</v>
      </c>
      <c r="B4" s="34">
        <v>7.34146762613003E7</v>
      </c>
      <c r="C4" s="34">
        <v>3.877835247334127E7</v>
      </c>
      <c r="D4" s="34">
        <v>2.3552852624420363E8</v>
      </c>
      <c r="E4" s="34">
        <v>2.752169969086281E8</v>
      </c>
      <c r="F4" s="37">
        <v>7773354.533221967</v>
      </c>
      <c r="G4" s="36">
        <f t="shared" si="1"/>
        <v>630711906.4</v>
      </c>
    </row>
    <row r="5" ht="12.75" customHeight="1">
      <c r="A5" s="33">
        <v>1983.0</v>
      </c>
      <c r="B5" s="34">
        <v>7.80094598639584E7</v>
      </c>
      <c r="C5" s="34">
        <v>4.0432410828631535E7</v>
      </c>
      <c r="D5" s="34">
        <v>2.5482388958785453E8</v>
      </c>
      <c r="E5" s="34">
        <v>2.8978339660550696E8</v>
      </c>
      <c r="F5" s="37">
        <v>8288628.9750120565</v>
      </c>
      <c r="G5" s="36">
        <f t="shared" si="1"/>
        <v>671337785.9</v>
      </c>
    </row>
    <row r="6" ht="12.75" customHeight="1">
      <c r="A6" s="33">
        <v>1984.0</v>
      </c>
      <c r="B6" s="34">
        <v>7.904679715834671E7</v>
      </c>
      <c r="C6" s="34">
        <v>4.0777298998890236E7</v>
      </c>
      <c r="D6" s="34">
        <v>2.614942628488726E8</v>
      </c>
      <c r="E6" s="34">
        <v>2.928562560822049E8</v>
      </c>
      <c r="F6" s="37">
        <v>8436577.413633117</v>
      </c>
      <c r="G6" s="36">
        <f t="shared" si="1"/>
        <v>682611192.5</v>
      </c>
    </row>
    <row r="7" ht="12.75" customHeight="1">
      <c r="A7" s="33">
        <v>1985.0</v>
      </c>
      <c r="B7" s="34">
        <v>7.664820634122974E7</v>
      </c>
      <c r="C7" s="34">
        <v>3.96229669241995E7</v>
      </c>
      <c r="D7" s="34">
        <v>2.550072013111672E8</v>
      </c>
      <c r="E7" s="34">
        <v>2.864086045932518E8</v>
      </c>
      <c r="F7" s="37">
        <v>8239857.497799172</v>
      </c>
      <c r="G7" s="36">
        <f t="shared" si="1"/>
        <v>665926836.7</v>
      </c>
    </row>
    <row r="8" ht="12.75" customHeight="1">
      <c r="A8" s="33">
        <v>1986.0</v>
      </c>
      <c r="B8" s="34">
        <v>7.730475903949323E7</v>
      </c>
      <c r="C8" s="34">
        <v>4.047687995162278E7</v>
      </c>
      <c r="D8" s="34">
        <v>2.600926726774558E8</v>
      </c>
      <c r="E8" s="34">
        <v>2.8948740185768276E8</v>
      </c>
      <c r="F8" s="37">
        <v>8378540.789195982</v>
      </c>
      <c r="G8" s="36">
        <f t="shared" si="1"/>
        <v>675740254.3</v>
      </c>
    </row>
    <row r="9" ht="12.75" customHeight="1">
      <c r="A9" s="33">
        <v>1987.0</v>
      </c>
      <c r="B9" s="34">
        <v>6.525562788414484E7</v>
      </c>
      <c r="C9" s="34">
        <v>3.811390655180141E7</v>
      </c>
      <c r="D9" s="34">
        <v>2.200211878217627E8</v>
      </c>
      <c r="E9" s="34">
        <v>2.4658542572150308E8</v>
      </c>
      <c r="F9" s="37">
        <v>7507284.623839673</v>
      </c>
      <c r="G9" s="36">
        <f t="shared" si="1"/>
        <v>577483432.6</v>
      </c>
    </row>
    <row r="10" ht="12.75" customHeight="1">
      <c r="A10" s="33">
        <v>1988.0</v>
      </c>
      <c r="B10" s="34">
        <v>6.257123683412175E7</v>
      </c>
      <c r="C10" s="34">
        <v>3.709975989279785E7</v>
      </c>
      <c r="D10" s="34">
        <v>2.0986282088612515E8</v>
      </c>
      <c r="E10" s="34">
        <v>2.3754920886582506E8</v>
      </c>
      <c r="F10" s="37">
        <v>6644733.115127973</v>
      </c>
      <c r="G10" s="36">
        <f t="shared" si="1"/>
        <v>553727759.6</v>
      </c>
    </row>
    <row r="11" ht="12.75" customHeight="1">
      <c r="A11" s="33">
        <v>1989.0</v>
      </c>
      <c r="B11" s="34">
        <v>6.2252770608439274E7</v>
      </c>
      <c r="C11" s="34">
        <v>2.9724295876101635E7</v>
      </c>
      <c r="D11" s="34">
        <v>2.18782034363533E8</v>
      </c>
      <c r="E11" s="34">
        <v>2.428979725271626E8</v>
      </c>
      <c r="F11" s="37">
        <v>7178697.871964169</v>
      </c>
      <c r="G11" s="36">
        <f t="shared" si="1"/>
        <v>560835771.2</v>
      </c>
    </row>
    <row r="12" ht="12.75" customHeight="1">
      <c r="A12" s="33">
        <v>1990.0</v>
      </c>
      <c r="B12" s="34">
        <v>6.462827212149577E7</v>
      </c>
      <c r="C12" s="34">
        <v>3.103090322079039E7</v>
      </c>
      <c r="D12" s="34">
        <v>2.2864876057424498E8</v>
      </c>
      <c r="E12" s="34">
        <v>2.5151363663166946E8</v>
      </c>
      <c r="F12" s="37">
        <v>7466081.977934529</v>
      </c>
      <c r="G12" s="36">
        <f t="shared" si="1"/>
        <v>583287654.5</v>
      </c>
    </row>
    <row r="13" ht="12.75" customHeight="1">
      <c r="A13" s="33">
        <v>1991.0</v>
      </c>
      <c r="B13" s="34">
        <v>6.496737831900567E7</v>
      </c>
      <c r="C13" s="34">
        <v>3.1300312505240437E7</v>
      </c>
      <c r="D13" s="34">
        <v>2.302850969194627E8</v>
      </c>
      <c r="E13" s="34">
        <v>2.5762109763292414E8</v>
      </c>
      <c r="F13" s="37">
        <v>7514441.75456623</v>
      </c>
      <c r="G13" s="36">
        <f t="shared" si="1"/>
        <v>591688327.1</v>
      </c>
    </row>
    <row r="14" ht="12.75" customHeight="1">
      <c r="A14" s="33">
        <v>1992.0</v>
      </c>
      <c r="B14" s="34">
        <v>6.585027555159866E7</v>
      </c>
      <c r="C14" s="34">
        <v>3.172349041171906E7</v>
      </c>
      <c r="D14" s="34">
        <v>2.331195886315719E8</v>
      </c>
      <c r="E14" s="34">
        <v>2.6249986668333444E8</v>
      </c>
      <c r="F14" s="37">
        <v>7630460.761909698</v>
      </c>
      <c r="G14" s="36">
        <f t="shared" si="1"/>
        <v>600823682</v>
      </c>
    </row>
    <row r="15" ht="12.75" customHeight="1">
      <c r="A15" s="33">
        <v>1993.0</v>
      </c>
      <c r="B15" s="34">
        <v>7.543677398061153E7</v>
      </c>
      <c r="C15" s="34">
        <v>3.60994242610415E7</v>
      </c>
      <c r="D15" s="34">
        <v>2.6661216009585994E8</v>
      </c>
      <c r="E15" s="34">
        <v>3.0202266404657626E8</v>
      </c>
      <c r="F15" s="37">
        <v>8749287.941130288</v>
      </c>
      <c r="G15" s="36">
        <f t="shared" si="1"/>
        <v>688920310.3</v>
      </c>
    </row>
    <row r="16" ht="12.75" customHeight="1">
      <c r="A16" s="33">
        <v>1994.0</v>
      </c>
      <c r="B16" s="34">
        <v>7.071077429368085E7</v>
      </c>
      <c r="C16" s="34">
        <v>3.470186797591915E7</v>
      </c>
      <c r="D16" s="34">
        <v>2.6134231645141378E8</v>
      </c>
      <c r="E16" s="34">
        <v>2.7846451872955084E8</v>
      </c>
      <c r="F16" s="37">
        <v>8299693.470700061</v>
      </c>
      <c r="G16" s="36">
        <f t="shared" si="1"/>
        <v>653519170.9</v>
      </c>
    </row>
    <row r="17" ht="12.75" customHeight="1">
      <c r="A17" s="33">
        <v>1995.0</v>
      </c>
      <c r="B17" s="34">
        <v>7.543082918926089E7</v>
      </c>
      <c r="C17" s="34">
        <v>3.657670582827838E7</v>
      </c>
      <c r="D17" s="34">
        <v>2.852292928080652E8</v>
      </c>
      <c r="E17" s="34">
        <v>2.8412509036796623E8</v>
      </c>
      <c r="F17" s="37">
        <v>8764606.826362094</v>
      </c>
      <c r="G17" s="36">
        <f t="shared" si="1"/>
        <v>690126525</v>
      </c>
    </row>
    <row r="18" ht="12.75" customHeight="1">
      <c r="A18" s="33">
        <v>1996.0</v>
      </c>
      <c r="B18" s="38">
        <v>7.93932054666659E7</v>
      </c>
      <c r="C18" s="38">
        <v>3.849324298658913E7</v>
      </c>
      <c r="D18" s="34">
        <v>2.994686525947632E8</v>
      </c>
      <c r="E18" s="34">
        <v>2.994033443301544E8</v>
      </c>
      <c r="F18" s="37">
        <v>9219925.307710718</v>
      </c>
      <c r="G18" s="36">
        <f t="shared" si="1"/>
        <v>725978370.7</v>
      </c>
    </row>
    <row r="19" ht="12.75" customHeight="1">
      <c r="A19" s="39">
        <v>1997.0</v>
      </c>
      <c r="B19" s="40">
        <v>8.644471519256198E7</v>
      </c>
      <c r="C19" s="40">
        <v>4.187906677518999E7</v>
      </c>
      <c r="D19" s="41">
        <v>3.28079028774696E8</v>
      </c>
      <c r="E19" s="41">
        <v>3.2373308788293093E8</v>
      </c>
      <c r="F19" s="37">
        <v>1.0035172604620997E7</v>
      </c>
      <c r="G19" s="36">
        <f t="shared" si="1"/>
        <v>790171071.2</v>
      </c>
    </row>
    <row r="20" ht="12.75" customHeight="1">
      <c r="A20" s="39">
        <v>1998.0</v>
      </c>
      <c r="B20" s="40">
        <v>1.0013924081499824E8</v>
      </c>
      <c r="C20" s="40">
        <v>4.860237875618815E7</v>
      </c>
      <c r="D20" s="41">
        <v>3.789151495321481E8</v>
      </c>
      <c r="E20" s="41">
        <v>3.7781471831272525E8</v>
      </c>
      <c r="F20" s="37">
        <v>1.1554527803940136E7</v>
      </c>
      <c r="G20" s="36">
        <f t="shared" si="1"/>
        <v>917026015.2</v>
      </c>
    </row>
    <row r="21" ht="12.75" customHeight="1">
      <c r="A21" s="39">
        <v>1999.0</v>
      </c>
      <c r="B21" s="40">
        <v>8.981228736573613E7</v>
      </c>
      <c r="C21" s="40">
        <v>4.367019474756571E7</v>
      </c>
      <c r="D21" s="41">
        <v>3.402155361034442E8</v>
      </c>
      <c r="E21" s="41">
        <v>3.398035530232784E8</v>
      </c>
      <c r="F21" s="37">
        <v>1.0464367519975448E7</v>
      </c>
      <c r="G21" s="36">
        <f t="shared" si="1"/>
        <v>823965938.8</v>
      </c>
    </row>
    <row r="22" ht="12.75" customHeight="1">
      <c r="A22" s="33">
        <v>2000.0</v>
      </c>
      <c r="B22" s="38">
        <v>9.7586996818358E7</v>
      </c>
      <c r="C22" s="38">
        <v>4.736366427551369E7</v>
      </c>
      <c r="D22" s="34">
        <v>3.7021789015633225E8</v>
      </c>
      <c r="E22" s="34">
        <v>3.6742941459334314E8</v>
      </c>
      <c r="F22" s="37">
        <v>1.1353179546453001E7</v>
      </c>
      <c r="G22" s="36">
        <f t="shared" si="1"/>
        <v>893951145.4</v>
      </c>
    </row>
    <row r="23" ht="12.75" customHeight="1">
      <c r="A23" s="33">
        <v>2001.0</v>
      </c>
      <c r="B23" s="38">
        <v>1.1098849601824085E8</v>
      </c>
      <c r="C23" s="38">
        <v>5.4118910964303896E7</v>
      </c>
      <c r="D23" s="34">
        <v>4.257815740369688E8</v>
      </c>
      <c r="E23" s="34">
        <v>4.171516639889634E8</v>
      </c>
      <c r="F23" s="37">
        <v>1.2966794481523E7</v>
      </c>
      <c r="G23" s="36">
        <f t="shared" si="1"/>
        <v>1021007439</v>
      </c>
    </row>
    <row r="24" ht="12.75" customHeight="1">
      <c r="A24" s="33">
        <v>2002.0</v>
      </c>
      <c r="B24" s="38">
        <v>1.1245459760976005E8</v>
      </c>
      <c r="C24" s="38">
        <v>5.471570703152726E7</v>
      </c>
      <c r="D24" s="34">
        <v>4.274973929832479E8</v>
      </c>
      <c r="E24" s="34">
        <v>4.2226005622154987E8</v>
      </c>
      <c r="F24" s="37">
        <v>1.3081112603914998E7</v>
      </c>
      <c r="G24" s="36">
        <f t="shared" si="1"/>
        <v>1030008866</v>
      </c>
    </row>
    <row r="25" ht="12.75" customHeight="1">
      <c r="A25" s="33">
        <v>2003.0</v>
      </c>
      <c r="B25" s="38">
        <v>1.0856612631165119E8</v>
      </c>
      <c r="C25" s="38">
        <v>5.275776903866748E7</v>
      </c>
      <c r="D25" s="34">
        <v>4.147882048178208E8</v>
      </c>
      <c r="E25" s="34">
        <v>4.073436662801516E8</v>
      </c>
      <c r="F25" s="37">
        <v>1.2650550221709E7</v>
      </c>
      <c r="G25" s="36">
        <f t="shared" si="1"/>
        <v>996106316.7</v>
      </c>
    </row>
    <row r="26" ht="12.75" customHeight="1">
      <c r="A26" s="33">
        <v>2004.0</v>
      </c>
      <c r="B26" s="38">
        <v>1.2403031726174296E8</v>
      </c>
      <c r="C26" s="38">
        <v>6.0348875380631484E7</v>
      </c>
      <c r="D26" s="34">
        <v>4.68072162347658E8</v>
      </c>
      <c r="E26" s="34">
        <v>4.72914155934138E8</v>
      </c>
      <c r="F26" s="34">
        <v>1.4474041485829584E7</v>
      </c>
      <c r="G26" s="36">
        <f t="shared" si="1"/>
        <v>1139839552</v>
      </c>
    </row>
    <row r="27" ht="12.75" customHeight="1">
      <c r="A27" s="33">
        <v>2005.0</v>
      </c>
      <c r="B27" s="38">
        <v>1.1219679229360396E8</v>
      </c>
      <c r="C27" s="38">
        <v>5.4647530709772214E7</v>
      </c>
      <c r="D27" s="34">
        <v>4.298151123803455E8</v>
      </c>
      <c r="E27" s="34">
        <v>4.2203879862577915E8</v>
      </c>
      <c r="F27" s="34">
        <v>1.310363705049903E7</v>
      </c>
      <c r="G27" s="36">
        <f t="shared" si="1"/>
        <v>1031801871</v>
      </c>
    </row>
    <row r="28" ht="12.75" customHeight="1">
      <c r="A28" s="33">
        <v>2006.0</v>
      </c>
      <c r="B28" s="38">
        <v>1.217323318784517E8</v>
      </c>
      <c r="C28" s="38">
        <v>5.935263944925343E7</v>
      </c>
      <c r="D28" s="34">
        <v>4.6920277677460915E8</v>
      </c>
      <c r="E28" s="34">
        <v>4.561274338060701E8</v>
      </c>
      <c r="F28" s="34">
        <v>1.4234131341615696E7</v>
      </c>
      <c r="G28" s="36">
        <f t="shared" si="1"/>
        <v>1120649313</v>
      </c>
    </row>
    <row r="29" ht="12.75" customHeight="1">
      <c r="A29" s="33">
        <v>2007.0</v>
      </c>
      <c r="B29" s="38">
        <v>1.1382037213653651E8</v>
      </c>
      <c r="C29" s="38">
        <v>5.6240849431164205E7</v>
      </c>
      <c r="D29" s="34">
        <v>4.489366627110751E8</v>
      </c>
      <c r="E29" s="34">
        <v>4.293639887651797E8</v>
      </c>
      <c r="F29" s="34">
        <v>1.350737548604455E7</v>
      </c>
      <c r="G29" s="36">
        <f t="shared" si="1"/>
        <v>1061869249</v>
      </c>
    </row>
    <row r="30" ht="12.75" customHeight="1">
      <c r="A30" s="33">
        <v>2008.0</v>
      </c>
      <c r="B30" s="38">
        <v>1.2250814543571796E8</v>
      </c>
      <c r="C30" s="38">
        <v>6.053290379824884E7</v>
      </c>
      <c r="D30" s="34">
        <v>4.832153429159094E8</v>
      </c>
      <c r="E30" s="34">
        <v>4.621010133381969E8</v>
      </c>
      <c r="F30" s="34">
        <v>1.4535825061926844E7</v>
      </c>
      <c r="G30" s="36">
        <f t="shared" si="1"/>
        <v>1142893231</v>
      </c>
    </row>
    <row r="31" ht="12.75" customHeight="1">
      <c r="A31" s="33">
        <v>2009.0</v>
      </c>
      <c r="B31" s="38">
        <v>1.3261746871244422E8</v>
      </c>
      <c r="C31" s="38">
        <v>6.551860987215225E7</v>
      </c>
      <c r="D31" s="34">
        <v>5.23878644726089E8</v>
      </c>
      <c r="E31" s="34">
        <v>4.9948039345348036E8</v>
      </c>
      <c r="F31" s="34">
        <v>1.5740563415834174E7</v>
      </c>
      <c r="G31" s="36">
        <f t="shared" si="1"/>
        <v>1237235680</v>
      </c>
    </row>
    <row r="32" ht="12.75" customHeight="1">
      <c r="A32" s="33">
        <v>2010.0</v>
      </c>
      <c r="B32" s="38">
        <v>1.4041518760903436E8</v>
      </c>
      <c r="C32" s="38">
        <v>6.93625181536247E7</v>
      </c>
      <c r="D32" s="34">
        <v>5.58873027898673E8</v>
      </c>
      <c r="E32" s="34">
        <v>5.2462677124941266E8</v>
      </c>
      <c r="F32" s="34">
        <v>1.6666411529255118E7</v>
      </c>
      <c r="G32" s="36">
        <f t="shared" si="1"/>
        <v>1309943916</v>
      </c>
    </row>
    <row r="33" ht="12.75" customHeight="1">
      <c r="A33" s="33">
        <v>2011.0</v>
      </c>
      <c r="B33" s="38">
        <v>1.473723442558701E8</v>
      </c>
      <c r="C33" s="38">
        <v>7.279221931043911E7</v>
      </c>
      <c r="D33" s="34">
        <v>5.799439093076863E8</v>
      </c>
      <c r="E33" s="34">
        <v>5.571684572482363E8</v>
      </c>
      <c r="F33" s="34">
        <v>1.745868125776852E7</v>
      </c>
      <c r="G33" s="36">
        <f t="shared" si="1"/>
        <v>1374735611</v>
      </c>
    </row>
    <row r="34" ht="12.75" customHeight="1">
      <c r="A34" s="33">
        <v>2012.0</v>
      </c>
      <c r="B34" s="38">
        <v>1.4006024634919864E8</v>
      </c>
      <c r="C34" s="38">
        <v>8.613686815174879E7</v>
      </c>
      <c r="D34" s="34">
        <v>5.399854830964437E8</v>
      </c>
      <c r="E34" s="34">
        <v>5.239766017529177E8</v>
      </c>
      <c r="F34" s="34">
        <v>1.631966417969107E7</v>
      </c>
      <c r="G34" s="36">
        <f t="shared" si="1"/>
        <v>1306478864</v>
      </c>
    </row>
    <row r="35" ht="12.75" customHeight="1">
      <c r="A35" s="33">
        <v>2013.0</v>
      </c>
      <c r="B35" s="38">
        <v>1.3410256042441584E8</v>
      </c>
      <c r="C35" s="38">
        <v>8.24742590751046E7</v>
      </c>
      <c r="D35" s="34">
        <v>5.1159727302415144E8</v>
      </c>
      <c r="E35" s="34">
        <v>5.070850305276291E8</v>
      </c>
      <c r="F35" s="34">
        <v>1.5614415938699113E7</v>
      </c>
      <c r="G35" s="36">
        <f t="shared" si="1"/>
        <v>1250873539</v>
      </c>
    </row>
    <row r="36" ht="12.75" customHeight="1">
      <c r="A36" s="33">
        <v>2014.0</v>
      </c>
      <c r="B36" s="38">
        <v>1.4294217517933825E8</v>
      </c>
      <c r="C36" s="38">
        <v>7.060060660322933E7</v>
      </c>
      <c r="D36" s="34">
        <v>5.614865695354837E8</v>
      </c>
      <c r="E36" s="34">
        <v>5.413649951114534E8</v>
      </c>
      <c r="F36" s="34">
        <v>1.691506257049511E7</v>
      </c>
      <c r="G36" s="36">
        <f t="shared" si="1"/>
        <v>1333309409</v>
      </c>
    </row>
    <row r="37" ht="12.75" customHeight="1">
      <c r="A37" s="33">
        <v>2015.0</v>
      </c>
      <c r="B37" s="38">
        <v>1.4276316705770072E8</v>
      </c>
      <c r="C37" s="38">
        <v>7.046265978796387E7</v>
      </c>
      <c r="D37" s="34">
        <v>5.612638482826041E8</v>
      </c>
      <c r="E37" s="34">
        <v>5.402680370497898E8</v>
      </c>
      <c r="F37" s="34">
        <v>1.6893495941941623E7</v>
      </c>
      <c r="G37" s="36">
        <f t="shared" si="1"/>
        <v>1331651208</v>
      </c>
    </row>
    <row r="38" ht="12.75" customHeight="1">
      <c r="A38" s="33">
        <v>2016.0</v>
      </c>
      <c r="B38" s="38">
        <v>1.488498745109976E8</v>
      </c>
      <c r="C38" s="38">
        <v>7.345283381108832E7</v>
      </c>
      <c r="D38" s="34">
        <v>5.887872597948906E8</v>
      </c>
      <c r="E38" s="34">
        <v>5.597225943580515E8</v>
      </c>
      <c r="F38" s="34">
        <v>1.763437397497219E7</v>
      </c>
      <c r="G38" s="36">
        <f t="shared" si="1"/>
        <v>1388446936</v>
      </c>
    </row>
    <row r="39" ht="12.75" customHeight="1">
      <c r="A39" s="33">
        <v>2017.0</v>
      </c>
      <c r="B39" s="38">
        <v>1.4800814796797183E8</v>
      </c>
      <c r="C39" s="38">
        <v>7.303505577446502E7</v>
      </c>
      <c r="D39" s="34">
        <v>5.845035522410241E8</v>
      </c>
      <c r="E39" s="34">
        <v>5.575065825443708E8</v>
      </c>
      <c r="F39" s="34">
        <v>1.7545934572168E7</v>
      </c>
      <c r="G39" s="36">
        <f t="shared" si="1"/>
        <v>1380599273</v>
      </c>
    </row>
    <row r="40" ht="12.75" customHeight="1">
      <c r="A40" s="33">
        <v>2018.0</v>
      </c>
      <c r="B40" s="38">
        <v>1.433194176278226E8</v>
      </c>
      <c r="C40" s="38">
        <v>7.070262372471645E7</v>
      </c>
      <c r="D40" s="34">
        <v>5.654760877306792E8</v>
      </c>
      <c r="E40" s="34">
        <v>5.403913110117973E8</v>
      </c>
      <c r="F40" s="34">
        <v>1.7001699824984483E7</v>
      </c>
      <c r="G40" s="36">
        <f t="shared" si="1"/>
        <v>1336891140</v>
      </c>
    </row>
    <row r="41" ht="12.75" customHeight="1">
      <c r="A41" s="33">
        <v>2019.0</v>
      </c>
      <c r="B41" s="38">
        <v>1.5529607595E8</v>
      </c>
      <c r="C41" s="38">
        <v>7.656970931E7</v>
      </c>
      <c r="D41" s="34">
        <v>6.1410495153E8</v>
      </c>
      <c r="E41" s="34">
        <v>5.84288982840917E8</v>
      </c>
      <c r="F41" s="34">
        <v>1.8397884349083E7</v>
      </c>
      <c r="G41" s="36">
        <f t="shared" si="1"/>
        <v>1448657604</v>
      </c>
    </row>
    <row r="42" ht="12.75" customHeight="1">
      <c r="A42" s="33">
        <v>2020.0</v>
      </c>
      <c r="B42" s="38">
        <v>4.637397393785601E7</v>
      </c>
      <c r="C42" s="38">
        <v>2.286438820894292E7</v>
      </c>
      <c r="D42" s="34">
        <v>1.8066805375164723E8</v>
      </c>
      <c r="E42" s="34">
        <v>1.771836768639413E8</v>
      </c>
      <c r="F42" s="34">
        <v>5504816.247612498</v>
      </c>
      <c r="G42" s="36">
        <f t="shared" si="1"/>
        <v>432594909</v>
      </c>
    </row>
  </sheetData>
  <printOptions/>
  <pageMargins bottom="0.5905511811023623" footer="0.0" header="0.0" left="0.5905511811023623" right="0.5905511811023623" top="0.5905511811023623"/>
  <pageSetup paperSize="9" orientation="portrait"/>
  <headerFooter>
    <oddFooter>&amp;RFréquentation et films dans les salles de cinéma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3" width="9.0"/>
    <col customWidth="1" min="4" max="4" width="12.0"/>
    <col customWidth="1" min="5" max="5" width="12.43"/>
    <col customWidth="1" min="6" max="6" width="9.14"/>
    <col customWidth="1" min="7" max="7" width="11.43"/>
    <col customWidth="1" min="8" max="8" width="10.71"/>
  </cols>
  <sheetData>
    <row r="1" ht="11.25" customHeight="1">
      <c r="A1" s="42" t="s">
        <v>29</v>
      </c>
      <c r="B1" s="43" t="s">
        <v>34</v>
      </c>
      <c r="C1" s="43" t="s">
        <v>35</v>
      </c>
      <c r="D1" s="44" t="s">
        <v>37</v>
      </c>
      <c r="E1" s="44" t="s">
        <v>36</v>
      </c>
      <c r="F1" s="45" t="s">
        <v>38</v>
      </c>
      <c r="G1" s="43" t="s">
        <v>39</v>
      </c>
      <c r="H1" s="46" t="s">
        <v>40</v>
      </c>
    </row>
    <row r="2" ht="11.25" customHeight="1">
      <c r="A2" s="47">
        <v>1980.0</v>
      </c>
      <c r="B2" s="48">
        <v>11.799953988001487</v>
      </c>
      <c r="C2" s="48">
        <v>6.128798201992672</v>
      </c>
      <c r="D2" s="49">
        <v>44.7767533225972</v>
      </c>
      <c r="E2" s="49">
        <v>36.064204434848776</v>
      </c>
      <c r="F2" s="48">
        <v>1.2302900525598595</v>
      </c>
      <c r="G2" s="50">
        <v>100.0</v>
      </c>
      <c r="H2" s="51"/>
    </row>
    <row r="3" ht="11.25" customHeight="1">
      <c r="A3" s="52">
        <v>1981.0</v>
      </c>
      <c r="B3" s="53">
        <v>11.669849169525156</v>
      </c>
      <c r="C3" s="53">
        <v>5.932703744985038</v>
      </c>
      <c r="D3" s="54">
        <v>44.343929195791596</v>
      </c>
      <c r="E3" s="54">
        <v>36.818245965709615</v>
      </c>
      <c r="F3" s="53">
        <v>1.2352719239885832</v>
      </c>
      <c r="G3" s="55">
        <v>99.99999999999999</v>
      </c>
      <c r="H3" s="51"/>
    </row>
    <row r="4" ht="11.25" customHeight="1">
      <c r="A4" s="52">
        <v>1982.0</v>
      </c>
      <c r="B4" s="53">
        <v>11.639969931427215</v>
      </c>
      <c r="C4" s="53">
        <v>6.148346349351374</v>
      </c>
      <c r="D4" s="54">
        <v>43.63592856055167</v>
      </c>
      <c r="E4" s="54">
        <v>37.34328206690016</v>
      </c>
      <c r="F4" s="53">
        <v>1.232473091769574</v>
      </c>
      <c r="G4" s="55">
        <v>100.0</v>
      </c>
      <c r="H4" s="51"/>
    </row>
    <row r="5" ht="11.25" customHeight="1">
      <c r="A5" s="52">
        <v>1983.0</v>
      </c>
      <c r="B5" s="53">
        <v>11.620001362490633</v>
      </c>
      <c r="C5" s="53">
        <v>6.022662760860185</v>
      </c>
      <c r="D5" s="54">
        <v>43.165065740173034</v>
      </c>
      <c r="E5" s="54">
        <v>37.95762654131754</v>
      </c>
      <c r="F5" s="53">
        <v>1.234643595158617</v>
      </c>
      <c r="G5" s="55">
        <v>100.0</v>
      </c>
      <c r="H5" s="51"/>
    </row>
    <row r="6" ht="11.25" customHeight="1">
      <c r="A6" s="52">
        <v>1984.0</v>
      </c>
      <c r="B6" s="53">
        <v>11.580061684693398</v>
      </c>
      <c r="C6" s="53">
        <v>5.973722588613121</v>
      </c>
      <c r="D6" s="54">
        <v>42.90235192435251</v>
      </c>
      <c r="E6" s="54">
        <v>38.307936600105855</v>
      </c>
      <c r="F6" s="53">
        <v>1.2359272022351213</v>
      </c>
      <c r="G6" s="55">
        <v>100.0</v>
      </c>
      <c r="H6" s="51"/>
    </row>
    <row r="7" ht="11.25" customHeight="1">
      <c r="A7" s="52">
        <v>1985.0</v>
      </c>
      <c r="B7" s="53">
        <v>11.510004120690443</v>
      </c>
      <c r="C7" s="53">
        <v>5.950048074721853</v>
      </c>
      <c r="D7" s="54">
        <v>43.00901973352868</v>
      </c>
      <c r="E7" s="54">
        <v>38.293576301451395</v>
      </c>
      <c r="F7" s="53">
        <v>1.2373517696076186</v>
      </c>
      <c r="G7" s="55">
        <v>99.99999999999999</v>
      </c>
      <c r="H7" s="51"/>
    </row>
    <row r="8" ht="11.25" customHeight="1">
      <c r="A8" s="52">
        <v>1986.0</v>
      </c>
      <c r="B8" s="53">
        <v>11.440010942933355</v>
      </c>
      <c r="C8" s="53">
        <v>5.990005729735212</v>
      </c>
      <c r="D8" s="54">
        <v>42.840040978607085</v>
      </c>
      <c r="E8" s="54">
        <v>38.49003681761406</v>
      </c>
      <c r="F8" s="53">
        <v>1.2399055311102856</v>
      </c>
      <c r="G8" s="55">
        <v>100.0</v>
      </c>
      <c r="H8" s="51"/>
    </row>
    <row r="9" ht="11.25" customHeight="1">
      <c r="A9" s="52">
        <v>1987.0</v>
      </c>
      <c r="B9" s="53">
        <v>11.3</v>
      </c>
      <c r="C9" s="53">
        <v>6.6000000000000005</v>
      </c>
      <c r="D9" s="54">
        <v>42.7</v>
      </c>
      <c r="E9" s="54">
        <v>38.10000000000001</v>
      </c>
      <c r="F9" s="53">
        <v>1.3</v>
      </c>
      <c r="G9" s="55">
        <v>100.00000000000001</v>
      </c>
      <c r="H9" s="51"/>
    </row>
    <row r="10" ht="11.25" customHeight="1">
      <c r="A10" s="52">
        <v>1988.0</v>
      </c>
      <c r="B10" s="53">
        <v>11.300000000000002</v>
      </c>
      <c r="C10" s="53">
        <v>6.7</v>
      </c>
      <c r="D10" s="54">
        <v>42.900000000000006</v>
      </c>
      <c r="E10" s="54">
        <v>37.9</v>
      </c>
      <c r="F10" s="53">
        <v>1.2000000000000002</v>
      </c>
      <c r="G10" s="55">
        <v>100.00000000000001</v>
      </c>
      <c r="H10" s="51"/>
    </row>
    <row r="11" ht="11.25" customHeight="1">
      <c r="A11" s="52">
        <v>1989.0</v>
      </c>
      <c r="B11" s="53">
        <v>11.099999999999998</v>
      </c>
      <c r="C11" s="53">
        <v>5.299999999999999</v>
      </c>
      <c r="D11" s="54">
        <v>43.309999999999995</v>
      </c>
      <c r="E11" s="54">
        <v>39.01</v>
      </c>
      <c r="F11" s="53">
        <v>1.2799999999999998</v>
      </c>
      <c r="G11" s="55">
        <v>100.0</v>
      </c>
      <c r="H11" s="51"/>
    </row>
    <row r="12" ht="11.25" customHeight="1">
      <c r="A12" s="52">
        <v>1990.0</v>
      </c>
      <c r="B12" s="53">
        <v>11.08</v>
      </c>
      <c r="C12" s="53">
        <v>5.32</v>
      </c>
      <c r="D12" s="54">
        <v>43.120000000000005</v>
      </c>
      <c r="E12" s="54">
        <v>39.2</v>
      </c>
      <c r="F12" s="53">
        <v>1.28</v>
      </c>
      <c r="G12" s="55">
        <v>100.0</v>
      </c>
      <c r="H12" s="51"/>
    </row>
    <row r="13" ht="11.25" customHeight="1">
      <c r="A13" s="52">
        <v>1991.0</v>
      </c>
      <c r="B13" s="53">
        <v>10.98</v>
      </c>
      <c r="C13" s="53">
        <v>5.29</v>
      </c>
      <c r="D13" s="54">
        <v>43.540000000000006</v>
      </c>
      <c r="E13" s="54">
        <v>38.92</v>
      </c>
      <c r="F13" s="53">
        <v>1.27</v>
      </c>
      <c r="G13" s="55">
        <v>100.0</v>
      </c>
      <c r="H13" s="51"/>
    </row>
    <row r="14" ht="11.25" customHeight="1">
      <c r="A14" s="52">
        <v>1992.0</v>
      </c>
      <c r="B14" s="53">
        <v>10.96</v>
      </c>
      <c r="C14" s="53">
        <v>5.28</v>
      </c>
      <c r="D14" s="54">
        <v>43.69</v>
      </c>
      <c r="E14" s="54">
        <v>38.800000000000004</v>
      </c>
      <c r="F14" s="53">
        <v>1.27</v>
      </c>
      <c r="G14" s="55">
        <v>100.0</v>
      </c>
      <c r="H14" s="51"/>
    </row>
    <row r="15" ht="11.25" customHeight="1">
      <c r="A15" s="52">
        <v>1993.0</v>
      </c>
      <c r="B15" s="53">
        <v>10.95</v>
      </c>
      <c r="C15" s="53">
        <v>5.239999999999999</v>
      </c>
      <c r="D15" s="54">
        <v>43.84</v>
      </c>
      <c r="E15" s="54">
        <v>38.7</v>
      </c>
      <c r="F15" s="53">
        <v>1.27</v>
      </c>
      <c r="G15" s="55">
        <v>100.0</v>
      </c>
      <c r="H15" s="51"/>
    </row>
    <row r="16" ht="11.25" customHeight="1">
      <c r="A16" s="52">
        <v>1994.0</v>
      </c>
      <c r="B16" s="53">
        <v>10.820000000000002</v>
      </c>
      <c r="C16" s="53">
        <v>5.31</v>
      </c>
      <c r="D16" s="54">
        <v>42.61</v>
      </c>
      <c r="E16" s="54">
        <v>39.99000000000001</v>
      </c>
      <c r="F16" s="53">
        <v>1.27</v>
      </c>
      <c r="G16" s="55">
        <v>100.00000000000001</v>
      </c>
      <c r="H16" s="51"/>
    </row>
    <row r="17" ht="11.25" customHeight="1">
      <c r="A17" s="52">
        <v>1995.0</v>
      </c>
      <c r="B17" s="53">
        <v>10.930000000663972</v>
      </c>
      <c r="C17" s="53">
        <v>5.300000000321962</v>
      </c>
      <c r="D17" s="54">
        <v>41.17000000250098</v>
      </c>
      <c r="E17" s="54">
        <v>41.330000002510694</v>
      </c>
      <c r="F17" s="53">
        <v>1.2699999940023967</v>
      </c>
      <c r="G17" s="55">
        <v>99.99999999999999</v>
      </c>
      <c r="H17" s="51"/>
    </row>
    <row r="18" ht="11.25" customHeight="1">
      <c r="A18" s="52">
        <v>1996.0</v>
      </c>
      <c r="B18" s="53">
        <v>10.936029043352558</v>
      </c>
      <c r="C18" s="53">
        <v>5.302257552139167</v>
      </c>
      <c r="D18" s="54">
        <v>41.24135875388227</v>
      </c>
      <c r="E18" s="54">
        <v>41.25035465062601</v>
      </c>
      <c r="F18" s="53">
        <v>1.27</v>
      </c>
      <c r="G18" s="55">
        <v>100.0</v>
      </c>
      <c r="H18" s="51"/>
    </row>
    <row r="19" ht="11.25" customHeight="1">
      <c r="A19" s="52">
        <v>1997.0</v>
      </c>
      <c r="B19" s="53">
        <v>10.94</v>
      </c>
      <c r="C19" s="53">
        <v>5.299999999999999</v>
      </c>
      <c r="D19" s="54">
        <v>40.97</v>
      </c>
      <c r="E19" s="54">
        <v>41.52000000000001</v>
      </c>
      <c r="F19" s="53">
        <v>1.2699999999999998</v>
      </c>
      <c r="G19" s="55">
        <v>100.0</v>
      </c>
      <c r="H19" s="51"/>
    </row>
    <row r="20" ht="11.25" customHeight="1">
      <c r="A20" s="52">
        <v>1998.0</v>
      </c>
      <c r="B20" s="53">
        <v>10.91999999487193</v>
      </c>
      <c r="C20" s="53">
        <v>5.299999994496138</v>
      </c>
      <c r="D20" s="54">
        <v>41.20000000458932</v>
      </c>
      <c r="E20" s="54">
        <v>41.320000004715695</v>
      </c>
      <c r="F20" s="53">
        <v>1.2600000013269128</v>
      </c>
      <c r="G20" s="55">
        <v>100.0</v>
      </c>
      <c r="H20" s="51"/>
    </row>
    <row r="21" ht="11.25" customHeight="1">
      <c r="A21" s="52">
        <v>1999.0</v>
      </c>
      <c r="B21" s="53">
        <v>10.90000000496333</v>
      </c>
      <c r="C21" s="53">
        <v>5.299999999185126</v>
      </c>
      <c r="D21" s="54">
        <v>41.23999998527299</v>
      </c>
      <c r="E21" s="54">
        <v>41.28999999871842</v>
      </c>
      <c r="F21" s="53">
        <v>1.2700000118601322</v>
      </c>
      <c r="G21" s="55">
        <v>100.0</v>
      </c>
      <c r="H21" s="51"/>
    </row>
    <row r="22" ht="11.25" customHeight="1">
      <c r="A22" s="52">
        <v>2000.0</v>
      </c>
      <c r="B22" s="53">
        <v>10.91636800529901</v>
      </c>
      <c r="C22" s="53">
        <v>5.2982385580870375</v>
      </c>
      <c r="D22" s="54">
        <v>41.10173318621862</v>
      </c>
      <c r="E22" s="54">
        <v>41.41366025039533</v>
      </c>
      <c r="F22" s="53">
        <v>1.27</v>
      </c>
      <c r="G22" s="55">
        <v>99.99999999999999</v>
      </c>
      <c r="H22" s="51"/>
    </row>
    <row r="23" ht="11.25" customHeight="1">
      <c r="A23" s="52">
        <v>2001.0</v>
      </c>
      <c r="B23" s="53">
        <v>10.87048847300078</v>
      </c>
      <c r="C23" s="53">
        <v>5.300540316467885</v>
      </c>
      <c r="D23" s="54">
        <v>40.85686821217811</v>
      </c>
      <c r="E23" s="54">
        <v>41.70210299835323</v>
      </c>
      <c r="F23" s="53">
        <v>1.27</v>
      </c>
      <c r="G23" s="55">
        <v>100.0</v>
      </c>
      <c r="H23" s="51"/>
    </row>
    <row r="24" ht="11.25" customHeight="1">
      <c r="A24" s="52">
        <v>2002.0</v>
      </c>
      <c r="B24" s="53">
        <v>10.917828115144575</v>
      </c>
      <c r="C24" s="53">
        <v>5.312158838021356</v>
      </c>
      <c r="D24" s="54">
        <v>40.99576906331881</v>
      </c>
      <c r="E24" s="54">
        <v>41.50424398351526</v>
      </c>
      <c r="F24" s="53">
        <v>1.2699999999999998</v>
      </c>
      <c r="G24" s="55">
        <v>99.99999999999999</v>
      </c>
      <c r="H24" s="51"/>
    </row>
    <row r="25" ht="11.25" customHeight="1">
      <c r="A25" s="52">
        <v>2003.0</v>
      </c>
      <c r="B25" s="53">
        <v>10.899050080777476</v>
      </c>
      <c r="C25" s="53">
        <v>5.296399405942688</v>
      </c>
      <c r="D25" s="54">
        <v>40.89359333067059</v>
      </c>
      <c r="E25" s="54">
        <v>41.64095718260924</v>
      </c>
      <c r="F25" s="53">
        <v>1.27</v>
      </c>
      <c r="G25" s="55">
        <v>99.99999999999999</v>
      </c>
      <c r="H25" s="51"/>
    </row>
    <row r="26" ht="11.25" customHeight="1">
      <c r="A26" s="47">
        <v>2004.0</v>
      </c>
      <c r="B26" s="48">
        <v>10.881383875432434</v>
      </c>
      <c r="C26" s="48">
        <v>5.294506165629529</v>
      </c>
      <c r="D26" s="49">
        <v>41.064741204847444</v>
      </c>
      <c r="E26" s="49">
        <v>41.489537271648466</v>
      </c>
      <c r="F26" s="48">
        <v>1.2698314824421248</v>
      </c>
      <c r="G26" s="50">
        <v>100.0</v>
      </c>
      <c r="H26" s="56">
        <v>0.481294242522767</v>
      </c>
    </row>
    <row r="27" ht="11.25" customHeight="1">
      <c r="A27" s="52">
        <v>2005.0</v>
      </c>
      <c r="B27" s="53">
        <v>10.873869823316074</v>
      </c>
      <c r="C27" s="53">
        <v>5.296320179535168</v>
      </c>
      <c r="D27" s="54">
        <v>41.656748687495984</v>
      </c>
      <c r="E27" s="54">
        <v>40.903085220441255</v>
      </c>
      <c r="F27" s="53">
        <v>1.2699760892115153</v>
      </c>
      <c r="G27" s="55">
        <v>99.99999999999999</v>
      </c>
      <c r="H27" s="56">
        <v>0.4746095408446598</v>
      </c>
    </row>
    <row r="28" ht="11.25" customHeight="1">
      <c r="A28" s="52">
        <v>2006.0</v>
      </c>
      <c r="B28" s="53">
        <v>10.862660641393267</v>
      </c>
      <c r="C28" s="53">
        <v>5.296272326007552</v>
      </c>
      <c r="D28" s="54">
        <v>41.86883186622157</v>
      </c>
      <c r="E28" s="54">
        <v>40.7020669546705</v>
      </c>
      <c r="F28" s="53">
        <v>1.2701682117071245</v>
      </c>
      <c r="G28" s="55">
        <v>100.00000000000001</v>
      </c>
      <c r="H28" s="56">
        <v>0.4722669228638278</v>
      </c>
    </row>
    <row r="29" ht="11.25" customHeight="1">
      <c r="A29" s="52">
        <v>2007.0</v>
      </c>
      <c r="B29" s="53">
        <v>10.718868852648654</v>
      </c>
      <c r="C29" s="53">
        <v>5.296400617027124</v>
      </c>
      <c r="D29" s="54">
        <v>42.277960618273966</v>
      </c>
      <c r="E29" s="54">
        <v>40.434732370258416</v>
      </c>
      <c r="F29" s="53">
        <v>1.272037541791845</v>
      </c>
      <c r="G29" s="55">
        <v>100.00000000000001</v>
      </c>
      <c r="H29" s="56">
        <v>0.4685727086364846</v>
      </c>
    </row>
    <row r="30" ht="11.25" customHeight="1">
      <c r="A30" s="52">
        <v>2008.0</v>
      </c>
      <c r="B30" s="53">
        <v>10.71912425071962</v>
      </c>
      <c r="C30" s="53">
        <v>5.296461837394759</v>
      </c>
      <c r="D30" s="54">
        <v>42.28000744070987</v>
      </c>
      <c r="E30" s="54">
        <v>40.43256193895014</v>
      </c>
      <c r="F30" s="53">
        <v>1.271844532225613</v>
      </c>
      <c r="G30" s="55">
        <v>100.00000000000001</v>
      </c>
      <c r="H30" s="56">
        <v>0.4686174749526537</v>
      </c>
    </row>
    <row r="31" ht="11.25" customHeight="1">
      <c r="A31" s="52">
        <v>2009.0</v>
      </c>
      <c r="B31" s="53">
        <v>10.71885258701481</v>
      </c>
      <c r="C31" s="53">
        <v>5.29556420993454</v>
      </c>
      <c r="D31" s="54">
        <v>42.3426719030502</v>
      </c>
      <c r="E31" s="54">
        <v>40.370674840286945</v>
      </c>
      <c r="F31" s="53">
        <v>1.2722364597134919</v>
      </c>
      <c r="G31" s="55">
        <v>100.00000000000001</v>
      </c>
      <c r="H31" s="56">
        <v>0.4677782974491838</v>
      </c>
    </row>
    <row r="32" ht="11.25" customHeight="1">
      <c r="A32" s="52">
        <v>2010.0</v>
      </c>
      <c r="B32" s="53">
        <v>10.719175519409793</v>
      </c>
      <c r="C32" s="53">
        <v>5.2950754061387135</v>
      </c>
      <c r="D32" s="54">
        <v>42.66388971960781</v>
      </c>
      <c r="E32" s="54">
        <v>40.04955973040257</v>
      </c>
      <c r="F32" s="53">
        <v>1.272299624441097</v>
      </c>
      <c r="G32" s="55">
        <v>99.99999999999999</v>
      </c>
      <c r="H32" s="56">
        <v>0.4641313132331709</v>
      </c>
    </row>
    <row r="33" ht="11.25" customHeight="1">
      <c r="A33" s="52">
        <v>2011.0</v>
      </c>
      <c r="B33" s="53">
        <v>10.720049952582036</v>
      </c>
      <c r="C33" s="53">
        <v>5.294997722316084</v>
      </c>
      <c r="D33" s="54">
        <v>42.185850465132084</v>
      </c>
      <c r="E33" s="54">
        <v>40.52913539418202</v>
      </c>
      <c r="F33" s="53">
        <v>1.2699664657877725</v>
      </c>
      <c r="G33" s="55">
        <v>100.00000000000003</v>
      </c>
      <c r="H33" s="56">
        <v>0.470384595056489</v>
      </c>
    </row>
    <row r="34" ht="11.25" customHeight="1">
      <c r="A34" s="52">
        <v>2012.0</v>
      </c>
      <c r="B34" s="53">
        <v>10.720437219379669</v>
      </c>
      <c r="C34" s="53">
        <v>6.593054855783427</v>
      </c>
      <c r="D34" s="54">
        <v>41.331360052580315</v>
      </c>
      <c r="E34" s="54">
        <v>40.106014446890896</v>
      </c>
      <c r="F34" s="53">
        <v>1.2491334253656934</v>
      </c>
      <c r="G34" s="55">
        <v>100.0</v>
      </c>
      <c r="H34" s="56">
        <v>0.4667001046236832</v>
      </c>
    </row>
    <row r="35" ht="11.25" customHeight="1">
      <c r="A35" s="52">
        <v>2013.0</v>
      </c>
      <c r="B35" s="53">
        <v>10.720712865402449</v>
      </c>
      <c r="C35" s="53">
        <v>6.593333099179414</v>
      </c>
      <c r="D35" s="54">
        <v>40.89920020510094</v>
      </c>
      <c r="E35" s="54">
        <v>40.53847289287674</v>
      </c>
      <c r="F35" s="53">
        <v>1.2482809374404666</v>
      </c>
      <c r="G35" s="55">
        <v>100.0</v>
      </c>
      <c r="H35" s="56">
        <v>0.4719158116810878</v>
      </c>
    </row>
    <row r="36" ht="11.25" customHeight="1">
      <c r="A36" s="52">
        <v>2014.0</v>
      </c>
      <c r="B36" s="53">
        <v>10.720855505440918</v>
      </c>
      <c r="C36" s="53">
        <v>5.295140507272108</v>
      </c>
      <c r="D36" s="54">
        <v>42.112248345761415</v>
      </c>
      <c r="E36" s="54">
        <v>40.60310318499024</v>
      </c>
      <c r="F36" s="53">
        <v>1.2686524565353243</v>
      </c>
      <c r="G36" s="55">
        <v>99.99999999999999</v>
      </c>
      <c r="H36" s="56">
        <v>0.46927840872787746</v>
      </c>
    </row>
    <row r="37" ht="11.25" customHeight="1">
      <c r="A37" s="52">
        <v>2015.0</v>
      </c>
      <c r="B37" s="53">
        <v>10.720762778359285</v>
      </c>
      <c r="C37" s="53">
        <v>5.291375050636699</v>
      </c>
      <c r="D37" s="54">
        <v>42.14796223366821</v>
      </c>
      <c r="E37" s="54">
        <v>40.571287267671984</v>
      </c>
      <c r="F37" s="53">
        <v>1.2686126696638182</v>
      </c>
      <c r="G37" s="55">
        <v>100.0</v>
      </c>
      <c r="H37" s="56">
        <v>0.46968047576440436</v>
      </c>
    </row>
    <row r="38" ht="11.25" customHeight="1">
      <c r="A38" s="52">
        <v>2016.0</v>
      </c>
      <c r="B38" s="53">
        <v>10.720602322158522</v>
      </c>
      <c r="C38" s="53">
        <v>5.290287434310851</v>
      </c>
      <c r="D38" s="54">
        <v>42.40617659471451</v>
      </c>
      <c r="E38" s="54">
        <v>40.31285457614662</v>
      </c>
      <c r="F38" s="53">
        <v>1.270079072669496</v>
      </c>
      <c r="G38" s="55">
        <v>100.0</v>
      </c>
      <c r="H38" s="56">
        <v>0.47195223871970415</v>
      </c>
    </row>
    <row r="39" ht="11.25" customHeight="1">
      <c r="A39" s="52">
        <v>2017.0</v>
      </c>
      <c r="B39" s="53">
        <v>10.720572642026248</v>
      </c>
      <c r="C39" s="53">
        <v>5.290098089829643</v>
      </c>
      <c r="D39" s="54">
        <v>42.33694480575663</v>
      </c>
      <c r="E39" s="54">
        <v>40.38149182076162</v>
      </c>
      <c r="F39" s="53">
        <v>1.2708926416258592</v>
      </c>
      <c r="G39" s="55">
        <v>100.0</v>
      </c>
      <c r="H39" s="56">
        <v>0.4709075933969032</v>
      </c>
    </row>
    <row r="40" ht="11.25" customHeight="1">
      <c r="A40" s="52">
        <v>2018.0</v>
      </c>
      <c r="B40" s="53">
        <v>10.720350621547157</v>
      </c>
      <c r="C40" s="53">
        <v>5.288584957556628</v>
      </c>
      <c r="D40" s="54">
        <v>42.29784092701201</v>
      </c>
      <c r="E40" s="54">
        <v>40.42148944484249</v>
      </c>
      <c r="F40" s="53">
        <v>1.2717340490417095</v>
      </c>
      <c r="G40" s="55">
        <v>100.0</v>
      </c>
      <c r="H40" s="56">
        <v>0.47018054581216273</v>
      </c>
    </row>
    <row r="41" ht="11.25" customHeight="1">
      <c r="A41" s="52">
        <v>2019.0</v>
      </c>
      <c r="B41" s="53">
        <v>10.719998674865892</v>
      </c>
      <c r="C41" s="53">
        <v>5.285562930787413</v>
      </c>
      <c r="D41" s="54">
        <v>42.391311089854895</v>
      </c>
      <c r="E41" s="54">
        <v>40.33313194475067</v>
      </c>
      <c r="F41" s="53">
        <v>1.2699953597411275</v>
      </c>
      <c r="G41" s="55">
        <v>100.0</v>
      </c>
      <c r="H41" s="56">
        <v>0.4718213382676609</v>
      </c>
    </row>
    <row r="42" ht="11.25" customHeight="1">
      <c r="A42" s="52">
        <v>2020.0</v>
      </c>
      <c r="B42" s="53">
        <v>10.719953696168906</v>
      </c>
      <c r="C42" s="53">
        <v>5.285403903912882</v>
      </c>
      <c r="D42" s="54">
        <v>41.763795640847654</v>
      </c>
      <c r="E42" s="54">
        <v>40.95833611852457</v>
      </c>
      <c r="F42" s="53">
        <v>1.272510640545991</v>
      </c>
      <c r="G42" s="55">
        <v>100.0</v>
      </c>
      <c r="H42" s="56">
        <v>0.4641208703233408</v>
      </c>
    </row>
  </sheetData>
  <printOptions/>
  <pageMargins bottom="0.5905511811023623" footer="0.0" header="0.0" left="0.5905511811023623" right="0.5905511811023623" top="0.5905511811023623"/>
  <pageSetup paperSize="9" orientation="portrait"/>
  <headerFooter>
    <oddFooter>&amp;RFréquentation et films dans les salles de cinéma </oddFooter>
  </headerFooter>
  <rowBreaks count="1" manualBreakCount="1">
    <brk man="1"/>
  </rowBrea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71"/>
    <col customWidth="1" min="2" max="13" width="9.71"/>
    <col customWidth="1" min="14" max="14" width="10.71"/>
  </cols>
  <sheetData>
    <row r="1" ht="11.25" customHeight="1">
      <c r="A1" s="57" t="s">
        <v>29</v>
      </c>
      <c r="B1" s="58" t="s">
        <v>41</v>
      </c>
      <c r="C1" s="58" t="s">
        <v>42</v>
      </c>
      <c r="D1" s="58" t="s">
        <v>43</v>
      </c>
      <c r="E1" s="58" t="s">
        <v>44</v>
      </c>
      <c r="F1" s="58" t="s">
        <v>45</v>
      </c>
      <c r="G1" s="58" t="s">
        <v>46</v>
      </c>
      <c r="H1" s="58" t="s">
        <v>47</v>
      </c>
      <c r="I1" s="58" t="s">
        <v>48</v>
      </c>
      <c r="J1" s="58" t="s">
        <v>49</v>
      </c>
      <c r="K1" s="58" t="s">
        <v>50</v>
      </c>
      <c r="L1" s="58" t="s">
        <v>51</v>
      </c>
      <c r="M1" s="58" t="s">
        <v>52</v>
      </c>
      <c r="N1" s="58" t="s">
        <v>53</v>
      </c>
    </row>
    <row r="2" ht="11.25" customHeight="1">
      <c r="A2" s="23">
        <v>1980.0</v>
      </c>
      <c r="B2" s="59">
        <v>1.449208E7</v>
      </c>
      <c r="C2" s="59">
        <v>1.539122E7</v>
      </c>
      <c r="D2" s="59">
        <v>1.576869E7</v>
      </c>
      <c r="E2" s="59">
        <v>1.459788E7</v>
      </c>
      <c r="F2" s="59">
        <v>1.339621E7</v>
      </c>
      <c r="G2" s="59">
        <v>1.155915E7</v>
      </c>
      <c r="H2" s="59">
        <v>1.289599E7</v>
      </c>
      <c r="I2" s="59">
        <v>1.337881E7</v>
      </c>
      <c r="J2" s="59">
        <v>1.377747E7</v>
      </c>
      <c r="K2" s="59">
        <v>1.538323E7</v>
      </c>
      <c r="L2" s="59">
        <v>1.572361E7</v>
      </c>
      <c r="M2" s="59">
        <v>1.906276E7</v>
      </c>
      <c r="N2" s="60">
        <f t="shared" ref="N2:N42" si="1">SUM(B2:M2)</f>
        <v>175427100</v>
      </c>
    </row>
    <row r="3" ht="11.25" customHeight="1">
      <c r="A3" s="23">
        <v>1981.0</v>
      </c>
      <c r="B3" s="59">
        <v>1.606776E7</v>
      </c>
      <c r="C3" s="59">
        <v>1.584273E7</v>
      </c>
      <c r="D3" s="59">
        <v>1.531726E7</v>
      </c>
      <c r="E3" s="59">
        <v>1.474286E7</v>
      </c>
      <c r="F3" s="59">
        <v>1.366816E7</v>
      </c>
      <c r="G3" s="59">
        <v>1.192623E7</v>
      </c>
      <c r="H3" s="59">
        <v>1.351613E7</v>
      </c>
      <c r="I3" s="59">
        <v>1.459563E7</v>
      </c>
      <c r="J3" s="59">
        <v>1.627451E7</v>
      </c>
      <c r="K3" s="59">
        <v>1.797939E7</v>
      </c>
      <c r="L3" s="59">
        <v>1.821166E7</v>
      </c>
      <c r="M3" s="59">
        <v>2.108881E7</v>
      </c>
      <c r="N3" s="60">
        <f t="shared" si="1"/>
        <v>189231130</v>
      </c>
    </row>
    <row r="4" ht="11.25" customHeight="1">
      <c r="A4" s="23">
        <v>1982.0</v>
      </c>
      <c r="B4" s="59">
        <v>1.952582E7</v>
      </c>
      <c r="C4" s="59">
        <v>1.808164E7</v>
      </c>
      <c r="D4" s="59">
        <v>1.805945E7</v>
      </c>
      <c r="E4" s="59">
        <v>1.649753E7</v>
      </c>
      <c r="F4" s="59">
        <v>1.396407E7</v>
      </c>
      <c r="G4" s="59">
        <v>1.16868E7</v>
      </c>
      <c r="H4" s="59">
        <v>1.280595E7</v>
      </c>
      <c r="I4" s="59">
        <v>1.597196E7</v>
      </c>
      <c r="J4" s="59">
        <v>1.382958E7</v>
      </c>
      <c r="K4" s="59">
        <v>2.059857E7</v>
      </c>
      <c r="L4" s="59">
        <v>1.913559E7</v>
      </c>
      <c r="M4" s="59">
        <v>2.177728E7</v>
      </c>
      <c r="N4" s="60">
        <f t="shared" si="1"/>
        <v>201934240</v>
      </c>
    </row>
    <row r="5" ht="11.25" customHeight="1">
      <c r="A5" s="23">
        <v>1983.0</v>
      </c>
      <c r="B5" s="59">
        <v>1.852191E7</v>
      </c>
      <c r="C5" s="59">
        <v>1.725752E7</v>
      </c>
      <c r="D5" s="59">
        <v>1.912632E7</v>
      </c>
      <c r="E5" s="59">
        <v>1.842875E7</v>
      </c>
      <c r="F5" s="59">
        <v>1.57954E7</v>
      </c>
      <c r="G5" s="59">
        <v>1.132745E7</v>
      </c>
      <c r="H5" s="59">
        <v>1.130696E7</v>
      </c>
      <c r="I5" s="59">
        <v>1.432547E7</v>
      </c>
      <c r="J5" s="59">
        <v>1.436551E7</v>
      </c>
      <c r="K5" s="59">
        <v>1.949552E7</v>
      </c>
      <c r="L5" s="59">
        <v>1.887864E7</v>
      </c>
      <c r="M5" s="59">
        <v>2.003854E7</v>
      </c>
      <c r="N5" s="60">
        <f t="shared" si="1"/>
        <v>198867990</v>
      </c>
    </row>
    <row r="6" ht="11.25" customHeight="1">
      <c r="A6" s="23">
        <v>1984.0</v>
      </c>
      <c r="B6" s="59">
        <v>1.679258E7</v>
      </c>
      <c r="C6" s="59">
        <v>1.654031E7</v>
      </c>
      <c r="D6" s="59">
        <v>1.786565E7</v>
      </c>
      <c r="E6" s="59">
        <v>1.673894E7</v>
      </c>
      <c r="F6" s="59">
        <v>1.465254E7</v>
      </c>
      <c r="G6" s="59">
        <v>1.069121E7</v>
      </c>
      <c r="H6" s="59">
        <v>1.138803E7</v>
      </c>
      <c r="I6" s="59">
        <v>1.365125E7</v>
      </c>
      <c r="J6" s="59">
        <v>1.524279E7</v>
      </c>
      <c r="K6" s="59">
        <v>1.873948E7</v>
      </c>
      <c r="L6" s="59">
        <v>1.795422E7</v>
      </c>
      <c r="M6" s="59">
        <v>2.06101E7</v>
      </c>
      <c r="N6" s="60">
        <f t="shared" si="1"/>
        <v>190867100</v>
      </c>
    </row>
    <row r="7" ht="11.25" customHeight="1">
      <c r="A7" s="23">
        <v>1985.0</v>
      </c>
      <c r="B7" s="59">
        <v>1.352354E7</v>
      </c>
      <c r="C7" s="59">
        <v>1.497247E7</v>
      </c>
      <c r="D7" s="59">
        <v>1.748281E7</v>
      </c>
      <c r="E7" s="59">
        <v>1.54121E7</v>
      </c>
      <c r="F7" s="59">
        <v>1.22899E7</v>
      </c>
      <c r="G7" s="59">
        <v>1.075634E7</v>
      </c>
      <c r="H7" s="59">
        <v>1.092459E7</v>
      </c>
      <c r="I7" s="59">
        <v>1.30899E7</v>
      </c>
      <c r="J7" s="59">
        <v>1.416732E7</v>
      </c>
      <c r="K7" s="59">
        <v>1.772901E7</v>
      </c>
      <c r="L7" s="59">
        <v>1.613034E7</v>
      </c>
      <c r="M7" s="59">
        <v>1.860047E7</v>
      </c>
      <c r="N7" s="60">
        <f t="shared" si="1"/>
        <v>175078790</v>
      </c>
    </row>
    <row r="8" ht="11.25" customHeight="1">
      <c r="A8" s="23">
        <v>1986.0</v>
      </c>
      <c r="B8" s="59">
        <v>1.539592E7</v>
      </c>
      <c r="C8" s="59">
        <v>1.553438E7</v>
      </c>
      <c r="D8" s="59">
        <v>1.558983E7</v>
      </c>
      <c r="E8" s="59">
        <v>1.664941E7</v>
      </c>
      <c r="F8" s="59">
        <v>1.228413E7</v>
      </c>
      <c r="G8" s="59">
        <v>9360750.0</v>
      </c>
      <c r="H8" s="59">
        <v>1.009765E7</v>
      </c>
      <c r="I8" s="59">
        <v>1.16556E7</v>
      </c>
      <c r="J8" s="59">
        <v>1.1983978E7</v>
      </c>
      <c r="K8" s="59">
        <v>1.642206E7</v>
      </c>
      <c r="L8" s="59">
        <v>1.541704E7</v>
      </c>
      <c r="M8" s="59">
        <v>1.773793E7</v>
      </c>
      <c r="N8" s="60">
        <f t="shared" si="1"/>
        <v>168128678</v>
      </c>
    </row>
    <row r="9" ht="11.25" customHeight="1">
      <c r="A9" s="23">
        <v>1987.0</v>
      </c>
      <c r="B9" s="59">
        <v>1.276418E7</v>
      </c>
      <c r="C9" s="59">
        <v>1.472319E7</v>
      </c>
      <c r="D9" s="59">
        <v>1.346378E7</v>
      </c>
      <c r="E9" s="59">
        <v>1.292212E7</v>
      </c>
      <c r="F9" s="59">
        <v>9193500.0</v>
      </c>
      <c r="G9" s="59">
        <v>9248250.0</v>
      </c>
      <c r="H9" s="59">
        <v>8004670.0</v>
      </c>
      <c r="I9" s="59">
        <v>9551200.0</v>
      </c>
      <c r="J9" s="59">
        <v>9542430.0</v>
      </c>
      <c r="K9" s="59">
        <v>1.234282E7</v>
      </c>
      <c r="L9" s="59">
        <v>1.181282E7</v>
      </c>
      <c r="M9" s="59">
        <v>1.337479E7</v>
      </c>
      <c r="N9" s="60">
        <f t="shared" si="1"/>
        <v>136943750</v>
      </c>
    </row>
    <row r="10" ht="11.25" customHeight="1">
      <c r="A10" s="23">
        <v>1988.0</v>
      </c>
      <c r="B10" s="59">
        <v>1.095812E7</v>
      </c>
      <c r="C10" s="59">
        <v>1.171222E7</v>
      </c>
      <c r="D10" s="59">
        <v>1.130888E7</v>
      </c>
      <c r="E10" s="59">
        <v>1.018246E7</v>
      </c>
      <c r="F10" s="59">
        <v>7544170.0</v>
      </c>
      <c r="G10" s="59">
        <v>7171300.0</v>
      </c>
      <c r="H10" s="59">
        <v>8067640.0</v>
      </c>
      <c r="I10" s="59">
        <v>8357330.0</v>
      </c>
      <c r="J10" s="59">
        <v>8717100.0</v>
      </c>
      <c r="K10" s="59">
        <v>1.544512E7</v>
      </c>
      <c r="L10" s="59">
        <v>1.217913E7</v>
      </c>
      <c r="M10" s="59">
        <v>1.310581E7</v>
      </c>
      <c r="N10" s="60">
        <f t="shared" si="1"/>
        <v>124749280</v>
      </c>
    </row>
    <row r="11" ht="11.25" customHeight="1">
      <c r="A11" s="23">
        <v>1989.0</v>
      </c>
      <c r="B11" s="59">
        <v>1.176367E7</v>
      </c>
      <c r="C11" s="59">
        <v>1.140522E7</v>
      </c>
      <c r="D11" s="59">
        <v>1.2033E7</v>
      </c>
      <c r="E11" s="59">
        <v>1.168342E7</v>
      </c>
      <c r="F11" s="59">
        <v>7245736.0</v>
      </c>
      <c r="G11" s="59">
        <v>6697164.0</v>
      </c>
      <c r="H11" s="59">
        <v>7117810.0</v>
      </c>
      <c r="I11" s="59">
        <v>8888458.0</v>
      </c>
      <c r="J11" s="59">
        <v>8640052.0</v>
      </c>
      <c r="K11" s="59">
        <v>1.1872473E7</v>
      </c>
      <c r="L11" s="59">
        <v>1.0706305E7</v>
      </c>
      <c r="M11" s="59">
        <v>1.2860372E7</v>
      </c>
      <c r="N11" s="60">
        <f t="shared" si="1"/>
        <v>120913680</v>
      </c>
    </row>
    <row r="12" ht="11.25" customHeight="1">
      <c r="A12" s="23">
        <v>1990.0</v>
      </c>
      <c r="B12" s="59">
        <v>9855243.0</v>
      </c>
      <c r="C12" s="59">
        <v>1.315282E7</v>
      </c>
      <c r="D12" s="59">
        <v>1.0389317E7</v>
      </c>
      <c r="E12" s="59">
        <v>1.2897221E7</v>
      </c>
      <c r="F12" s="59">
        <v>7032864.0</v>
      </c>
      <c r="G12" s="59">
        <v>6665212.0</v>
      </c>
      <c r="H12" s="59">
        <v>6837144.0</v>
      </c>
      <c r="I12" s="59">
        <v>8424450.0</v>
      </c>
      <c r="J12" s="59">
        <v>1.0540174E7</v>
      </c>
      <c r="K12" s="59">
        <v>1.1631595E7</v>
      </c>
      <c r="L12" s="59">
        <v>1.135116E7</v>
      </c>
      <c r="M12" s="59">
        <v>1.3147302E7</v>
      </c>
      <c r="N12" s="60">
        <f t="shared" si="1"/>
        <v>121924502</v>
      </c>
    </row>
    <row r="13" ht="11.25" customHeight="1">
      <c r="A13" s="23">
        <v>1991.0</v>
      </c>
      <c r="B13" s="59">
        <v>1.0341814E7</v>
      </c>
      <c r="C13" s="59">
        <v>1.088652E7</v>
      </c>
      <c r="D13" s="59">
        <v>1.1286621E7</v>
      </c>
      <c r="E13" s="59">
        <v>1.077869E7</v>
      </c>
      <c r="F13" s="59">
        <v>9051546.0</v>
      </c>
      <c r="G13" s="59">
        <v>7086121.0</v>
      </c>
      <c r="H13" s="59">
        <v>6519267.0</v>
      </c>
      <c r="I13" s="59">
        <v>8837880.0</v>
      </c>
      <c r="J13" s="59">
        <v>8608960.0</v>
      </c>
      <c r="K13" s="59">
        <v>1.272523E7</v>
      </c>
      <c r="L13" s="59">
        <v>1.085297E7</v>
      </c>
      <c r="M13" s="59">
        <v>1.052247E7</v>
      </c>
      <c r="N13" s="60">
        <f t="shared" si="1"/>
        <v>117498089</v>
      </c>
    </row>
    <row r="14" ht="11.25" customHeight="1">
      <c r="A14" s="23">
        <v>1992.0</v>
      </c>
      <c r="B14" s="59">
        <v>9784160.0</v>
      </c>
      <c r="C14" s="59">
        <v>1.06566E7</v>
      </c>
      <c r="D14" s="59">
        <v>9758790.0</v>
      </c>
      <c r="E14" s="59">
        <v>1.04385E7</v>
      </c>
      <c r="F14" s="59">
        <v>7901050.0</v>
      </c>
      <c r="G14" s="59">
        <v>7779350.0</v>
      </c>
      <c r="H14" s="59">
        <v>7334620.0</v>
      </c>
      <c r="I14" s="59">
        <v>9542590.0</v>
      </c>
      <c r="J14" s="59">
        <v>9036950.0</v>
      </c>
      <c r="K14" s="59">
        <v>1.1162E7</v>
      </c>
      <c r="L14" s="59">
        <v>9785930.0</v>
      </c>
      <c r="M14" s="59">
        <v>1.28146E7</v>
      </c>
      <c r="N14" s="60">
        <f t="shared" si="1"/>
        <v>115995140</v>
      </c>
    </row>
    <row r="15" ht="11.25" customHeight="1">
      <c r="A15" s="23">
        <v>1993.0</v>
      </c>
      <c r="B15" s="59">
        <v>1.08852E7</v>
      </c>
      <c r="C15" s="59">
        <v>1.17455E7</v>
      </c>
      <c r="D15" s="59">
        <v>1.0765E7</v>
      </c>
      <c r="E15" s="59">
        <v>1.13195E7</v>
      </c>
      <c r="F15" s="59">
        <v>9365620.0</v>
      </c>
      <c r="G15" s="59">
        <v>9294690.0</v>
      </c>
      <c r="H15" s="59">
        <v>8651340.0</v>
      </c>
      <c r="I15" s="59">
        <v>9168870.0</v>
      </c>
      <c r="J15" s="59">
        <v>9756090.0</v>
      </c>
      <c r="K15" s="59">
        <v>1.64204E7</v>
      </c>
      <c r="L15" s="59">
        <v>1.18077E7</v>
      </c>
      <c r="M15" s="59">
        <v>1.35438E7</v>
      </c>
      <c r="N15" s="60">
        <f t="shared" si="1"/>
        <v>132723710</v>
      </c>
    </row>
    <row r="16" ht="11.25" customHeight="1">
      <c r="A16" s="23">
        <v>1994.0</v>
      </c>
      <c r="B16" s="59">
        <v>9778002.0</v>
      </c>
      <c r="C16" s="59">
        <v>1.184501E7</v>
      </c>
      <c r="D16" s="59">
        <v>1.158237E7</v>
      </c>
      <c r="E16" s="59">
        <v>1.130095E7</v>
      </c>
      <c r="F16" s="59">
        <v>8915954.0</v>
      </c>
      <c r="G16" s="59">
        <v>8006753.0</v>
      </c>
      <c r="H16" s="59">
        <v>5739955.0</v>
      </c>
      <c r="I16" s="59">
        <v>8552545.0</v>
      </c>
      <c r="J16" s="59">
        <v>9649261.0</v>
      </c>
      <c r="K16" s="59">
        <v>1.1265058E7</v>
      </c>
      <c r="L16" s="59">
        <v>1.1903306E7</v>
      </c>
      <c r="M16" s="59">
        <v>1.5879627E7</v>
      </c>
      <c r="N16" s="60">
        <f t="shared" si="1"/>
        <v>124418791</v>
      </c>
    </row>
    <row r="17" ht="11.25" customHeight="1">
      <c r="A17" s="23">
        <v>1995.0</v>
      </c>
      <c r="B17" s="59">
        <v>1.2015595E7</v>
      </c>
      <c r="C17" s="59">
        <v>1.3873376E7</v>
      </c>
      <c r="D17" s="59">
        <v>1.0917603E7</v>
      </c>
      <c r="E17" s="59">
        <v>1.172359E7</v>
      </c>
      <c r="F17" s="59">
        <v>7754064.0</v>
      </c>
      <c r="G17" s="59">
        <v>8382406.0</v>
      </c>
      <c r="H17" s="59">
        <v>6415656.0</v>
      </c>
      <c r="I17" s="59">
        <v>9208765.0</v>
      </c>
      <c r="J17" s="59">
        <v>8484376.0</v>
      </c>
      <c r="K17" s="59">
        <v>1.4030775E7</v>
      </c>
      <c r="L17" s="59">
        <v>1.2065101E7</v>
      </c>
      <c r="M17" s="59">
        <v>1.536417E7</v>
      </c>
      <c r="N17" s="60">
        <f t="shared" si="1"/>
        <v>130235477</v>
      </c>
    </row>
    <row r="18" ht="11.25" customHeight="1">
      <c r="A18" s="23">
        <v>1996.0</v>
      </c>
      <c r="B18" s="59">
        <v>1.192410042857143E7</v>
      </c>
      <c r="C18" s="59">
        <v>1.3674716857142856E7</v>
      </c>
      <c r="D18" s="59">
        <v>1.2750380714285715E7</v>
      </c>
      <c r="E18" s="59">
        <v>1.1707283E7</v>
      </c>
      <c r="F18" s="59">
        <v>1.011974842857143E7</v>
      </c>
      <c r="G18" s="59">
        <v>7891974.571428571</v>
      </c>
      <c r="H18" s="59">
        <v>7791081.714285715</v>
      </c>
      <c r="I18" s="59">
        <v>9797659.57142857</v>
      </c>
      <c r="J18" s="59">
        <v>8882137.42857143</v>
      </c>
      <c r="K18" s="59">
        <v>1.4444498285714285E7</v>
      </c>
      <c r="L18" s="59">
        <v>1.285937842857143E7</v>
      </c>
      <c r="M18" s="59">
        <v>1.489762557142857E7</v>
      </c>
      <c r="N18" s="60">
        <f t="shared" si="1"/>
        <v>136740585</v>
      </c>
    </row>
    <row r="19" ht="11.25" customHeight="1">
      <c r="A19" s="23">
        <v>1997.0</v>
      </c>
      <c r="B19" s="59">
        <v>1.0845806E7</v>
      </c>
      <c r="C19" s="59">
        <v>1.24522E7</v>
      </c>
      <c r="D19" s="59">
        <v>1.3054576E7</v>
      </c>
      <c r="E19" s="59">
        <v>1.2453375E7</v>
      </c>
      <c r="F19" s="59">
        <v>1.2432429E7</v>
      </c>
      <c r="G19" s="59">
        <v>1.1058873E7</v>
      </c>
      <c r="H19" s="59">
        <v>9139322.0</v>
      </c>
      <c r="I19" s="59">
        <v>1.1291977E7</v>
      </c>
      <c r="J19" s="59">
        <v>8605011.0</v>
      </c>
      <c r="K19" s="59">
        <v>1.3859457E7</v>
      </c>
      <c r="L19" s="59">
        <v>1.7214689E7</v>
      </c>
      <c r="M19" s="59">
        <v>1.6851319E7</v>
      </c>
      <c r="N19" s="60">
        <f t="shared" si="1"/>
        <v>149259034</v>
      </c>
    </row>
    <row r="20" ht="11.25" customHeight="1">
      <c r="A20" s="23">
        <v>1998.0</v>
      </c>
      <c r="B20" s="59">
        <v>1.7166544E7</v>
      </c>
      <c r="C20" s="59">
        <v>2.0605456E7</v>
      </c>
      <c r="D20" s="59">
        <v>1.5248976E7</v>
      </c>
      <c r="E20" s="59">
        <v>1.7508118E7</v>
      </c>
      <c r="F20" s="59">
        <v>1.158776329E7</v>
      </c>
      <c r="G20" s="59">
        <v>1.006482379E7</v>
      </c>
      <c r="H20" s="59">
        <v>9359996.99</v>
      </c>
      <c r="I20" s="59">
        <v>1.190055631E7</v>
      </c>
      <c r="J20" s="59">
        <v>1.091247453E7</v>
      </c>
      <c r="K20" s="59">
        <v>1.6071605E7</v>
      </c>
      <c r="L20" s="59">
        <v>1.405458E7</v>
      </c>
      <c r="M20" s="59">
        <v>1.612173E7</v>
      </c>
      <c r="N20" s="60">
        <f t="shared" si="1"/>
        <v>170602623.9</v>
      </c>
    </row>
    <row r="21" ht="11.25" customHeight="1">
      <c r="A21" s="23">
        <v>1999.0</v>
      </c>
      <c r="B21" s="59">
        <v>1.2686772E7</v>
      </c>
      <c r="C21" s="59">
        <v>1.8321606E7</v>
      </c>
      <c r="D21" s="59">
        <v>1.2622277E7</v>
      </c>
      <c r="E21" s="59">
        <v>1.1727716E7</v>
      </c>
      <c r="F21" s="59">
        <v>8588576.0</v>
      </c>
      <c r="G21" s="59">
        <v>1.1372354E7</v>
      </c>
      <c r="H21" s="59">
        <v>9372109.0</v>
      </c>
      <c r="I21" s="59">
        <v>1.241108E7</v>
      </c>
      <c r="J21" s="59">
        <v>9740810.0</v>
      </c>
      <c r="K21" s="59">
        <v>1.4403147E7</v>
      </c>
      <c r="L21" s="59">
        <v>1.4454937E7</v>
      </c>
      <c r="M21" s="59">
        <v>1.7906785E7</v>
      </c>
      <c r="N21" s="60">
        <f t="shared" si="1"/>
        <v>153608169</v>
      </c>
    </row>
    <row r="22" ht="11.25" customHeight="1">
      <c r="A22" s="23">
        <v>2000.0</v>
      </c>
      <c r="B22" s="59">
        <v>1.4888543E7</v>
      </c>
      <c r="C22" s="59">
        <v>1.7456992E7</v>
      </c>
      <c r="D22" s="59">
        <v>1.4438051E7</v>
      </c>
      <c r="E22" s="59">
        <v>2.0957971E7</v>
      </c>
      <c r="F22" s="59">
        <v>9832192.0</v>
      </c>
      <c r="G22" s="59">
        <v>1.1052714E7</v>
      </c>
      <c r="H22" s="59">
        <v>1.0726584E7</v>
      </c>
      <c r="I22" s="59">
        <v>1.1930556E7</v>
      </c>
      <c r="J22" s="59">
        <v>1.0412189E7</v>
      </c>
      <c r="K22" s="59">
        <v>1.3516296E7</v>
      </c>
      <c r="L22" s="59">
        <v>1.3846624E7</v>
      </c>
      <c r="M22" s="59">
        <v>1.6698802E7</v>
      </c>
      <c r="N22" s="60">
        <f t="shared" si="1"/>
        <v>165757514</v>
      </c>
    </row>
    <row r="23" ht="11.25" customHeight="1">
      <c r="A23" s="23">
        <v>2001.0</v>
      </c>
      <c r="B23" s="59">
        <v>1.6458212E7</v>
      </c>
      <c r="C23" s="59">
        <v>2.2510305E7</v>
      </c>
      <c r="D23" s="59">
        <v>1.8064101E7</v>
      </c>
      <c r="E23" s="59">
        <v>1.7257532E7</v>
      </c>
      <c r="F23" s="59">
        <v>1.0707274E7</v>
      </c>
      <c r="G23" s="59">
        <v>1.0868786E7</v>
      </c>
      <c r="H23" s="59">
        <v>1.1853111E7</v>
      </c>
      <c r="I23" s="59">
        <v>1.3712212E7</v>
      </c>
      <c r="J23" s="59">
        <v>1.2578247E7</v>
      </c>
      <c r="K23" s="59">
        <v>1.504296E7</v>
      </c>
      <c r="L23" s="59">
        <v>1.4100277E7</v>
      </c>
      <c r="M23" s="59">
        <v>2.4301316E7</v>
      </c>
      <c r="N23" s="60">
        <f t="shared" si="1"/>
        <v>187454333</v>
      </c>
    </row>
    <row r="24" ht="11.25" customHeight="1">
      <c r="A24" s="23">
        <v>2002.0</v>
      </c>
      <c r="B24" s="59">
        <v>1.6217059E7</v>
      </c>
      <c r="C24" s="59">
        <v>2.324218E7</v>
      </c>
      <c r="D24" s="59">
        <v>1.4873734E7</v>
      </c>
      <c r="E24" s="59">
        <v>1.4765915E7</v>
      </c>
      <c r="F24" s="59">
        <v>1.3115843E7</v>
      </c>
      <c r="G24" s="59">
        <v>1.4331263E7</v>
      </c>
      <c r="H24" s="59">
        <v>1.1992606E7</v>
      </c>
      <c r="I24" s="59">
        <v>1.3040058E7</v>
      </c>
      <c r="J24" s="59">
        <v>9513996.0</v>
      </c>
      <c r="K24" s="59">
        <v>1.5892012E7</v>
      </c>
      <c r="L24" s="59">
        <v>1.514614E7</v>
      </c>
      <c r="M24" s="59">
        <v>2.2278836E7</v>
      </c>
      <c r="N24" s="60">
        <f t="shared" si="1"/>
        <v>184409642</v>
      </c>
    </row>
    <row r="25" ht="11.25" customHeight="1">
      <c r="A25" s="23">
        <v>2003.0</v>
      </c>
      <c r="B25" s="59">
        <v>1.421846577E7</v>
      </c>
      <c r="C25" s="59">
        <v>1.903381934E7</v>
      </c>
      <c r="D25" s="59">
        <v>1.571642248E7</v>
      </c>
      <c r="E25" s="59">
        <v>1.236476007E7</v>
      </c>
      <c r="F25" s="59">
        <v>1.409412332E7</v>
      </c>
      <c r="G25" s="59">
        <v>1.074836128E7</v>
      </c>
      <c r="H25" s="59">
        <v>9938469.48</v>
      </c>
      <c r="I25" s="59">
        <v>1.337981635E7</v>
      </c>
      <c r="J25" s="59">
        <v>1.090861993E7</v>
      </c>
      <c r="K25" s="59">
        <v>1.44050147E7</v>
      </c>
      <c r="L25" s="59">
        <v>1.726927334E7</v>
      </c>
      <c r="M25" s="59">
        <v>2.138012396E7</v>
      </c>
      <c r="N25" s="60">
        <f t="shared" si="1"/>
        <v>173457270</v>
      </c>
    </row>
    <row r="26" ht="11.25" customHeight="1">
      <c r="A26" s="23">
        <v>2004.0</v>
      </c>
      <c r="B26" s="61">
        <v>1.5214186535E7</v>
      </c>
      <c r="C26" s="61">
        <v>1.998467127E7</v>
      </c>
      <c r="D26" s="61">
        <v>1.5372360120000001E7</v>
      </c>
      <c r="E26" s="61">
        <v>1.7422518557E7</v>
      </c>
      <c r="F26" s="61">
        <v>1.5274035082999999E7</v>
      </c>
      <c r="G26" s="61">
        <v>1.8854435207E7</v>
      </c>
      <c r="H26" s="61">
        <v>1.6278831148E7</v>
      </c>
      <c r="I26" s="61">
        <v>1.503036108E7</v>
      </c>
      <c r="J26" s="61">
        <v>9841925.982</v>
      </c>
      <c r="K26" s="61">
        <v>1.7278576380999997E7</v>
      </c>
      <c r="L26" s="61">
        <v>1.5179537637E7</v>
      </c>
      <c r="M26" s="61">
        <v>2.0113875E7</v>
      </c>
      <c r="N26" s="60">
        <f t="shared" si="1"/>
        <v>195845314</v>
      </c>
    </row>
    <row r="27" ht="11.25" customHeight="1">
      <c r="A27" s="23">
        <v>2005.0</v>
      </c>
      <c r="B27" s="61">
        <v>1.4333038172201643E7</v>
      </c>
      <c r="C27" s="61">
        <v>1.680257078738907E7</v>
      </c>
      <c r="D27" s="61">
        <v>1.4287242860917201E7</v>
      </c>
      <c r="E27" s="61">
        <v>1.5590866006061543E7</v>
      </c>
      <c r="F27" s="61">
        <v>1.3875268173430543E7</v>
      </c>
      <c r="G27" s="61">
        <v>1.2374657563704558E7</v>
      </c>
      <c r="H27" s="61">
        <v>1.4388144779713264E7</v>
      </c>
      <c r="I27" s="61">
        <v>1.2465766718258394E7</v>
      </c>
      <c r="J27" s="61">
        <v>8389384.487435855</v>
      </c>
      <c r="K27" s="61">
        <v>1.4572032019847121E7</v>
      </c>
      <c r="L27" s="61">
        <v>1.4693435980669707E7</v>
      </c>
      <c r="M27" s="61">
        <v>2.38585534503711E7</v>
      </c>
      <c r="N27" s="60">
        <f t="shared" si="1"/>
        <v>175630961</v>
      </c>
    </row>
    <row r="28" ht="11.25" customHeight="1">
      <c r="A28" s="23">
        <v>2006.0</v>
      </c>
      <c r="B28" s="61">
        <v>1.4332212E7</v>
      </c>
      <c r="C28" s="61">
        <v>2.2836779E7</v>
      </c>
      <c r="D28" s="61">
        <v>1.498369396047404E7</v>
      </c>
      <c r="E28" s="61">
        <v>2.0852477852040015E7</v>
      </c>
      <c r="F28" s="61">
        <v>1.8412368195927516E7</v>
      </c>
      <c r="G28" s="61">
        <v>1.1839498149903584E7</v>
      </c>
      <c r="H28" s="61">
        <v>1.0130112388063407E7</v>
      </c>
      <c r="I28" s="61">
        <v>1.5037750706223633E7</v>
      </c>
      <c r="J28" s="61">
        <v>9837940.891127035</v>
      </c>
      <c r="K28" s="61">
        <v>1.3442177856240772E7</v>
      </c>
      <c r="L28" s="61">
        <v>1.6731897781644609E7</v>
      </c>
      <c r="M28" s="61">
        <v>2.032471921835539E7</v>
      </c>
      <c r="N28" s="60">
        <f t="shared" si="1"/>
        <v>188761628</v>
      </c>
    </row>
    <row r="29" ht="11.25" customHeight="1">
      <c r="A29" s="23">
        <v>2007.0</v>
      </c>
      <c r="B29" s="61">
        <v>1.5352152159323389E7</v>
      </c>
      <c r="C29" s="61">
        <v>1.973576320739258E7</v>
      </c>
      <c r="D29" s="61">
        <v>1.750522951564532E7</v>
      </c>
      <c r="E29" s="61">
        <v>1.2282206789582085E7</v>
      </c>
      <c r="F29" s="61">
        <v>1.5947300385772847E7</v>
      </c>
      <c r="G29" s="61">
        <v>1.3500317156026063E7</v>
      </c>
      <c r="H29" s="61">
        <v>1.6199264786257716E7</v>
      </c>
      <c r="I29" s="61">
        <v>1.6316723071646094E7</v>
      </c>
      <c r="J29" s="61">
        <v>9357540.715363184</v>
      </c>
      <c r="K29" s="61">
        <v>1.160707938337972E7</v>
      </c>
      <c r="L29" s="61">
        <v>1.3087976163649824E7</v>
      </c>
      <c r="M29" s="61">
        <v>1.7592594665961176E7</v>
      </c>
      <c r="N29" s="60">
        <f t="shared" si="1"/>
        <v>178484148</v>
      </c>
    </row>
    <row r="30" ht="11.25" customHeight="1">
      <c r="A30" s="23">
        <v>2008.0</v>
      </c>
      <c r="B30" s="61">
        <v>1.4873134643096408E7</v>
      </c>
      <c r="C30" s="61">
        <v>2.071272516560585E7</v>
      </c>
      <c r="D30" s="61">
        <v>2.70564058069112E7</v>
      </c>
      <c r="E30" s="61">
        <v>1.5810985488680586E7</v>
      </c>
      <c r="F30" s="61">
        <v>1.2327157191523813E7</v>
      </c>
      <c r="G30" s="61">
        <v>1.1003643028969964E7</v>
      </c>
      <c r="H30" s="61">
        <v>1.335674771064201E7</v>
      </c>
      <c r="I30" s="61">
        <v>1.4727462120426469E7</v>
      </c>
      <c r="J30" s="61">
        <v>9855221.844143696</v>
      </c>
      <c r="K30" s="61">
        <v>1.4491170889689624E7</v>
      </c>
      <c r="L30" s="61">
        <v>1.8075338120563548E7</v>
      </c>
      <c r="M30" s="61">
        <v>1.8018488989746828E7</v>
      </c>
      <c r="N30" s="60">
        <f t="shared" si="1"/>
        <v>190308481</v>
      </c>
    </row>
    <row r="31" ht="11.25" customHeight="1">
      <c r="A31" s="23">
        <v>2009.0</v>
      </c>
      <c r="B31" s="61">
        <v>1.5216588584596695E7</v>
      </c>
      <c r="C31" s="61">
        <v>1.903601991981898E7</v>
      </c>
      <c r="D31" s="61">
        <v>1.7901790495584324E7</v>
      </c>
      <c r="E31" s="61">
        <v>1.7420020043372095E7</v>
      </c>
      <c r="F31" s="61">
        <v>1.4969396151354525E7</v>
      </c>
      <c r="G31" s="61">
        <v>1.121372580527338E7</v>
      </c>
      <c r="H31" s="61">
        <v>2.0748027569896054E7</v>
      </c>
      <c r="I31" s="61">
        <v>1.5220568487649474E7</v>
      </c>
      <c r="J31" s="61">
        <v>1.0464668823824175E7</v>
      </c>
      <c r="K31" s="61">
        <v>1.5675317268020935E7</v>
      </c>
      <c r="L31" s="61">
        <v>2.1179158183141105E7</v>
      </c>
      <c r="M31" s="61">
        <v>2.257854266746826E7</v>
      </c>
      <c r="N31" s="60">
        <f t="shared" si="1"/>
        <v>201623824</v>
      </c>
    </row>
    <row r="32" ht="11.25" customHeight="1">
      <c r="A32" s="23">
        <v>2010.0</v>
      </c>
      <c r="B32" s="61">
        <v>1.889868071719118E7</v>
      </c>
      <c r="C32" s="61">
        <v>2.060522509812826E7</v>
      </c>
      <c r="D32" s="61">
        <v>1.868184439373735E7</v>
      </c>
      <c r="E32" s="61">
        <v>1.85279673981021E7</v>
      </c>
      <c r="F32" s="61">
        <v>1.6206519817096144E7</v>
      </c>
      <c r="G32" s="61">
        <v>1.0810073880179973E7</v>
      </c>
      <c r="H32" s="61">
        <v>1.8562670525041357E7</v>
      </c>
      <c r="I32" s="61">
        <v>1.7079875170523643E7</v>
      </c>
      <c r="J32" s="61">
        <v>1.062941303548969E7</v>
      </c>
      <c r="K32" s="61">
        <v>1.8551488697753523E7</v>
      </c>
      <c r="L32" s="61">
        <v>1.9289015266756788E7</v>
      </c>
      <c r="M32" s="61">
        <v>1.9258328E7</v>
      </c>
      <c r="N32" s="60">
        <f t="shared" si="1"/>
        <v>207101102</v>
      </c>
    </row>
    <row r="33" ht="11.25" customHeight="1">
      <c r="A33" s="23">
        <v>2011.0</v>
      </c>
      <c r="B33" s="61">
        <v>1.4636544966829762E7</v>
      </c>
      <c r="C33" s="61">
        <v>2.168200691360784E7</v>
      </c>
      <c r="D33" s="61">
        <v>1.702151697247218E7</v>
      </c>
      <c r="E33" s="61">
        <v>1.3795533206800159E7</v>
      </c>
      <c r="F33" s="61">
        <v>1.572478694029006E7</v>
      </c>
      <c r="G33" s="61">
        <v>1.4570033663835429E7</v>
      </c>
      <c r="H33" s="61">
        <v>2.0099230214140087E7</v>
      </c>
      <c r="I33" s="61">
        <v>1.7399295597973865E7</v>
      </c>
      <c r="J33" s="61">
        <v>1.1327435774329219E7</v>
      </c>
      <c r="K33" s="61">
        <v>1.9049672581744865E7</v>
      </c>
      <c r="L33" s="61">
        <v>2.6557170597861134E7</v>
      </c>
      <c r="M33" s="61">
        <v>2.5335806570115406E7</v>
      </c>
      <c r="N33" s="60">
        <f t="shared" si="1"/>
        <v>217199034</v>
      </c>
    </row>
    <row r="34" ht="11.25" customHeight="1">
      <c r="A34" s="23">
        <v>2012.0</v>
      </c>
      <c r="B34" s="61">
        <v>1.6164591E7</v>
      </c>
      <c r="C34" s="61">
        <v>1.7584697062222898E7</v>
      </c>
      <c r="D34" s="61">
        <v>1.6400958364899248E7</v>
      </c>
      <c r="E34" s="61">
        <v>2.0918778749184176E7</v>
      </c>
      <c r="F34" s="61">
        <v>1.6262267163634263E7</v>
      </c>
      <c r="G34" s="61">
        <v>1.4533941788810821E7</v>
      </c>
      <c r="H34" s="61">
        <v>1.6980330871248595E7</v>
      </c>
      <c r="I34" s="61">
        <v>1.4084116789517364E7</v>
      </c>
      <c r="J34" s="61">
        <v>1.1134988170558935E7</v>
      </c>
      <c r="K34" s="61">
        <v>1.806220516198007E7</v>
      </c>
      <c r="L34" s="61">
        <v>2.2768963183791727E7</v>
      </c>
      <c r="M34" s="61">
        <v>1.8688176694151904E7</v>
      </c>
      <c r="N34" s="60">
        <f t="shared" si="1"/>
        <v>203584015</v>
      </c>
    </row>
    <row r="35" ht="11.25" customHeight="1">
      <c r="A35" s="23">
        <v>2013.0</v>
      </c>
      <c r="B35" s="61">
        <v>1.4585535167793194E7</v>
      </c>
      <c r="C35" s="61">
        <v>1.442213731222171E7</v>
      </c>
      <c r="D35" s="61">
        <v>1.9102255917824846E7</v>
      </c>
      <c r="E35" s="61">
        <v>1.6604305602160249E7</v>
      </c>
      <c r="F35" s="61">
        <v>1.72280130517621E7</v>
      </c>
      <c r="G35" s="61">
        <v>1.3807971853693958E7</v>
      </c>
      <c r="H35" s="61">
        <v>1.3653016024874032E7</v>
      </c>
      <c r="I35" s="61">
        <v>1.4885178315927438E7</v>
      </c>
      <c r="J35" s="61">
        <v>1.0205579281374414E7</v>
      </c>
      <c r="K35" s="61">
        <v>1.7735293211954653E7</v>
      </c>
      <c r="L35" s="61">
        <v>1.8381508038562484E7</v>
      </c>
      <c r="M35" s="61">
        <v>2.3129820221850924E7</v>
      </c>
      <c r="N35" s="60">
        <f t="shared" si="1"/>
        <v>193740614</v>
      </c>
    </row>
    <row r="36" ht="11.25" customHeight="1">
      <c r="A36" s="23">
        <v>2014.0</v>
      </c>
      <c r="B36" s="61">
        <v>1.7721408135230623E7</v>
      </c>
      <c r="C36" s="61">
        <v>1.7580417377530336E7</v>
      </c>
      <c r="D36" s="61">
        <v>2.112045626719168E7</v>
      </c>
      <c r="E36" s="61">
        <v>1.9263606889012344E7</v>
      </c>
      <c r="F36" s="61">
        <v>1.968403969387687E7</v>
      </c>
      <c r="G36" s="61">
        <v>1.1365123803234655E7</v>
      </c>
      <c r="H36" s="61">
        <v>1.5622593842932716E7</v>
      </c>
      <c r="I36" s="61">
        <v>1.9535357289924186E7</v>
      </c>
      <c r="J36" s="61">
        <v>9347864.701066587</v>
      </c>
      <c r="K36" s="61">
        <v>1.8508881813248068E7</v>
      </c>
      <c r="L36" s="61">
        <v>1.723376175627615E7</v>
      </c>
      <c r="M36" s="61">
        <v>2.2095291430475783E7</v>
      </c>
      <c r="N36" s="60">
        <f t="shared" si="1"/>
        <v>209078803</v>
      </c>
    </row>
    <row r="37" ht="11.25" customHeight="1">
      <c r="A37" s="23">
        <v>2015.0</v>
      </c>
      <c r="B37" s="61">
        <v>1.678549100982207E7</v>
      </c>
      <c r="C37" s="61">
        <v>2.254966875282053E7</v>
      </c>
      <c r="D37" s="61">
        <v>1.75383772373574E7</v>
      </c>
      <c r="E37" s="61">
        <v>1.7966878414567616E7</v>
      </c>
      <c r="F37" s="61">
        <v>1.4295494624177117E7</v>
      </c>
      <c r="G37" s="61">
        <v>1.2193601961255265E7</v>
      </c>
      <c r="H37" s="61">
        <v>1.8250627535299473E7</v>
      </c>
      <c r="I37" s="61">
        <v>1.5231426745463625E7</v>
      </c>
      <c r="J37" s="61">
        <v>9482577.905895961</v>
      </c>
      <c r="K37" s="61">
        <v>1.9546879992233615E7</v>
      </c>
      <c r="L37" s="61">
        <v>1.731912624721177E7</v>
      </c>
      <c r="M37" s="61">
        <v>2.419856757389556E7</v>
      </c>
      <c r="N37" s="60">
        <f t="shared" si="1"/>
        <v>205358718</v>
      </c>
    </row>
    <row r="38" ht="11.25" customHeight="1">
      <c r="A38" s="23">
        <v>2016.0</v>
      </c>
      <c r="B38" s="61">
        <v>1.6754501376547292E7</v>
      </c>
      <c r="C38" s="61">
        <v>2.601739440616703E7</v>
      </c>
      <c r="D38" s="61">
        <v>1.969888632783529E7</v>
      </c>
      <c r="E38" s="61">
        <v>1.8333275597072627E7</v>
      </c>
      <c r="F38" s="61">
        <v>1.420217029237776E7</v>
      </c>
      <c r="G38" s="61">
        <v>1.1938933468980463E7</v>
      </c>
      <c r="H38" s="61">
        <v>1.7574688578007672E7</v>
      </c>
      <c r="I38" s="61">
        <v>1.552156045544675E7</v>
      </c>
      <c r="J38" s="61">
        <v>1.0039080438746784E7</v>
      </c>
      <c r="K38" s="61">
        <v>2.133093382146787E7</v>
      </c>
      <c r="L38" s="61">
        <v>1.7485526651053037E7</v>
      </c>
      <c r="M38" s="61">
        <v>2.4307622586297426E7</v>
      </c>
      <c r="N38" s="60">
        <f t="shared" si="1"/>
        <v>213204574</v>
      </c>
    </row>
    <row r="39" ht="11.25" customHeight="1">
      <c r="A39" s="23">
        <v>2017.0</v>
      </c>
      <c r="B39" s="61">
        <v>1.6591232E7</v>
      </c>
      <c r="C39" s="61">
        <v>2.4941254E7</v>
      </c>
      <c r="D39" s="61">
        <v>1.938775925839536E7</v>
      </c>
      <c r="E39" s="61">
        <v>1.938431159971319E7</v>
      </c>
      <c r="F39" s="61">
        <v>1.3042008661281051E7</v>
      </c>
      <c r="G39" s="61">
        <v>1.1631579311038475E7</v>
      </c>
      <c r="H39" s="61">
        <v>1.785399144250182E7</v>
      </c>
      <c r="I39" s="61">
        <v>1.6208072218661023E7</v>
      </c>
      <c r="J39" s="61">
        <v>1.1286223262683677E7</v>
      </c>
      <c r="K39" s="61">
        <v>1.8022875245725404E7</v>
      </c>
      <c r="L39" s="61">
        <v>1.7288591069214217E7</v>
      </c>
      <c r="M39" s="61">
        <v>2.3775223930785783E7</v>
      </c>
      <c r="N39" s="60">
        <f t="shared" si="1"/>
        <v>209413122</v>
      </c>
    </row>
    <row r="40" ht="11.25" customHeight="1">
      <c r="A40" s="23">
        <v>2018.0</v>
      </c>
      <c r="B40" s="61">
        <v>1.8287804804903977E7</v>
      </c>
      <c r="C40" s="61">
        <v>2.248889763814627E7</v>
      </c>
      <c r="D40" s="61">
        <v>2.085979724850947E7</v>
      </c>
      <c r="E40" s="61">
        <v>1.807965795238935E7</v>
      </c>
      <c r="F40" s="61">
        <v>1.391812637116401E7</v>
      </c>
      <c r="G40" s="61">
        <v>1.0030454481050797E7</v>
      </c>
      <c r="H40" s="61">
        <v>1.3943200503836125E7</v>
      </c>
      <c r="I40" s="61">
        <v>1.4646431138093984E7</v>
      </c>
      <c r="J40" s="61">
        <v>1.0852423636318516E7</v>
      </c>
      <c r="K40" s="61">
        <v>1.8332872961677175E7</v>
      </c>
      <c r="L40" s="61">
        <v>1.8715022707567513E7</v>
      </c>
      <c r="M40" s="61">
        <v>2.1058245556342814E7</v>
      </c>
      <c r="N40" s="60">
        <f t="shared" si="1"/>
        <v>201212935</v>
      </c>
    </row>
    <row r="41" ht="11.25" customHeight="1">
      <c r="A41" s="23">
        <v>2019.0</v>
      </c>
      <c r="B41" s="61">
        <v>1.8332185969320808E7</v>
      </c>
      <c r="C41" s="61">
        <v>2.1966798773598E7</v>
      </c>
      <c r="D41" s="61">
        <v>1.8754531683262922E7</v>
      </c>
      <c r="E41" s="61">
        <v>1.805916257381827E7</v>
      </c>
      <c r="F41" s="61">
        <v>1.5451500144253373E7</v>
      </c>
      <c r="G41" s="61">
        <v>1.2482914221337613E7</v>
      </c>
      <c r="H41" s="61">
        <v>1.8280406170723587E7</v>
      </c>
      <c r="I41" s="61">
        <v>1.6136798247757943E7</v>
      </c>
      <c r="J41" s="61">
        <v>1.1229111045699583E7</v>
      </c>
      <c r="K41" s="61">
        <v>1.9927985762001786E7</v>
      </c>
      <c r="L41" s="61">
        <v>2.036528157412011E7</v>
      </c>
      <c r="M41" s="61">
        <v>2.223696583410601E7</v>
      </c>
      <c r="N41" s="60">
        <f t="shared" si="1"/>
        <v>213223642</v>
      </c>
    </row>
    <row r="42" ht="11.25" customHeight="1">
      <c r="A42" s="23">
        <v>2020.0</v>
      </c>
      <c r="B42" s="61">
        <v>1.4705847327404043E7</v>
      </c>
      <c r="C42" s="61">
        <v>1.7604054093716476E7</v>
      </c>
      <c r="D42" s="61">
        <v>5950344.578879481</v>
      </c>
      <c r="E42" s="61">
        <v>0.0</v>
      </c>
      <c r="F42" s="61">
        <v>3333.971175349792</v>
      </c>
      <c r="G42" s="61">
        <v>1112389.0288246502</v>
      </c>
      <c r="H42" s="61">
        <v>4811494.7223184</v>
      </c>
      <c r="I42" s="61">
        <v>6684890.259809897</v>
      </c>
      <c r="J42" s="61">
        <v>5624160.636295497</v>
      </c>
      <c r="K42" s="61">
        <v>8721698.381576205</v>
      </c>
      <c r="L42" s="61">
        <v>1062.3692695143566</v>
      </c>
      <c r="M42" s="61">
        <v>1820.6307304856434</v>
      </c>
      <c r="N42" s="60">
        <f t="shared" si="1"/>
        <v>65221096</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1.0"/>
    <col customWidth="1" min="2" max="2" width="8.43"/>
    <col customWidth="1" min="3" max="3" width="5.43"/>
    <col customWidth="1" min="4" max="53" width="6.86"/>
    <col customWidth="1" min="54" max="54" width="8.29"/>
    <col customWidth="1" min="55" max="55" width="6.86"/>
  </cols>
  <sheetData>
    <row r="1" ht="11.25" customHeight="1">
      <c r="A1" s="62" t="s">
        <v>29</v>
      </c>
      <c r="B1" s="63">
        <v>1.0</v>
      </c>
      <c r="C1" s="63">
        <v>2.0</v>
      </c>
      <c r="D1" s="63">
        <v>3.0</v>
      </c>
      <c r="E1" s="63">
        <v>4.0</v>
      </c>
      <c r="F1" s="63">
        <v>5.0</v>
      </c>
      <c r="G1" s="63">
        <v>6.0</v>
      </c>
      <c r="H1" s="63">
        <v>7.0</v>
      </c>
      <c r="I1" s="63">
        <v>8.0</v>
      </c>
      <c r="J1" s="63">
        <v>9.0</v>
      </c>
      <c r="K1" s="63">
        <v>10.0</v>
      </c>
      <c r="L1" s="63">
        <v>11.0</v>
      </c>
      <c r="M1" s="63">
        <v>12.0</v>
      </c>
      <c r="N1" s="63">
        <v>13.0</v>
      </c>
      <c r="O1" s="63">
        <v>14.0</v>
      </c>
      <c r="P1" s="63">
        <v>15.0</v>
      </c>
      <c r="Q1" s="63">
        <v>16.0</v>
      </c>
      <c r="R1" s="63">
        <v>17.0</v>
      </c>
      <c r="S1" s="63">
        <v>18.0</v>
      </c>
      <c r="T1" s="63">
        <v>19.0</v>
      </c>
      <c r="U1" s="63">
        <v>20.0</v>
      </c>
      <c r="V1" s="63">
        <v>21.0</v>
      </c>
      <c r="W1" s="63">
        <v>22.0</v>
      </c>
      <c r="X1" s="63">
        <v>23.0</v>
      </c>
      <c r="Y1" s="63">
        <v>24.0</v>
      </c>
      <c r="Z1" s="63">
        <v>25.0</v>
      </c>
      <c r="AA1" s="63">
        <v>26.0</v>
      </c>
      <c r="AB1" s="63">
        <v>27.0</v>
      </c>
      <c r="AC1" s="63">
        <v>28.0</v>
      </c>
      <c r="AD1" s="63">
        <v>29.0</v>
      </c>
      <c r="AE1" s="63">
        <v>30.0</v>
      </c>
      <c r="AF1" s="63">
        <v>31.0</v>
      </c>
      <c r="AG1" s="63">
        <v>32.0</v>
      </c>
      <c r="AH1" s="63">
        <v>33.0</v>
      </c>
      <c r="AI1" s="63">
        <v>34.0</v>
      </c>
      <c r="AJ1" s="63">
        <v>35.0</v>
      </c>
      <c r="AK1" s="63">
        <v>36.0</v>
      </c>
      <c r="AL1" s="63">
        <v>37.0</v>
      </c>
      <c r="AM1" s="63">
        <v>38.0</v>
      </c>
      <c r="AN1" s="63">
        <v>39.0</v>
      </c>
      <c r="AO1" s="63">
        <v>40.0</v>
      </c>
      <c r="AP1" s="63">
        <v>41.0</v>
      </c>
      <c r="AQ1" s="63">
        <v>42.0</v>
      </c>
      <c r="AR1" s="63">
        <v>43.0</v>
      </c>
      <c r="AS1" s="63">
        <v>44.0</v>
      </c>
      <c r="AT1" s="63">
        <v>45.0</v>
      </c>
      <c r="AU1" s="63">
        <v>46.0</v>
      </c>
      <c r="AV1" s="63">
        <v>47.0</v>
      </c>
      <c r="AW1" s="63">
        <v>48.0</v>
      </c>
      <c r="AX1" s="63">
        <v>49.0</v>
      </c>
      <c r="AY1" s="63">
        <v>50.0</v>
      </c>
      <c r="AZ1" s="63">
        <v>51.0</v>
      </c>
      <c r="BA1" s="63">
        <v>52.0</v>
      </c>
      <c r="BB1" s="63">
        <v>53.0</v>
      </c>
      <c r="BC1" s="64" t="s">
        <v>53</v>
      </c>
    </row>
    <row r="2" ht="11.25" customHeight="1">
      <c r="A2" s="23">
        <v>1993.0</v>
      </c>
      <c r="B2" s="25">
        <v>1563386.0</v>
      </c>
      <c r="C2" s="25">
        <v>2236708.0</v>
      </c>
      <c r="D2" s="25">
        <v>2737830.0</v>
      </c>
      <c r="E2" s="25">
        <v>2556221.0</v>
      </c>
      <c r="F2" s="25">
        <v>2507502.0</v>
      </c>
      <c r="G2" s="25">
        <v>2820362.0</v>
      </c>
      <c r="H2" s="25">
        <v>2896097.0</v>
      </c>
      <c r="I2" s="25">
        <v>3056232.0</v>
      </c>
      <c r="J2" s="25">
        <v>3158972.0</v>
      </c>
      <c r="K2" s="25">
        <v>2779010.0</v>
      </c>
      <c r="L2" s="25">
        <v>2322357.0</v>
      </c>
      <c r="M2" s="25">
        <v>2302700.0</v>
      </c>
      <c r="N2" s="25">
        <v>2124788.0</v>
      </c>
      <c r="O2" s="25">
        <v>2334885.0</v>
      </c>
      <c r="P2" s="25">
        <v>2890409.0</v>
      </c>
      <c r="Q2" s="25">
        <v>2556746.0</v>
      </c>
      <c r="R2" s="25">
        <v>2800183.0</v>
      </c>
      <c r="S2" s="25">
        <v>2498667.0</v>
      </c>
      <c r="T2" s="25">
        <v>2090030.0</v>
      </c>
      <c r="U2" s="25">
        <v>1916244.0</v>
      </c>
      <c r="V2" s="25">
        <v>2260349.0</v>
      </c>
      <c r="W2" s="25">
        <v>1949715.0</v>
      </c>
      <c r="X2" s="25">
        <v>1518738.0</v>
      </c>
      <c r="Y2" s="25">
        <v>2116910.0</v>
      </c>
      <c r="Z2" s="25">
        <v>1522641.0</v>
      </c>
      <c r="AA2" s="25">
        <v>3600122.0</v>
      </c>
      <c r="AB2" s="25">
        <v>1804225.0</v>
      </c>
      <c r="AC2" s="25">
        <v>2193525.0</v>
      </c>
      <c r="AD2" s="25">
        <v>2030118.0</v>
      </c>
      <c r="AE2" s="25">
        <v>1912326.0</v>
      </c>
      <c r="AF2" s="25">
        <v>1695568.0</v>
      </c>
      <c r="AG2" s="25">
        <v>1614877.0</v>
      </c>
      <c r="AH2" s="25">
        <v>1930754.0</v>
      </c>
      <c r="AI2" s="25">
        <v>2015949.0</v>
      </c>
      <c r="AJ2" s="25">
        <v>2880620.0</v>
      </c>
      <c r="AK2" s="25">
        <v>2554544.0</v>
      </c>
      <c r="AL2" s="25">
        <v>2248615.0</v>
      </c>
      <c r="AM2" s="25">
        <v>2105356.0</v>
      </c>
      <c r="AN2" s="25">
        <v>2140869.0</v>
      </c>
      <c r="AO2" s="25">
        <v>2473483.0</v>
      </c>
      <c r="AP2" s="25">
        <v>3244966.0</v>
      </c>
      <c r="AQ2" s="25">
        <v>3059397.0</v>
      </c>
      <c r="AR2" s="25">
        <v>4987474.0</v>
      </c>
      <c r="AS2" s="25">
        <v>4706565.0</v>
      </c>
      <c r="AT2" s="25">
        <v>2553415.0</v>
      </c>
      <c r="AU2" s="25">
        <v>3097515.0</v>
      </c>
      <c r="AV2" s="25">
        <v>2351826.0</v>
      </c>
      <c r="AW2" s="25">
        <v>2460203.0</v>
      </c>
      <c r="AX2" s="25">
        <v>2526334.0</v>
      </c>
      <c r="AY2" s="25">
        <v>2457796.0</v>
      </c>
      <c r="AZ2" s="25">
        <v>2974757.0</v>
      </c>
      <c r="BA2" s="25">
        <v>3631662.0</v>
      </c>
      <c r="BB2" s="25">
        <v>1953215.0</v>
      </c>
      <c r="BC2" s="65">
        <f t="shared" ref="BC2:BC29" si="1">SUM(B2:BB2)</f>
        <v>132723758</v>
      </c>
    </row>
    <row r="3" ht="11.25" customHeight="1">
      <c r="A3" s="23">
        <v>1994.0</v>
      </c>
      <c r="B3" s="25">
        <v>1200938.0</v>
      </c>
      <c r="C3" s="25">
        <v>2135553.0</v>
      </c>
      <c r="D3" s="25">
        <v>2241673.0</v>
      </c>
      <c r="E3" s="25">
        <v>2227036.0</v>
      </c>
      <c r="F3" s="25">
        <v>2301602.0</v>
      </c>
      <c r="G3" s="25">
        <v>2834577.0</v>
      </c>
      <c r="H3" s="25">
        <v>2865994.0</v>
      </c>
      <c r="I3" s="25">
        <v>3156231.0</v>
      </c>
      <c r="J3" s="25">
        <v>3102642.0</v>
      </c>
      <c r="K3" s="25">
        <v>2807438.0</v>
      </c>
      <c r="L3" s="25">
        <v>2686904.0</v>
      </c>
      <c r="M3" s="25">
        <v>2532144.0</v>
      </c>
      <c r="N3" s="25">
        <v>2316453.0</v>
      </c>
      <c r="O3" s="25">
        <v>2786688.0</v>
      </c>
      <c r="P3" s="25">
        <v>2766728.0</v>
      </c>
      <c r="Q3" s="25">
        <v>2893484.0</v>
      </c>
      <c r="R3" s="25">
        <v>2600875.0</v>
      </c>
      <c r="S3" s="25">
        <v>1836401.0</v>
      </c>
      <c r="T3" s="25">
        <v>1828624.0</v>
      </c>
      <c r="U3" s="25">
        <v>2144286.0</v>
      </c>
      <c r="V3" s="25">
        <v>2275812.0</v>
      </c>
      <c r="W3" s="25">
        <v>1880203.0</v>
      </c>
      <c r="X3" s="25">
        <v>1710524.0</v>
      </c>
      <c r="Y3" s="25">
        <v>1776519.0</v>
      </c>
      <c r="Z3" s="25">
        <v>1239397.0</v>
      </c>
      <c r="AA3" s="25">
        <v>2956858.0</v>
      </c>
      <c r="AB3" s="25">
        <v>1132091.0</v>
      </c>
      <c r="AC3" s="25">
        <v>1272298.0</v>
      </c>
      <c r="AD3" s="25">
        <v>1243582.0</v>
      </c>
      <c r="AE3" s="25">
        <v>1445565.0</v>
      </c>
      <c r="AF3" s="25">
        <v>1357823.0</v>
      </c>
      <c r="AG3" s="25">
        <v>1546402.0</v>
      </c>
      <c r="AH3" s="25">
        <v>1682171.0</v>
      </c>
      <c r="AI3" s="25">
        <v>2094714.0</v>
      </c>
      <c r="AJ3" s="25">
        <v>2506950.0</v>
      </c>
      <c r="AK3" s="25">
        <v>2340513.0</v>
      </c>
      <c r="AL3" s="25">
        <v>1725823.0</v>
      </c>
      <c r="AM3" s="25">
        <v>2574784.0</v>
      </c>
      <c r="AN3" s="25">
        <v>2400929.0</v>
      </c>
      <c r="AO3" s="25">
        <v>2197000.0</v>
      </c>
      <c r="AP3" s="25">
        <v>2137520.0</v>
      </c>
      <c r="AQ3" s="25">
        <v>2259647.0</v>
      </c>
      <c r="AR3" s="25">
        <v>2388782.0</v>
      </c>
      <c r="AS3" s="25">
        <v>3760961.0</v>
      </c>
      <c r="AT3" s="25">
        <v>2941936.0</v>
      </c>
      <c r="AU3" s="25">
        <v>2877879.0</v>
      </c>
      <c r="AV3" s="25">
        <v>2178038.0</v>
      </c>
      <c r="AW3" s="25">
        <v>2945728.0</v>
      </c>
      <c r="AX3" s="25">
        <v>2957111.0</v>
      </c>
      <c r="AY3" s="25">
        <v>2828739.0</v>
      </c>
      <c r="AZ3" s="25">
        <v>3258649.0</v>
      </c>
      <c r="BA3" s="25">
        <v>4131877.0</v>
      </c>
      <c r="BB3" s="25">
        <v>3125695.0</v>
      </c>
      <c r="BC3" s="65">
        <f t="shared" si="1"/>
        <v>124418791</v>
      </c>
    </row>
    <row r="4" ht="11.25" customHeight="1">
      <c r="A4" s="23">
        <v>1995.0</v>
      </c>
      <c r="B4" s="25">
        <v>2454501.0</v>
      </c>
      <c r="C4" s="25">
        <v>3080842.0</v>
      </c>
      <c r="D4" s="25">
        <v>2585039.0</v>
      </c>
      <c r="E4" s="25">
        <v>2434332.0</v>
      </c>
      <c r="F4" s="25">
        <v>3021241.0</v>
      </c>
      <c r="G4" s="25">
        <v>3673325.0</v>
      </c>
      <c r="H4" s="25">
        <v>3613466.0</v>
      </c>
      <c r="I4" s="25">
        <v>3565344.0</v>
      </c>
      <c r="J4" s="25">
        <v>3250456.0</v>
      </c>
      <c r="K4" s="25">
        <v>2454384.0</v>
      </c>
      <c r="L4" s="25">
        <v>2292767.0</v>
      </c>
      <c r="M4" s="25">
        <v>2047956.0</v>
      </c>
      <c r="N4" s="25">
        <v>2034761.0</v>
      </c>
      <c r="O4" s="25">
        <v>2240957.0</v>
      </c>
      <c r="P4" s="25">
        <v>3137596.0</v>
      </c>
      <c r="Q4" s="25">
        <v>3309881.0</v>
      </c>
      <c r="R4" s="25">
        <v>2621410.0</v>
      </c>
      <c r="S4" s="25">
        <v>1497237.0</v>
      </c>
      <c r="T4" s="25">
        <v>1783587.0</v>
      </c>
      <c r="U4" s="25">
        <v>1636373.0</v>
      </c>
      <c r="V4" s="25">
        <v>1810942.0</v>
      </c>
      <c r="W4" s="25">
        <v>1938652.0</v>
      </c>
      <c r="X4" s="25">
        <v>1748299.0</v>
      </c>
      <c r="Y4" s="25">
        <v>1520107.0</v>
      </c>
      <c r="Z4" s="25">
        <v>2881790.0</v>
      </c>
      <c r="AA4" s="25">
        <v>1331185.0</v>
      </c>
      <c r="AB4" s="25">
        <v>1403191.0</v>
      </c>
      <c r="AC4" s="25">
        <v>1325090.0</v>
      </c>
      <c r="AD4" s="25">
        <v>1611293.0</v>
      </c>
      <c r="AE4" s="25">
        <v>1534639.0</v>
      </c>
      <c r="AF4" s="25">
        <v>2091078.0</v>
      </c>
      <c r="AG4" s="25">
        <v>1865273.0</v>
      </c>
      <c r="AH4" s="25">
        <v>1962637.0</v>
      </c>
      <c r="AI4" s="25">
        <v>2451009.0</v>
      </c>
      <c r="AJ4" s="25">
        <v>2168367.0</v>
      </c>
      <c r="AK4" s="25">
        <v>1815574.0</v>
      </c>
      <c r="AL4" s="25">
        <v>1794983.0</v>
      </c>
      <c r="AM4" s="25">
        <v>2078918.0</v>
      </c>
      <c r="AN4" s="25">
        <v>2180618.0</v>
      </c>
      <c r="AO4" s="25">
        <v>2448444.0</v>
      </c>
      <c r="AP4" s="25">
        <v>3142480.0</v>
      </c>
      <c r="AQ4" s="25">
        <v>2968823.0</v>
      </c>
      <c r="AR4" s="25">
        <v>4536477.0</v>
      </c>
      <c r="AS4" s="25">
        <v>3290479.0</v>
      </c>
      <c r="AT4" s="25">
        <v>2740986.0</v>
      </c>
      <c r="AU4" s="25">
        <v>2327308.0</v>
      </c>
      <c r="AV4" s="25">
        <v>2975020.0</v>
      </c>
      <c r="AW4" s="25">
        <v>2559578.0</v>
      </c>
      <c r="AX4" s="25">
        <v>2558540.0</v>
      </c>
      <c r="AY4" s="25">
        <v>2858327.0</v>
      </c>
      <c r="AZ4" s="25">
        <v>4079097.0</v>
      </c>
      <c r="BA4" s="25">
        <v>4039936.0</v>
      </c>
      <c r="BB4" s="25"/>
      <c r="BC4" s="65">
        <f t="shared" si="1"/>
        <v>128774595</v>
      </c>
    </row>
    <row r="5" ht="11.25" customHeight="1">
      <c r="A5" s="23">
        <v>1996.0</v>
      </c>
      <c r="B5" s="25">
        <v>3047594.0</v>
      </c>
      <c r="C5" s="25">
        <v>2662243.0</v>
      </c>
      <c r="D5" s="25">
        <v>2504661.0</v>
      </c>
      <c r="E5" s="25">
        <v>2383707.0</v>
      </c>
      <c r="F5" s="25">
        <v>3040376.0</v>
      </c>
      <c r="G5" s="25">
        <v>3061870.0</v>
      </c>
      <c r="H5" s="25">
        <v>3333654.0</v>
      </c>
      <c r="I5" s="25">
        <v>3579654.0</v>
      </c>
      <c r="J5" s="25">
        <v>3827258.0</v>
      </c>
      <c r="K5" s="25">
        <v>3076494.0</v>
      </c>
      <c r="L5" s="25">
        <v>2673637.0</v>
      </c>
      <c r="M5" s="25">
        <v>2265409.0</v>
      </c>
      <c r="N5" s="25">
        <v>2801519.0</v>
      </c>
      <c r="O5" s="25">
        <v>2791530.0</v>
      </c>
      <c r="P5" s="25">
        <v>2828996.0</v>
      </c>
      <c r="Q5" s="25">
        <v>2699042.0</v>
      </c>
      <c r="R5" s="25">
        <v>2587281.0</v>
      </c>
      <c r="S5" s="25">
        <v>2189202.0</v>
      </c>
      <c r="T5" s="25">
        <v>2260143.0</v>
      </c>
      <c r="U5" s="25">
        <v>2469111.0</v>
      </c>
      <c r="V5" s="25">
        <v>2456221.0</v>
      </c>
      <c r="W5" s="25">
        <v>1738500.0</v>
      </c>
      <c r="X5" s="25">
        <v>1424803.0</v>
      </c>
      <c r="Y5" s="25">
        <v>1213505.0</v>
      </c>
      <c r="Z5" s="25">
        <v>1482218.0</v>
      </c>
      <c r="AA5" s="25">
        <v>3889228.0</v>
      </c>
      <c r="AB5" s="25">
        <v>1986136.0</v>
      </c>
      <c r="AC5" s="25">
        <v>1469819.0</v>
      </c>
      <c r="AD5" s="25">
        <v>1379535.0</v>
      </c>
      <c r="AE5" s="25">
        <v>1600056.0</v>
      </c>
      <c r="AF5" s="25">
        <v>1710294.0</v>
      </c>
      <c r="AG5" s="25">
        <v>2386746.0</v>
      </c>
      <c r="AH5" s="25">
        <v>1803788.0</v>
      </c>
      <c r="AI5" s="25">
        <v>2696605.0</v>
      </c>
      <c r="AJ5" s="25">
        <v>2527970.0</v>
      </c>
      <c r="AK5" s="25">
        <v>2249528.0</v>
      </c>
      <c r="AL5" s="25">
        <v>1819449.0</v>
      </c>
      <c r="AM5" s="25">
        <v>2036207.0</v>
      </c>
      <c r="AN5" s="25">
        <v>1975794.0</v>
      </c>
      <c r="AO5" s="25">
        <v>3353300.0</v>
      </c>
      <c r="AP5" s="25">
        <v>2918834.0</v>
      </c>
      <c r="AQ5" s="25">
        <v>2560244.0</v>
      </c>
      <c r="AR5" s="25">
        <v>4121976.0</v>
      </c>
      <c r="AS5" s="25">
        <v>4227608.0</v>
      </c>
      <c r="AT5" s="25">
        <v>3154609.0</v>
      </c>
      <c r="AU5" s="25">
        <v>2305823.0</v>
      </c>
      <c r="AV5" s="25">
        <v>2498167.0</v>
      </c>
      <c r="AW5" s="25">
        <v>3291854.0</v>
      </c>
      <c r="AX5" s="25">
        <v>3026233.0</v>
      </c>
      <c r="AY5" s="25">
        <v>3024772.0</v>
      </c>
      <c r="AZ5" s="25">
        <v>3502070.0</v>
      </c>
      <c r="BA5" s="25">
        <v>3933756.0</v>
      </c>
      <c r="BB5" s="25"/>
      <c r="BC5" s="65">
        <f t="shared" si="1"/>
        <v>135849029</v>
      </c>
    </row>
    <row r="6" ht="11.25" customHeight="1">
      <c r="A6" s="23">
        <v>1997.0</v>
      </c>
      <c r="B6" s="25">
        <v>2543224.0</v>
      </c>
      <c r="C6" s="25">
        <v>2236756.0</v>
      </c>
      <c r="D6" s="25">
        <v>2348096.0</v>
      </c>
      <c r="E6" s="25">
        <v>2710644.0</v>
      </c>
      <c r="F6" s="25">
        <v>2744103.0</v>
      </c>
      <c r="G6" s="25">
        <v>2898537.0</v>
      </c>
      <c r="H6" s="25">
        <v>3435663.0</v>
      </c>
      <c r="I6" s="25">
        <v>3242716.0</v>
      </c>
      <c r="J6" s="25">
        <v>3101544.0</v>
      </c>
      <c r="K6" s="25">
        <v>2494401.0</v>
      </c>
      <c r="L6" s="25">
        <v>2980856.0</v>
      </c>
      <c r="M6" s="25">
        <v>2746329.0</v>
      </c>
      <c r="N6" s="25">
        <v>3249958.0</v>
      </c>
      <c r="O6" s="25">
        <v>2867821.0</v>
      </c>
      <c r="P6" s="25">
        <v>3141372.0</v>
      </c>
      <c r="Q6" s="25">
        <v>3267897.0</v>
      </c>
      <c r="R6" s="25">
        <v>2503496.0</v>
      </c>
      <c r="S6" s="25">
        <v>2340353.0</v>
      </c>
      <c r="T6" s="25">
        <v>3937278.0</v>
      </c>
      <c r="U6" s="25">
        <v>3061210.0</v>
      </c>
      <c r="V6" s="25">
        <v>2189587.0</v>
      </c>
      <c r="W6" s="25">
        <v>1914472.0</v>
      </c>
      <c r="X6" s="25">
        <v>1840537.0</v>
      </c>
      <c r="Y6" s="25">
        <v>1609574.0</v>
      </c>
      <c r="Z6" s="25">
        <v>1922277.0</v>
      </c>
      <c r="AA6" s="25">
        <v>5626906.0</v>
      </c>
      <c r="AB6" s="25">
        <v>2257253.0</v>
      </c>
      <c r="AC6" s="25">
        <v>1804783.0</v>
      </c>
      <c r="AD6" s="25">
        <v>2018403.0</v>
      </c>
      <c r="AE6" s="25">
        <v>2002370.0</v>
      </c>
      <c r="AF6" s="25">
        <v>1851932.0</v>
      </c>
      <c r="AG6" s="25">
        <v>2801360.0</v>
      </c>
      <c r="AH6" s="25">
        <v>2120713.0</v>
      </c>
      <c r="AI6" s="25">
        <v>2609250.0</v>
      </c>
      <c r="AJ6" s="25">
        <v>2938710.0</v>
      </c>
      <c r="AK6" s="25">
        <v>2178174.0</v>
      </c>
      <c r="AL6" s="25">
        <v>2012263.0</v>
      </c>
      <c r="AM6" s="25">
        <v>1917674.0</v>
      </c>
      <c r="AN6" s="25">
        <v>1865077.0</v>
      </c>
      <c r="AO6" s="25">
        <v>2230610.0</v>
      </c>
      <c r="AP6" s="25">
        <v>2304000.0</v>
      </c>
      <c r="AQ6" s="25">
        <v>2762468.0</v>
      </c>
      <c r="AR6" s="25">
        <v>4713938.0</v>
      </c>
      <c r="AS6" s="25">
        <v>5036624.0</v>
      </c>
      <c r="AT6" s="25">
        <v>4359545.0</v>
      </c>
      <c r="AU6" s="25">
        <v>3599798.0</v>
      </c>
      <c r="AV6" s="25">
        <v>3225782.0</v>
      </c>
      <c r="AW6" s="25">
        <v>3619594.0</v>
      </c>
      <c r="AX6" s="25">
        <v>3283049.0</v>
      </c>
      <c r="AY6" s="25">
        <v>3191911.0</v>
      </c>
      <c r="AZ6" s="25">
        <v>4345883.0</v>
      </c>
      <c r="BA6" s="25">
        <v>4717669.0</v>
      </c>
      <c r="BB6" s="25">
        <v>534594.0</v>
      </c>
      <c r="BC6" s="65">
        <f t="shared" si="1"/>
        <v>149259034</v>
      </c>
    </row>
    <row r="7" ht="11.25" customHeight="1">
      <c r="A7" s="23">
        <v>1998.0</v>
      </c>
      <c r="B7" s="25">
        <v>2773457.0</v>
      </c>
      <c r="C7" s="25">
        <v>3712252.0</v>
      </c>
      <c r="D7" s="25">
        <v>4159336.0</v>
      </c>
      <c r="E7" s="25">
        <v>4188183.0</v>
      </c>
      <c r="F7" s="25">
        <v>3875941.0</v>
      </c>
      <c r="G7" s="25">
        <v>4294070.0</v>
      </c>
      <c r="H7" s="25">
        <v>5949486.0</v>
      </c>
      <c r="I7" s="25">
        <v>5742323.0</v>
      </c>
      <c r="J7" s="25">
        <v>5111217.0</v>
      </c>
      <c r="K7" s="25">
        <v>4219660.0</v>
      </c>
      <c r="L7" s="25">
        <v>3313986.0</v>
      </c>
      <c r="M7" s="25">
        <v>2864889.0</v>
      </c>
      <c r="N7" s="25">
        <v>2816177.0</v>
      </c>
      <c r="O7" s="25">
        <v>3555738.0</v>
      </c>
      <c r="P7" s="25">
        <v>4506873.0</v>
      </c>
      <c r="Q7" s="25">
        <v>4929117.0</v>
      </c>
      <c r="R7" s="25">
        <v>3526467.0</v>
      </c>
      <c r="S7" s="25">
        <v>3943916.0</v>
      </c>
      <c r="T7" s="25">
        <v>2537070.0</v>
      </c>
      <c r="U7" s="25">
        <v>1745074.0</v>
      </c>
      <c r="V7" s="25">
        <v>2284953.0</v>
      </c>
      <c r="W7" s="25">
        <v>2680510.0</v>
      </c>
      <c r="X7" s="25">
        <v>1912594.0</v>
      </c>
      <c r="Y7" s="25">
        <v>1857252.0</v>
      </c>
      <c r="Z7" s="25">
        <v>1286531.0</v>
      </c>
      <c r="AA7" s="25">
        <v>4394610.0</v>
      </c>
      <c r="AB7" s="25">
        <v>1778320.0</v>
      </c>
      <c r="AC7" s="25">
        <v>2048635.0</v>
      </c>
      <c r="AD7" s="25">
        <v>2005276.0</v>
      </c>
      <c r="AE7" s="25">
        <v>2496880.0</v>
      </c>
      <c r="AF7" s="25">
        <v>2570788.0</v>
      </c>
      <c r="AG7" s="25">
        <v>2470702.0</v>
      </c>
      <c r="AH7" s="25">
        <v>2480144.0</v>
      </c>
      <c r="AI7" s="25">
        <v>3018701.0</v>
      </c>
      <c r="AJ7" s="25">
        <v>2662703.0</v>
      </c>
      <c r="AK7" s="25">
        <v>2531630.0</v>
      </c>
      <c r="AL7" s="25">
        <v>2369564.0</v>
      </c>
      <c r="AM7" s="25">
        <v>2681241.0</v>
      </c>
      <c r="AN7" s="25">
        <v>2668247.0</v>
      </c>
      <c r="AO7" s="25">
        <v>3001514.0</v>
      </c>
      <c r="AP7" s="25">
        <v>3083365.0</v>
      </c>
      <c r="AQ7" s="25">
        <v>3195588.0</v>
      </c>
      <c r="AR7" s="25">
        <v>4473895.0</v>
      </c>
      <c r="AS7" s="25">
        <v>4497408.0</v>
      </c>
      <c r="AT7" s="25">
        <v>2966012.0</v>
      </c>
      <c r="AU7" s="25">
        <v>3564441.0</v>
      </c>
      <c r="AV7" s="25">
        <v>2800947.0</v>
      </c>
      <c r="AW7" s="25">
        <v>3266383.0</v>
      </c>
      <c r="AX7" s="25">
        <v>2823724.0</v>
      </c>
      <c r="AY7" s="25">
        <v>2886867.0</v>
      </c>
      <c r="AZ7" s="25">
        <v>4200121.0</v>
      </c>
      <c r="BA7" s="25">
        <v>4505140.0</v>
      </c>
      <c r="BB7" s="25">
        <v>1372707.0</v>
      </c>
      <c r="BC7" s="65">
        <f t="shared" si="1"/>
        <v>170602625</v>
      </c>
    </row>
    <row r="8" ht="11.25" customHeight="1">
      <c r="A8" s="23">
        <v>1999.0</v>
      </c>
      <c r="B8" s="25">
        <v>2226400.0</v>
      </c>
      <c r="C8" s="25">
        <v>2670540.0</v>
      </c>
      <c r="D8" s="25">
        <v>2835737.0</v>
      </c>
      <c r="E8" s="25">
        <v>2760008.0</v>
      </c>
      <c r="F8" s="25">
        <v>2823793.0</v>
      </c>
      <c r="G8" s="25">
        <v>4865473.0</v>
      </c>
      <c r="H8" s="25">
        <v>4872277.0</v>
      </c>
      <c r="I8" s="25">
        <v>5026377.0</v>
      </c>
      <c r="J8" s="25">
        <v>3768048.0</v>
      </c>
      <c r="K8" s="25">
        <v>3100726.0</v>
      </c>
      <c r="L8" s="25">
        <v>2910486.0</v>
      </c>
      <c r="M8" s="25">
        <v>2667507.0</v>
      </c>
      <c r="N8" s="25">
        <v>2771036.0</v>
      </c>
      <c r="O8" s="25">
        <v>2679410.0</v>
      </c>
      <c r="P8" s="25">
        <v>2874440.0</v>
      </c>
      <c r="Q8" s="25">
        <v>3178344.0</v>
      </c>
      <c r="R8" s="25">
        <v>2597769.0</v>
      </c>
      <c r="S8" s="25">
        <v>2022159.0</v>
      </c>
      <c r="T8" s="25">
        <v>1725670.0</v>
      </c>
      <c r="U8" s="25">
        <v>1885980.0</v>
      </c>
      <c r="V8" s="25">
        <v>2382886.0</v>
      </c>
      <c r="W8" s="25">
        <v>1456242.0</v>
      </c>
      <c r="X8" s="25">
        <v>2113666.0</v>
      </c>
      <c r="Y8" s="25">
        <v>1695062.0</v>
      </c>
      <c r="Z8" s="25">
        <v>1497297.0</v>
      </c>
      <c r="AA8" s="25">
        <v>5624275.0</v>
      </c>
      <c r="AB8" s="25">
        <v>2320100.0</v>
      </c>
      <c r="AC8" s="25">
        <v>1927957.0</v>
      </c>
      <c r="AD8" s="25">
        <v>1827164.0</v>
      </c>
      <c r="AE8" s="25">
        <v>2316945.0</v>
      </c>
      <c r="AF8" s="25">
        <v>2170609.0</v>
      </c>
      <c r="AG8" s="25">
        <v>2892746.0</v>
      </c>
      <c r="AH8" s="25">
        <v>2534981.0</v>
      </c>
      <c r="AI8" s="25">
        <v>3072319.0</v>
      </c>
      <c r="AJ8" s="25">
        <v>3008061.0</v>
      </c>
      <c r="AK8" s="25">
        <v>2597173.0</v>
      </c>
      <c r="AL8" s="25">
        <v>1854344.0</v>
      </c>
      <c r="AM8" s="25">
        <v>2393509.0</v>
      </c>
      <c r="AN8" s="25">
        <v>2376743.0</v>
      </c>
      <c r="AO8" s="25">
        <v>2370049.0</v>
      </c>
      <c r="AP8" s="25">
        <v>2101112.0</v>
      </c>
      <c r="AQ8" s="25">
        <v>3622787.0</v>
      </c>
      <c r="AR8" s="25">
        <v>3354804.0</v>
      </c>
      <c r="AS8" s="25">
        <v>4470316.0</v>
      </c>
      <c r="AT8" s="25">
        <v>3898909.0</v>
      </c>
      <c r="AU8" s="25">
        <v>3586769.0</v>
      </c>
      <c r="AV8" s="25">
        <v>2433585.0</v>
      </c>
      <c r="AW8" s="25">
        <v>3538794.0</v>
      </c>
      <c r="AX8" s="25">
        <v>3795578.0</v>
      </c>
      <c r="AY8" s="25">
        <v>3717645.0</v>
      </c>
      <c r="AZ8" s="25">
        <v>4512420.0</v>
      </c>
      <c r="BA8" s="25">
        <v>4141793.0</v>
      </c>
      <c r="BB8" s="25">
        <v>1739349.0</v>
      </c>
      <c r="BC8" s="65">
        <f t="shared" si="1"/>
        <v>153608169</v>
      </c>
    </row>
    <row r="9" ht="11.25" customHeight="1">
      <c r="A9" s="23">
        <v>2000.0</v>
      </c>
      <c r="B9" s="25">
        <v>1744098.0</v>
      </c>
      <c r="C9" s="25">
        <v>3613843.0</v>
      </c>
      <c r="D9" s="25">
        <v>3336206.0</v>
      </c>
      <c r="E9" s="25">
        <v>3295374.0</v>
      </c>
      <c r="F9" s="25">
        <v>3213993.0</v>
      </c>
      <c r="G9" s="25">
        <v>3921328.0</v>
      </c>
      <c r="H9" s="25">
        <v>4572053.0</v>
      </c>
      <c r="I9" s="25">
        <v>4875575.0</v>
      </c>
      <c r="J9" s="25">
        <v>3773065.0</v>
      </c>
      <c r="K9" s="25">
        <v>3304193.0</v>
      </c>
      <c r="L9" s="25">
        <v>2650260.0</v>
      </c>
      <c r="M9" s="25">
        <v>3879109.0</v>
      </c>
      <c r="N9" s="25">
        <v>2637302.0</v>
      </c>
      <c r="O9" s="25">
        <v>5070070.0</v>
      </c>
      <c r="P9" s="25">
        <v>5038887.0</v>
      </c>
      <c r="Q9" s="25">
        <v>5147179.0</v>
      </c>
      <c r="R9" s="25">
        <v>4910622.0</v>
      </c>
      <c r="S9" s="25">
        <v>3474055.0</v>
      </c>
      <c r="T9" s="25">
        <v>2563547.0</v>
      </c>
      <c r="U9" s="25">
        <v>2071903.0</v>
      </c>
      <c r="V9" s="25">
        <v>2138860.0</v>
      </c>
      <c r="W9" s="25">
        <v>2019477.0</v>
      </c>
      <c r="X9" s="25">
        <v>2082255.0</v>
      </c>
      <c r="Y9" s="25">
        <v>1960766.0</v>
      </c>
      <c r="Z9" s="25">
        <v>1695681.0</v>
      </c>
      <c r="AA9" s="25">
        <v>4889156.0</v>
      </c>
      <c r="AB9" s="25">
        <v>1926818.0</v>
      </c>
      <c r="AC9" s="25">
        <v>2514947.0</v>
      </c>
      <c r="AD9" s="25">
        <v>2424890.0</v>
      </c>
      <c r="AE9" s="25">
        <v>1989481.0</v>
      </c>
      <c r="AF9" s="25">
        <v>2902498.0</v>
      </c>
      <c r="AG9" s="25">
        <v>2547446.0</v>
      </c>
      <c r="AH9" s="25">
        <v>2317476.0</v>
      </c>
      <c r="AI9" s="25">
        <v>2959320.0</v>
      </c>
      <c r="AJ9" s="25">
        <v>3048763.0</v>
      </c>
      <c r="AK9" s="25">
        <v>2973485.0</v>
      </c>
      <c r="AL9" s="25">
        <v>1951593.0</v>
      </c>
      <c r="AM9" s="25">
        <v>2183929.0</v>
      </c>
      <c r="AN9" s="25">
        <v>2330125.0</v>
      </c>
      <c r="AO9" s="25">
        <v>2811857.0</v>
      </c>
      <c r="AP9" s="25">
        <v>2747931.0</v>
      </c>
      <c r="AQ9" s="25">
        <v>2720088.0</v>
      </c>
      <c r="AR9" s="25">
        <v>2727944.0</v>
      </c>
      <c r="AS9" s="25">
        <v>4254639.0</v>
      </c>
      <c r="AT9" s="25">
        <v>4337353.0</v>
      </c>
      <c r="AU9" s="25">
        <v>3079619.0</v>
      </c>
      <c r="AV9" s="25">
        <v>2736791.0</v>
      </c>
      <c r="AW9" s="25">
        <v>2805266.0</v>
      </c>
      <c r="AX9" s="25">
        <v>3413826.0</v>
      </c>
      <c r="AY9" s="25">
        <v>3167767.0</v>
      </c>
      <c r="AZ9" s="25">
        <v>3196512.0</v>
      </c>
      <c r="BA9" s="25">
        <v>3459381.0</v>
      </c>
      <c r="BB9" s="25">
        <v>4348911.0</v>
      </c>
      <c r="BC9" s="65">
        <f t="shared" si="1"/>
        <v>165757513</v>
      </c>
    </row>
    <row r="10" ht="11.25" customHeight="1">
      <c r="A10" s="23">
        <v>2001.0</v>
      </c>
      <c r="B10" s="25">
        <v>4513348.0</v>
      </c>
      <c r="C10" s="25">
        <v>2712391.0</v>
      </c>
      <c r="D10" s="25">
        <v>3703828.0</v>
      </c>
      <c r="E10" s="25">
        <v>3746400.0</v>
      </c>
      <c r="F10" s="25">
        <v>5048839.0</v>
      </c>
      <c r="G10" s="25">
        <v>6333028.0</v>
      </c>
      <c r="H10" s="25">
        <v>5914058.0</v>
      </c>
      <c r="I10" s="25">
        <v>5228219.0</v>
      </c>
      <c r="J10" s="25">
        <v>4944783.0</v>
      </c>
      <c r="K10" s="25">
        <v>3838732.0</v>
      </c>
      <c r="L10" s="25">
        <v>3687701.0</v>
      </c>
      <c r="M10" s="25">
        <v>4195022.0</v>
      </c>
      <c r="N10" s="25">
        <v>3157479.0</v>
      </c>
      <c r="O10" s="25">
        <v>4545401.0</v>
      </c>
      <c r="P10" s="25">
        <v>4108524.0</v>
      </c>
      <c r="Q10" s="25">
        <v>3676821.0</v>
      </c>
      <c r="R10" s="25">
        <v>4231002.0</v>
      </c>
      <c r="S10" s="25">
        <v>3440273.0</v>
      </c>
      <c r="T10" s="25">
        <v>2002016.0</v>
      </c>
      <c r="U10" s="25">
        <v>2045072.0</v>
      </c>
      <c r="V10" s="25">
        <v>2275126.0</v>
      </c>
      <c r="W10" s="25">
        <v>2180611.0</v>
      </c>
      <c r="X10" s="25">
        <v>2596650.0</v>
      </c>
      <c r="Y10" s="25">
        <v>2225353.0</v>
      </c>
      <c r="Z10" s="25">
        <v>1505092.0</v>
      </c>
      <c r="AA10" s="25">
        <v>4454211.0</v>
      </c>
      <c r="AB10" s="25">
        <v>2727244.0</v>
      </c>
      <c r="AC10" s="25">
        <v>2790246.0</v>
      </c>
      <c r="AD10" s="25">
        <v>2469500.0</v>
      </c>
      <c r="AE10" s="25">
        <v>2311601.0</v>
      </c>
      <c r="AF10" s="25">
        <v>2748185.0</v>
      </c>
      <c r="AG10" s="25">
        <v>2828453.0</v>
      </c>
      <c r="AH10" s="25">
        <v>3012620.0</v>
      </c>
      <c r="AI10" s="25">
        <v>3568532.0</v>
      </c>
      <c r="AJ10" s="25">
        <v>3838078.0</v>
      </c>
      <c r="AK10" s="25">
        <v>2661899.0</v>
      </c>
      <c r="AL10" s="25">
        <v>2422334.0</v>
      </c>
      <c r="AM10" s="25">
        <v>2877622.0</v>
      </c>
      <c r="AN10" s="25">
        <v>2862252.0</v>
      </c>
      <c r="AO10" s="25">
        <v>2833176.0</v>
      </c>
      <c r="AP10" s="25">
        <v>3049224.0</v>
      </c>
      <c r="AQ10" s="25">
        <v>3903949.0</v>
      </c>
      <c r="AR10" s="25">
        <v>4193852.0</v>
      </c>
      <c r="AS10" s="25">
        <v>4009340.0</v>
      </c>
      <c r="AT10" s="25">
        <v>3026223.0</v>
      </c>
      <c r="AU10" s="25">
        <v>2845711.0</v>
      </c>
      <c r="AV10" s="25">
        <v>3200648.0</v>
      </c>
      <c r="AW10" s="25">
        <v>3831105.0</v>
      </c>
      <c r="AX10" s="25">
        <v>4796842.0</v>
      </c>
      <c r="AY10" s="25">
        <v>4749562.0</v>
      </c>
      <c r="AZ10" s="25">
        <v>5693256.0</v>
      </c>
      <c r="BA10" s="25">
        <v>6782149.0</v>
      </c>
      <c r="BB10" s="25"/>
      <c r="BC10" s="65">
        <f t="shared" si="1"/>
        <v>186343583</v>
      </c>
    </row>
    <row r="11" ht="11.25" customHeight="1">
      <c r="A11" s="23">
        <v>2002.0</v>
      </c>
      <c r="B11" s="25">
        <v>4823970.0</v>
      </c>
      <c r="C11" s="25">
        <v>3120271.0</v>
      </c>
      <c r="D11" s="25">
        <v>3091603.0</v>
      </c>
      <c r="E11" s="25">
        <v>3346599.0</v>
      </c>
      <c r="F11" s="25">
        <v>5565386.0</v>
      </c>
      <c r="G11" s="25">
        <v>6904236.0</v>
      </c>
      <c r="H11" s="25">
        <v>6182406.0</v>
      </c>
      <c r="I11" s="25">
        <v>5021782.0</v>
      </c>
      <c r="J11" s="25">
        <v>3781792.0</v>
      </c>
      <c r="K11" s="25">
        <v>3054671.0</v>
      </c>
      <c r="L11" s="25">
        <v>3648363.0</v>
      </c>
      <c r="M11" s="25">
        <v>2807321.0</v>
      </c>
      <c r="N11" s="25">
        <v>3136659.0</v>
      </c>
      <c r="O11" s="25">
        <v>3547528.0</v>
      </c>
      <c r="P11" s="25">
        <v>4535876.0</v>
      </c>
      <c r="Q11" s="25">
        <v>2996245.0</v>
      </c>
      <c r="R11" s="25">
        <v>3046388.0</v>
      </c>
      <c r="S11" s="25">
        <v>2890925.0</v>
      </c>
      <c r="T11" s="25">
        <v>2883490.0</v>
      </c>
      <c r="U11" s="25">
        <v>3592722.0</v>
      </c>
      <c r="V11" s="25">
        <v>2928574.0</v>
      </c>
      <c r="W11" s="25">
        <v>2113741.0</v>
      </c>
      <c r="X11" s="25">
        <v>2713538.0</v>
      </c>
      <c r="Y11" s="25">
        <v>2916569.0</v>
      </c>
      <c r="Z11" s="25">
        <v>4937435.0</v>
      </c>
      <c r="AA11" s="25">
        <v>3103155.0</v>
      </c>
      <c r="AB11" s="25">
        <v>3163347.0</v>
      </c>
      <c r="AC11" s="25">
        <v>3256240.0</v>
      </c>
      <c r="AD11" s="25">
        <v>2358051.0</v>
      </c>
      <c r="AE11" s="25">
        <v>2220060.0</v>
      </c>
      <c r="AF11" s="25">
        <v>2603338.0</v>
      </c>
      <c r="AG11" s="25">
        <v>3637870.0</v>
      </c>
      <c r="AH11" s="25">
        <v>2335549.0</v>
      </c>
      <c r="AI11" s="25">
        <v>3222164.0</v>
      </c>
      <c r="AJ11" s="25">
        <v>2703206.0</v>
      </c>
      <c r="AK11" s="25">
        <v>2167297.0</v>
      </c>
      <c r="AL11" s="25">
        <v>1871062.0</v>
      </c>
      <c r="AM11" s="25">
        <v>2191289.0</v>
      </c>
      <c r="AN11" s="25">
        <v>2459621.0</v>
      </c>
      <c r="AO11" s="25">
        <v>2949796.0</v>
      </c>
      <c r="AP11" s="25">
        <v>3409986.0</v>
      </c>
      <c r="AQ11" s="25">
        <v>3540662.0</v>
      </c>
      <c r="AR11" s="25">
        <v>4653895.0</v>
      </c>
      <c r="AS11" s="25">
        <v>4389237.0</v>
      </c>
      <c r="AT11" s="25">
        <v>3623596.0</v>
      </c>
      <c r="AU11" s="25">
        <v>2741641.0</v>
      </c>
      <c r="AV11" s="25">
        <v>3451781.0</v>
      </c>
      <c r="AW11" s="25">
        <v>3376189.0</v>
      </c>
      <c r="AX11" s="25">
        <v>4581365.0</v>
      </c>
      <c r="AY11" s="25">
        <v>3873355.0</v>
      </c>
      <c r="AZ11" s="25">
        <v>5975916.0</v>
      </c>
      <c r="BA11" s="25">
        <v>6474091.0</v>
      </c>
      <c r="BB11" s="25"/>
      <c r="BC11" s="65">
        <f t="shared" si="1"/>
        <v>183921849</v>
      </c>
    </row>
    <row r="12" ht="11.25" customHeight="1">
      <c r="A12" s="23">
        <v>2003.0</v>
      </c>
      <c r="B12" s="25">
        <v>4083958.0</v>
      </c>
      <c r="C12" s="25">
        <v>2809562.0</v>
      </c>
      <c r="D12" s="25">
        <v>2835084.0</v>
      </c>
      <c r="E12" s="25">
        <v>3034541.0</v>
      </c>
      <c r="F12" s="25">
        <v>3891232.0</v>
      </c>
      <c r="G12" s="25">
        <v>4934324.0</v>
      </c>
      <c r="H12" s="25">
        <v>4978143.0</v>
      </c>
      <c r="I12" s="25">
        <v>4868729.0</v>
      </c>
      <c r="J12" s="25">
        <v>4857519.0</v>
      </c>
      <c r="K12" s="25">
        <v>3060539.0</v>
      </c>
      <c r="L12" s="25">
        <v>3873646.0</v>
      </c>
      <c r="M12" s="25">
        <v>3061686.0</v>
      </c>
      <c r="N12" s="25">
        <v>2970892.0</v>
      </c>
      <c r="O12" s="25">
        <v>3043449.0</v>
      </c>
      <c r="P12" s="25">
        <v>3007996.0</v>
      </c>
      <c r="Q12" s="25">
        <v>2963942.0</v>
      </c>
      <c r="R12" s="25">
        <v>2590536.0</v>
      </c>
      <c r="S12" s="25">
        <v>3270557.0</v>
      </c>
      <c r="T12" s="25">
        <v>2755540.0</v>
      </c>
      <c r="U12" s="25">
        <v>3866774.0</v>
      </c>
      <c r="V12" s="25">
        <v>3258294.0</v>
      </c>
      <c r="W12" s="25">
        <v>2323967.0</v>
      </c>
      <c r="X12" s="25">
        <v>2192487.0</v>
      </c>
      <c r="Y12" s="25">
        <v>1766599.0</v>
      </c>
      <c r="Z12" s="25">
        <v>3950437.0</v>
      </c>
      <c r="AA12" s="25">
        <v>2134722.0</v>
      </c>
      <c r="AB12" s="25">
        <v>2591988.0</v>
      </c>
      <c r="AC12" s="25">
        <v>1853752.0</v>
      </c>
      <c r="AD12" s="25">
        <v>2277085.0</v>
      </c>
      <c r="AE12" s="25">
        <v>2538420.0</v>
      </c>
      <c r="AF12" s="25">
        <v>2017335.0</v>
      </c>
      <c r="AG12" s="25">
        <v>2862682.0</v>
      </c>
      <c r="AH12" s="25">
        <v>3134777.0</v>
      </c>
      <c r="AI12" s="25">
        <v>3409574.0</v>
      </c>
      <c r="AJ12" s="25">
        <v>3033129.0</v>
      </c>
      <c r="AK12" s="25">
        <v>2859414.0</v>
      </c>
      <c r="AL12" s="25">
        <v>2281837.0</v>
      </c>
      <c r="AM12" s="25">
        <v>2240399.0</v>
      </c>
      <c r="AN12" s="25">
        <v>2917311.0</v>
      </c>
      <c r="AO12" s="25">
        <v>2754243.0</v>
      </c>
      <c r="AP12" s="25">
        <v>2425032.0</v>
      </c>
      <c r="AQ12" s="25">
        <v>3128512.0</v>
      </c>
      <c r="AR12" s="25">
        <v>4627435.0</v>
      </c>
      <c r="AS12" s="25">
        <v>3929927.0</v>
      </c>
      <c r="AT12" s="25">
        <v>5223748.0</v>
      </c>
      <c r="AU12" s="25">
        <v>2991893.0</v>
      </c>
      <c r="AV12" s="25">
        <v>2993554.0</v>
      </c>
      <c r="AW12" s="25">
        <v>4505562.0</v>
      </c>
      <c r="AX12" s="25">
        <v>3828338.0</v>
      </c>
      <c r="AY12" s="25">
        <v>3677104.0</v>
      </c>
      <c r="AZ12" s="25">
        <v>6277027.0</v>
      </c>
      <c r="BA12" s="25">
        <v>6170047.0</v>
      </c>
      <c r="BB12" s="25">
        <v>521990.0</v>
      </c>
      <c r="BC12" s="65">
        <f t="shared" si="1"/>
        <v>173457270</v>
      </c>
    </row>
    <row r="13" ht="11.25" customHeight="1">
      <c r="A13" s="23">
        <v>2004.0</v>
      </c>
      <c r="B13" s="25">
        <v>3380407.0</v>
      </c>
      <c r="C13" s="25">
        <v>3103453.0</v>
      </c>
      <c r="D13" s="25">
        <v>3338426.0</v>
      </c>
      <c r="E13" s="25">
        <v>3189774.0</v>
      </c>
      <c r="F13" s="25">
        <v>3701053.0</v>
      </c>
      <c r="G13" s="25">
        <v>4292243.0</v>
      </c>
      <c r="H13" s="25">
        <v>5106854.0</v>
      </c>
      <c r="I13" s="25">
        <v>5468278.0</v>
      </c>
      <c r="J13" s="25">
        <v>4472645.0</v>
      </c>
      <c r="K13" s="25">
        <v>3627357.0</v>
      </c>
      <c r="L13" s="25">
        <v>4238937.0</v>
      </c>
      <c r="M13" s="25">
        <v>3114350.0</v>
      </c>
      <c r="N13" s="25">
        <v>3032011.0</v>
      </c>
      <c r="O13" s="25">
        <v>3534475.0</v>
      </c>
      <c r="P13" s="25">
        <v>4764611.0</v>
      </c>
      <c r="Q13" s="25">
        <v>4723462.0</v>
      </c>
      <c r="R13" s="25">
        <v>3632949.0</v>
      </c>
      <c r="S13" s="25">
        <v>3448378.0</v>
      </c>
      <c r="T13" s="25">
        <v>3521140.0</v>
      </c>
      <c r="U13" s="25">
        <v>3051281.0</v>
      </c>
      <c r="V13" s="25">
        <v>3316454.0</v>
      </c>
      <c r="W13" s="25">
        <v>3538295.0</v>
      </c>
      <c r="X13" s="25">
        <v>4422263.0</v>
      </c>
      <c r="Y13" s="25">
        <v>3560392.0</v>
      </c>
      <c r="Z13" s="25">
        <v>3172854.0</v>
      </c>
      <c r="AA13" s="25">
        <v>6842280.0</v>
      </c>
      <c r="AB13" s="25">
        <v>3689404.0</v>
      </c>
      <c r="AC13" s="25">
        <v>4039639.0</v>
      </c>
      <c r="AD13" s="25">
        <v>4339057.0</v>
      </c>
      <c r="AE13" s="25">
        <v>3004881.0</v>
      </c>
      <c r="AF13" s="25">
        <v>2913336.0</v>
      </c>
      <c r="AG13" s="25">
        <v>3357292.0</v>
      </c>
      <c r="AH13" s="25">
        <v>3238408.0</v>
      </c>
      <c r="AI13" s="25">
        <v>3920525.0</v>
      </c>
      <c r="AJ13" s="25">
        <v>3334235.0</v>
      </c>
      <c r="AK13" s="25">
        <v>1881897.0</v>
      </c>
      <c r="AL13" s="25">
        <v>2493950.0</v>
      </c>
      <c r="AM13" s="25">
        <v>2305300.0</v>
      </c>
      <c r="AN13" s="25">
        <v>2544225.0</v>
      </c>
      <c r="AO13" s="25">
        <v>2506317.0</v>
      </c>
      <c r="AP13" s="25">
        <v>3345150.0</v>
      </c>
      <c r="AQ13" s="25">
        <v>3543611.0</v>
      </c>
      <c r="AR13" s="25">
        <v>3729940.0</v>
      </c>
      <c r="AS13" s="25">
        <v>5896307.0</v>
      </c>
      <c r="AT13" s="25">
        <v>3258124.0</v>
      </c>
      <c r="AU13" s="25">
        <v>3825473.0</v>
      </c>
      <c r="AV13" s="25">
        <v>2990668.0</v>
      </c>
      <c r="AW13" s="25">
        <v>3979078.0</v>
      </c>
      <c r="AX13" s="25">
        <v>3499106.0</v>
      </c>
      <c r="AY13" s="25">
        <v>4145705.0</v>
      </c>
      <c r="AZ13" s="25">
        <v>5249604.0</v>
      </c>
      <c r="BA13" s="25">
        <v>4903717.0</v>
      </c>
      <c r="BB13" s="25">
        <v>2315743.0</v>
      </c>
      <c r="BC13" s="65">
        <f t="shared" si="1"/>
        <v>195845314</v>
      </c>
    </row>
    <row r="14" ht="11.25" customHeight="1">
      <c r="A14" s="23">
        <v>2005.0</v>
      </c>
      <c r="B14" s="25">
        <v>1706809.0</v>
      </c>
      <c r="C14" s="25">
        <v>3401959.0</v>
      </c>
      <c r="D14" s="25">
        <v>3141209.0</v>
      </c>
      <c r="E14" s="25">
        <v>3251250.0</v>
      </c>
      <c r="F14" s="25">
        <v>3165906.0</v>
      </c>
      <c r="G14" s="25">
        <v>3787881.0</v>
      </c>
      <c r="H14" s="25">
        <v>4507279.0</v>
      </c>
      <c r="I14" s="25">
        <v>4690117.0</v>
      </c>
      <c r="J14" s="25">
        <v>3894144.0</v>
      </c>
      <c r="K14" s="25">
        <v>3083647.0</v>
      </c>
      <c r="L14" s="25">
        <v>2856756.0</v>
      </c>
      <c r="M14" s="25">
        <v>3801746.0</v>
      </c>
      <c r="N14" s="25">
        <v>3427565.0</v>
      </c>
      <c r="O14" s="25">
        <v>2955024.0</v>
      </c>
      <c r="P14" s="25">
        <v>4054750.0</v>
      </c>
      <c r="Q14" s="25">
        <v>4093047.0</v>
      </c>
      <c r="R14" s="25">
        <v>3716679.0</v>
      </c>
      <c r="S14" s="25">
        <v>2540452.0</v>
      </c>
      <c r="T14" s="25">
        <v>3079663.0</v>
      </c>
      <c r="U14" s="25">
        <v>2438025.0</v>
      </c>
      <c r="V14" s="25">
        <v>4674706.0</v>
      </c>
      <c r="W14" s="25">
        <v>2620372.0</v>
      </c>
      <c r="X14" s="25">
        <v>2617151.0</v>
      </c>
      <c r="Y14" s="25">
        <v>2437708.0</v>
      </c>
      <c r="Z14" s="25">
        <v>2155366.0</v>
      </c>
      <c r="AA14" s="25">
        <v>4552672.0</v>
      </c>
      <c r="AB14" s="25">
        <v>2558461.0</v>
      </c>
      <c r="AC14" s="25">
        <v>3608611.0</v>
      </c>
      <c r="AD14" s="25">
        <v>2681468.0</v>
      </c>
      <c r="AE14" s="25">
        <v>3467986.0</v>
      </c>
      <c r="AF14" s="25">
        <v>3417029.0</v>
      </c>
      <c r="AG14" s="25">
        <v>2972613.0</v>
      </c>
      <c r="AH14" s="25">
        <v>2626364.0</v>
      </c>
      <c r="AI14" s="25">
        <v>3242229.0</v>
      </c>
      <c r="AJ14" s="25">
        <v>2675546.0</v>
      </c>
      <c r="AK14" s="25">
        <v>1649618.0</v>
      </c>
      <c r="AL14" s="25">
        <v>1931088.0</v>
      </c>
      <c r="AM14" s="25">
        <v>2086358.0</v>
      </c>
      <c r="AN14" s="25">
        <v>2049841.0</v>
      </c>
      <c r="AO14" s="25">
        <v>2374916.0</v>
      </c>
      <c r="AP14" s="25">
        <v>2098918.0</v>
      </c>
      <c r="AQ14" s="25">
        <v>2555467.0</v>
      </c>
      <c r="AR14" s="25">
        <v>3744780.0</v>
      </c>
      <c r="AS14" s="25">
        <v>5238622.0</v>
      </c>
      <c r="AT14" s="25">
        <v>2940378.0</v>
      </c>
      <c r="AU14" s="25">
        <v>4028471.0</v>
      </c>
      <c r="AV14" s="25">
        <v>2986952.0</v>
      </c>
      <c r="AW14" s="25">
        <v>3471133.0</v>
      </c>
      <c r="AX14" s="25">
        <v>5466495.0</v>
      </c>
      <c r="AY14" s="25">
        <v>4351424.0</v>
      </c>
      <c r="AZ14" s="25">
        <v>5417295.0</v>
      </c>
      <c r="BA14" s="25">
        <v>5650510.0</v>
      </c>
      <c r="BB14" s="25">
        <v>3686505.0</v>
      </c>
      <c r="BC14" s="65">
        <f t="shared" si="1"/>
        <v>175630961</v>
      </c>
    </row>
    <row r="15" ht="11.25" customHeight="1">
      <c r="A15" s="23">
        <v>2006.0</v>
      </c>
      <c r="B15" s="25">
        <v>3496961.0</v>
      </c>
      <c r="C15" s="25">
        <v>3095413.0</v>
      </c>
      <c r="D15" s="25">
        <v>3366199.0</v>
      </c>
      <c r="E15" s="25">
        <v>3067290.0</v>
      </c>
      <c r="F15" s="25">
        <v>6472667.0</v>
      </c>
      <c r="G15" s="25">
        <v>5635409.0</v>
      </c>
      <c r="H15" s="25">
        <v>5742376.0</v>
      </c>
      <c r="I15" s="25">
        <v>4986327.0</v>
      </c>
      <c r="J15" s="25">
        <v>3586557.0</v>
      </c>
      <c r="K15" s="25">
        <v>3164360.0</v>
      </c>
      <c r="L15" s="25">
        <v>4245458.0</v>
      </c>
      <c r="M15" s="25">
        <v>2848261.0</v>
      </c>
      <c r="N15" s="25">
        <v>3068195.0</v>
      </c>
      <c r="O15" s="25">
        <v>4937026.0</v>
      </c>
      <c r="P15" s="25">
        <v>5223164.0</v>
      </c>
      <c r="Q15" s="25">
        <v>4249319.0</v>
      </c>
      <c r="R15" s="25">
        <v>5701286.0</v>
      </c>
      <c r="S15" s="25">
        <v>4799169.0</v>
      </c>
      <c r="T15" s="25">
        <v>2961885.0</v>
      </c>
      <c r="U15" s="25">
        <v>4107257.0</v>
      </c>
      <c r="V15" s="25">
        <v>4948290.0</v>
      </c>
      <c r="W15" s="25">
        <v>3195558.0</v>
      </c>
      <c r="X15" s="25">
        <v>2089556.0</v>
      </c>
      <c r="Y15" s="25">
        <v>2222015.0</v>
      </c>
      <c r="Z15" s="25">
        <v>4060364.0</v>
      </c>
      <c r="AA15" s="25">
        <v>1832522.0</v>
      </c>
      <c r="AB15" s="25">
        <v>2101539.0</v>
      </c>
      <c r="AC15" s="25">
        <v>2210242.0</v>
      </c>
      <c r="AD15" s="25">
        <v>2435537.0</v>
      </c>
      <c r="AE15" s="25">
        <v>2477044.0</v>
      </c>
      <c r="AF15" s="25">
        <v>4198484.0</v>
      </c>
      <c r="AG15" s="25">
        <v>3449841.0</v>
      </c>
      <c r="AH15" s="25">
        <v>3332272.0</v>
      </c>
      <c r="AI15" s="25">
        <v>3265825.0</v>
      </c>
      <c r="AJ15" s="25">
        <v>2291931.0</v>
      </c>
      <c r="AK15" s="25">
        <v>1624803.0</v>
      </c>
      <c r="AL15" s="25">
        <v>2311291.0</v>
      </c>
      <c r="AM15" s="25">
        <v>2424347.0</v>
      </c>
      <c r="AN15" s="25">
        <v>2978404.0</v>
      </c>
      <c r="AO15" s="25">
        <v>2706920.0</v>
      </c>
      <c r="AP15" s="25">
        <v>2618012.0</v>
      </c>
      <c r="AQ15" s="25">
        <v>3000712.0</v>
      </c>
      <c r="AR15" s="25">
        <v>3868574.0</v>
      </c>
      <c r="AS15" s="25">
        <v>4713664.0</v>
      </c>
      <c r="AT15" s="25">
        <v>3599282.0</v>
      </c>
      <c r="AU15" s="25">
        <v>3337395.0</v>
      </c>
      <c r="AV15" s="25">
        <v>4191239.0</v>
      </c>
      <c r="AW15" s="25">
        <v>3744980.0</v>
      </c>
      <c r="AX15" s="25">
        <v>3443887.0</v>
      </c>
      <c r="AY15" s="25">
        <v>4377827.0</v>
      </c>
      <c r="AZ15" s="25">
        <v>4439743.0</v>
      </c>
      <c r="BA15" s="25">
        <v>5208600.0</v>
      </c>
      <c r="BB15" s="25"/>
      <c r="BC15" s="65">
        <f t="shared" si="1"/>
        <v>187455279</v>
      </c>
    </row>
    <row r="16" ht="11.25" customHeight="1">
      <c r="A16" s="23">
        <v>2007.0</v>
      </c>
      <c r="B16" s="25">
        <v>4578711.0</v>
      </c>
      <c r="C16" s="25">
        <v>2722939.0</v>
      </c>
      <c r="D16" s="25">
        <v>3086496.0</v>
      </c>
      <c r="E16" s="25">
        <v>3254171.0</v>
      </c>
      <c r="F16" s="25">
        <v>3175525.0</v>
      </c>
      <c r="G16" s="25">
        <v>3806892.0</v>
      </c>
      <c r="H16" s="25">
        <v>6259950.0</v>
      </c>
      <c r="I16" s="25">
        <v>6269031.0</v>
      </c>
      <c r="J16" s="25">
        <v>4867074.0</v>
      </c>
      <c r="K16" s="25">
        <v>3378472.0</v>
      </c>
      <c r="L16" s="25">
        <v>4473113.0</v>
      </c>
      <c r="M16" s="25">
        <v>3544408.0</v>
      </c>
      <c r="N16" s="25">
        <v>3274810.0</v>
      </c>
      <c r="O16" s="25">
        <v>2941440.0</v>
      </c>
      <c r="P16" s="25">
        <v>2822447.0</v>
      </c>
      <c r="Q16" s="25">
        <v>2334280.0</v>
      </c>
      <c r="R16" s="25">
        <v>3154979.0</v>
      </c>
      <c r="S16" s="25">
        <v>4655597.0</v>
      </c>
      <c r="T16" s="25">
        <v>2644462.0</v>
      </c>
      <c r="U16" s="25">
        <v>3239515.0</v>
      </c>
      <c r="V16" s="25">
        <v>4468876.0</v>
      </c>
      <c r="W16" s="25">
        <v>2388231.0</v>
      </c>
      <c r="X16" s="25">
        <v>2243958.0</v>
      </c>
      <c r="Y16" s="25">
        <v>3342271.0</v>
      </c>
      <c r="Z16" s="25">
        <v>4517166.0</v>
      </c>
      <c r="AA16" s="25">
        <v>2757482.0</v>
      </c>
      <c r="AB16" s="25">
        <v>3257853.0</v>
      </c>
      <c r="AC16" s="25">
        <v>4221550.0</v>
      </c>
      <c r="AD16" s="25">
        <v>3324280.0</v>
      </c>
      <c r="AE16" s="25">
        <v>4227618.0</v>
      </c>
      <c r="AF16" s="25">
        <v>4177980.0</v>
      </c>
      <c r="AG16" s="25">
        <v>4022055.0</v>
      </c>
      <c r="AH16" s="25">
        <v>4084853.0</v>
      </c>
      <c r="AI16" s="25">
        <v>3056565.0</v>
      </c>
      <c r="AJ16" s="25">
        <v>2601687.0</v>
      </c>
      <c r="AK16" s="25">
        <v>1636861.0</v>
      </c>
      <c r="AL16" s="25">
        <v>1964104.0</v>
      </c>
      <c r="AM16" s="25">
        <v>2319742.0</v>
      </c>
      <c r="AN16" s="25">
        <v>2336941.0</v>
      </c>
      <c r="AO16" s="25">
        <v>2305342.0</v>
      </c>
      <c r="AP16" s="25">
        <v>2272660.0</v>
      </c>
      <c r="AQ16" s="25">
        <v>2464015.0</v>
      </c>
      <c r="AR16" s="25">
        <v>3476228.0</v>
      </c>
      <c r="AS16" s="25">
        <v>4239406.0</v>
      </c>
      <c r="AT16" s="25">
        <v>2656315.0</v>
      </c>
      <c r="AU16" s="25">
        <v>2634987.0</v>
      </c>
      <c r="AV16" s="25">
        <v>2924770.0</v>
      </c>
      <c r="AW16" s="25">
        <v>3187340.0</v>
      </c>
      <c r="AX16" s="25">
        <v>3305952.0</v>
      </c>
      <c r="AY16" s="25">
        <v>3316485.0</v>
      </c>
      <c r="AZ16" s="25">
        <v>3903564.0</v>
      </c>
      <c r="BA16" s="25">
        <v>5074062.0</v>
      </c>
      <c r="BB16" s="25"/>
      <c r="BC16" s="65">
        <f t="shared" si="1"/>
        <v>177195511</v>
      </c>
    </row>
    <row r="17" ht="11.25" customHeight="1">
      <c r="A17" s="23">
        <v>2008.0</v>
      </c>
      <c r="B17" s="25">
        <v>4226413.0</v>
      </c>
      <c r="C17" s="25">
        <v>2504637.0</v>
      </c>
      <c r="D17" s="25">
        <v>3194237.0</v>
      </c>
      <c r="E17" s="25">
        <v>3383491.0</v>
      </c>
      <c r="F17" s="25">
        <v>5186577.0</v>
      </c>
      <c r="G17" s="25">
        <v>4234797.0</v>
      </c>
      <c r="H17" s="25">
        <v>4469789.0</v>
      </c>
      <c r="I17" s="25">
        <v>5261490.0</v>
      </c>
      <c r="J17" s="25">
        <v>7558093.0</v>
      </c>
      <c r="K17" s="25">
        <v>6430788.0</v>
      </c>
      <c r="L17" s="25">
        <v>7123393.0</v>
      </c>
      <c r="M17" s="25">
        <v>5447913.0</v>
      </c>
      <c r="N17" s="25">
        <v>3638783.0</v>
      </c>
      <c r="O17" s="25">
        <v>4024449.0</v>
      </c>
      <c r="P17" s="25">
        <v>4292785.0</v>
      </c>
      <c r="Q17" s="25">
        <v>3997098.0</v>
      </c>
      <c r="R17" s="25">
        <v>2714796.0</v>
      </c>
      <c r="S17" s="25">
        <v>3113707.0</v>
      </c>
      <c r="T17" s="25">
        <v>2427262.0</v>
      </c>
      <c r="U17" s="25">
        <v>2277449.0</v>
      </c>
      <c r="V17" s="25">
        <v>3113461.0</v>
      </c>
      <c r="W17" s="25">
        <v>3119308.0</v>
      </c>
      <c r="X17" s="25">
        <v>2408041.0</v>
      </c>
      <c r="Y17" s="25">
        <v>2480206.0</v>
      </c>
      <c r="Z17" s="25">
        <v>1666833.0</v>
      </c>
      <c r="AA17" s="25">
        <v>3490220.0</v>
      </c>
      <c r="AB17" s="25">
        <v>2834620.0</v>
      </c>
      <c r="AC17" s="25">
        <v>3522756.0</v>
      </c>
      <c r="AD17" s="25">
        <v>3148669.0</v>
      </c>
      <c r="AE17" s="25">
        <v>2747691.0</v>
      </c>
      <c r="AF17" s="25">
        <v>3161163.0</v>
      </c>
      <c r="AG17" s="25">
        <v>3143388.0</v>
      </c>
      <c r="AH17" s="25">
        <v>3792733.0</v>
      </c>
      <c r="AI17" s="25">
        <v>3261394.0</v>
      </c>
      <c r="AJ17" s="25">
        <v>2679382.0</v>
      </c>
      <c r="AK17" s="25">
        <v>2067317.0</v>
      </c>
      <c r="AL17" s="25">
        <v>2872220.0</v>
      </c>
      <c r="AM17" s="25">
        <v>1991655.0</v>
      </c>
      <c r="AN17" s="25">
        <v>2336542.0</v>
      </c>
      <c r="AO17" s="25">
        <v>2699068.0</v>
      </c>
      <c r="AP17" s="25">
        <v>2656570.0</v>
      </c>
      <c r="AQ17" s="25">
        <v>2799163.0</v>
      </c>
      <c r="AR17" s="25">
        <v>4127053.0</v>
      </c>
      <c r="AS17" s="25">
        <v>6079837.0</v>
      </c>
      <c r="AT17" s="25">
        <v>4540435.0</v>
      </c>
      <c r="AU17" s="25">
        <v>3377542.0</v>
      </c>
      <c r="AV17" s="25">
        <v>3655052.0</v>
      </c>
      <c r="AW17" s="25">
        <v>3370901.0</v>
      </c>
      <c r="AX17" s="25">
        <v>3778701.0</v>
      </c>
      <c r="AY17" s="25">
        <v>3874014.0</v>
      </c>
      <c r="AZ17" s="25">
        <v>4297661.0</v>
      </c>
      <c r="BA17" s="25">
        <v>4778480.0</v>
      </c>
      <c r="BB17" s="25">
        <v>550521.0</v>
      </c>
      <c r="BC17" s="65">
        <f t="shared" si="1"/>
        <v>189930544</v>
      </c>
    </row>
    <row r="18" ht="11.25" customHeight="1">
      <c r="A18" s="23">
        <v>2009.0</v>
      </c>
      <c r="B18" s="25">
        <v>2980102.0</v>
      </c>
      <c r="C18" s="25">
        <v>3057436.0</v>
      </c>
      <c r="D18" s="25">
        <v>3494930.0</v>
      </c>
      <c r="E18" s="25">
        <v>3645998.0</v>
      </c>
      <c r="F18" s="25">
        <v>3483655.0</v>
      </c>
      <c r="G18" s="25">
        <v>4494166.0</v>
      </c>
      <c r="H18" s="25">
        <v>4993887.0</v>
      </c>
      <c r="I18" s="25">
        <v>5273201.0</v>
      </c>
      <c r="J18" s="25">
        <v>4835859.0</v>
      </c>
      <c r="K18" s="25">
        <v>4351282.0</v>
      </c>
      <c r="L18" s="25">
        <v>3035863.0</v>
      </c>
      <c r="M18" s="25">
        <v>4922858.0</v>
      </c>
      <c r="N18" s="25">
        <v>3585162.0</v>
      </c>
      <c r="O18" s="25">
        <v>3507938.0</v>
      </c>
      <c r="P18" s="25">
        <v>4654545.0</v>
      </c>
      <c r="Q18" s="25">
        <v>4485745.0</v>
      </c>
      <c r="R18" s="25">
        <v>3855434.0</v>
      </c>
      <c r="S18" s="25">
        <v>3824643.0</v>
      </c>
      <c r="T18" s="25">
        <v>3482473.0</v>
      </c>
      <c r="U18" s="25">
        <v>3483248.0</v>
      </c>
      <c r="V18" s="25">
        <v>3145766.0</v>
      </c>
      <c r="W18" s="25">
        <v>2472353.0</v>
      </c>
      <c r="X18" s="25">
        <v>2652537.0</v>
      </c>
      <c r="Y18" s="25">
        <v>2363872.0</v>
      </c>
      <c r="Z18" s="25">
        <v>2180024.0</v>
      </c>
      <c r="AA18" s="25">
        <v>3494564.0</v>
      </c>
      <c r="AB18" s="25">
        <v>5350305.0</v>
      </c>
      <c r="AC18" s="25">
        <v>4322302.0</v>
      </c>
      <c r="AD18" s="25">
        <v>5767972.0</v>
      </c>
      <c r="AE18" s="25">
        <v>3821579.0</v>
      </c>
      <c r="AF18" s="25">
        <v>3951701.0</v>
      </c>
      <c r="AG18" s="25">
        <v>3247853.0</v>
      </c>
      <c r="AH18" s="25">
        <v>2686980.0</v>
      </c>
      <c r="AI18" s="25">
        <v>3478162.0</v>
      </c>
      <c r="AJ18" s="25">
        <v>3737450.0</v>
      </c>
      <c r="AK18" s="25">
        <v>2335522.0</v>
      </c>
      <c r="AL18" s="25">
        <v>2543283.0</v>
      </c>
      <c r="AM18" s="25">
        <v>2588281.0</v>
      </c>
      <c r="AN18" s="25">
        <v>2204631.0</v>
      </c>
      <c r="AO18" s="25">
        <v>2979999.0</v>
      </c>
      <c r="AP18" s="25">
        <v>3074438.0</v>
      </c>
      <c r="AQ18" s="25">
        <v>2806408.0</v>
      </c>
      <c r="AR18" s="25">
        <v>3938297.0</v>
      </c>
      <c r="AS18" s="25">
        <v>5595082.0</v>
      </c>
      <c r="AT18" s="25">
        <v>3894608.0</v>
      </c>
      <c r="AU18" s="25">
        <v>5433973.0</v>
      </c>
      <c r="AV18" s="25">
        <v>5655361.0</v>
      </c>
      <c r="AW18" s="25">
        <v>4332235.0</v>
      </c>
      <c r="AX18" s="25">
        <v>4366319.0</v>
      </c>
      <c r="AY18" s="25">
        <v>3829467.0</v>
      </c>
      <c r="AZ18" s="25">
        <v>5493634.0</v>
      </c>
      <c r="BA18" s="25">
        <v>6591094.0</v>
      </c>
      <c r="BB18" s="25">
        <v>1839347.0</v>
      </c>
      <c r="BC18" s="65">
        <f t="shared" si="1"/>
        <v>201623824</v>
      </c>
    </row>
    <row r="19" ht="11.25" customHeight="1">
      <c r="A19" s="23">
        <v>2010.0</v>
      </c>
      <c r="B19" s="25">
        <v>3368293.0</v>
      </c>
      <c r="C19" s="25">
        <v>3187229.0</v>
      </c>
      <c r="D19" s="25">
        <v>4101818.0</v>
      </c>
      <c r="E19" s="25">
        <v>4456007.0</v>
      </c>
      <c r="F19" s="25">
        <v>4783468.0</v>
      </c>
      <c r="G19" s="25">
        <v>4976886.0</v>
      </c>
      <c r="H19" s="25">
        <v>5057247.0</v>
      </c>
      <c r="I19" s="25">
        <v>5726707.0</v>
      </c>
      <c r="J19" s="25">
        <v>4860448.0</v>
      </c>
      <c r="K19" s="25">
        <v>3645215.0</v>
      </c>
      <c r="L19" s="25">
        <v>3557575.0</v>
      </c>
      <c r="M19" s="25">
        <v>5043475.0</v>
      </c>
      <c r="N19" s="25">
        <v>4788121.0</v>
      </c>
      <c r="O19" s="25">
        <v>4896499.0</v>
      </c>
      <c r="P19" s="25">
        <v>4413176.0</v>
      </c>
      <c r="Q19" s="25">
        <v>4073383.0</v>
      </c>
      <c r="R19" s="25">
        <v>4023735.0</v>
      </c>
      <c r="S19" s="25">
        <v>4699942.0</v>
      </c>
      <c r="T19" s="25">
        <v>3788408.0</v>
      </c>
      <c r="U19" s="25">
        <v>4625475.0</v>
      </c>
      <c r="V19" s="25">
        <v>2352803.0</v>
      </c>
      <c r="W19" s="25">
        <v>2781196.0</v>
      </c>
      <c r="X19" s="25">
        <v>2535405.0</v>
      </c>
      <c r="Y19" s="25">
        <v>2514334.0</v>
      </c>
      <c r="Z19" s="25">
        <v>2533975.0</v>
      </c>
      <c r="AA19" s="25">
        <v>2450500.0</v>
      </c>
      <c r="AB19" s="25">
        <v>3780976.0</v>
      </c>
      <c r="AC19" s="25">
        <v>4114820.0</v>
      </c>
      <c r="AD19" s="25">
        <v>4225762.0</v>
      </c>
      <c r="AE19" s="25">
        <v>4516420.0</v>
      </c>
      <c r="AF19" s="25">
        <v>4160322.0</v>
      </c>
      <c r="AG19" s="25">
        <v>3394132.0</v>
      </c>
      <c r="AH19" s="25">
        <v>3870291.0</v>
      </c>
      <c r="AI19" s="25">
        <v>4037162.0</v>
      </c>
      <c r="AJ19" s="25">
        <v>4031652.0</v>
      </c>
      <c r="AK19" s="25">
        <v>2269681.0</v>
      </c>
      <c r="AL19" s="25">
        <v>2346859.0</v>
      </c>
      <c r="AM19" s="25">
        <v>2465822.0</v>
      </c>
      <c r="AN19" s="25">
        <v>2909053.0</v>
      </c>
      <c r="AO19" s="25">
        <v>2639164.0</v>
      </c>
      <c r="AP19" s="25">
        <v>2865158.0</v>
      </c>
      <c r="AQ19" s="25">
        <v>3502771.0</v>
      </c>
      <c r="AR19" s="25">
        <v>5030162.0</v>
      </c>
      <c r="AS19" s="25">
        <v>6510796.0</v>
      </c>
      <c r="AT19" s="25">
        <v>4035960.0</v>
      </c>
      <c r="AU19" s="25">
        <v>5156704.0</v>
      </c>
      <c r="AV19" s="25">
        <v>3654163.0</v>
      </c>
      <c r="AW19" s="25">
        <v>5083624.0</v>
      </c>
      <c r="AX19" s="25">
        <v>3974158.0</v>
      </c>
      <c r="AY19" s="25">
        <v>4027233.0</v>
      </c>
      <c r="AZ19" s="25">
        <v>4290268.0</v>
      </c>
      <c r="BA19" s="25">
        <v>4527702.0</v>
      </c>
      <c r="BB19" s="25">
        <v>2438967.0</v>
      </c>
      <c r="BC19" s="65">
        <f t="shared" si="1"/>
        <v>207101102</v>
      </c>
    </row>
    <row r="20" ht="11.25" customHeight="1">
      <c r="A20" s="23">
        <v>2011.0</v>
      </c>
      <c r="B20" s="25">
        <v>1744597.0</v>
      </c>
      <c r="C20" s="25">
        <v>3242425.0</v>
      </c>
      <c r="D20" s="25">
        <v>3130681.0</v>
      </c>
      <c r="E20" s="25">
        <v>3439596.0</v>
      </c>
      <c r="F20" s="25">
        <v>3460596.0</v>
      </c>
      <c r="G20" s="25">
        <v>4697412.0</v>
      </c>
      <c r="H20" s="25">
        <v>5158041.0</v>
      </c>
      <c r="I20" s="25">
        <v>6041266.0</v>
      </c>
      <c r="J20" s="25">
        <v>6073190.0</v>
      </c>
      <c r="K20" s="25">
        <v>4611274.0</v>
      </c>
      <c r="L20" s="25">
        <v>4037048.0</v>
      </c>
      <c r="M20" s="25">
        <v>3974408.0</v>
      </c>
      <c r="N20" s="25">
        <v>3053628.0</v>
      </c>
      <c r="O20" s="25">
        <v>2839662.0</v>
      </c>
      <c r="P20" s="25">
        <v>2515940.0</v>
      </c>
      <c r="Q20" s="25">
        <v>3322404.0</v>
      </c>
      <c r="R20" s="25">
        <v>3501551.0</v>
      </c>
      <c r="S20" s="25">
        <v>3932804.0</v>
      </c>
      <c r="T20" s="25">
        <v>3639869.0</v>
      </c>
      <c r="U20" s="25">
        <v>3443307.0</v>
      </c>
      <c r="V20" s="25">
        <v>3662299.0</v>
      </c>
      <c r="W20" s="25">
        <v>3338391.0</v>
      </c>
      <c r="X20" s="25">
        <v>4274961.0</v>
      </c>
      <c r="Y20" s="25">
        <v>3609931.0</v>
      </c>
      <c r="Z20" s="25">
        <v>2907735.0</v>
      </c>
      <c r="AA20" s="25">
        <v>2828042.0</v>
      </c>
      <c r="AB20" s="25">
        <v>3988530.0</v>
      </c>
      <c r="AC20" s="25">
        <v>3808198.0</v>
      </c>
      <c r="AD20" s="25">
        <v>5908980.0</v>
      </c>
      <c r="AE20" s="25">
        <v>4337829.0</v>
      </c>
      <c r="AF20" s="25">
        <v>3819357.0</v>
      </c>
      <c r="AG20" s="25">
        <v>4531994.0</v>
      </c>
      <c r="AH20" s="25">
        <v>4240317.0</v>
      </c>
      <c r="AI20" s="25">
        <v>3611632.0</v>
      </c>
      <c r="AJ20" s="25">
        <v>3793321.0</v>
      </c>
      <c r="AK20" s="25">
        <v>3223443.0</v>
      </c>
      <c r="AL20" s="25">
        <v>2426131.0</v>
      </c>
      <c r="AM20" s="25">
        <v>2787715.0</v>
      </c>
      <c r="AN20" s="25">
        <v>2464596.0</v>
      </c>
      <c r="AO20" s="25">
        <v>2219197.0</v>
      </c>
      <c r="AP20" s="25">
        <v>3198411.0</v>
      </c>
      <c r="AQ20" s="25">
        <v>3027856.0</v>
      </c>
      <c r="AR20" s="25">
        <v>4437239.0</v>
      </c>
      <c r="AS20" s="25">
        <v>7867201.0</v>
      </c>
      <c r="AT20" s="25">
        <v>5521138.0</v>
      </c>
      <c r="AU20" s="25">
        <v>6746650.0</v>
      </c>
      <c r="AV20" s="25">
        <v>6702854.0</v>
      </c>
      <c r="AW20" s="25">
        <v>5982009.0</v>
      </c>
      <c r="AX20" s="25">
        <v>5831077.0</v>
      </c>
      <c r="AY20" s="25">
        <v>5135379.0</v>
      </c>
      <c r="AZ20" s="25">
        <v>5560921.0</v>
      </c>
      <c r="BA20" s="25">
        <v>5538307.0</v>
      </c>
      <c r="BB20" s="25">
        <v>4007694.0</v>
      </c>
      <c r="BC20" s="65">
        <f t="shared" si="1"/>
        <v>217199034</v>
      </c>
    </row>
    <row r="21" ht="11.25" customHeight="1">
      <c r="A21" s="23">
        <v>2012.0</v>
      </c>
      <c r="B21" s="25">
        <v>3701538.0</v>
      </c>
      <c r="C21" s="25">
        <v>3329143.0</v>
      </c>
      <c r="D21" s="25">
        <v>3748867.0</v>
      </c>
      <c r="E21" s="25">
        <v>3969935.0</v>
      </c>
      <c r="F21" s="25">
        <v>3813880.0</v>
      </c>
      <c r="G21" s="25">
        <v>4072046.0</v>
      </c>
      <c r="H21" s="25">
        <v>4529297.0</v>
      </c>
      <c r="I21" s="25">
        <v>4630051.0</v>
      </c>
      <c r="J21" s="25">
        <v>4378080.0</v>
      </c>
      <c r="K21" s="25">
        <v>3394637.0</v>
      </c>
      <c r="L21" s="25">
        <v>4589380.0</v>
      </c>
      <c r="M21" s="25">
        <v>2872643.0</v>
      </c>
      <c r="N21" s="25">
        <v>3006844.0</v>
      </c>
      <c r="O21" s="25">
        <v>4962016.0</v>
      </c>
      <c r="P21" s="25">
        <v>4933705.0</v>
      </c>
      <c r="Q21" s="25">
        <v>4328069.0</v>
      </c>
      <c r="R21" s="25">
        <v>6113395.0</v>
      </c>
      <c r="S21" s="25">
        <v>4847800.0</v>
      </c>
      <c r="T21" s="25">
        <v>3059738.0</v>
      </c>
      <c r="U21" s="25">
        <v>4184307.0</v>
      </c>
      <c r="V21" s="25">
        <v>2800920.0</v>
      </c>
      <c r="W21" s="25">
        <v>2821544.0</v>
      </c>
      <c r="X21" s="25">
        <v>3516456.0</v>
      </c>
      <c r="Y21" s="25">
        <v>2863469.0</v>
      </c>
      <c r="Z21" s="25">
        <v>3461611.0</v>
      </c>
      <c r="AA21" s="25">
        <v>4443793.0</v>
      </c>
      <c r="AB21" s="25">
        <v>4542677.0</v>
      </c>
      <c r="AC21" s="25">
        <v>4018200.0</v>
      </c>
      <c r="AD21" s="25">
        <v>2829207.0</v>
      </c>
      <c r="AE21" s="25">
        <v>3667209.0</v>
      </c>
      <c r="AF21" s="25">
        <v>3610143.0</v>
      </c>
      <c r="AG21" s="25">
        <v>2711374.0</v>
      </c>
      <c r="AH21" s="25">
        <v>2903962.0</v>
      </c>
      <c r="AI21" s="25">
        <v>3754071.0</v>
      </c>
      <c r="AJ21" s="25">
        <v>3057166.0</v>
      </c>
      <c r="AK21" s="25">
        <v>1900679.0</v>
      </c>
      <c r="AL21" s="25">
        <v>2131698.0</v>
      </c>
      <c r="AM21" s="25">
        <v>2585530.0</v>
      </c>
      <c r="AN21" s="25">
        <v>3291940.0</v>
      </c>
      <c r="AO21" s="25">
        <v>3525867.0</v>
      </c>
      <c r="AP21" s="25">
        <v>3627130.0</v>
      </c>
      <c r="AQ21" s="25">
        <v>3728202.0</v>
      </c>
      <c r="AR21" s="25">
        <v>5488875.0</v>
      </c>
      <c r="AS21" s="25">
        <v>7829506.0</v>
      </c>
      <c r="AT21" s="25">
        <v>5411065.0</v>
      </c>
      <c r="AU21" s="25">
        <v>5207484.0</v>
      </c>
      <c r="AV21" s="25">
        <v>3979685.0</v>
      </c>
      <c r="AW21" s="25">
        <v>3614396.0</v>
      </c>
      <c r="AX21" s="25">
        <v>3021168.0</v>
      </c>
      <c r="AY21" s="25">
        <v>4143132.0</v>
      </c>
      <c r="AZ21" s="25">
        <v>3975747.0</v>
      </c>
      <c r="BA21" s="25">
        <v>5239630.0</v>
      </c>
      <c r="BB21" s="25"/>
      <c r="BC21" s="65">
        <f t="shared" si="1"/>
        <v>202168907</v>
      </c>
    </row>
    <row r="22" ht="11.25" customHeight="1">
      <c r="A22" s="23">
        <v>2013.0</v>
      </c>
      <c r="B22" s="25">
        <v>4084263.0</v>
      </c>
      <c r="C22" s="25">
        <v>2480842.0</v>
      </c>
      <c r="D22" s="25">
        <v>3259613.0</v>
      </c>
      <c r="E22" s="25">
        <v>3449769.0</v>
      </c>
      <c r="F22" s="25">
        <v>3513651.0</v>
      </c>
      <c r="G22" s="25">
        <v>3123578.0</v>
      </c>
      <c r="H22" s="25">
        <v>3264666.0</v>
      </c>
      <c r="I22" s="25">
        <v>4232432.0</v>
      </c>
      <c r="J22" s="25">
        <v>4749709.0</v>
      </c>
      <c r="K22" s="25">
        <v>4319039.0</v>
      </c>
      <c r="L22" s="25">
        <v>5144401.0</v>
      </c>
      <c r="M22" s="25">
        <v>3311594.0</v>
      </c>
      <c r="N22" s="25">
        <v>3469735.0</v>
      </c>
      <c r="O22" s="25">
        <v>2839235.0</v>
      </c>
      <c r="P22" s="25">
        <v>2915372.0</v>
      </c>
      <c r="Q22" s="25">
        <v>4074702.0</v>
      </c>
      <c r="R22" s="25">
        <v>5988722.0</v>
      </c>
      <c r="S22" s="25">
        <v>4423486.0</v>
      </c>
      <c r="T22" s="25">
        <v>3743495.0</v>
      </c>
      <c r="U22" s="25">
        <v>3887899.0</v>
      </c>
      <c r="V22" s="25">
        <v>3897947.0</v>
      </c>
      <c r="W22" s="25">
        <v>3496801.0</v>
      </c>
      <c r="X22" s="25">
        <v>2721501.0</v>
      </c>
      <c r="Y22" s="25">
        <v>2331937.0</v>
      </c>
      <c r="Z22" s="25">
        <v>3089784.0</v>
      </c>
      <c r="AA22" s="25">
        <v>4452000.0</v>
      </c>
      <c r="AB22" s="25">
        <v>3717661.0</v>
      </c>
      <c r="AC22" s="25">
        <v>2528642.0</v>
      </c>
      <c r="AD22" s="25">
        <v>2722160.0</v>
      </c>
      <c r="AE22" s="25">
        <v>3256948.0</v>
      </c>
      <c r="AF22" s="25">
        <v>3318439.0</v>
      </c>
      <c r="AG22" s="25">
        <v>3310548.0</v>
      </c>
      <c r="AH22" s="25">
        <v>3275020.0</v>
      </c>
      <c r="AI22" s="25">
        <v>3767754.0</v>
      </c>
      <c r="AJ22" s="25">
        <v>2873358.0</v>
      </c>
      <c r="AK22" s="25">
        <v>2114933.0</v>
      </c>
      <c r="AL22" s="25">
        <v>2350914.0</v>
      </c>
      <c r="AM22" s="25">
        <v>2143271.0</v>
      </c>
      <c r="AN22" s="25">
        <v>2689422.0</v>
      </c>
      <c r="AO22" s="25">
        <v>2722674.0</v>
      </c>
      <c r="AP22" s="25">
        <v>3213327.0</v>
      </c>
      <c r="AQ22" s="25">
        <v>4077992.0</v>
      </c>
      <c r="AR22" s="25">
        <v>6078220.0</v>
      </c>
      <c r="AS22" s="25">
        <v>5621409.0</v>
      </c>
      <c r="AT22" s="25">
        <v>4678157.0</v>
      </c>
      <c r="AU22" s="25">
        <v>3427123.0</v>
      </c>
      <c r="AV22" s="25">
        <v>3533425.0</v>
      </c>
      <c r="AW22" s="25">
        <v>4278484.0</v>
      </c>
      <c r="AX22" s="25">
        <v>4039989.0</v>
      </c>
      <c r="AY22" s="25">
        <v>4914791.0</v>
      </c>
      <c r="AZ22" s="25">
        <v>5242930.0</v>
      </c>
      <c r="BA22" s="25">
        <v>7083939.0</v>
      </c>
      <c r="BB22" s="25"/>
      <c r="BC22" s="65">
        <f t="shared" si="1"/>
        <v>193247703</v>
      </c>
    </row>
    <row r="23" ht="11.25" customHeight="1">
      <c r="A23" s="23">
        <v>2014.0</v>
      </c>
      <c r="B23" s="25">
        <v>5752752.0</v>
      </c>
      <c r="C23" s="25">
        <v>3601070.0</v>
      </c>
      <c r="D23" s="25">
        <v>3661048.0</v>
      </c>
      <c r="E23" s="25">
        <v>3416379.0</v>
      </c>
      <c r="F23" s="25">
        <v>3494426.0</v>
      </c>
      <c r="G23" s="25">
        <v>3586029.0</v>
      </c>
      <c r="H23" s="25">
        <v>4511359.0</v>
      </c>
      <c r="I23" s="25">
        <v>4783958.0</v>
      </c>
      <c r="J23" s="25">
        <v>6757236.0</v>
      </c>
      <c r="K23" s="25">
        <v>4811308.0</v>
      </c>
      <c r="L23" s="25">
        <v>5357519.0</v>
      </c>
      <c r="M23" s="25">
        <v>3703665.0</v>
      </c>
      <c r="N23" s="25">
        <v>3441338.0</v>
      </c>
      <c r="O23" s="25">
        <v>3219298.0</v>
      </c>
      <c r="P23" s="25">
        <v>3667317.0</v>
      </c>
      <c r="Q23" s="25">
        <v>5449359.0</v>
      </c>
      <c r="R23" s="25">
        <v>5679642.0</v>
      </c>
      <c r="S23" s="25">
        <v>6257800.0</v>
      </c>
      <c r="T23" s="25">
        <v>5042482.0</v>
      </c>
      <c r="U23" s="25">
        <v>3103929.0</v>
      </c>
      <c r="V23" s="25">
        <v>3682057.0</v>
      </c>
      <c r="W23" s="25">
        <v>4193718.0</v>
      </c>
      <c r="X23" s="25">
        <v>2861909.0</v>
      </c>
      <c r="Y23" s="25">
        <v>1995827.0</v>
      </c>
      <c r="Z23" s="25">
        <v>1678037.0</v>
      </c>
      <c r="AA23" s="25">
        <v>3487511.0</v>
      </c>
      <c r="AB23" s="25">
        <v>3798522.0</v>
      </c>
      <c r="AC23" s="25">
        <v>3535298.0</v>
      </c>
      <c r="AD23" s="25">
        <v>3684125.0</v>
      </c>
      <c r="AE23" s="25">
        <v>3203721.0</v>
      </c>
      <c r="AF23" s="25">
        <v>3955218.0</v>
      </c>
      <c r="AG23" s="25">
        <v>5119957.0</v>
      </c>
      <c r="AH23" s="25">
        <v>4365017.0</v>
      </c>
      <c r="AI23" s="25">
        <v>4295951.0</v>
      </c>
      <c r="AJ23" s="25">
        <v>3564174.0</v>
      </c>
      <c r="AK23" s="25">
        <v>2081557.0</v>
      </c>
      <c r="AL23" s="25">
        <v>2086318.0</v>
      </c>
      <c r="AM23" s="25">
        <v>2191065.0</v>
      </c>
      <c r="AN23" s="25">
        <v>2162972.0</v>
      </c>
      <c r="AO23" s="25">
        <v>2694153.0</v>
      </c>
      <c r="AP23" s="25">
        <v>3608280.0</v>
      </c>
      <c r="AQ23" s="25">
        <v>4987044.0</v>
      </c>
      <c r="AR23" s="25">
        <v>5694057.0</v>
      </c>
      <c r="AS23" s="25">
        <v>4131440.0</v>
      </c>
      <c r="AT23" s="25">
        <v>4545182.0</v>
      </c>
      <c r="AU23" s="25">
        <v>3291115.0</v>
      </c>
      <c r="AV23" s="25">
        <v>3940146.0</v>
      </c>
      <c r="AW23" s="25">
        <v>3711266.0</v>
      </c>
      <c r="AX23" s="25">
        <v>3530153.0</v>
      </c>
      <c r="AY23" s="25">
        <v>4771284.0</v>
      </c>
      <c r="AZ23" s="25">
        <v>5868766.0</v>
      </c>
      <c r="BA23" s="25">
        <v>6372038.0</v>
      </c>
      <c r="BB23" s="25">
        <v>693011.0</v>
      </c>
      <c r="BC23" s="65">
        <f t="shared" si="1"/>
        <v>209078803</v>
      </c>
    </row>
    <row r="24" ht="11.25" customHeight="1">
      <c r="A24" s="23">
        <v>2015.0</v>
      </c>
      <c r="B24" s="25">
        <v>4446880.0</v>
      </c>
      <c r="C24" s="25">
        <v>2761480.0</v>
      </c>
      <c r="D24" s="25">
        <v>3562916.0</v>
      </c>
      <c r="E24" s="25">
        <v>3995027.0</v>
      </c>
      <c r="F24" s="25">
        <v>3513412.0</v>
      </c>
      <c r="G24" s="25">
        <v>4224580.0</v>
      </c>
      <c r="H24" s="25">
        <v>6686634.0</v>
      </c>
      <c r="I24" s="25">
        <v>6807745.0</v>
      </c>
      <c r="J24" s="25">
        <v>5805523.0</v>
      </c>
      <c r="K24" s="25">
        <v>3550970.0</v>
      </c>
      <c r="L24" s="25">
        <v>3125955.0</v>
      </c>
      <c r="M24" s="25">
        <v>4811341.0</v>
      </c>
      <c r="N24" s="25">
        <v>3579570.0</v>
      </c>
      <c r="O24" s="25">
        <v>4932073.0</v>
      </c>
      <c r="P24" s="25">
        <v>3360817.0</v>
      </c>
      <c r="Q24" s="25">
        <v>3518134.0</v>
      </c>
      <c r="R24" s="25">
        <v>4997744.0</v>
      </c>
      <c r="S24" s="25">
        <v>4818612.0</v>
      </c>
      <c r="T24" s="25">
        <v>2750809.0</v>
      </c>
      <c r="U24" s="25">
        <v>3265056.0</v>
      </c>
      <c r="V24" s="25">
        <v>2790606.0</v>
      </c>
      <c r="W24" s="25">
        <v>2362539.0</v>
      </c>
      <c r="X24" s="25">
        <v>1606750.0</v>
      </c>
      <c r="Y24" s="25">
        <v>3656419.0</v>
      </c>
      <c r="Z24" s="25">
        <v>3010587.0</v>
      </c>
      <c r="AA24" s="25">
        <v>3383334.0</v>
      </c>
      <c r="AB24" s="25">
        <v>4238961.0</v>
      </c>
      <c r="AC24" s="25">
        <v>4952962.0</v>
      </c>
      <c r="AD24" s="25">
        <v>3884458.0</v>
      </c>
      <c r="AE24" s="25">
        <v>3936012.0</v>
      </c>
      <c r="AF24" s="25">
        <v>3329720.0</v>
      </c>
      <c r="AG24" s="25">
        <v>3344979.0</v>
      </c>
      <c r="AH24" s="25">
        <v>3868887.0</v>
      </c>
      <c r="AI24" s="25">
        <v>3469464.0</v>
      </c>
      <c r="AJ24" s="25">
        <v>2813205.0</v>
      </c>
      <c r="AK24" s="25">
        <v>2008941.0</v>
      </c>
      <c r="AL24" s="25">
        <v>2346620.0</v>
      </c>
      <c r="AM24" s="25">
        <v>2203036.0</v>
      </c>
      <c r="AN24" s="25">
        <v>2274129.0</v>
      </c>
      <c r="AO24" s="25">
        <v>2208750.0</v>
      </c>
      <c r="AP24" s="25">
        <v>3558370.0</v>
      </c>
      <c r="AQ24" s="25">
        <v>4921262.0</v>
      </c>
      <c r="AR24" s="25">
        <v>6509507.0</v>
      </c>
      <c r="AS24" s="25">
        <v>4588318.0</v>
      </c>
      <c r="AT24" s="25">
        <v>3569829.0</v>
      </c>
      <c r="AU24" s="25">
        <v>4293513.0</v>
      </c>
      <c r="AV24" s="25">
        <v>4050455.0</v>
      </c>
      <c r="AW24" s="25">
        <v>3953592.0</v>
      </c>
      <c r="AX24" s="25">
        <v>3707478.0</v>
      </c>
      <c r="AY24" s="25">
        <v>3687344.0</v>
      </c>
      <c r="AZ24" s="25">
        <v>7384309.0</v>
      </c>
      <c r="BA24" s="25">
        <v>7093964.0</v>
      </c>
      <c r="BB24" s="25">
        <v>1818189.0</v>
      </c>
      <c r="BC24" s="65">
        <f t="shared" si="1"/>
        <v>205341767</v>
      </c>
    </row>
    <row r="25" ht="11.25" customHeight="1">
      <c r="A25" s="23">
        <v>2016.0</v>
      </c>
      <c r="B25" s="25">
        <v>3473711.0</v>
      </c>
      <c r="C25" s="25">
        <v>3533140.0</v>
      </c>
      <c r="D25" s="25">
        <v>3544335.0</v>
      </c>
      <c r="E25" s="25">
        <v>3278245.0</v>
      </c>
      <c r="F25" s="25">
        <v>3757404.0</v>
      </c>
      <c r="G25" s="25">
        <v>5296344.0</v>
      </c>
      <c r="H25" s="25">
        <v>6983361.0</v>
      </c>
      <c r="I25" s="25">
        <v>6944389.0</v>
      </c>
      <c r="J25" s="25">
        <v>6788194.0</v>
      </c>
      <c r="K25" s="25">
        <v>5133741.0</v>
      </c>
      <c r="L25" s="25">
        <v>3819510.0</v>
      </c>
      <c r="M25" s="25">
        <v>4423423.0</v>
      </c>
      <c r="N25" s="25">
        <v>4607970.0</v>
      </c>
      <c r="O25" s="25">
        <v>3698357.0</v>
      </c>
      <c r="P25" s="25">
        <v>4469081.0</v>
      </c>
      <c r="Q25" s="25">
        <v>4607578.0</v>
      </c>
      <c r="R25" s="25">
        <v>4165000.0</v>
      </c>
      <c r="S25" s="25">
        <v>3955748.0</v>
      </c>
      <c r="T25" s="25">
        <v>2965613.0</v>
      </c>
      <c r="U25" s="25">
        <v>3367626.0</v>
      </c>
      <c r="V25" s="25">
        <v>3086191.0</v>
      </c>
      <c r="W25" s="25">
        <v>3107267.0</v>
      </c>
      <c r="X25" s="25">
        <v>3123418.0</v>
      </c>
      <c r="Y25" s="25">
        <v>2453650.0</v>
      </c>
      <c r="Z25" s="25">
        <v>2156426.0</v>
      </c>
      <c r="AA25" s="25">
        <v>3088441.0</v>
      </c>
      <c r="AB25" s="25">
        <v>4657259.0</v>
      </c>
      <c r="AC25" s="25">
        <v>3189552.0</v>
      </c>
      <c r="AD25" s="25">
        <v>3669798.0</v>
      </c>
      <c r="AE25" s="25">
        <v>3792051.0</v>
      </c>
      <c r="AF25" s="25">
        <v>4345673.0</v>
      </c>
      <c r="AG25" s="25">
        <v>4088735.0</v>
      </c>
      <c r="AH25" s="25">
        <v>3105418.0</v>
      </c>
      <c r="AI25" s="25">
        <v>3720985.0</v>
      </c>
      <c r="AJ25" s="25">
        <v>3341662.0</v>
      </c>
      <c r="AK25" s="25">
        <v>2330271.0</v>
      </c>
      <c r="AL25" s="25">
        <v>1925266.0</v>
      </c>
      <c r="AM25" s="25">
        <v>2446127.0</v>
      </c>
      <c r="AN25" s="25">
        <v>2473645.0</v>
      </c>
      <c r="AO25" s="25">
        <v>3128167.0</v>
      </c>
      <c r="AP25" s="25">
        <v>3638866.0</v>
      </c>
      <c r="AQ25" s="25">
        <v>3655377.0</v>
      </c>
      <c r="AR25" s="25">
        <v>6339710.0</v>
      </c>
      <c r="AS25" s="25">
        <v>6530527.0</v>
      </c>
      <c r="AT25" s="25">
        <v>3952421.0</v>
      </c>
      <c r="AU25" s="25">
        <v>4370439.0</v>
      </c>
      <c r="AV25" s="25">
        <v>4216300.0</v>
      </c>
      <c r="AW25" s="25">
        <v>3663386.0</v>
      </c>
      <c r="AX25" s="25">
        <v>3757514.0</v>
      </c>
      <c r="AY25" s="25">
        <v>3990880.0</v>
      </c>
      <c r="AZ25" s="25">
        <v>6232700.0</v>
      </c>
      <c r="BA25" s="25">
        <v>6371638.0</v>
      </c>
      <c r="BB25" s="25">
        <v>4442044.0</v>
      </c>
      <c r="BC25" s="65">
        <f t="shared" si="1"/>
        <v>213204574</v>
      </c>
    </row>
    <row r="26" ht="11.25" customHeight="1">
      <c r="A26" s="23">
        <v>2017.0</v>
      </c>
      <c r="B26" s="25">
        <v>3487249.0</v>
      </c>
      <c r="C26" s="25">
        <v>3313178.0</v>
      </c>
      <c r="D26" s="25">
        <v>3831081.0</v>
      </c>
      <c r="E26" s="25">
        <v>4426108.0</v>
      </c>
      <c r="F26" s="25">
        <v>5491071.0</v>
      </c>
      <c r="G26" s="25">
        <v>6845185.0</v>
      </c>
      <c r="H26" s="25">
        <v>6592361.0</v>
      </c>
      <c r="I26" s="25">
        <v>6012637.0</v>
      </c>
      <c r="J26" s="25">
        <v>5077868.0</v>
      </c>
      <c r="K26" s="25">
        <v>4067692.0</v>
      </c>
      <c r="L26" s="25">
        <v>4787415.0</v>
      </c>
      <c r="M26" s="25">
        <v>3911603.0</v>
      </c>
      <c r="N26" s="25">
        <v>4206497.0</v>
      </c>
      <c r="O26" s="25">
        <v>3715094.0</v>
      </c>
      <c r="P26" s="25">
        <v>5452364.0</v>
      </c>
      <c r="Q26" s="25">
        <v>3802030.0</v>
      </c>
      <c r="R26" s="25">
        <v>4819229.0</v>
      </c>
      <c r="S26" s="25">
        <v>3780569.0</v>
      </c>
      <c r="T26" s="25">
        <v>2773622.0</v>
      </c>
      <c r="U26" s="25">
        <v>2264553.0</v>
      </c>
      <c r="V26" s="25">
        <v>2778718.0</v>
      </c>
      <c r="W26" s="25">
        <v>2884958.0</v>
      </c>
      <c r="X26" s="25">
        <v>2245191.0</v>
      </c>
      <c r="Y26" s="25">
        <v>2061673.0</v>
      </c>
      <c r="Z26" s="25">
        <v>3430859.0</v>
      </c>
      <c r="AA26" s="25">
        <v>3777290.0</v>
      </c>
      <c r="AB26" s="25">
        <v>3724743.0</v>
      </c>
      <c r="AC26" s="25">
        <v>3497050.0</v>
      </c>
      <c r="AD26" s="25">
        <v>4313250.0</v>
      </c>
      <c r="AE26" s="25">
        <v>4473549.0</v>
      </c>
      <c r="AF26" s="25">
        <v>4662045.0</v>
      </c>
      <c r="AG26" s="25">
        <v>4314308.0</v>
      </c>
      <c r="AH26" s="25">
        <v>3120403.0</v>
      </c>
      <c r="AI26" s="25">
        <v>2843523.0</v>
      </c>
      <c r="AJ26" s="25">
        <v>3026562.0</v>
      </c>
      <c r="AK26" s="25">
        <v>2302735.0</v>
      </c>
      <c r="AL26" s="25">
        <v>2378762.0</v>
      </c>
      <c r="AM26" s="25">
        <v>2695465.0</v>
      </c>
      <c r="AN26" s="25">
        <v>2798040.0</v>
      </c>
      <c r="AO26" s="25">
        <v>3144315.0</v>
      </c>
      <c r="AP26" s="25">
        <v>3133787.0</v>
      </c>
      <c r="AQ26" s="25">
        <v>4339711.0</v>
      </c>
      <c r="AR26" s="25">
        <v>6211348.0</v>
      </c>
      <c r="AS26" s="25">
        <v>5402461.0</v>
      </c>
      <c r="AT26" s="25">
        <v>3812585.0</v>
      </c>
      <c r="AU26" s="25">
        <v>3803838.0</v>
      </c>
      <c r="AV26" s="25">
        <v>3414341.0</v>
      </c>
      <c r="AW26" s="25">
        <v>3587477.0</v>
      </c>
      <c r="AX26" s="25">
        <v>3663545.0</v>
      </c>
      <c r="AY26" s="25">
        <v>5784545.0</v>
      </c>
      <c r="AZ26" s="25">
        <v>5522111.0</v>
      </c>
      <c r="BA26" s="25">
        <v>6072912.0</v>
      </c>
      <c r="BB26" s="25"/>
      <c r="BC26" s="65">
        <f t="shared" si="1"/>
        <v>207879506</v>
      </c>
    </row>
    <row r="27" ht="11.25" customHeight="1">
      <c r="A27" s="23">
        <v>2018.0</v>
      </c>
      <c r="B27" s="25">
        <v>5901737.0</v>
      </c>
      <c r="C27" s="25">
        <v>3202070.0</v>
      </c>
      <c r="D27" s="25">
        <v>3368344.0</v>
      </c>
      <c r="E27" s="25">
        <v>3514230.0</v>
      </c>
      <c r="F27" s="25">
        <v>4767107.0</v>
      </c>
      <c r="G27" s="25">
        <v>5412814.0</v>
      </c>
      <c r="H27" s="25">
        <v>6324751.0</v>
      </c>
      <c r="I27" s="25">
        <v>5802714.0</v>
      </c>
      <c r="J27" s="25">
        <v>6206867.0</v>
      </c>
      <c r="K27" s="25">
        <v>4579674.0</v>
      </c>
      <c r="L27" s="25">
        <v>5226767.0</v>
      </c>
      <c r="M27" s="25">
        <v>3362904.0</v>
      </c>
      <c r="N27" s="25">
        <v>3977336.0</v>
      </c>
      <c r="O27" s="25">
        <v>3534178.0</v>
      </c>
      <c r="P27" s="25">
        <v>4322684.0</v>
      </c>
      <c r="Q27" s="25">
        <v>2921371.0</v>
      </c>
      <c r="R27" s="25">
        <v>6369405.0</v>
      </c>
      <c r="S27" s="25">
        <v>3537040.0</v>
      </c>
      <c r="T27" s="25">
        <v>3698222.0</v>
      </c>
      <c r="U27" s="25">
        <v>2980938.0</v>
      </c>
      <c r="V27" s="25">
        <v>2398314.0</v>
      </c>
      <c r="W27" s="25">
        <v>2202348.0</v>
      </c>
      <c r="X27" s="25">
        <v>2983372.0</v>
      </c>
      <c r="Y27" s="25">
        <v>2302911.0</v>
      </c>
      <c r="Z27" s="25">
        <v>1736105.0</v>
      </c>
      <c r="AA27" s="25">
        <v>2334538.0</v>
      </c>
      <c r="AB27" s="25">
        <v>3732159.0</v>
      </c>
      <c r="AC27" s="25">
        <v>2548394.0</v>
      </c>
      <c r="AD27" s="25">
        <v>3218459.0</v>
      </c>
      <c r="AE27" s="25">
        <v>3439755.0</v>
      </c>
      <c r="AF27" s="25">
        <v>3457041.0</v>
      </c>
      <c r="AG27" s="25">
        <v>3658182.0</v>
      </c>
      <c r="AH27" s="25">
        <v>2868027.0</v>
      </c>
      <c r="AI27" s="25">
        <v>3637118.0</v>
      </c>
      <c r="AJ27" s="25">
        <v>2796945.0</v>
      </c>
      <c r="AK27" s="25">
        <v>1881165.0</v>
      </c>
      <c r="AL27" s="25">
        <v>2316412.0</v>
      </c>
      <c r="AM27" s="25">
        <v>2898725.0</v>
      </c>
      <c r="AN27" s="25">
        <v>2557230.0</v>
      </c>
      <c r="AO27" s="25">
        <v>3204430.0</v>
      </c>
      <c r="AP27" s="25">
        <v>3452393.0</v>
      </c>
      <c r="AQ27" s="25">
        <v>3978530.0</v>
      </c>
      <c r="AR27" s="25">
        <v>6402773.0</v>
      </c>
      <c r="AS27" s="25">
        <v>5732945.0</v>
      </c>
      <c r="AT27" s="25">
        <v>4044045.0</v>
      </c>
      <c r="AU27" s="25">
        <v>4378686.0</v>
      </c>
      <c r="AV27" s="25">
        <v>3809303.0</v>
      </c>
      <c r="AW27" s="25">
        <v>4014706.0</v>
      </c>
      <c r="AX27" s="25">
        <v>3769111.0</v>
      </c>
      <c r="AY27" s="25">
        <v>3826250.0</v>
      </c>
      <c r="AZ27" s="25">
        <v>4639972.0</v>
      </c>
      <c r="BA27" s="25">
        <v>6281007.0</v>
      </c>
      <c r="BB27" s="25"/>
      <c r="BC27" s="65">
        <f t="shared" si="1"/>
        <v>199512504</v>
      </c>
    </row>
    <row r="28" ht="11.25" customHeight="1">
      <c r="A28" s="23">
        <v>2019.0</v>
      </c>
      <c r="B28" s="25">
        <v>4981610.0</v>
      </c>
      <c r="C28" s="25">
        <v>3733208.0</v>
      </c>
      <c r="D28" s="25">
        <v>3757594.0</v>
      </c>
      <c r="E28" s="25">
        <v>3938020.0</v>
      </c>
      <c r="F28" s="25">
        <v>4945774.0</v>
      </c>
      <c r="G28" s="25">
        <v>5701885.0</v>
      </c>
      <c r="H28" s="25">
        <v>6042632.0</v>
      </c>
      <c r="I28" s="25">
        <v>5278020.0</v>
      </c>
      <c r="J28" s="25">
        <v>4939552.0</v>
      </c>
      <c r="K28" s="25">
        <v>4819143.0</v>
      </c>
      <c r="L28" s="25">
        <v>5100406.0</v>
      </c>
      <c r="M28" s="25">
        <v>2956258.0</v>
      </c>
      <c r="N28" s="25">
        <v>2743746.0</v>
      </c>
      <c r="O28" s="25">
        <v>3804225.0</v>
      </c>
      <c r="P28" s="25">
        <v>3940941.0</v>
      </c>
      <c r="Q28" s="25">
        <v>3396118.0</v>
      </c>
      <c r="R28" s="25">
        <v>6313839.0</v>
      </c>
      <c r="S28" s="25">
        <v>4831119.0</v>
      </c>
      <c r="T28" s="25">
        <v>4006656.0</v>
      </c>
      <c r="U28" s="25">
        <v>2824601.0</v>
      </c>
      <c r="V28" s="25">
        <v>2727595.0</v>
      </c>
      <c r="W28" s="25">
        <v>2855829.0</v>
      </c>
      <c r="X28" s="25">
        <v>3572104.0</v>
      </c>
      <c r="Y28" s="25">
        <v>2251913.0</v>
      </c>
      <c r="Z28" s="25">
        <v>1919383.0</v>
      </c>
      <c r="AA28" s="25">
        <v>3776649.0</v>
      </c>
      <c r="AB28" s="25">
        <v>3976925.0</v>
      </c>
      <c r="AC28" s="25">
        <v>2971759.0</v>
      </c>
      <c r="AD28" s="25">
        <v>5335553.0</v>
      </c>
      <c r="AE28" s="25">
        <v>4700096.0</v>
      </c>
      <c r="AF28" s="25">
        <v>3547163.0</v>
      </c>
      <c r="AG28" s="25">
        <v>4304660.0</v>
      </c>
      <c r="AH28" s="25">
        <v>4341736.0</v>
      </c>
      <c r="AI28" s="25">
        <v>2759191.0</v>
      </c>
      <c r="AJ28" s="25">
        <v>2880916.0</v>
      </c>
      <c r="AK28" s="25">
        <v>2357826.0</v>
      </c>
      <c r="AL28" s="25">
        <v>2368325.0</v>
      </c>
      <c r="AM28" s="25">
        <v>2600962.0</v>
      </c>
      <c r="AN28" s="25">
        <v>3041423.0</v>
      </c>
      <c r="AO28" s="25">
        <v>3099529.0</v>
      </c>
      <c r="AP28" s="25">
        <v>4026059.0</v>
      </c>
      <c r="AQ28" s="25">
        <v>5069047.0</v>
      </c>
      <c r="AR28" s="25">
        <v>6058059.0</v>
      </c>
      <c r="AS28" s="25">
        <v>5363769.0</v>
      </c>
      <c r="AT28" s="25">
        <v>4390927.0</v>
      </c>
      <c r="AU28" s="25">
        <v>3571976.0</v>
      </c>
      <c r="AV28" s="25">
        <v>5702273.0</v>
      </c>
      <c r="AW28" s="25">
        <v>4613092.0</v>
      </c>
      <c r="AX28" s="25">
        <v>4390783.0</v>
      </c>
      <c r="AY28" s="25">
        <v>3827543.0</v>
      </c>
      <c r="AZ28" s="25">
        <v>5924599.0</v>
      </c>
      <c r="BA28" s="25">
        <v>6120923.0</v>
      </c>
      <c r="BB28" s="25"/>
      <c r="BC28" s="65">
        <f t="shared" si="1"/>
        <v>212503934</v>
      </c>
    </row>
    <row r="29" ht="11.25" customHeight="1">
      <c r="A29" s="23">
        <v>2020.0</v>
      </c>
      <c r="B29" s="25">
        <v>4377072.0</v>
      </c>
      <c r="C29" s="25">
        <v>2728604.0</v>
      </c>
      <c r="D29" s="25">
        <v>3103180.0</v>
      </c>
      <c r="E29" s="25">
        <v>3290642.0</v>
      </c>
      <c r="F29" s="25">
        <v>3148511.0</v>
      </c>
      <c r="G29" s="25">
        <v>3643096.0</v>
      </c>
      <c r="H29" s="25">
        <v>4672262.0</v>
      </c>
      <c r="I29" s="25">
        <v>4808501.0</v>
      </c>
      <c r="J29" s="25">
        <v>4323203.0</v>
      </c>
      <c r="K29" s="25">
        <v>3197600.0</v>
      </c>
      <c r="L29" s="25">
        <v>967575.0</v>
      </c>
      <c r="M29" s="25">
        <v>0.0</v>
      </c>
      <c r="N29" s="25">
        <v>0.0</v>
      </c>
      <c r="O29" s="25">
        <v>0.0</v>
      </c>
      <c r="P29" s="25">
        <v>0.0</v>
      </c>
      <c r="Q29" s="25">
        <v>0.0</v>
      </c>
      <c r="R29" s="25">
        <v>0.0</v>
      </c>
      <c r="S29" s="25">
        <v>0.0</v>
      </c>
      <c r="T29" s="25">
        <v>0.0</v>
      </c>
      <c r="U29" s="25">
        <v>210.0</v>
      </c>
      <c r="V29" s="25">
        <v>920.0</v>
      </c>
      <c r="W29" s="25">
        <v>2816.0</v>
      </c>
      <c r="X29" s="25">
        <v>499.0</v>
      </c>
      <c r="Y29" s="25">
        <v>620.0</v>
      </c>
      <c r="Z29" s="25">
        <v>197400.0</v>
      </c>
      <c r="AA29" s="25">
        <v>913258.0</v>
      </c>
      <c r="AB29" s="25">
        <v>974874.0</v>
      </c>
      <c r="AC29" s="25">
        <v>1184074.0</v>
      </c>
      <c r="AD29" s="25">
        <v>1169624.0</v>
      </c>
      <c r="AE29" s="25">
        <v>1079077.0</v>
      </c>
      <c r="AF29" s="25">
        <v>1054017.0</v>
      </c>
      <c r="AG29" s="25">
        <v>1174054.0</v>
      </c>
      <c r="AH29" s="25">
        <v>1345531.0</v>
      </c>
      <c r="AI29" s="25">
        <v>1488087.0</v>
      </c>
      <c r="AJ29" s="25">
        <v>2311544.0</v>
      </c>
      <c r="AK29" s="25">
        <v>1268946.0</v>
      </c>
      <c r="AL29" s="25">
        <v>1128503.0</v>
      </c>
      <c r="AM29" s="25">
        <v>1247327.0</v>
      </c>
      <c r="AN29" s="25">
        <v>1506472.0</v>
      </c>
      <c r="AO29" s="25">
        <v>1458980.0</v>
      </c>
      <c r="AP29" s="25">
        <v>1373416.0</v>
      </c>
      <c r="AQ29" s="25">
        <v>1974676.0</v>
      </c>
      <c r="AR29" s="25">
        <v>3219681.0</v>
      </c>
      <c r="AS29" s="25">
        <v>883361.0</v>
      </c>
      <c r="AT29" s="25">
        <v>169.0</v>
      </c>
      <c r="AU29" s="25">
        <v>457.0</v>
      </c>
      <c r="AV29" s="25">
        <v>325.0</v>
      </c>
      <c r="AW29" s="25">
        <v>127.0</v>
      </c>
      <c r="AX29" s="25">
        <v>645.0</v>
      </c>
      <c r="AY29" s="25">
        <v>521.0</v>
      </c>
      <c r="AZ29" s="25">
        <v>572.0</v>
      </c>
      <c r="BA29" s="25">
        <v>30.0</v>
      </c>
      <c r="BB29" s="25">
        <v>37.0</v>
      </c>
      <c r="BC29" s="65">
        <f t="shared" si="1"/>
        <v>65221096</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13" width="9.71"/>
    <col customWidth="1" min="14" max="14" width="10.71"/>
  </cols>
  <sheetData>
    <row r="1" ht="11.25" customHeight="1">
      <c r="A1" s="57" t="s">
        <v>29</v>
      </c>
      <c r="B1" s="58" t="s">
        <v>41</v>
      </c>
      <c r="C1" s="58" t="s">
        <v>42</v>
      </c>
      <c r="D1" s="58" t="s">
        <v>43</v>
      </c>
      <c r="E1" s="58" t="s">
        <v>44</v>
      </c>
      <c r="F1" s="58" t="s">
        <v>45</v>
      </c>
      <c r="G1" s="58" t="s">
        <v>46</v>
      </c>
      <c r="H1" s="58" t="s">
        <v>47</v>
      </c>
      <c r="I1" s="58" t="s">
        <v>48</v>
      </c>
      <c r="J1" s="58" t="s">
        <v>49</v>
      </c>
      <c r="K1" s="58" t="s">
        <v>50</v>
      </c>
      <c r="L1" s="58" t="s">
        <v>51</v>
      </c>
      <c r="M1" s="58" t="s">
        <v>52</v>
      </c>
      <c r="N1" s="58" t="s">
        <v>53</v>
      </c>
    </row>
    <row r="2" ht="11.25" customHeight="1">
      <c r="A2" s="23">
        <v>1980.0</v>
      </c>
      <c r="B2" s="25">
        <v>3.385696013610648E7</v>
      </c>
      <c r="C2" s="25">
        <v>3.5807133699312605E7</v>
      </c>
      <c r="D2" s="25">
        <v>3.686359014386614E7</v>
      </c>
      <c r="E2" s="25">
        <v>3.435641360637969E7</v>
      </c>
      <c r="F2" s="25">
        <v>3.1719899322669018E7</v>
      </c>
      <c r="G2" s="25">
        <v>2.738899043687315E7</v>
      </c>
      <c r="H2" s="25">
        <v>3.0901293834809296E7</v>
      </c>
      <c r="I2" s="25">
        <v>3.2690892848159254E7</v>
      </c>
      <c r="J2" s="25">
        <v>3.506199339285959E7</v>
      </c>
      <c r="K2" s="25">
        <v>3.98598231286502E7</v>
      </c>
      <c r="L2" s="25">
        <v>4.122520226173362E7</v>
      </c>
      <c r="M2" s="25">
        <v>5.099035455067939E7</v>
      </c>
      <c r="N2" s="65">
        <f t="shared" ref="N2:N42" si="1">SUM(B2:M2)</f>
        <v>430722547.4</v>
      </c>
    </row>
    <row r="3" ht="11.25" customHeight="1">
      <c r="A3" s="23">
        <v>1981.0</v>
      </c>
      <c r="B3" s="25">
        <v>4.263716981448479E7</v>
      </c>
      <c r="C3" s="25">
        <v>4.159560763891536E7</v>
      </c>
      <c r="D3" s="25">
        <v>3.999893285687934E7</v>
      </c>
      <c r="E3" s="25">
        <v>3.954798866389108E7</v>
      </c>
      <c r="F3" s="25">
        <v>3.74247854661205E7</v>
      </c>
      <c r="G3" s="25">
        <v>3.360220258340105E7</v>
      </c>
      <c r="H3" s="25">
        <v>3.807760264773453E7</v>
      </c>
      <c r="I3" s="25">
        <v>4.064749671091245E7</v>
      </c>
      <c r="J3" s="25">
        <v>4.783853209890282E7</v>
      </c>
      <c r="K3" s="25">
        <v>5.267362037450626E7</v>
      </c>
      <c r="L3" s="25">
        <v>5.348176785978349E7</v>
      </c>
      <c r="M3" s="25">
        <v>6.179229736095507E7</v>
      </c>
      <c r="N3" s="65">
        <f t="shared" si="1"/>
        <v>529318004.1</v>
      </c>
    </row>
    <row r="4" ht="11.25" customHeight="1">
      <c r="A4" s="23">
        <v>1982.0</v>
      </c>
      <c r="B4" s="25">
        <v>5.766259068810913E7</v>
      </c>
      <c r="C4" s="25">
        <v>5.460211568746122E7</v>
      </c>
      <c r="D4" s="25">
        <v>5.449105657840377E7</v>
      </c>
      <c r="E4" s="25">
        <v>5.122299175098368E7</v>
      </c>
      <c r="F4" s="25">
        <v>4.3673472498959534E7</v>
      </c>
      <c r="G4" s="25">
        <v>3.64807296819761E7</v>
      </c>
      <c r="H4" s="25">
        <v>4.006994360910852E7</v>
      </c>
      <c r="I4" s="25">
        <v>4.978073257850743E7</v>
      </c>
      <c r="J4" s="25">
        <v>4.3830677925534755E7</v>
      </c>
      <c r="K4" s="25">
        <v>6.593984056881777E7</v>
      </c>
      <c r="L4" s="25">
        <v>6.222362136542487E7</v>
      </c>
      <c r="M4" s="25">
        <v>7.073413348740847E7</v>
      </c>
      <c r="N4" s="65">
        <f t="shared" si="1"/>
        <v>630711906.4</v>
      </c>
    </row>
    <row r="5" ht="11.25" customHeight="1">
      <c r="A5" s="23">
        <v>1983.0</v>
      </c>
      <c r="B5" s="25">
        <v>5.994263343481357E7</v>
      </c>
      <c r="C5" s="25">
        <v>5.577929650876506E7</v>
      </c>
      <c r="D5" s="25">
        <v>6.378927277245307E7</v>
      </c>
      <c r="E5" s="25">
        <v>6.221362070989409E7</v>
      </c>
      <c r="F5" s="25">
        <v>5.340295171787175E7</v>
      </c>
      <c r="G5" s="25">
        <v>3.745070179905085E7</v>
      </c>
      <c r="H5" s="25">
        <v>3.7729851194514275E7</v>
      </c>
      <c r="I5" s="25">
        <v>4.8292281353808254E7</v>
      </c>
      <c r="J5" s="25">
        <v>5.010404645426454E7</v>
      </c>
      <c r="K5" s="25">
        <v>6.792071736409551E7</v>
      </c>
      <c r="L5" s="25">
        <v>6.592176011537342E7</v>
      </c>
      <c r="M5" s="25">
        <v>6.879065243605907E7</v>
      </c>
      <c r="N5" s="65">
        <f t="shared" si="1"/>
        <v>671337785.9</v>
      </c>
    </row>
    <row r="6" ht="11.25" customHeight="1">
      <c r="A6" s="23">
        <v>1984.0</v>
      </c>
      <c r="B6" s="25">
        <v>5.781827162451197E7</v>
      </c>
      <c r="C6" s="25">
        <v>5.717928156876137E7</v>
      </c>
      <c r="D6" s="25">
        <v>6.269718899257116E7</v>
      </c>
      <c r="E6" s="25">
        <v>5.963954954364387E7</v>
      </c>
      <c r="F6" s="25">
        <v>5.28235844727627E7</v>
      </c>
      <c r="G6" s="25">
        <v>3.872714217547797E7</v>
      </c>
      <c r="H6" s="25">
        <v>4.031407546531251E7</v>
      </c>
      <c r="I6" s="25">
        <v>4.857983069012146E7</v>
      </c>
      <c r="J6" s="25">
        <v>5.6001216543157555E7</v>
      </c>
      <c r="K6" s="25">
        <v>6.801557114262062E7</v>
      </c>
      <c r="L6" s="25">
        <v>6.532513564151309E7</v>
      </c>
      <c r="M6" s="25">
        <v>7.549034464149328E7</v>
      </c>
      <c r="N6" s="65">
        <f t="shared" si="1"/>
        <v>682611192.5</v>
      </c>
    </row>
    <row r="7" ht="11.25" customHeight="1">
      <c r="A7" s="23">
        <v>1985.0</v>
      </c>
      <c r="B7" s="25">
        <v>5.08912779343768E7</v>
      </c>
      <c r="C7" s="25">
        <v>5.566236811254396E7</v>
      </c>
      <c r="D7" s="25">
        <v>6.513266875725086E7</v>
      </c>
      <c r="E7" s="25">
        <v>5.8193966982591845E7</v>
      </c>
      <c r="F7" s="25">
        <v>4.721864390501206E7</v>
      </c>
      <c r="G7" s="25">
        <v>4.0383775155993454E7</v>
      </c>
      <c r="H7" s="25">
        <v>4.113540979058079E7</v>
      </c>
      <c r="I7" s="25">
        <v>4.974829142763931E7</v>
      </c>
      <c r="J7" s="25">
        <v>5.38948589617917E7</v>
      </c>
      <c r="K7" s="25">
        <v>6.922055866466857E7</v>
      </c>
      <c r="L7" s="25">
        <v>6.344056089042422E7</v>
      </c>
      <c r="M7" s="25">
        <v>7.100445608477385E7</v>
      </c>
      <c r="N7" s="65">
        <f t="shared" si="1"/>
        <v>665926836.7</v>
      </c>
    </row>
    <row r="8" ht="11.25" customHeight="1">
      <c r="A8" s="23">
        <v>1986.0</v>
      </c>
      <c r="B8" s="25">
        <v>6.031503589412111E7</v>
      </c>
      <c r="C8" s="25">
        <v>6.010416841347832E7</v>
      </c>
      <c r="D8" s="25">
        <v>6.127616596819609E7</v>
      </c>
      <c r="E8" s="25">
        <v>6.6796375372166164E7</v>
      </c>
      <c r="F8" s="25">
        <v>5.0132981277736194E7</v>
      </c>
      <c r="G8" s="25">
        <v>3.489271400411917E7</v>
      </c>
      <c r="H8" s="25">
        <v>3.9431273696294114E7</v>
      </c>
      <c r="I8" s="25">
        <v>4.679603998432824E7</v>
      </c>
      <c r="J8" s="25">
        <v>5.054991409497879E7</v>
      </c>
      <c r="K8" s="25">
        <v>6.7508967813439E7</v>
      </c>
      <c r="L8" s="25">
        <v>6.401206176624382E7</v>
      </c>
      <c r="M8" s="25">
        <v>7.392455603034955E7</v>
      </c>
      <c r="N8" s="65">
        <f t="shared" si="1"/>
        <v>675740254.3</v>
      </c>
    </row>
    <row r="9" ht="11.25" customHeight="1">
      <c r="A9" s="23">
        <v>1987.0</v>
      </c>
      <c r="B9" s="25">
        <v>5.444335528091018E7</v>
      </c>
      <c r="C9" s="25">
        <v>6.0979728854177944E7</v>
      </c>
      <c r="D9" s="25">
        <v>5.637788757494775E7</v>
      </c>
      <c r="E9" s="25">
        <v>5.391676588556872E7</v>
      </c>
      <c r="F9" s="25">
        <v>3.869739937221495E7</v>
      </c>
      <c r="G9" s="25">
        <v>3.645935632975942E7</v>
      </c>
      <c r="H9" s="25">
        <v>3.33030671217778E7</v>
      </c>
      <c r="I9" s="25">
        <v>4.026149579926733E7</v>
      </c>
      <c r="J9" s="25">
        <v>4.046141744047247E7</v>
      </c>
      <c r="K9" s="25">
        <v>5.354498846723185E7</v>
      </c>
      <c r="L9" s="25">
        <v>5.171439591314675E7</v>
      </c>
      <c r="M9" s="25">
        <v>5.732357456357658E7</v>
      </c>
      <c r="N9" s="65">
        <f t="shared" si="1"/>
        <v>577483432.6</v>
      </c>
    </row>
    <row r="10" ht="11.25" customHeight="1">
      <c r="A10" s="23">
        <v>1988.0</v>
      </c>
      <c r="B10" s="25">
        <v>4.82288015830306E7</v>
      </c>
      <c r="C10" s="25">
        <v>5.0829795245724946E7</v>
      </c>
      <c r="D10" s="25">
        <v>4.968010098222902E7</v>
      </c>
      <c r="E10" s="25">
        <v>4.466057988557177E7</v>
      </c>
      <c r="F10" s="25">
        <v>3.3331331169573616E7</v>
      </c>
      <c r="G10" s="25">
        <v>3.1068286488291156E7</v>
      </c>
      <c r="H10" s="25">
        <v>3.421434636721615E7</v>
      </c>
      <c r="I10" s="25">
        <v>3.744131093958903E7</v>
      </c>
      <c r="J10" s="25">
        <v>3.95997603501449E7</v>
      </c>
      <c r="K10" s="25">
        <v>7.088569830034591E7</v>
      </c>
      <c r="L10" s="25">
        <v>5.56997028768654E7</v>
      </c>
      <c r="M10" s="25">
        <v>5.80880454054153E7</v>
      </c>
      <c r="N10" s="65">
        <f t="shared" si="1"/>
        <v>553727759.6</v>
      </c>
    </row>
    <row r="11" ht="11.25" customHeight="1">
      <c r="A11" s="23">
        <v>1989.0</v>
      </c>
      <c r="B11" s="25">
        <v>5.322266551008679E7</v>
      </c>
      <c r="C11" s="25">
        <v>5.137402299236078E7</v>
      </c>
      <c r="D11" s="25">
        <v>5.536368999797243E7</v>
      </c>
      <c r="E11" s="25">
        <v>5.417992337912393E7</v>
      </c>
      <c r="F11" s="25">
        <v>3.34017626155373E7</v>
      </c>
      <c r="G11" s="25">
        <v>2.9310838972676564E7</v>
      </c>
      <c r="H11" s="25">
        <v>3.1343472209306404E7</v>
      </c>
      <c r="I11" s="25">
        <v>4.225062008637761E7</v>
      </c>
      <c r="J11" s="25">
        <v>4.187768405550974E7</v>
      </c>
      <c r="K11" s="25">
        <v>5.7120725901240475E7</v>
      </c>
      <c r="L11" s="25">
        <v>5.132565091919135E7</v>
      </c>
      <c r="M11" s="25">
        <v>6.0064714607817285E7</v>
      </c>
      <c r="N11" s="65">
        <f t="shared" si="1"/>
        <v>560835771.2</v>
      </c>
    </row>
    <row r="12" ht="11.25" customHeight="1">
      <c r="A12" s="23">
        <v>1990.0</v>
      </c>
      <c r="B12" s="25">
        <v>4.647176567976255E7</v>
      </c>
      <c r="C12" s="25">
        <v>6.246133511800316E7</v>
      </c>
      <c r="D12" s="25">
        <v>4.939360354413475E7</v>
      </c>
      <c r="E12" s="25">
        <v>6.192689459827397E7</v>
      </c>
      <c r="F12" s="25">
        <v>3.313953506098723E7</v>
      </c>
      <c r="G12" s="25">
        <v>2.9682646880816884E7</v>
      </c>
      <c r="H12" s="25">
        <v>3.151592253760536E7</v>
      </c>
      <c r="I12" s="25">
        <v>4.129134989031293E7</v>
      </c>
      <c r="J12" s="25">
        <v>5.225958408859117E7</v>
      </c>
      <c r="K12" s="25">
        <v>5.6296617003858484E7</v>
      </c>
      <c r="L12" s="25">
        <v>5.512218026486492E7</v>
      </c>
      <c r="M12" s="25">
        <v>6.372621985892368E7</v>
      </c>
      <c r="N12" s="65">
        <f t="shared" si="1"/>
        <v>583287654.5</v>
      </c>
    </row>
    <row r="13" ht="11.25" customHeight="1">
      <c r="A13" s="23">
        <v>1991.0</v>
      </c>
      <c r="B13" s="25">
        <v>5.102793323342841E7</v>
      </c>
      <c r="C13" s="25">
        <v>5.375902688743317E7</v>
      </c>
      <c r="D13" s="25">
        <v>5.743449646851852E7</v>
      </c>
      <c r="E13" s="25">
        <v>5.399256353693916E7</v>
      </c>
      <c r="F13" s="25">
        <v>4.625710221859055E7</v>
      </c>
      <c r="G13" s="25">
        <v>3.257635790150879E7</v>
      </c>
      <c r="H13" s="25">
        <v>3.182330549106115E7</v>
      </c>
      <c r="I13" s="25">
        <v>4.618599999695102E7</v>
      </c>
      <c r="J13" s="25">
        <v>4.498935143614597E7</v>
      </c>
      <c r="K13" s="25">
        <v>6.5960970002606876E7</v>
      </c>
      <c r="L13" s="25">
        <v>5.595229565352607E7</v>
      </c>
      <c r="M13" s="25">
        <v>5.172892430448947E7</v>
      </c>
      <c r="N13" s="65">
        <f t="shared" si="1"/>
        <v>591688327.1</v>
      </c>
    </row>
    <row r="14" ht="11.25" customHeight="1">
      <c r="A14" s="23">
        <v>1992.0</v>
      </c>
      <c r="B14" s="25">
        <v>5.0422969798325196E7</v>
      </c>
      <c r="C14" s="25">
        <v>5.478712781478054E7</v>
      </c>
      <c r="D14" s="25">
        <v>5.023393301695081E7</v>
      </c>
      <c r="E14" s="25">
        <v>5.4547935306735046E7</v>
      </c>
      <c r="F14" s="25">
        <v>4.154098515603919E7</v>
      </c>
      <c r="G14" s="25">
        <v>3.709770609963763E7</v>
      </c>
      <c r="H14" s="25">
        <v>3.876991936971478E7</v>
      </c>
      <c r="I14" s="25">
        <v>5.098276258962097E7</v>
      </c>
      <c r="J14" s="25">
        <v>4.83353329562761E7</v>
      </c>
      <c r="K14" s="25">
        <v>5.860658549264662E7</v>
      </c>
      <c r="L14" s="25">
        <v>5.062496474616476E7</v>
      </c>
      <c r="M14" s="25">
        <v>6.487345969324209E7</v>
      </c>
      <c r="N14" s="65">
        <f t="shared" si="1"/>
        <v>600823682</v>
      </c>
    </row>
    <row r="15" ht="11.25" customHeight="1">
      <c r="A15" s="23">
        <v>1993.0</v>
      </c>
      <c r="B15" s="25">
        <v>5.73220500734042E7</v>
      </c>
      <c r="C15" s="25">
        <v>6.07744105177626E7</v>
      </c>
      <c r="D15" s="25">
        <v>5.574313560187634E7</v>
      </c>
      <c r="E15" s="25">
        <v>5.907155499522072E7</v>
      </c>
      <c r="F15" s="25">
        <v>4.847893993051374E7</v>
      </c>
      <c r="G15" s="25">
        <v>4.289153099974541E7</v>
      </c>
      <c r="H15" s="25">
        <v>4.583913274803074E7</v>
      </c>
      <c r="I15" s="25">
        <v>4.875929367321333E7</v>
      </c>
      <c r="J15" s="25">
        <v>5.278897854584981E7</v>
      </c>
      <c r="K15" s="25">
        <v>8.746686139487801E7</v>
      </c>
      <c r="L15" s="25">
        <v>6.1778439745288186E7</v>
      </c>
      <c r="M15" s="25">
        <v>6.80059820994364E7</v>
      </c>
      <c r="N15" s="65">
        <f t="shared" si="1"/>
        <v>688920310.3</v>
      </c>
    </row>
    <row r="16" ht="11.25" customHeight="1">
      <c r="A16" s="23">
        <v>1994.0</v>
      </c>
      <c r="B16" s="25">
        <v>5.127886873682269E7</v>
      </c>
      <c r="C16" s="25">
        <v>6.168688679288429E7</v>
      </c>
      <c r="D16" s="25">
        <v>6.140912773245807E7</v>
      </c>
      <c r="E16" s="25">
        <v>5.938633065886941E7</v>
      </c>
      <c r="F16" s="25">
        <v>4.723468398080972E7</v>
      </c>
      <c r="G16" s="25">
        <v>3.7040100341943145E7</v>
      </c>
      <c r="H16" s="25">
        <v>3.0736597978221133E7</v>
      </c>
      <c r="I16" s="25">
        <v>4.641267857496757E7</v>
      </c>
      <c r="J16" s="25">
        <v>5.244370255977145E7</v>
      </c>
      <c r="K16" s="25">
        <v>6.072354437867116E7</v>
      </c>
      <c r="L16" s="25">
        <v>6.390351013862189E7</v>
      </c>
      <c r="M16" s="25">
        <v>8.126313904722413E7</v>
      </c>
      <c r="N16" s="65">
        <f t="shared" si="1"/>
        <v>653519170.9</v>
      </c>
    </row>
    <row r="17" ht="11.25" customHeight="1">
      <c r="A17" s="23">
        <v>1995.0</v>
      </c>
      <c r="B17" s="25">
        <v>6.379049236459097E7</v>
      </c>
      <c r="C17" s="25">
        <v>7.355646376210636E7</v>
      </c>
      <c r="D17" s="25">
        <v>5.759882400828103E7</v>
      </c>
      <c r="E17" s="25">
        <v>6.198273682573705E7</v>
      </c>
      <c r="F17" s="25">
        <v>4.066492331052188E7</v>
      </c>
      <c r="G17" s="25">
        <v>3.965764097341747E7</v>
      </c>
      <c r="H17" s="25">
        <v>3.461495250450868E7</v>
      </c>
      <c r="I17" s="25">
        <v>5.0717138013619795E7</v>
      </c>
      <c r="J17" s="25">
        <v>4.660336424491239E7</v>
      </c>
      <c r="K17" s="25">
        <v>7.566673882586816E7</v>
      </c>
      <c r="L17" s="25">
        <v>6.4439375446866184E7</v>
      </c>
      <c r="M17" s="25">
        <v>8.083387478142622E7</v>
      </c>
      <c r="N17" s="65">
        <f t="shared" si="1"/>
        <v>690126525.1</v>
      </c>
    </row>
    <row r="18" ht="11.25" customHeight="1">
      <c r="A18" s="23">
        <v>1996.0</v>
      </c>
      <c r="B18" s="25">
        <v>6.372430823536125E7</v>
      </c>
      <c r="C18" s="25">
        <v>7.338069021945909E7</v>
      </c>
      <c r="D18" s="25">
        <v>6.856875916735831E7</v>
      </c>
      <c r="E18" s="25">
        <v>6.258640241879967E7</v>
      </c>
      <c r="F18" s="25">
        <v>5.433010998761026E7</v>
      </c>
      <c r="G18" s="25">
        <v>3.707757309440362E7</v>
      </c>
      <c r="H18" s="25">
        <v>4.05068089175706E7</v>
      </c>
      <c r="I18" s="25">
        <v>5.402820637851044E7</v>
      </c>
      <c r="J18" s="25">
        <v>4.854729783028025E7</v>
      </c>
      <c r="K18" s="25">
        <v>7.881868216971539E7</v>
      </c>
      <c r="L18" s="25">
        <v>6.815126836493419E7</v>
      </c>
      <c r="M18" s="25">
        <v>7.625826390188032E7</v>
      </c>
      <c r="N18" s="65">
        <f t="shared" si="1"/>
        <v>725978370.7</v>
      </c>
    </row>
    <row r="19" ht="11.25" customHeight="1">
      <c r="A19" s="23">
        <v>1997.0</v>
      </c>
      <c r="B19" s="25">
        <v>5.692065166E7</v>
      </c>
      <c r="C19" s="25">
        <v>6.538346788E7</v>
      </c>
      <c r="D19" s="25">
        <v>6.949983417E7</v>
      </c>
      <c r="E19" s="25">
        <v>6.567291626E7</v>
      </c>
      <c r="F19" s="25">
        <v>6.771289526E7</v>
      </c>
      <c r="G19" s="25">
        <v>5.071140987E7</v>
      </c>
      <c r="H19" s="25">
        <v>4.858191362E7</v>
      </c>
      <c r="I19" s="25">
        <v>6.184882358E7</v>
      </c>
      <c r="J19" s="25">
        <v>4.681588225E7</v>
      </c>
      <c r="K19" s="25">
        <v>7.514862997E7</v>
      </c>
      <c r="L19" s="25">
        <v>9.31216161E7</v>
      </c>
      <c r="M19" s="25">
        <v>8.875303061E7</v>
      </c>
      <c r="N19" s="65">
        <f t="shared" si="1"/>
        <v>790171071.2</v>
      </c>
    </row>
    <row r="20" ht="11.25" customHeight="1">
      <c r="A20" s="23">
        <v>1998.0</v>
      </c>
      <c r="B20" s="25">
        <v>9.452084333E7</v>
      </c>
      <c r="C20" s="25">
        <v>1.1231153637E8</v>
      </c>
      <c r="D20" s="25">
        <v>8.207136735E7</v>
      </c>
      <c r="E20" s="25">
        <v>9.552879537E7</v>
      </c>
      <c r="F20" s="25">
        <v>6.302586457E7</v>
      </c>
      <c r="G20" s="25">
        <v>4.546716115E7</v>
      </c>
      <c r="H20" s="25">
        <v>5.101570468E7</v>
      </c>
      <c r="I20" s="25">
        <v>6.566482021E7</v>
      </c>
      <c r="J20" s="25">
        <v>6.004002612E7</v>
      </c>
      <c r="K20" s="25">
        <v>8.776391943E7</v>
      </c>
      <c r="L20" s="25">
        <v>7.578744941E7</v>
      </c>
      <c r="M20" s="25">
        <v>8.382852723E7</v>
      </c>
      <c r="N20" s="65">
        <f t="shared" si="1"/>
        <v>917026015.2</v>
      </c>
    </row>
    <row r="21" ht="11.25" customHeight="1">
      <c r="A21" s="23">
        <v>1999.0</v>
      </c>
      <c r="B21" s="25">
        <v>6.832318531E7</v>
      </c>
      <c r="C21" s="25">
        <v>9.781552922E7</v>
      </c>
      <c r="D21" s="25">
        <v>6.698647768E7</v>
      </c>
      <c r="E21" s="25">
        <v>6.290130734E7</v>
      </c>
      <c r="F21" s="25">
        <v>4.627378867E7</v>
      </c>
      <c r="G21" s="25">
        <v>5.241255091E7</v>
      </c>
      <c r="H21" s="25">
        <v>5.224967707E7</v>
      </c>
      <c r="I21" s="25">
        <v>6.923825236E7</v>
      </c>
      <c r="J21" s="25">
        <v>5.387376078E7</v>
      </c>
      <c r="K21" s="25">
        <v>8.001713443E7</v>
      </c>
      <c r="L21" s="25">
        <v>7.896273039E7</v>
      </c>
      <c r="M21" s="25">
        <v>9.49115446E7</v>
      </c>
      <c r="N21" s="65">
        <f t="shared" si="1"/>
        <v>823965938.8</v>
      </c>
    </row>
    <row r="22" ht="11.25" customHeight="1">
      <c r="A22" s="23">
        <v>2000.0</v>
      </c>
      <c r="B22" s="25">
        <v>8.218774497E7</v>
      </c>
      <c r="C22" s="25">
        <v>9.388871915E7</v>
      </c>
      <c r="D22" s="25">
        <v>7.355749295E7</v>
      </c>
      <c r="E22" s="25">
        <v>1.1443814823E8</v>
      </c>
      <c r="F22" s="25">
        <v>5.276098187E7</v>
      </c>
      <c r="G22" s="25">
        <v>5.27266823E7</v>
      </c>
      <c r="H22" s="25">
        <v>6.088582977E7</v>
      </c>
      <c r="I22" s="25">
        <v>6.720452258E7</v>
      </c>
      <c r="J22" s="25">
        <v>5.813092864E7</v>
      </c>
      <c r="K22" s="25">
        <v>7.421346246E7</v>
      </c>
      <c r="L22" s="25">
        <v>7.554940378E7</v>
      </c>
      <c r="M22" s="25">
        <v>8.840722869E7</v>
      </c>
      <c r="N22" s="65">
        <f t="shared" si="1"/>
        <v>893951145.4</v>
      </c>
    </row>
    <row r="23" ht="11.25" customHeight="1">
      <c r="A23" s="23">
        <v>2001.0</v>
      </c>
      <c r="B23" s="25">
        <v>8.962946266E7</v>
      </c>
      <c r="C23" s="25">
        <v>1.2382047903E8</v>
      </c>
      <c r="D23" s="25">
        <v>9.335095955E7</v>
      </c>
      <c r="E23" s="25">
        <v>9.432183405E7</v>
      </c>
      <c r="F23" s="25">
        <v>5.772648531E7</v>
      </c>
      <c r="G23" s="25">
        <v>5.532092169E7</v>
      </c>
      <c r="H23" s="25">
        <v>6.402793083E7</v>
      </c>
      <c r="I23" s="25">
        <v>7.731249744E7</v>
      </c>
      <c r="J23" s="25">
        <v>7.105815146E7</v>
      </c>
      <c r="K23" s="25">
        <v>8.385468934E7</v>
      </c>
      <c r="L23" s="25">
        <v>7.788104882E7</v>
      </c>
      <c r="M23" s="25">
        <v>1.3270297931E8</v>
      </c>
      <c r="N23" s="65">
        <f t="shared" si="1"/>
        <v>1021007439</v>
      </c>
    </row>
    <row r="24" ht="11.25" customHeight="1">
      <c r="A24" s="23">
        <v>2002.0</v>
      </c>
      <c r="B24" s="25">
        <v>9.057476432E7</v>
      </c>
      <c r="C24" s="25">
        <v>1.3101786397E8</v>
      </c>
      <c r="D24" s="25">
        <v>7.752958283E7</v>
      </c>
      <c r="E24" s="25">
        <v>8.247294434E7</v>
      </c>
      <c r="F24" s="25">
        <v>7.463994501E7</v>
      </c>
      <c r="G24" s="25">
        <v>7.3864068E7</v>
      </c>
      <c r="H24" s="25">
        <v>6.840593012E7</v>
      </c>
      <c r="I24" s="25">
        <v>7.437322444E7</v>
      </c>
      <c r="J24" s="25">
        <v>5.477412543E7</v>
      </c>
      <c r="K24" s="25">
        <v>9.129324059E7</v>
      </c>
      <c r="L24" s="25">
        <v>8.62564255E7</v>
      </c>
      <c r="M24" s="25">
        <v>1.248067519E8</v>
      </c>
      <c r="N24" s="65">
        <f t="shared" si="1"/>
        <v>1030008866</v>
      </c>
    </row>
    <row r="25" ht="11.25" customHeight="1">
      <c r="A25" s="23">
        <v>2003.0</v>
      </c>
      <c r="B25" s="25">
        <v>8.083370838E7</v>
      </c>
      <c r="C25" s="25">
        <v>1.0928041184E8</v>
      </c>
      <c r="D25" s="25">
        <v>8.362795616E7</v>
      </c>
      <c r="E25" s="25">
        <v>7.12439058E7</v>
      </c>
      <c r="F25" s="25">
        <v>8.261630214E7</v>
      </c>
      <c r="G25" s="25">
        <v>5.594519389E7</v>
      </c>
      <c r="H25" s="25">
        <v>5.909688658E7</v>
      </c>
      <c r="I25" s="25">
        <v>7.95788274E7</v>
      </c>
      <c r="J25" s="25">
        <v>6.477850647E7</v>
      </c>
      <c r="K25" s="25">
        <v>8.447202208E7</v>
      </c>
      <c r="L25" s="25">
        <v>1.0116976361E8</v>
      </c>
      <c r="M25" s="25">
        <v>1.2346283232E8</v>
      </c>
      <c r="N25" s="65">
        <f t="shared" si="1"/>
        <v>996106316.7</v>
      </c>
    </row>
    <row r="26" ht="11.25" customHeight="1">
      <c r="A26" s="23">
        <v>2004.0</v>
      </c>
      <c r="B26" s="25">
        <v>8.906826680225E7</v>
      </c>
      <c r="C26" s="25">
        <v>1.1787182034932E8</v>
      </c>
      <c r="D26" s="25">
        <v>8.393295504896E7</v>
      </c>
      <c r="E26" s="25">
        <v>1.0310256312194002E8</v>
      </c>
      <c r="F26" s="25">
        <v>9.023097989072001E7</v>
      </c>
      <c r="G26" s="25">
        <v>1.009859475676E8</v>
      </c>
      <c r="H26" s="25">
        <v>9.779182179061E7</v>
      </c>
      <c r="I26" s="25">
        <v>8.94176985986E7</v>
      </c>
      <c r="J26" s="25">
        <v>5.879198394934E7</v>
      </c>
      <c r="K26" s="25">
        <v>1.0298977172838E8</v>
      </c>
      <c r="L26" s="25">
        <v>8.876297847228E7</v>
      </c>
      <c r="M26" s="25">
        <v>1.1689276509E8</v>
      </c>
      <c r="N26" s="65">
        <f t="shared" si="1"/>
        <v>1139839552</v>
      </c>
    </row>
    <row r="27" ht="11.25" customHeight="1">
      <c r="A27" s="23">
        <v>2005.0</v>
      </c>
      <c r="B27" s="25">
        <v>8.44764826669813E7</v>
      </c>
      <c r="C27" s="25">
        <v>1.0039101378229806E8</v>
      </c>
      <c r="D27" s="25">
        <v>7.902134202871557E7</v>
      </c>
      <c r="E27" s="25">
        <v>9.293917287506436E7</v>
      </c>
      <c r="F27" s="25">
        <v>8.289104997694077E7</v>
      </c>
      <c r="G27" s="25">
        <v>6.829121175401089E7</v>
      </c>
      <c r="H27" s="25">
        <v>8.844959831156759E7</v>
      </c>
      <c r="I27" s="25">
        <v>7.46279673898485E7</v>
      </c>
      <c r="J27" s="25">
        <v>4.696946139702623E7</v>
      </c>
      <c r="K27" s="25">
        <v>8.764337555492747E7</v>
      </c>
      <c r="L27" s="25">
        <v>8.616495206291696E7</v>
      </c>
      <c r="M27" s="25">
        <v>1.3993624325970238E8</v>
      </c>
      <c r="N27" s="65">
        <f t="shared" si="1"/>
        <v>1031801871</v>
      </c>
    </row>
    <row r="28" ht="11.25" customHeight="1">
      <c r="A28" s="23">
        <v>2006.0</v>
      </c>
      <c r="B28" s="25">
        <v>8.419968534E7</v>
      </c>
      <c r="C28" s="25">
        <v>1.3868778610000002E8</v>
      </c>
      <c r="D28" s="25">
        <v>8.212128875336128E7</v>
      </c>
      <c r="E28" s="25">
        <v>1.2629355292105566E8</v>
      </c>
      <c r="F28" s="25">
        <v>1.1185627347631028E8</v>
      </c>
      <c r="G28" s="25">
        <v>6.6258604650706574E7</v>
      </c>
      <c r="H28" s="25">
        <v>6.1847135044139534E7</v>
      </c>
      <c r="I28" s="25">
        <v>9.202586675217856E7</v>
      </c>
      <c r="J28" s="25">
        <v>5.633448076643407E7</v>
      </c>
      <c r="K28" s="25">
        <v>8.023420618581407E7</v>
      </c>
      <c r="L28" s="25">
        <v>1.0065018911833411E8</v>
      </c>
      <c r="M28" s="25">
        <v>1.2014024414166588E8</v>
      </c>
      <c r="N28" s="65">
        <f t="shared" si="1"/>
        <v>1120649313</v>
      </c>
    </row>
    <row r="29" ht="11.25" customHeight="1">
      <c r="A29" s="23">
        <v>2007.0</v>
      </c>
      <c r="B29" s="25">
        <v>9.06972626727423E7</v>
      </c>
      <c r="C29" s="25">
        <v>1.1994288557772838E8</v>
      </c>
      <c r="D29" s="25">
        <v>9.830269255111381E7</v>
      </c>
      <c r="E29" s="25">
        <v>7.368542305861378E7</v>
      </c>
      <c r="F29" s="25">
        <v>9.653070057595122E7</v>
      </c>
      <c r="G29" s="25">
        <v>7.768357442226684E7</v>
      </c>
      <c r="H29" s="25">
        <v>1.0034451726158369E8</v>
      </c>
      <c r="I29" s="25">
        <v>9.958350943727864E7</v>
      </c>
      <c r="J29" s="25">
        <v>5.3158052934149206E7</v>
      </c>
      <c r="K29" s="25">
        <v>6.952344794994695E7</v>
      </c>
      <c r="L29" s="25">
        <v>7.825569309777507E7</v>
      </c>
      <c r="M29" s="25">
        <v>1.0416148899085015E8</v>
      </c>
      <c r="N29" s="65">
        <f t="shared" si="1"/>
        <v>1061869249</v>
      </c>
    </row>
    <row r="30" ht="11.25" customHeight="1">
      <c r="A30" s="23">
        <v>2008.0</v>
      </c>
      <c r="B30" s="25">
        <v>8.861831442287436E7</v>
      </c>
      <c r="C30" s="25">
        <v>1.2661424637598404E8</v>
      </c>
      <c r="D30" s="25">
        <v>1.571419425249839E8</v>
      </c>
      <c r="E30" s="25">
        <v>9.585577491128443E7</v>
      </c>
      <c r="F30" s="25">
        <v>7.344617402440397E7</v>
      </c>
      <c r="G30" s="25">
        <v>6.367409421328145E7</v>
      </c>
      <c r="H30" s="25">
        <v>8.185940144268093E7</v>
      </c>
      <c r="I30" s="25">
        <v>9.172628040553775E7</v>
      </c>
      <c r="J30" s="25">
        <v>5.657839780896916E7</v>
      </c>
      <c r="K30" s="25">
        <v>8.931737667063707E7</v>
      </c>
      <c r="L30" s="25">
        <v>1.109983491014093E8</v>
      </c>
      <c r="M30" s="25">
        <v>1.0706287864795367E8</v>
      </c>
      <c r="N30" s="65">
        <f t="shared" si="1"/>
        <v>1142893231</v>
      </c>
    </row>
    <row r="31" ht="11.25" customHeight="1">
      <c r="A31" s="23">
        <v>2009.0</v>
      </c>
      <c r="B31" s="25">
        <v>9.158557501312566E7</v>
      </c>
      <c r="C31" s="25">
        <v>1.1726861037936233E8</v>
      </c>
      <c r="D31" s="25">
        <v>1.00841114417512E8</v>
      </c>
      <c r="E31" s="25">
        <v>1.0733310512335263E8</v>
      </c>
      <c r="F31" s="25">
        <v>8.832005586527027E7</v>
      </c>
      <c r="G31" s="25">
        <v>6.635312175137708E7</v>
      </c>
      <c r="H31" s="25">
        <v>1.2986364692717686E8</v>
      </c>
      <c r="I31" s="25">
        <v>9.839091913915427E7</v>
      </c>
      <c r="J31" s="25">
        <v>6.220867729355111E7</v>
      </c>
      <c r="K31" s="25">
        <v>9.676625037936929E7</v>
      </c>
      <c r="L31" s="25">
        <v>1.3111281563059393E8</v>
      </c>
      <c r="M31" s="25">
        <v>1.471917882601546E8</v>
      </c>
      <c r="N31" s="65">
        <f t="shared" si="1"/>
        <v>1237235680</v>
      </c>
    </row>
    <row r="32" ht="11.25" customHeight="1">
      <c r="A32" s="23">
        <v>2010.0</v>
      </c>
      <c r="B32" s="25">
        <v>1.2643819703630362E8</v>
      </c>
      <c r="C32" s="25">
        <v>1.3139509784442014E8</v>
      </c>
      <c r="D32" s="25">
        <v>1.0838949002774037E8</v>
      </c>
      <c r="E32" s="25">
        <v>1.2063705979662034E8</v>
      </c>
      <c r="F32" s="25">
        <v>9.702347030346133E7</v>
      </c>
      <c r="G32" s="25">
        <v>6.481970945815563E7</v>
      </c>
      <c r="H32" s="25">
        <v>1.2131904497474691E8</v>
      </c>
      <c r="I32" s="25">
        <v>1.1202494319855171E8</v>
      </c>
      <c r="J32" s="25">
        <v>6.84644903487072E7</v>
      </c>
      <c r="K32" s="25">
        <v>1.1920489721395102E8</v>
      </c>
      <c r="L32" s="25">
        <v>1.199539179773418E8</v>
      </c>
      <c r="M32" s="25">
        <v>1.2027359826E8</v>
      </c>
      <c r="N32" s="65">
        <f t="shared" si="1"/>
        <v>1309943916</v>
      </c>
    </row>
    <row r="33" ht="11.25" customHeight="1">
      <c r="A33" s="23">
        <v>2011.0</v>
      </c>
      <c r="B33" s="25">
        <v>8.843695216838667E7</v>
      </c>
      <c r="C33" s="25">
        <v>1.367223221647987E8</v>
      </c>
      <c r="D33" s="25">
        <v>9.876670005763158E7</v>
      </c>
      <c r="E33" s="25">
        <v>8.651313218941727E7</v>
      </c>
      <c r="F33" s="25">
        <v>9.86921356097658E7</v>
      </c>
      <c r="G33" s="25">
        <v>9.257778145951346E7</v>
      </c>
      <c r="H33" s="25">
        <v>1.3458633257068884E8</v>
      </c>
      <c r="I33" s="25">
        <v>1.1484962133808821E8</v>
      </c>
      <c r="J33" s="25">
        <v>7.045978048477326E7</v>
      </c>
      <c r="K33" s="25">
        <v>1.2300383550318167E8</v>
      </c>
      <c r="L33" s="25">
        <v>1.703665331117489E8</v>
      </c>
      <c r="M33" s="25">
        <v>1.597604847220057E8</v>
      </c>
      <c r="N33" s="65">
        <f t="shared" si="1"/>
        <v>1374735611</v>
      </c>
    </row>
    <row r="34" ht="11.25" customHeight="1">
      <c r="A34" s="23">
        <v>2012.0</v>
      </c>
      <c r="B34" s="61">
        <v>9.809960872E7</v>
      </c>
      <c r="C34" s="61">
        <v>1.1268671505553357E8</v>
      </c>
      <c r="D34" s="61">
        <v>9.617938622242893E7</v>
      </c>
      <c r="E34" s="61">
        <v>1.3756688219439614E8</v>
      </c>
      <c r="F34" s="61">
        <v>1.0482744153381272E8</v>
      </c>
      <c r="G34" s="61">
        <v>9.337937056144357E7</v>
      </c>
      <c r="H34" s="61">
        <v>1.1297674258238512E8</v>
      </c>
      <c r="I34" s="61">
        <v>9.390339515087606E7</v>
      </c>
      <c r="J34" s="61">
        <v>7.145743808740182E7</v>
      </c>
      <c r="K34" s="61">
        <v>1.172825589581605E8</v>
      </c>
      <c r="L34" s="61">
        <v>1.4627082950337642E8</v>
      </c>
      <c r="M34" s="61">
        <v>1.2184849496018526E8</v>
      </c>
      <c r="N34" s="65">
        <f t="shared" si="1"/>
        <v>1306478864</v>
      </c>
    </row>
    <row r="35" ht="11.25" customHeight="1">
      <c r="A35" s="23">
        <v>2013.0</v>
      </c>
      <c r="B35" s="61">
        <v>9.285655412775144E7</v>
      </c>
      <c r="C35" s="61">
        <v>9.097924002374241E7</v>
      </c>
      <c r="D35" s="61">
        <v>1.1507952861537476E8</v>
      </c>
      <c r="E35" s="61">
        <v>1.0766761535313138E8</v>
      </c>
      <c r="F35" s="61">
        <v>1.1263157678602035E8</v>
      </c>
      <c r="G35" s="61">
        <v>8.594144450012866E7</v>
      </c>
      <c r="H35" s="61">
        <v>8.653575437421447E7</v>
      </c>
      <c r="I35" s="61">
        <v>9.939340088644901E7</v>
      </c>
      <c r="J35" s="61">
        <v>6.5395833267124385E7</v>
      </c>
      <c r="K35" s="61">
        <v>1.18714266029309E8</v>
      </c>
      <c r="L35" s="61">
        <v>1.2302811785517088E8</v>
      </c>
      <c r="M35" s="61">
        <v>1.5265020717158324E8</v>
      </c>
      <c r="N35" s="65">
        <f t="shared" si="1"/>
        <v>1250873539</v>
      </c>
    </row>
    <row r="36" ht="11.25" customHeight="1">
      <c r="A36" s="23">
        <v>2014.0</v>
      </c>
      <c r="B36" s="61">
        <v>1.1187002981683019E8</v>
      </c>
      <c r="C36" s="61">
        <v>1.088538976152812E8</v>
      </c>
      <c r="D36" s="61">
        <v>1.2701500089342758E8</v>
      </c>
      <c r="E36" s="61">
        <v>1.2223186488017231E8</v>
      </c>
      <c r="F36" s="61">
        <v>1.2958875906936981E8</v>
      </c>
      <c r="G36" s="61">
        <v>6.873934755545571E7</v>
      </c>
      <c r="H36" s="61">
        <v>9.884264628902592E7</v>
      </c>
      <c r="I36" s="61">
        <v>1.3191984403929242E8</v>
      </c>
      <c r="J36" s="61">
        <v>6.063569412114483E7</v>
      </c>
      <c r="K36" s="61">
        <v>1.2040977525557595E8</v>
      </c>
      <c r="L36" s="61">
        <v>1.105317970077264E8</v>
      </c>
      <c r="M36" s="61">
        <v>1.4267075240669766E8</v>
      </c>
      <c r="N36" s="65">
        <f t="shared" si="1"/>
        <v>1333309409</v>
      </c>
    </row>
    <row r="37" ht="11.25" customHeight="1">
      <c r="A37" s="23">
        <v>2015.0</v>
      </c>
      <c r="B37" s="61">
        <v>1.0858525173755433E8</v>
      </c>
      <c r="C37" s="61">
        <v>1.457397383703838E8</v>
      </c>
      <c r="D37" s="61">
        <v>1.0237243467206186E8</v>
      </c>
      <c r="E37" s="61">
        <v>1.1675174622342958E8</v>
      </c>
      <c r="F37" s="61">
        <v>9.313073414480518E7</v>
      </c>
      <c r="G37" s="61">
        <v>7.846540044176523E7</v>
      </c>
      <c r="H37" s="61">
        <v>1.17685738679322E8</v>
      </c>
      <c r="I37" s="61">
        <v>9.910917245876022E7</v>
      </c>
      <c r="J37" s="61">
        <v>6.244039729343163E7</v>
      </c>
      <c r="K37" s="61">
        <v>1.3010549128056608E8</v>
      </c>
      <c r="L37" s="61">
        <v>1.1423575108959544E8</v>
      </c>
      <c r="M37" s="61">
        <v>1.630293517183246E8</v>
      </c>
      <c r="N37" s="65">
        <f t="shared" si="1"/>
        <v>1331651208</v>
      </c>
    </row>
    <row r="38" ht="11.25" customHeight="1">
      <c r="A38" s="23">
        <v>2016.0</v>
      </c>
      <c r="B38" s="61">
        <v>1.1075880446200596E8</v>
      </c>
      <c r="C38" s="61">
        <v>1.6921739817197144E8</v>
      </c>
      <c r="D38" s="61">
        <v>1.2225965560721026E8</v>
      </c>
      <c r="E38" s="61">
        <v>1.2023204812569308E8</v>
      </c>
      <c r="F38" s="61">
        <v>9.307247185311924E7</v>
      </c>
      <c r="G38" s="61">
        <v>7.309230769744575E7</v>
      </c>
      <c r="H38" s="61">
        <v>1.1508621910594517E8</v>
      </c>
      <c r="I38" s="61">
        <v>1.0412988392360139E8</v>
      </c>
      <c r="J38" s="61">
        <v>6.646894504711382E7</v>
      </c>
      <c r="K38" s="61">
        <v>1.421725387693933E8</v>
      </c>
      <c r="L38" s="61">
        <v>1.1282540631396182E8</v>
      </c>
      <c r="M38" s="61">
        <v>1.5913125737253878E8</v>
      </c>
      <c r="N38" s="65">
        <f t="shared" si="1"/>
        <v>1388446936</v>
      </c>
    </row>
    <row r="39" ht="11.25" customHeight="1">
      <c r="A39" s="23">
        <v>2017.0</v>
      </c>
      <c r="B39" s="61">
        <v>1.0866259192999999E8</v>
      </c>
      <c r="C39" s="61">
        <v>1.6493450978E8</v>
      </c>
      <c r="D39" s="61">
        <v>1.207195520091868E8</v>
      </c>
      <c r="E39" s="61">
        <v>1.2790477355653653E8</v>
      </c>
      <c r="F39" s="61">
        <v>8.543982803974073E7</v>
      </c>
      <c r="G39" s="61">
        <v>7.180967610189168E7</v>
      </c>
      <c r="H39" s="61">
        <v>1.1942835218006091E8</v>
      </c>
      <c r="I39" s="61">
        <v>1.1030048836616209E8</v>
      </c>
      <c r="J39" s="61">
        <v>7.670289829116829E7</v>
      </c>
      <c r="K39" s="61">
        <v>1.2208439781525299E8</v>
      </c>
      <c r="L39" s="61">
        <v>1.1361500117733961E8</v>
      </c>
      <c r="M39" s="61">
        <v>1.5899720385266042E8</v>
      </c>
      <c r="N39" s="65">
        <f t="shared" si="1"/>
        <v>1380599273</v>
      </c>
    </row>
    <row r="40" ht="11.25" customHeight="1">
      <c r="A40" s="23">
        <v>2018.0</v>
      </c>
      <c r="B40" s="61">
        <v>1.205979155751408E8</v>
      </c>
      <c r="C40" s="61">
        <v>1.5137241706236035E8</v>
      </c>
      <c r="D40" s="61">
        <v>1.3083205827323422E8</v>
      </c>
      <c r="E40" s="61">
        <v>1.2279630387443048E8</v>
      </c>
      <c r="F40" s="61">
        <v>9.387007299985003E7</v>
      </c>
      <c r="G40" s="61">
        <v>6.6743726644495174E7</v>
      </c>
      <c r="H40" s="61">
        <v>8.895534263048889E7</v>
      </c>
      <c r="I40" s="61">
        <v>1.003019939152854E8</v>
      </c>
      <c r="J40" s="61">
        <v>7.334432770234847E7</v>
      </c>
      <c r="K40" s="61">
        <v>1.2387325179881218E8</v>
      </c>
      <c r="L40" s="61">
        <v>1.261041858490288E8</v>
      </c>
      <c r="M40" s="61">
        <v>1.380995435945252E8</v>
      </c>
      <c r="N40" s="65">
        <f t="shared" si="1"/>
        <v>1336891140</v>
      </c>
    </row>
    <row r="41" ht="11.25" customHeight="1">
      <c r="A41" s="23">
        <v>2019.0</v>
      </c>
      <c r="B41" s="61">
        <v>1.2255730942256428E8</v>
      </c>
      <c r="C41" s="61">
        <v>1.4791725838564396E8</v>
      </c>
      <c r="D41" s="61">
        <v>1.1926103959463638E8</v>
      </c>
      <c r="E41" s="61">
        <v>1.2384723924715537E8</v>
      </c>
      <c r="F41" s="61">
        <v>1.0665077762061353E8</v>
      </c>
      <c r="G41" s="61">
        <v>8.145622785413127E7</v>
      </c>
      <c r="H41" s="61">
        <v>1.2476348337192526E8</v>
      </c>
      <c r="I41" s="61">
        <v>1.1328253350144748E8</v>
      </c>
      <c r="J41" s="61">
        <v>7.864958597660467E7</v>
      </c>
      <c r="K41" s="61">
        <v>1.39480789548719E8</v>
      </c>
      <c r="L41" s="61">
        <v>1.3872592792449322E8</v>
      </c>
      <c r="M41" s="61">
        <v>1.5206543153206554E8</v>
      </c>
      <c r="N41" s="65">
        <f t="shared" si="1"/>
        <v>1448657604</v>
      </c>
    </row>
    <row r="42" ht="11.25" customHeight="1">
      <c r="A42" s="23">
        <v>2020.0</v>
      </c>
      <c r="B42" s="61">
        <v>9.928254100164555E7</v>
      </c>
      <c r="C42" s="61">
        <v>1.1735124022301231E8</v>
      </c>
      <c r="D42" s="61">
        <v>3.816884400534214E7</v>
      </c>
      <c r="E42" s="61">
        <v>0.0</v>
      </c>
      <c r="F42" s="61">
        <v>19244.561296769047</v>
      </c>
      <c r="G42" s="61">
        <v>7014504.38870323</v>
      </c>
      <c r="H42" s="61">
        <v>3.0891762063246254E7</v>
      </c>
      <c r="I42" s="61">
        <v>4.531788679669266E7</v>
      </c>
      <c r="J42" s="61">
        <v>3.873062500304036E7</v>
      </c>
      <c r="K42" s="61">
        <v>5.5810787487020716E7</v>
      </c>
      <c r="L42" s="61">
        <v>2835.014464629071</v>
      </c>
      <c r="M42" s="61">
        <v>4638.485535370929</v>
      </c>
      <c r="N42" s="65">
        <f t="shared" si="1"/>
        <v>432594909</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9.43"/>
    <col customWidth="1" min="2" max="2" width="5.43"/>
    <col customWidth="1" min="3" max="25" width="6.86"/>
    <col customWidth="1" min="26" max="26" width="0.43"/>
    <col customWidth="1" min="27" max="55" width="6.86"/>
  </cols>
  <sheetData>
    <row r="1" ht="11.25" customHeight="1">
      <c r="A1" s="29" t="s">
        <v>29</v>
      </c>
      <c r="B1" s="29">
        <v>1.0</v>
      </c>
      <c r="C1" s="29">
        <v>2.0</v>
      </c>
      <c r="D1" s="29">
        <v>3.0</v>
      </c>
      <c r="E1" s="29">
        <v>4.0</v>
      </c>
      <c r="F1" s="29">
        <v>5.0</v>
      </c>
      <c r="G1" s="29">
        <v>6.0</v>
      </c>
      <c r="H1" s="29">
        <v>7.0</v>
      </c>
      <c r="I1" s="29">
        <v>8.0</v>
      </c>
      <c r="J1" s="29">
        <v>9.0</v>
      </c>
      <c r="K1" s="29">
        <v>10.0</v>
      </c>
      <c r="L1" s="29">
        <v>11.0</v>
      </c>
      <c r="M1" s="29">
        <v>12.0</v>
      </c>
      <c r="N1" s="29">
        <v>13.0</v>
      </c>
      <c r="O1" s="29">
        <v>14.0</v>
      </c>
      <c r="P1" s="29">
        <v>15.0</v>
      </c>
      <c r="Q1" s="29">
        <v>16.0</v>
      </c>
      <c r="R1" s="29">
        <v>17.0</v>
      </c>
      <c r="S1" s="29">
        <v>18.0</v>
      </c>
      <c r="T1" s="29">
        <v>19.0</v>
      </c>
      <c r="U1" s="29">
        <v>20.0</v>
      </c>
      <c r="V1" s="29">
        <v>21.0</v>
      </c>
      <c r="W1" s="29">
        <v>22.0</v>
      </c>
      <c r="X1" s="29">
        <v>23.0</v>
      </c>
      <c r="Y1" s="29">
        <v>24.0</v>
      </c>
      <c r="Z1" s="29">
        <v>25.0</v>
      </c>
      <c r="AA1" s="29">
        <v>26.0</v>
      </c>
      <c r="AB1" s="29">
        <v>27.0</v>
      </c>
      <c r="AC1" s="29">
        <v>28.0</v>
      </c>
      <c r="AD1" s="29">
        <v>29.0</v>
      </c>
      <c r="AE1" s="29">
        <v>30.0</v>
      </c>
      <c r="AF1" s="29">
        <v>31.0</v>
      </c>
      <c r="AG1" s="29">
        <v>32.0</v>
      </c>
      <c r="AH1" s="29">
        <v>33.0</v>
      </c>
      <c r="AI1" s="29">
        <v>34.0</v>
      </c>
      <c r="AJ1" s="29">
        <v>35.0</v>
      </c>
      <c r="AK1" s="29">
        <v>36.0</v>
      </c>
      <c r="AL1" s="29">
        <v>37.0</v>
      </c>
      <c r="AM1" s="29">
        <v>38.0</v>
      </c>
      <c r="AN1" s="29">
        <v>39.0</v>
      </c>
      <c r="AO1" s="29">
        <v>40.0</v>
      </c>
      <c r="AP1" s="29">
        <v>41.0</v>
      </c>
      <c r="AQ1" s="29">
        <v>42.0</v>
      </c>
      <c r="AR1" s="29">
        <v>43.0</v>
      </c>
      <c r="AS1" s="29">
        <v>44.0</v>
      </c>
      <c r="AT1" s="29">
        <v>45.0</v>
      </c>
      <c r="AU1" s="29">
        <v>46.0</v>
      </c>
      <c r="AV1" s="29">
        <v>47.0</v>
      </c>
      <c r="AW1" s="29">
        <v>48.0</v>
      </c>
      <c r="AX1" s="29">
        <v>49.0</v>
      </c>
      <c r="AY1" s="29">
        <v>50.0</v>
      </c>
      <c r="AZ1" s="29">
        <v>51.0</v>
      </c>
      <c r="BA1" s="29">
        <v>52.0</v>
      </c>
      <c r="BB1" s="29">
        <v>53.0</v>
      </c>
      <c r="BC1" s="66" t="s">
        <v>53</v>
      </c>
    </row>
    <row r="2" ht="11.25" customHeight="1">
      <c r="A2" s="23">
        <v>1993.0</v>
      </c>
      <c r="B2" s="25">
        <v>8702901.409696063</v>
      </c>
      <c r="C2" s="25">
        <v>1.170325417672195E7</v>
      </c>
      <c r="D2" s="25">
        <v>1.43842407352921E7</v>
      </c>
      <c r="E2" s="25">
        <v>1.3258038712903438E7</v>
      </c>
      <c r="F2" s="25">
        <v>1.2983166731965663E7</v>
      </c>
      <c r="G2" s="25">
        <v>1.4357954561045922E7</v>
      </c>
      <c r="H2" s="25">
        <v>1.508245662444337E7</v>
      </c>
      <c r="I2" s="25">
        <v>1.5894577388456866E7</v>
      </c>
      <c r="J2" s="25">
        <v>1.6422005863189204E7</v>
      </c>
      <c r="K2" s="25">
        <v>1.4457625423617708E7</v>
      </c>
      <c r="L2" s="25">
        <v>1.199511461879361E7</v>
      </c>
      <c r="M2" s="25">
        <v>1.193303006142171E7</v>
      </c>
      <c r="N2" s="25">
        <v>1.0936669629259234E7</v>
      </c>
      <c r="O2" s="25">
        <v>1.210068144710705E7</v>
      </c>
      <c r="P2" s="25">
        <v>1.528812071522981E7</v>
      </c>
      <c r="Q2" s="25">
        <v>1.316691536183012E7</v>
      </c>
      <c r="R2" s="25">
        <v>1.4609352137411447E7</v>
      </c>
      <c r="S2" s="25">
        <v>1.3148578184240736E7</v>
      </c>
      <c r="T2" s="25">
        <v>1.0719188605350656E7</v>
      </c>
      <c r="U2" s="25">
        <v>9731679.058230951</v>
      </c>
      <c r="V2" s="25">
        <v>1.174540434815087E7</v>
      </c>
      <c r="W2" s="25">
        <v>1.023065048471165E7</v>
      </c>
      <c r="X2" s="25">
        <v>7753571.346902313</v>
      </c>
      <c r="Y2" s="25">
        <v>1.075652931518377E7</v>
      </c>
      <c r="Z2" s="25">
        <v>7859391.8503804365</v>
      </c>
      <c r="AA2" s="25">
        <v>1.3704427729256643E7</v>
      </c>
      <c r="AB2" s="25">
        <v>9492091.554781793</v>
      </c>
      <c r="AC2" s="25">
        <v>1.1715593247728128E7</v>
      </c>
      <c r="AD2" s="25">
        <v>1.0825391755862046E7</v>
      </c>
      <c r="AE2" s="25">
        <v>1.003624002792866E7</v>
      </c>
      <c r="AF2" s="25">
        <v>8970269.697556395</v>
      </c>
      <c r="AG2" s="25">
        <v>8528296.214538453</v>
      </c>
      <c r="AH2" s="25">
        <v>1.02594755448909E7</v>
      </c>
      <c r="AI2" s="25">
        <v>1.0697053617843853E7</v>
      </c>
      <c r="AJ2" s="25">
        <v>1.5430062031505113E7</v>
      </c>
      <c r="AK2" s="25">
        <v>1.3847986834502872E7</v>
      </c>
      <c r="AL2" s="25">
        <v>1.228059811847423E7</v>
      </c>
      <c r="AM2" s="25">
        <v>1.1389860463414522E7</v>
      </c>
      <c r="AN2" s="25">
        <v>1.145270787566868E7</v>
      </c>
      <c r="AO2" s="25">
        <v>1.33623870162221E7</v>
      </c>
      <c r="AP2" s="25">
        <v>1.7207590436568253E7</v>
      </c>
      <c r="AQ2" s="25">
        <v>1.5838682261184804E7</v>
      </c>
      <c r="AR2" s="25">
        <v>2.6671210765339803E7</v>
      </c>
      <c r="AS2" s="25">
        <v>2.548676254693524E7</v>
      </c>
      <c r="AT2" s="25">
        <v>1.3379002434610806E7</v>
      </c>
      <c r="AU2" s="25">
        <v>1.6682340915639287E7</v>
      </c>
      <c r="AV2" s="25">
        <v>1.1575015435462996E7</v>
      </c>
      <c r="AW2" s="25">
        <v>1.2860095555044005E7</v>
      </c>
      <c r="AX2" s="25">
        <v>1.2928750969956873E7</v>
      </c>
      <c r="AY2" s="25">
        <v>1.2407135528700814E7</v>
      </c>
      <c r="AZ2" s="25">
        <v>1.4113104669970745E7</v>
      </c>
      <c r="BA2" s="25">
        <v>1.8680107232638724E7</v>
      </c>
      <c r="BB2" s="25">
        <v>9876904.431235583</v>
      </c>
      <c r="BC2" s="65">
        <f t="shared" ref="BC2:BC29" si="1">SUM(B2:BB2)</f>
        <v>688920243.7</v>
      </c>
    </row>
    <row r="3" ht="11.25" customHeight="1">
      <c r="A3" s="23">
        <v>1994.0</v>
      </c>
      <c r="B3" s="25">
        <v>6587869.326800385</v>
      </c>
      <c r="C3" s="25">
        <v>1.1181236422509402E7</v>
      </c>
      <c r="D3" s="25">
        <v>1.1651779918500755E7</v>
      </c>
      <c r="E3" s="25">
        <v>1.1548438388491929E7</v>
      </c>
      <c r="F3" s="25">
        <v>1.2027802127273588E7</v>
      </c>
      <c r="G3" s="25">
        <v>1.4579958289948884E7</v>
      </c>
      <c r="H3" s="25">
        <v>1.5036756677648079E7</v>
      </c>
      <c r="I3" s="25">
        <v>1.6466253580646293E7</v>
      </c>
      <c r="J3" s="25">
        <v>1.619993764835195E7</v>
      </c>
      <c r="K3" s="25">
        <v>1.4869104224819615E7</v>
      </c>
      <c r="L3" s="25">
        <v>1.4396792015330274E7</v>
      </c>
      <c r="M3" s="25">
        <v>1.3396692923469068E7</v>
      </c>
      <c r="N3" s="25">
        <v>1.2123258231865808E7</v>
      </c>
      <c r="O3" s="25">
        <v>1.5081512355230602E7</v>
      </c>
      <c r="P3" s="25">
        <v>1.4454320024025965E7</v>
      </c>
      <c r="Q3" s="25">
        <v>1.512391315284386E7</v>
      </c>
      <c r="R3" s="25">
        <v>1.3580983662038824E7</v>
      </c>
      <c r="S3" s="25">
        <v>9545558.626556315</v>
      </c>
      <c r="T3" s="25">
        <v>9563128.070894891</v>
      </c>
      <c r="U3" s="25">
        <v>1.1616278506060611E7</v>
      </c>
      <c r="V3" s="25">
        <v>1.240878853339472E7</v>
      </c>
      <c r="W3" s="25">
        <v>9555535.195142364</v>
      </c>
      <c r="X3" s="25">
        <v>9050289.272010209</v>
      </c>
      <c r="Y3" s="25">
        <v>8883288.996077487</v>
      </c>
      <c r="Z3" s="25">
        <v>5981254.868840488</v>
      </c>
      <c r="AA3" s="25">
        <v>1.14278632593295E7</v>
      </c>
      <c r="AB3" s="25">
        <v>5940913.809899124</v>
      </c>
      <c r="AC3" s="25">
        <v>6790307.443933063</v>
      </c>
      <c r="AD3" s="25">
        <v>6728159.162871957</v>
      </c>
      <c r="AE3" s="25">
        <v>7746435.2084054295</v>
      </c>
      <c r="AF3" s="25">
        <v>7319460.879295441</v>
      </c>
      <c r="AG3" s="25">
        <v>8437906.6005851</v>
      </c>
      <c r="AH3" s="25">
        <v>9196619.290593743</v>
      </c>
      <c r="AI3" s="25">
        <v>1.1396502667095557E7</v>
      </c>
      <c r="AJ3" s="25">
        <v>1.3490827295081843E7</v>
      </c>
      <c r="AK3" s="25">
        <v>1.259683698779036E7</v>
      </c>
      <c r="AL3" s="25">
        <v>9237666.950730002</v>
      </c>
      <c r="AM3" s="25">
        <v>1.4172511612803888E7</v>
      </c>
      <c r="AN3" s="25">
        <v>1.3138433921735724E7</v>
      </c>
      <c r="AO3" s="25">
        <v>1.1894869480773892E7</v>
      </c>
      <c r="AP3" s="25">
        <v>1.1469085321141478E7</v>
      </c>
      <c r="AQ3" s="25">
        <v>1.206606606835509E7</v>
      </c>
      <c r="AR3" s="25">
        <v>1.2724096244113563E7</v>
      </c>
      <c r="AS3" s="25">
        <v>2.0611766624946453E7</v>
      </c>
      <c r="AT3" s="25">
        <v>1.5866540794594768E7</v>
      </c>
      <c r="AU3" s="25">
        <v>1.5988067815420829E7</v>
      </c>
      <c r="AV3" s="25">
        <v>1.1489701306640526E7</v>
      </c>
      <c r="AW3" s="25">
        <v>1.5432781417074595E7</v>
      </c>
      <c r="AX3" s="25">
        <v>1.527316485684275E7</v>
      </c>
      <c r="AY3" s="25">
        <v>1.4381449851133535E7</v>
      </c>
      <c r="AZ3" s="25">
        <v>1.5896052332698638E7</v>
      </c>
      <c r="BA3" s="25">
        <v>2.1412380689587884E7</v>
      </c>
      <c r="BB3" s="25">
        <v>1.6481971989017572E7</v>
      </c>
      <c r="BC3" s="65">
        <f t="shared" si="1"/>
        <v>653519170.9</v>
      </c>
    </row>
    <row r="4" ht="11.25" customHeight="1">
      <c r="A4" s="23">
        <v>1995.0</v>
      </c>
      <c r="B4" s="25">
        <v>1.3040392434260173E7</v>
      </c>
      <c r="C4" s="25">
        <v>1.6649831772509478E7</v>
      </c>
      <c r="D4" s="25">
        <v>1.365230007454757E7</v>
      </c>
      <c r="E4" s="25">
        <v>1.277018386875969E7</v>
      </c>
      <c r="F4" s="25">
        <v>1.6142225633692453E7</v>
      </c>
      <c r="G4" s="25">
        <v>1.926936216855678E7</v>
      </c>
      <c r="H4" s="25">
        <v>1.919475438176588E7</v>
      </c>
      <c r="I4" s="25">
        <v>1.895012157809125E7</v>
      </c>
      <c r="J4" s="25">
        <v>1.735115106630465E7</v>
      </c>
      <c r="K4" s="25">
        <v>1.2896832871666893E7</v>
      </c>
      <c r="L4" s="25">
        <v>1.2103784089505868E7</v>
      </c>
      <c r="M4" s="25">
        <v>1.0689119103843696E7</v>
      </c>
      <c r="N4" s="25">
        <v>1.0635186147872498E7</v>
      </c>
      <c r="O4" s="25">
        <v>1.165927690382144E7</v>
      </c>
      <c r="P4" s="25">
        <v>1.6858209150904708E7</v>
      </c>
      <c r="Q4" s="25">
        <v>1.7441063819732085E7</v>
      </c>
      <c r="R4" s="25">
        <v>1.3925712813492348E7</v>
      </c>
      <c r="S4" s="25">
        <v>7804256.224112252</v>
      </c>
      <c r="T4" s="25">
        <v>9259062.408054186</v>
      </c>
      <c r="U4" s="25">
        <v>8435284.3250396</v>
      </c>
      <c r="V4" s="25">
        <v>9702984.799308492</v>
      </c>
      <c r="W4" s="25">
        <v>1.0391922946168728E7</v>
      </c>
      <c r="X4" s="25">
        <v>8891980.876795277</v>
      </c>
      <c r="Y4" s="25">
        <v>8018377.881476987</v>
      </c>
      <c r="Z4" s="25">
        <v>1.0780642786036279E7</v>
      </c>
      <c r="AA4" s="25">
        <v>7138312.72476702</v>
      </c>
      <c r="AB4" s="25">
        <v>7531859.100520309</v>
      </c>
      <c r="AC4" s="25">
        <v>7193139.946673334</v>
      </c>
      <c r="AD4" s="25">
        <v>8697380.316087792</v>
      </c>
      <c r="AE4" s="25">
        <v>8299126.924478281</v>
      </c>
      <c r="AF4" s="25">
        <v>1.1531628140259193E7</v>
      </c>
      <c r="AG4" s="25">
        <v>1.0297782476595264E7</v>
      </c>
      <c r="AH4" s="25">
        <v>1.0840908169285487E7</v>
      </c>
      <c r="AI4" s="25">
        <v>1.3440275810761986E7</v>
      </c>
      <c r="AJ4" s="25">
        <v>1.1973338496273383E7</v>
      </c>
      <c r="AK4" s="25">
        <v>1.0138806812031886E7</v>
      </c>
      <c r="AL4" s="25">
        <v>9710861.077784061</v>
      </c>
      <c r="AM4" s="25">
        <v>1.1434015186971098E7</v>
      </c>
      <c r="AN4" s="25">
        <v>1.1842768961989887E7</v>
      </c>
      <c r="AO4" s="25">
        <v>1.3108306946949266E7</v>
      </c>
      <c r="AP4" s="25">
        <v>1.7039528658128507E7</v>
      </c>
      <c r="AQ4" s="25">
        <v>1.5868357681982202E7</v>
      </c>
      <c r="AR4" s="25">
        <v>2.457507306119151E7</v>
      </c>
      <c r="AS4" s="25">
        <v>1.803465623508858E7</v>
      </c>
      <c r="AT4" s="25">
        <v>1.4967748953056375E7</v>
      </c>
      <c r="AU4" s="25">
        <v>1.1970473521892441E7</v>
      </c>
      <c r="AV4" s="25">
        <v>1.5678026151104417E7</v>
      </c>
      <c r="AW4" s="25">
        <v>1.3259647050035292E7</v>
      </c>
      <c r="AX4" s="25">
        <v>1.3299554543971632E7</v>
      </c>
      <c r="AY4" s="25">
        <v>1.432509188864514E7</v>
      </c>
      <c r="AZ4" s="25">
        <v>2.177011709609014E7</v>
      </c>
      <c r="BA4" s="25">
        <v>2.1967934788408387E7</v>
      </c>
      <c r="BB4" s="67"/>
      <c r="BC4" s="65">
        <f t="shared" si="1"/>
        <v>682448740.8</v>
      </c>
    </row>
    <row r="5" ht="11.25" customHeight="1">
      <c r="A5" s="23">
        <v>1996.0</v>
      </c>
      <c r="B5" s="25">
        <v>1.6485158630824886E7</v>
      </c>
      <c r="C5" s="25">
        <v>1.4293923077274883E7</v>
      </c>
      <c r="D5" s="25">
        <v>1.3218810074440856E7</v>
      </c>
      <c r="E5" s="25">
        <v>1.2524816870618043E7</v>
      </c>
      <c r="F5" s="25">
        <v>1.6445064539291447E7</v>
      </c>
      <c r="G5" s="25">
        <v>1.6548989949036295E7</v>
      </c>
      <c r="H5" s="25">
        <v>1.750615299478472E7</v>
      </c>
      <c r="I5" s="25">
        <v>1.9299684735432353E7</v>
      </c>
      <c r="J5" s="25">
        <v>2.075532527284563E7</v>
      </c>
      <c r="K5" s="25">
        <v>1.658793975824635E7</v>
      </c>
      <c r="L5" s="25">
        <v>1.4493040702363113E7</v>
      </c>
      <c r="M5" s="25">
        <v>1.2024627376489617E7</v>
      </c>
      <c r="N5" s="25">
        <v>1.4893086589517301E7</v>
      </c>
      <c r="O5" s="25">
        <v>1.5190990872877339E7</v>
      </c>
      <c r="P5" s="25">
        <v>1.5014029578158325E7</v>
      </c>
      <c r="Q5" s="25">
        <v>1.4320344931146402E7</v>
      </c>
      <c r="R5" s="25">
        <v>1.3805869439612657E7</v>
      </c>
      <c r="S5" s="25">
        <v>1.1720060003933186E7</v>
      </c>
      <c r="T5" s="25">
        <v>1.2020208031928923E7</v>
      </c>
      <c r="U5" s="25">
        <v>1.3383350433031434E7</v>
      </c>
      <c r="V5" s="25">
        <v>1.34200636627096E7</v>
      </c>
      <c r="W5" s="25">
        <v>8834998.330683261</v>
      </c>
      <c r="X5" s="25">
        <v>7190063.525505483</v>
      </c>
      <c r="Y5" s="25">
        <v>6387285.904411417</v>
      </c>
      <c r="Z5" s="25">
        <v>7911230.461752828</v>
      </c>
      <c r="AA5" s="25">
        <v>1.4756591819280837E7</v>
      </c>
      <c r="AB5" s="25">
        <v>1.0843026905727053E7</v>
      </c>
      <c r="AC5" s="25">
        <v>7914870.639386423</v>
      </c>
      <c r="AD5" s="25">
        <v>7483726.829654993</v>
      </c>
      <c r="AE5" s="25">
        <v>8703926.019540915</v>
      </c>
      <c r="AF5" s="25">
        <v>9415626.024266835</v>
      </c>
      <c r="AG5" s="25">
        <v>1.3205478255434427E7</v>
      </c>
      <c r="AH5" s="25">
        <v>9960601.533332216</v>
      </c>
      <c r="AI5" s="25">
        <v>1.4846628971106337E7</v>
      </c>
      <c r="AJ5" s="25">
        <v>1.3903681796215301E7</v>
      </c>
      <c r="AK5" s="25">
        <v>1.2268384817907272E7</v>
      </c>
      <c r="AL5" s="25">
        <v>1.0026085398890477E7</v>
      </c>
      <c r="AM5" s="25">
        <v>1.1185529386834808E7</v>
      </c>
      <c r="AN5" s="25">
        <v>1.0626673699647995E7</v>
      </c>
      <c r="AO5" s="25">
        <v>1.857109658102589E7</v>
      </c>
      <c r="AP5" s="25">
        <v>1.6012047740934238E7</v>
      </c>
      <c r="AQ5" s="25">
        <v>1.3819531005843371E7</v>
      </c>
      <c r="AR5" s="25">
        <v>2.2303922360764503E7</v>
      </c>
      <c r="AS5" s="25">
        <v>2.3078958834191877E7</v>
      </c>
      <c r="AT5" s="25">
        <v>1.71862615994646E7</v>
      </c>
      <c r="AU5" s="25">
        <v>1.2131516547578577E7</v>
      </c>
      <c r="AV5" s="25">
        <v>1.2601782738807574E7</v>
      </c>
      <c r="AW5" s="25">
        <v>1.7056789545656193E7</v>
      </c>
      <c r="AX5" s="25">
        <v>1.5417377663474893E7</v>
      </c>
      <c r="AY5" s="25">
        <v>1.493766817032214E7</v>
      </c>
      <c r="AZ5" s="25">
        <v>1.7454316212800536E7</v>
      </c>
      <c r="BA5" s="25">
        <v>2.1138849192858677E7</v>
      </c>
      <c r="BB5" s="67"/>
      <c r="BC5" s="65">
        <f t="shared" si="1"/>
        <v>721126066</v>
      </c>
    </row>
    <row r="6" ht="11.25" customHeight="1">
      <c r="A6" s="23">
        <v>1997.0</v>
      </c>
      <c r="B6" s="25">
        <v>1.3798454670000002E7</v>
      </c>
      <c r="C6" s="25">
        <v>1.159928148E7</v>
      </c>
      <c r="D6" s="25">
        <v>1.209785549E7</v>
      </c>
      <c r="E6" s="25">
        <v>1.413943579E7</v>
      </c>
      <c r="F6" s="25">
        <v>1.4402245869999997E7</v>
      </c>
      <c r="G6" s="25">
        <v>1.5201170719999999E7</v>
      </c>
      <c r="H6" s="25">
        <v>1.820665855E7</v>
      </c>
      <c r="I6" s="25">
        <v>1.679562603E7</v>
      </c>
      <c r="J6" s="25">
        <v>1.6521501209999999E7</v>
      </c>
      <c r="K6" s="25">
        <v>1.3205963489999998E7</v>
      </c>
      <c r="L6" s="25">
        <v>1.5929367979999999E7</v>
      </c>
      <c r="M6" s="25">
        <v>1.4465525760000002E7</v>
      </c>
      <c r="N6" s="25">
        <v>1.748682523E7</v>
      </c>
      <c r="O6" s="25">
        <v>1.508298968E7</v>
      </c>
      <c r="P6" s="25">
        <v>1.6574129100000001E7</v>
      </c>
      <c r="Q6" s="25">
        <v>1.7312980259999998E7</v>
      </c>
      <c r="R6" s="25">
        <v>1.309188431E7</v>
      </c>
      <c r="S6" s="25">
        <v>1.251979485E7</v>
      </c>
      <c r="T6" s="25">
        <v>2.1847267700000003E7</v>
      </c>
      <c r="U6" s="25">
        <v>1.688992522E7</v>
      </c>
      <c r="V6" s="25">
        <v>1.1658249229999997E7</v>
      </c>
      <c r="W6" s="25">
        <v>1.018021219E7</v>
      </c>
      <c r="X6" s="25">
        <v>9232599.51</v>
      </c>
      <c r="Y6" s="25">
        <v>8594813.65</v>
      </c>
      <c r="Z6" s="25">
        <v>1.0363010139999999E7</v>
      </c>
      <c r="AA6" s="25">
        <v>2.118166138E7</v>
      </c>
      <c r="AB6" s="25">
        <v>1.2208480959999997E7</v>
      </c>
      <c r="AC6" s="25">
        <v>9827545.120000003</v>
      </c>
      <c r="AD6" s="25">
        <v>1.098428468E7</v>
      </c>
      <c r="AE6" s="25">
        <v>1.090342436E7</v>
      </c>
      <c r="AF6" s="25">
        <v>1.013918193E7</v>
      </c>
      <c r="AG6" s="25">
        <v>1.5368557930000002E7</v>
      </c>
      <c r="AH6" s="25">
        <v>1.168919141E7</v>
      </c>
      <c r="AI6" s="25">
        <v>1.425170331E7</v>
      </c>
      <c r="AJ6" s="25">
        <v>1.6025621799999999E7</v>
      </c>
      <c r="AK6" s="25">
        <v>1.183719323E7</v>
      </c>
      <c r="AL6" s="25">
        <v>1.1047343819999998E7</v>
      </c>
      <c r="AM6" s="25">
        <v>1.046285004E7</v>
      </c>
      <c r="AN6" s="25">
        <v>1.0022986469999999E7</v>
      </c>
      <c r="AO6" s="25">
        <v>1.211361107E7</v>
      </c>
      <c r="AP6" s="25">
        <v>1.25205203E7</v>
      </c>
      <c r="AQ6" s="25">
        <v>1.492666473E7</v>
      </c>
      <c r="AR6" s="25">
        <v>2.5549037000000004E7</v>
      </c>
      <c r="AS6" s="25">
        <v>2.7353669940000005E7</v>
      </c>
      <c r="AT6" s="25">
        <v>2.3947153790000007E7</v>
      </c>
      <c r="AU6" s="25">
        <v>1.9474750569999997E7</v>
      </c>
      <c r="AV6" s="25">
        <v>1.7212515160000008E7</v>
      </c>
      <c r="AW6" s="25">
        <v>1.932780065E7</v>
      </c>
      <c r="AX6" s="25">
        <v>1.7337361029999997E7</v>
      </c>
      <c r="AY6" s="25">
        <v>1.627732948E7</v>
      </c>
      <c r="AZ6" s="25">
        <v>2.239899383E7</v>
      </c>
      <c r="BA6" s="25">
        <v>2.571540099E7</v>
      </c>
      <c r="BB6" s="25">
        <v>2868468.14</v>
      </c>
      <c r="BC6" s="65">
        <f t="shared" si="1"/>
        <v>790171071.2</v>
      </c>
    </row>
    <row r="7" ht="11.25" customHeight="1">
      <c r="A7" s="23">
        <v>1998.0</v>
      </c>
      <c r="B7" s="25">
        <v>1.5439826459999999E7</v>
      </c>
      <c r="C7" s="25">
        <v>2.056354384E7</v>
      </c>
      <c r="D7" s="25">
        <v>2.2800899099999998E7</v>
      </c>
      <c r="E7" s="25">
        <v>2.289248507E7</v>
      </c>
      <c r="F7" s="25">
        <v>2.1302473189999998E7</v>
      </c>
      <c r="G7" s="25">
        <v>2.3143220859999996E7</v>
      </c>
      <c r="H7" s="25">
        <v>3.25349123E7</v>
      </c>
      <c r="I7" s="25">
        <v>3.1385199310000002E7</v>
      </c>
      <c r="J7" s="25">
        <v>2.7856843139999997E7</v>
      </c>
      <c r="K7" s="25">
        <v>2.292520799E7</v>
      </c>
      <c r="L7" s="25">
        <v>1.782812158E7</v>
      </c>
      <c r="M7" s="25">
        <v>1.5128767979999999E7</v>
      </c>
      <c r="N7" s="25">
        <v>1.5102246229999997E7</v>
      </c>
      <c r="O7" s="25">
        <v>1.921953398E7</v>
      </c>
      <c r="P7" s="25">
        <v>2.4844036950000003E7</v>
      </c>
      <c r="Q7" s="25">
        <v>2.685113254E7</v>
      </c>
      <c r="R7" s="25">
        <v>1.913117709E7</v>
      </c>
      <c r="S7" s="25">
        <v>2.1844282130000003E7</v>
      </c>
      <c r="T7" s="25">
        <v>1.3765297909999998E7</v>
      </c>
      <c r="U7" s="25">
        <v>9067730.700000001</v>
      </c>
      <c r="V7" s="25">
        <v>1.2463435309999999E7</v>
      </c>
      <c r="W7" s="25">
        <v>1.474453092E7</v>
      </c>
      <c r="X7" s="25">
        <v>9669411.63</v>
      </c>
      <c r="Y7" s="25">
        <v>9672940.82</v>
      </c>
      <c r="Z7" s="25">
        <v>6625944.149999999</v>
      </c>
      <c r="AA7" s="25">
        <v>1.612236697E7</v>
      </c>
      <c r="AB7" s="25">
        <v>9431670.12</v>
      </c>
      <c r="AC7" s="25">
        <v>1.1014547790000001E7</v>
      </c>
      <c r="AD7" s="25">
        <v>1.1015073269999998E7</v>
      </c>
      <c r="AE7" s="25">
        <v>1.3837782390000002E7</v>
      </c>
      <c r="AF7" s="25">
        <v>1.4255937930000002E7</v>
      </c>
      <c r="AG7" s="25">
        <v>1.373654515E7</v>
      </c>
      <c r="AH7" s="25">
        <v>1.367281959E7</v>
      </c>
      <c r="AI7" s="25">
        <v>1.6580628710000003E7</v>
      </c>
      <c r="AJ7" s="25">
        <v>1.4627527770000001E7</v>
      </c>
      <c r="AK7" s="25">
        <v>1.3842979699999997E7</v>
      </c>
      <c r="AL7" s="25">
        <v>1.320994088E7</v>
      </c>
      <c r="AM7" s="25">
        <v>1.4803702870000001E7</v>
      </c>
      <c r="AN7" s="25">
        <v>1.453108451E7</v>
      </c>
      <c r="AO7" s="25">
        <v>1.6617771760000002E7</v>
      </c>
      <c r="AP7" s="25">
        <v>1.696180089E7</v>
      </c>
      <c r="AQ7" s="25">
        <v>1.728538982E7</v>
      </c>
      <c r="AR7" s="25">
        <v>2.4413991669999998E7</v>
      </c>
      <c r="AS7" s="25">
        <v>2.4327700359999996E7</v>
      </c>
      <c r="AT7" s="25">
        <v>1.6017916870000001E7</v>
      </c>
      <c r="AU7" s="25">
        <v>1.950196018E7</v>
      </c>
      <c r="AV7" s="25">
        <v>1.4939354120000001E7</v>
      </c>
      <c r="AW7" s="25">
        <v>1.742293262E7</v>
      </c>
      <c r="AX7" s="25">
        <v>1.477588332E7</v>
      </c>
      <c r="AY7" s="25">
        <v>1.4577918150000002E7</v>
      </c>
      <c r="AZ7" s="25">
        <v>2.1277986390000004E7</v>
      </c>
      <c r="BA7" s="25">
        <v>2.41755706E7</v>
      </c>
      <c r="BB7" s="25">
        <v>7244029.64</v>
      </c>
      <c r="BC7" s="65">
        <f t="shared" si="1"/>
        <v>917026015.2</v>
      </c>
    </row>
    <row r="8" ht="11.25" customHeight="1">
      <c r="A8" s="23">
        <v>1999.0</v>
      </c>
      <c r="B8" s="25">
        <v>1.2492642180000003E7</v>
      </c>
      <c r="C8" s="25">
        <v>1.4440045929999998E7</v>
      </c>
      <c r="D8" s="25">
        <v>1.5167158929999998E7</v>
      </c>
      <c r="E8" s="25">
        <v>1.4636607429999998E7</v>
      </c>
      <c r="F8" s="25">
        <v>1.49121375E7</v>
      </c>
      <c r="G8" s="25">
        <v>2.623949414E7</v>
      </c>
      <c r="H8" s="25">
        <v>2.596070592E7</v>
      </c>
      <c r="I8" s="25">
        <v>2.6730152429999996E7</v>
      </c>
      <c r="J8" s="25">
        <v>2.0025444099999998E7</v>
      </c>
      <c r="K8" s="25">
        <v>1.6569540500000002E7</v>
      </c>
      <c r="L8" s="25">
        <v>1.5257141069999998E7</v>
      </c>
      <c r="M8" s="25">
        <v>1.4196729390000002E7</v>
      </c>
      <c r="N8" s="25">
        <v>1.4672984489999998E7</v>
      </c>
      <c r="O8" s="25">
        <v>1.4712969280000001E7</v>
      </c>
      <c r="P8" s="25">
        <v>1.5304523510000002E7</v>
      </c>
      <c r="Q8" s="25">
        <v>1.701003217E7</v>
      </c>
      <c r="R8" s="25">
        <v>1.382169543E7</v>
      </c>
      <c r="S8" s="25">
        <v>1.0738213690000001E7</v>
      </c>
      <c r="T8" s="25">
        <v>9087137.24</v>
      </c>
      <c r="U8" s="25">
        <v>1.024424045E7</v>
      </c>
      <c r="V8" s="25">
        <v>1.318742515E7</v>
      </c>
      <c r="W8" s="25">
        <v>7710589.8</v>
      </c>
      <c r="X8" s="25">
        <v>1.1089616539999997E7</v>
      </c>
      <c r="Y8" s="25">
        <v>9184014.7</v>
      </c>
      <c r="Z8" s="25">
        <v>8190339.75</v>
      </c>
      <c r="AA8" s="25">
        <v>2.15216341E7</v>
      </c>
      <c r="AB8" s="25">
        <v>1.2980833069999998E7</v>
      </c>
      <c r="AC8" s="25">
        <v>1.0724334530000001E7</v>
      </c>
      <c r="AD8" s="25">
        <v>1.022164614E7</v>
      </c>
      <c r="AE8" s="25">
        <v>1.2865361260000002E7</v>
      </c>
      <c r="AF8" s="25">
        <v>1.210124208E7</v>
      </c>
      <c r="AG8" s="25">
        <v>1.61096895E7</v>
      </c>
      <c r="AH8" s="25">
        <v>1.417910552E7</v>
      </c>
      <c r="AI8" s="25">
        <v>1.7100192700000003E7</v>
      </c>
      <c r="AJ8" s="25">
        <v>1.681514793E7</v>
      </c>
      <c r="AK8" s="25">
        <v>1.3845942349999996E7</v>
      </c>
      <c r="AL8" s="25">
        <v>1.0412113620000001E7</v>
      </c>
      <c r="AM8" s="25">
        <v>1.3521007829999998E7</v>
      </c>
      <c r="AN8" s="25">
        <v>1.3204945240000002E7</v>
      </c>
      <c r="AO8" s="25">
        <v>1.3195213410000002E7</v>
      </c>
      <c r="AP8" s="25">
        <v>1.147427416E7</v>
      </c>
      <c r="AQ8" s="25">
        <v>2.0203332669999998E7</v>
      </c>
      <c r="AR8" s="25">
        <v>1.8525614689999998E7</v>
      </c>
      <c r="AS8" s="25">
        <v>2.5107401849999998E7</v>
      </c>
      <c r="AT8" s="25">
        <v>2.1314315E7</v>
      </c>
      <c r="AU8" s="25">
        <v>2.0031769980000004E7</v>
      </c>
      <c r="AV8" s="25">
        <v>1.300298576E7</v>
      </c>
      <c r="AW8" s="25">
        <v>1.9014709040000003E7</v>
      </c>
      <c r="AX8" s="25">
        <v>2.038607881E7</v>
      </c>
      <c r="AY8" s="25">
        <v>1.942982259E7</v>
      </c>
      <c r="AZ8" s="25">
        <v>2.3395331449999996E7</v>
      </c>
      <c r="BA8" s="25">
        <v>2.24461929E7</v>
      </c>
      <c r="BB8" s="25">
        <v>9254118.85</v>
      </c>
      <c r="BC8" s="65">
        <f t="shared" si="1"/>
        <v>823965938.8</v>
      </c>
    </row>
    <row r="9" ht="11.25" customHeight="1">
      <c r="A9" s="23">
        <v>2000.0</v>
      </c>
      <c r="B9" s="25">
        <v>9949988.950000001</v>
      </c>
      <c r="C9" s="25">
        <v>2.018764934E7</v>
      </c>
      <c r="D9" s="25">
        <v>1.8264139259999998E7</v>
      </c>
      <c r="E9" s="25">
        <v>1.7967339560000002E7</v>
      </c>
      <c r="F9" s="25">
        <v>1.753728144E7</v>
      </c>
      <c r="G9" s="25">
        <v>2.0943030439999998E7</v>
      </c>
      <c r="H9" s="25">
        <v>2.465517713E7</v>
      </c>
      <c r="I9" s="25">
        <v>2.626218542E7</v>
      </c>
      <c r="J9" s="25">
        <v>2.030967258E7</v>
      </c>
      <c r="K9" s="25">
        <v>1.801364159E7</v>
      </c>
      <c r="L9" s="25">
        <v>1.437011487E7</v>
      </c>
      <c r="M9" s="25">
        <v>1.604327111E7</v>
      </c>
      <c r="N9" s="25">
        <v>1.4290557079999998E7</v>
      </c>
      <c r="O9" s="25">
        <v>2.7937908E7</v>
      </c>
      <c r="P9" s="25">
        <v>2.743353825E7</v>
      </c>
      <c r="Q9" s="25">
        <v>2.798633073E7</v>
      </c>
      <c r="R9" s="25">
        <v>2.681424702E7</v>
      </c>
      <c r="S9" s="25">
        <v>1.902522989E7</v>
      </c>
      <c r="T9" s="25">
        <v>1.3804072540000003E7</v>
      </c>
      <c r="U9" s="25">
        <v>1.0965045129999999E7</v>
      </c>
      <c r="V9" s="25">
        <v>1.14637732E7</v>
      </c>
      <c r="W9" s="25">
        <v>1.0835745209999999E7</v>
      </c>
      <c r="X9" s="25">
        <v>1.143966732E7</v>
      </c>
      <c r="Y9" s="25">
        <v>1.0775815819999998E7</v>
      </c>
      <c r="Z9" s="25">
        <v>8806732.97</v>
      </c>
      <c r="AA9" s="25">
        <v>1.926907075E7</v>
      </c>
      <c r="AB9" s="25">
        <v>1.084676256E7</v>
      </c>
      <c r="AC9" s="25">
        <v>1.4299101809999997E7</v>
      </c>
      <c r="AD9" s="25">
        <v>1.392686619E7</v>
      </c>
      <c r="AE9" s="25">
        <v>1.1146897289999997E7</v>
      </c>
      <c r="AF9" s="25">
        <v>1.6490849E7</v>
      </c>
      <c r="AG9" s="25">
        <v>1.4453414679999998E7</v>
      </c>
      <c r="AH9" s="25">
        <v>1.320353987E7</v>
      </c>
      <c r="AI9" s="25">
        <v>1.678650998E7</v>
      </c>
      <c r="AJ9" s="25">
        <v>1.696352773E7</v>
      </c>
      <c r="AK9" s="25">
        <v>1.6082411990000002E7</v>
      </c>
      <c r="AL9" s="25">
        <v>1.0990150019999998E7</v>
      </c>
      <c r="AM9" s="25">
        <v>1.229555526E7</v>
      </c>
      <c r="AN9" s="25">
        <v>1.310613489E7</v>
      </c>
      <c r="AO9" s="25">
        <v>1.584235684E7</v>
      </c>
      <c r="AP9" s="25">
        <v>1.5264381259999998E7</v>
      </c>
      <c r="AQ9" s="25">
        <v>1.4856264370000003E7</v>
      </c>
      <c r="AR9" s="25">
        <v>1.472922531E7</v>
      </c>
      <c r="AS9" s="25">
        <v>2.335933828E7</v>
      </c>
      <c r="AT9" s="25">
        <v>2.4154990989999995E7</v>
      </c>
      <c r="AU9" s="25">
        <v>1.679310213E7</v>
      </c>
      <c r="AV9" s="25">
        <v>1.477730099E7</v>
      </c>
      <c r="AW9" s="25">
        <v>1.5112751810000002E7</v>
      </c>
      <c r="AX9" s="25">
        <v>1.8120222540000003E7</v>
      </c>
      <c r="AY9" s="25">
        <v>1.66593044E7</v>
      </c>
      <c r="AZ9" s="25">
        <v>1.619527323E7</v>
      </c>
      <c r="BA9" s="25">
        <v>1.8139989550000004E7</v>
      </c>
      <c r="BB9" s="25">
        <v>2.4003696829999994E7</v>
      </c>
      <c r="BC9" s="65">
        <f t="shared" si="1"/>
        <v>893951145.4</v>
      </c>
    </row>
    <row r="10" ht="11.25" customHeight="1">
      <c r="A10" s="23">
        <v>2001.0</v>
      </c>
      <c r="B10" s="25">
        <v>2.479404764E7</v>
      </c>
      <c r="C10" s="25">
        <v>1.451018003E7</v>
      </c>
      <c r="D10" s="25">
        <v>2.0192580490000002E7</v>
      </c>
      <c r="E10" s="25">
        <v>2.024319199E7</v>
      </c>
      <c r="F10" s="25">
        <v>2.7410803999999996E7</v>
      </c>
      <c r="G10" s="25">
        <v>3.509326895E7</v>
      </c>
      <c r="H10" s="25">
        <v>3.262210279E7</v>
      </c>
      <c r="I10" s="25">
        <v>2.869958809E7</v>
      </c>
      <c r="J10" s="25">
        <v>2.737106865E7</v>
      </c>
      <c r="K10" s="25">
        <v>2.0938335509999998E7</v>
      </c>
      <c r="L10" s="25">
        <v>2.0148524709999997E7</v>
      </c>
      <c r="M10" s="25">
        <v>1.7414213660000004E7</v>
      </c>
      <c r="N10" s="25">
        <v>1.708013695E7</v>
      </c>
      <c r="O10" s="25">
        <v>2.4765265009999998E7</v>
      </c>
      <c r="P10" s="25">
        <v>2.2633443220000003E7</v>
      </c>
      <c r="Q10" s="25">
        <v>1.9838004740000002E7</v>
      </c>
      <c r="R10" s="25">
        <v>2.3367426200000003E7</v>
      </c>
      <c r="S10" s="25">
        <v>1.8914073640000004E7</v>
      </c>
      <c r="T10" s="25">
        <v>1.055788833E7</v>
      </c>
      <c r="U10" s="25">
        <v>1.0506785479999999E7</v>
      </c>
      <c r="V10" s="25">
        <v>1.250233854E7</v>
      </c>
      <c r="W10" s="25">
        <v>1.2154357920000004E7</v>
      </c>
      <c r="X10" s="25">
        <v>1.38540182E7</v>
      </c>
      <c r="Y10" s="25">
        <v>1.2258342899999999E7</v>
      </c>
      <c r="Z10" s="25">
        <v>8189298.350000001</v>
      </c>
      <c r="AA10" s="25">
        <v>1.822892584E7</v>
      </c>
      <c r="AB10" s="25">
        <v>1.5299848760000002E7</v>
      </c>
      <c r="AC10" s="25">
        <v>1.5752381850000001E7</v>
      </c>
      <c r="AD10" s="25">
        <v>1.367344334E7</v>
      </c>
      <c r="AE10" s="25">
        <v>1.294036176E7</v>
      </c>
      <c r="AF10" s="25">
        <v>1.554479955E7</v>
      </c>
      <c r="AG10" s="25">
        <v>1.6021795429999998E7</v>
      </c>
      <c r="AH10" s="25">
        <v>1.715378108E7</v>
      </c>
      <c r="AI10" s="25">
        <v>1.9922152049999997E7</v>
      </c>
      <c r="AJ10" s="25">
        <v>2.1407331669999998E7</v>
      </c>
      <c r="AK10" s="25">
        <v>1.522389735E7</v>
      </c>
      <c r="AL10" s="25">
        <v>1.3676144239999996E7</v>
      </c>
      <c r="AM10" s="25">
        <v>1.627209404E7</v>
      </c>
      <c r="AN10" s="25">
        <v>1.613331716E7</v>
      </c>
      <c r="AO10" s="25">
        <v>1.5773654879999999E7</v>
      </c>
      <c r="AP10" s="25">
        <v>1.6880357840000004E7</v>
      </c>
      <c r="AQ10" s="25">
        <v>2.1859935889999997E7</v>
      </c>
      <c r="AR10" s="25">
        <v>2.3332138340000004E7</v>
      </c>
      <c r="AS10" s="25">
        <v>2.27363813E7</v>
      </c>
      <c r="AT10" s="25">
        <v>1.660083513E7</v>
      </c>
      <c r="AU10" s="25">
        <v>1.545630499E7</v>
      </c>
      <c r="AV10" s="25">
        <v>1.760866457E7</v>
      </c>
      <c r="AW10" s="25">
        <v>2.099457171E7</v>
      </c>
      <c r="AX10" s="25">
        <v>2.599966403E7</v>
      </c>
      <c r="AY10" s="25">
        <v>2.4729950820000004E7</v>
      </c>
      <c r="AZ10" s="25">
        <v>3.10390735E7</v>
      </c>
      <c r="BA10" s="25">
        <v>3.844252079E7</v>
      </c>
      <c r="BB10" s="25"/>
      <c r="BC10" s="65">
        <f t="shared" si="1"/>
        <v>1014763614</v>
      </c>
    </row>
    <row r="11" ht="11.25" customHeight="1">
      <c r="A11" s="23">
        <v>2002.0</v>
      </c>
      <c r="B11" s="25">
        <v>2.730555931E7</v>
      </c>
      <c r="C11" s="25">
        <v>1.7333263760000005E7</v>
      </c>
      <c r="D11" s="25">
        <v>1.696177057E7</v>
      </c>
      <c r="E11" s="25">
        <v>1.825366054E7</v>
      </c>
      <c r="F11" s="25">
        <v>3.1311225009999998E7</v>
      </c>
      <c r="G11" s="25">
        <v>3.910304627E7</v>
      </c>
      <c r="H11" s="25">
        <v>3.491124095E7</v>
      </c>
      <c r="I11" s="25">
        <v>2.8155736900000002E7</v>
      </c>
      <c r="J11" s="25">
        <v>2.113194748E7</v>
      </c>
      <c r="K11" s="25">
        <v>1.674956292E7</v>
      </c>
      <c r="L11" s="25">
        <v>1.543698502E7</v>
      </c>
      <c r="M11" s="25">
        <v>1.528377323E7</v>
      </c>
      <c r="N11" s="25">
        <v>1.763975561E7</v>
      </c>
      <c r="O11" s="25">
        <v>1.971212685E7</v>
      </c>
      <c r="P11" s="25">
        <v>2.556414521E7</v>
      </c>
      <c r="Q11" s="25">
        <v>1.6636459559999999E7</v>
      </c>
      <c r="R11" s="25">
        <v>1.6961702580000006E7</v>
      </c>
      <c r="S11" s="25">
        <v>1.6156554469999999E7</v>
      </c>
      <c r="T11" s="25">
        <v>1.6451974170000002E7</v>
      </c>
      <c r="U11" s="25">
        <v>2.080390748E7</v>
      </c>
      <c r="V11" s="25">
        <v>1.660267643E7</v>
      </c>
      <c r="W11" s="25">
        <v>1.191967129E7</v>
      </c>
      <c r="X11" s="25">
        <v>1.484534404E7</v>
      </c>
      <c r="Y11" s="25">
        <v>1.6739464639999999E7</v>
      </c>
      <c r="Z11" s="25">
        <v>2.0864269750000004E7</v>
      </c>
      <c r="AA11" s="25">
        <v>1.7738882840000004E7</v>
      </c>
      <c r="AB11" s="25">
        <v>1.806205566E7</v>
      </c>
      <c r="AC11" s="25">
        <v>1.8619758470000003E7</v>
      </c>
      <c r="AD11" s="25">
        <v>1.3417351709999999E7</v>
      </c>
      <c r="AE11" s="25">
        <v>1.259898486E7</v>
      </c>
      <c r="AF11" s="25">
        <v>1.50291174E7</v>
      </c>
      <c r="AG11" s="25">
        <v>2.1072073360000003E7</v>
      </c>
      <c r="AH11" s="25">
        <v>1.3458620980000002E7</v>
      </c>
      <c r="AI11" s="25">
        <v>1.786587503E7</v>
      </c>
      <c r="AJ11" s="25">
        <v>1.523876052E7</v>
      </c>
      <c r="AK11" s="25">
        <v>1.2516770519999998E7</v>
      </c>
      <c r="AL11" s="25">
        <v>1.078798243E7</v>
      </c>
      <c r="AM11" s="25">
        <v>1.26617257E7</v>
      </c>
      <c r="AN11" s="25">
        <v>1.419535051E7</v>
      </c>
      <c r="AO11" s="25">
        <v>1.716129604E7</v>
      </c>
      <c r="AP11" s="25">
        <v>1.967232825E7</v>
      </c>
      <c r="AQ11" s="25">
        <v>2.01064673E7</v>
      </c>
      <c r="AR11" s="25">
        <v>2.658706657E7</v>
      </c>
      <c r="AS11" s="25">
        <v>2.552150072E7</v>
      </c>
      <c r="AT11" s="25">
        <v>2.0843921979999993E7</v>
      </c>
      <c r="AU11" s="25">
        <v>1.5250822890000002E7</v>
      </c>
      <c r="AV11" s="25">
        <v>1.961397362E7</v>
      </c>
      <c r="AW11" s="25">
        <v>1.8891078349999998E7</v>
      </c>
      <c r="AX11" s="25">
        <v>2.5453262680000003E7</v>
      </c>
      <c r="AY11" s="25">
        <v>2.0717472589999996E7</v>
      </c>
      <c r="AZ11" s="25">
        <v>3.3139809269999996E7</v>
      </c>
      <c r="BA11" s="25">
        <v>3.780753847E7</v>
      </c>
      <c r="BB11" s="25"/>
      <c r="BC11" s="65">
        <f t="shared" si="1"/>
        <v>1026865673</v>
      </c>
    </row>
    <row r="12" ht="11.25" customHeight="1">
      <c r="A12" s="23">
        <v>2003.0</v>
      </c>
      <c r="B12" s="25">
        <v>2.3904450029999997E7</v>
      </c>
      <c r="C12" s="25">
        <v>1.6045064610000001E7</v>
      </c>
      <c r="D12" s="25">
        <v>1.5958788910000002E7</v>
      </c>
      <c r="E12" s="25">
        <v>1.6658634529999997E7</v>
      </c>
      <c r="F12" s="25">
        <v>2.21036639E7</v>
      </c>
      <c r="G12" s="25">
        <v>2.826566907E7</v>
      </c>
      <c r="H12" s="25">
        <v>2.8720652619999997E7</v>
      </c>
      <c r="I12" s="25">
        <v>2.7965487339999996E7</v>
      </c>
      <c r="J12" s="25">
        <v>2.805269842E7</v>
      </c>
      <c r="K12" s="25">
        <v>1.735092923E7</v>
      </c>
      <c r="L12" s="25">
        <v>1.590266921E7</v>
      </c>
      <c r="M12" s="25">
        <v>1.759291556E7</v>
      </c>
      <c r="N12" s="25">
        <v>1.6874116349999998E7</v>
      </c>
      <c r="O12" s="25">
        <v>1.7366158450000003E7</v>
      </c>
      <c r="P12" s="25">
        <v>1.7209642810000006E7</v>
      </c>
      <c r="Q12" s="25">
        <v>1.743951646E7</v>
      </c>
      <c r="R12" s="25">
        <v>1.483477749E7</v>
      </c>
      <c r="S12" s="25">
        <v>1.916186843E7</v>
      </c>
      <c r="T12" s="25">
        <v>1.5977926750000002E7</v>
      </c>
      <c r="U12" s="25">
        <v>2.281846005E7</v>
      </c>
      <c r="V12" s="25">
        <v>1.91121272E7</v>
      </c>
      <c r="W12" s="25">
        <v>1.3650851559999997E7</v>
      </c>
      <c r="X12" s="25">
        <v>1.236361589E7</v>
      </c>
      <c r="Y12" s="25">
        <v>1.0259790460000003E7</v>
      </c>
      <c r="Z12" s="25">
        <v>1.6567199930000002E7</v>
      </c>
      <c r="AA12" s="25">
        <v>1.262727599E7</v>
      </c>
      <c r="AB12" s="25">
        <v>1.5450466430000002E7</v>
      </c>
      <c r="AC12" s="25">
        <v>1.0957185050000003E7</v>
      </c>
      <c r="AD12" s="25">
        <v>1.3470677859999998E7</v>
      </c>
      <c r="AE12" s="25">
        <v>1.5181194959999999E7</v>
      </c>
      <c r="AF12" s="25">
        <v>1.2068488089999998E7</v>
      </c>
      <c r="AG12" s="25">
        <v>1.761180602E7</v>
      </c>
      <c r="AH12" s="25">
        <v>1.906611724E7</v>
      </c>
      <c r="AI12" s="25">
        <v>1.9496005509999998E7</v>
      </c>
      <c r="AJ12" s="25">
        <v>1.7692490330000002E7</v>
      </c>
      <c r="AK12" s="25">
        <v>1.725737807E7</v>
      </c>
      <c r="AL12" s="25">
        <v>1.344502718E7</v>
      </c>
      <c r="AM12" s="25">
        <v>1.32294588E7</v>
      </c>
      <c r="AN12" s="25">
        <v>1.7290451859999996E7</v>
      </c>
      <c r="AO12" s="25">
        <v>1.6317868559999997E7</v>
      </c>
      <c r="AP12" s="25">
        <v>1.4021697340000002E7</v>
      </c>
      <c r="AQ12" s="25">
        <v>1.83754912E7</v>
      </c>
      <c r="AR12" s="25">
        <v>2.7157284450000003E7</v>
      </c>
      <c r="AS12" s="25">
        <v>2.2993798199999996E7</v>
      </c>
      <c r="AT12" s="25">
        <v>3.138454925E7</v>
      </c>
      <c r="AU12" s="25">
        <v>1.729514399E7</v>
      </c>
      <c r="AV12" s="25">
        <v>1.7239775100000005E7</v>
      </c>
      <c r="AW12" s="25">
        <v>2.610285056E7</v>
      </c>
      <c r="AX12" s="25">
        <v>2.1817280129999995E7</v>
      </c>
      <c r="AY12" s="25">
        <v>2.0234265400000002E7</v>
      </c>
      <c r="AZ12" s="25">
        <v>3.595036147E7</v>
      </c>
      <c r="BA12" s="25">
        <v>3.711387242E7</v>
      </c>
      <c r="BB12" s="25">
        <v>3100379.94</v>
      </c>
      <c r="BC12" s="65">
        <f t="shared" si="1"/>
        <v>996106316.7</v>
      </c>
    </row>
    <row r="13" ht="11.25" customHeight="1">
      <c r="A13" s="23">
        <v>2004.0</v>
      </c>
      <c r="B13" s="25">
        <v>2.065393398E7</v>
      </c>
      <c r="C13" s="25">
        <v>1.816473552E7</v>
      </c>
      <c r="D13" s="25">
        <v>1.937909446E7</v>
      </c>
      <c r="E13" s="25">
        <v>1.8057128130000003E7</v>
      </c>
      <c r="F13" s="25">
        <v>2.153508355E7</v>
      </c>
      <c r="G13" s="25">
        <v>2.526749725E7</v>
      </c>
      <c r="H13" s="25">
        <v>3.019553189E7</v>
      </c>
      <c r="I13" s="25">
        <v>3.2329903270000003E7</v>
      </c>
      <c r="J13" s="25">
        <v>2.639947973E7</v>
      </c>
      <c r="K13" s="25">
        <v>2.110773775E7</v>
      </c>
      <c r="L13" s="25">
        <v>1.932707862E7</v>
      </c>
      <c r="M13" s="25">
        <v>1.803018236E7</v>
      </c>
      <c r="N13" s="25">
        <v>1.744048869E7</v>
      </c>
      <c r="O13" s="25">
        <v>2.087529371E7</v>
      </c>
      <c r="P13" s="25">
        <v>2.8581632360000003E7</v>
      </c>
      <c r="Q13" s="25">
        <v>2.789013242E7</v>
      </c>
      <c r="R13" s="25">
        <v>2.1296321490000002E7</v>
      </c>
      <c r="S13" s="25">
        <v>2.0174390630000003E7</v>
      </c>
      <c r="T13" s="25">
        <v>2.055420516E7</v>
      </c>
      <c r="U13" s="25">
        <v>1.759620037E7</v>
      </c>
      <c r="V13" s="25">
        <v>1.9906070900000002E7</v>
      </c>
      <c r="W13" s="25">
        <v>2.143821717E7</v>
      </c>
      <c r="X13" s="25">
        <v>2.6041699130000003E7</v>
      </c>
      <c r="Y13" s="25">
        <v>2.015768404E7</v>
      </c>
      <c r="Z13" s="25">
        <v>1.889807248E7</v>
      </c>
      <c r="AA13" s="25">
        <v>3.075621726E7</v>
      </c>
      <c r="AB13" s="25">
        <v>2.194769553E7</v>
      </c>
      <c r="AC13" s="25">
        <v>2.418065134E7</v>
      </c>
      <c r="AD13" s="25">
        <v>2.628960961E7</v>
      </c>
      <c r="AE13" s="25">
        <v>1.803315526E7</v>
      </c>
      <c r="AF13" s="25">
        <v>1.761215212E7</v>
      </c>
      <c r="AG13" s="25">
        <v>2.03132378E7</v>
      </c>
      <c r="AH13" s="25">
        <v>1.957021817E7</v>
      </c>
      <c r="AI13" s="25">
        <v>2.288920532E7</v>
      </c>
      <c r="AJ13" s="25">
        <v>1.95121157E7</v>
      </c>
      <c r="AK13" s="25">
        <v>1.130046122E7</v>
      </c>
      <c r="AL13" s="25">
        <v>1.495627015E7</v>
      </c>
      <c r="AM13" s="25">
        <v>1.3820185370000001E7</v>
      </c>
      <c r="AN13" s="25">
        <v>1.5080823530000001E7</v>
      </c>
      <c r="AO13" s="25">
        <v>1.4773348290000001E7</v>
      </c>
      <c r="AP13" s="25">
        <v>2.015229987E7</v>
      </c>
      <c r="AQ13" s="25">
        <v>2.09319318E7</v>
      </c>
      <c r="AR13" s="25">
        <v>2.20092465E7</v>
      </c>
      <c r="AS13" s="25">
        <v>3.554658708E7</v>
      </c>
      <c r="AT13" s="25">
        <v>1.892362816E7</v>
      </c>
      <c r="AU13" s="25">
        <v>2.290516646E7</v>
      </c>
      <c r="AV13" s="25">
        <v>1.7109074630000003E7</v>
      </c>
      <c r="AW13" s="25">
        <v>2.303571109E7</v>
      </c>
      <c r="AX13" s="25">
        <v>2.009987693E7</v>
      </c>
      <c r="AY13" s="25">
        <v>2.3515103490000002E7</v>
      </c>
      <c r="AZ13" s="25">
        <v>2.993610655E7</v>
      </c>
      <c r="BA13" s="25">
        <v>2.947169002E7</v>
      </c>
      <c r="BB13" s="25">
        <v>1.3869988100000001E7</v>
      </c>
      <c r="BC13" s="65">
        <f t="shared" si="1"/>
        <v>1139839552</v>
      </c>
    </row>
    <row r="14" ht="11.25" customHeight="1">
      <c r="A14" s="23">
        <v>2005.0</v>
      </c>
      <c r="B14" s="25">
        <v>1.060858407E7</v>
      </c>
      <c r="C14" s="25">
        <v>2.02962275E7</v>
      </c>
      <c r="D14" s="25">
        <v>1.821572179E7</v>
      </c>
      <c r="E14" s="25">
        <v>1.855830298E7</v>
      </c>
      <c r="F14" s="25">
        <v>1.8628473580000002E7</v>
      </c>
      <c r="G14" s="25">
        <v>2.2603122830000002E7</v>
      </c>
      <c r="H14" s="25">
        <v>2.695102696E7</v>
      </c>
      <c r="I14" s="25">
        <v>2.813947909E7</v>
      </c>
      <c r="J14" s="25">
        <v>2.314086809E7</v>
      </c>
      <c r="K14" s="25">
        <v>1.81493227E7</v>
      </c>
      <c r="L14" s="25">
        <v>1.6541875940000001E7</v>
      </c>
      <c r="M14" s="25">
        <v>1.725057904E7</v>
      </c>
      <c r="N14" s="25">
        <v>2.0715104630000003E7</v>
      </c>
      <c r="O14" s="25">
        <v>1.730827794E7</v>
      </c>
      <c r="P14" s="25">
        <v>2.433095801E7</v>
      </c>
      <c r="Q14" s="25">
        <v>2.4442566880000003E7</v>
      </c>
      <c r="R14" s="25">
        <v>2.216230578E7</v>
      </c>
      <c r="S14" s="25">
        <v>1.4824417790000001E7</v>
      </c>
      <c r="T14" s="25">
        <v>1.857991251E7</v>
      </c>
      <c r="U14" s="25">
        <v>1.4195141040000001E7</v>
      </c>
      <c r="V14" s="25">
        <v>2.84753428E7</v>
      </c>
      <c r="W14" s="25">
        <v>1.560144938E7</v>
      </c>
      <c r="X14" s="25">
        <v>1.579068071E7</v>
      </c>
      <c r="Y14" s="25">
        <v>1.412317639E7</v>
      </c>
      <c r="Z14" s="25">
        <v>1.308617909E7</v>
      </c>
      <c r="AA14" s="25">
        <v>2.163703442E7</v>
      </c>
      <c r="AB14" s="25">
        <v>1.5463223040000001E7</v>
      </c>
      <c r="AC14" s="25">
        <v>2.225106364E7</v>
      </c>
      <c r="AD14" s="25">
        <v>1.6400486950000001E7</v>
      </c>
      <c r="AE14" s="25">
        <v>2.1189228150000002E7</v>
      </c>
      <c r="AF14" s="25">
        <v>2.098586937E7</v>
      </c>
      <c r="AG14" s="25">
        <v>1.825949459E7</v>
      </c>
      <c r="AH14" s="25">
        <v>1.617529006E7</v>
      </c>
      <c r="AI14" s="25">
        <v>1.9011607720000003E7</v>
      </c>
      <c r="AJ14" s="25">
        <v>1.569818847E7</v>
      </c>
      <c r="AK14" s="25">
        <v>1.002456072E7</v>
      </c>
      <c r="AL14" s="25">
        <v>1.054720824E7</v>
      </c>
      <c r="AM14" s="25">
        <v>9956197.16</v>
      </c>
      <c r="AN14" s="25">
        <v>1.238665248E7</v>
      </c>
      <c r="AO14" s="25">
        <v>1.439905934E7</v>
      </c>
      <c r="AP14" s="25">
        <v>1.247993297E7</v>
      </c>
      <c r="AQ14" s="25">
        <v>1.506998257E7</v>
      </c>
      <c r="AR14" s="25">
        <v>2.236638892E7</v>
      </c>
      <c r="AS14" s="25">
        <v>3.180604294E7</v>
      </c>
      <c r="AT14" s="25">
        <v>1.725229045E7</v>
      </c>
      <c r="AU14" s="25">
        <v>2.432052894E7</v>
      </c>
      <c r="AV14" s="25">
        <v>1.707246041E7</v>
      </c>
      <c r="AW14" s="25">
        <v>2.023458586E7</v>
      </c>
      <c r="AX14" s="25">
        <v>3.213993019E7</v>
      </c>
      <c r="AY14" s="25">
        <v>2.451459455E7</v>
      </c>
      <c r="AZ14" s="25">
        <v>3.1109256630000003E7</v>
      </c>
      <c r="BA14" s="25">
        <v>3.384549035E7</v>
      </c>
      <c r="BB14" s="25">
        <v>2.248612441E7</v>
      </c>
      <c r="BC14" s="65">
        <f t="shared" si="1"/>
        <v>1031801871</v>
      </c>
    </row>
    <row r="15" ht="11.25" customHeight="1">
      <c r="A15" s="23">
        <v>2006.0</v>
      </c>
      <c r="B15" s="25">
        <v>2.096408334E7</v>
      </c>
      <c r="C15" s="25">
        <v>1.809385787E7</v>
      </c>
      <c r="D15" s="25">
        <v>1.91684496E7</v>
      </c>
      <c r="E15" s="25">
        <v>1.787167282E7</v>
      </c>
      <c r="F15" s="25">
        <v>3.951625556E7</v>
      </c>
      <c r="G15" s="25">
        <v>3.4239551010000005E7</v>
      </c>
      <c r="H15" s="25">
        <v>3.4857868120000005E7</v>
      </c>
      <c r="I15" s="25">
        <v>3.007411141E7</v>
      </c>
      <c r="J15" s="25">
        <v>2.142427967E7</v>
      </c>
      <c r="K15" s="25">
        <v>1.864837103E7</v>
      </c>
      <c r="L15" s="25">
        <v>1.8590536060000002E7</v>
      </c>
      <c r="M15" s="25">
        <v>1.6726455450000001E7</v>
      </c>
      <c r="N15" s="25">
        <v>1.829552075E7</v>
      </c>
      <c r="O15" s="25">
        <v>2.94930736E7</v>
      </c>
      <c r="P15" s="25">
        <v>3.1714405220000003E7</v>
      </c>
      <c r="Q15" s="25">
        <v>2.538138076E7</v>
      </c>
      <c r="R15" s="25">
        <v>3.489189834E7</v>
      </c>
      <c r="S15" s="25">
        <v>2.9421690880000003E7</v>
      </c>
      <c r="T15" s="25">
        <v>1.743172637E7</v>
      </c>
      <c r="U15" s="25">
        <v>2.4914172490000002E7</v>
      </c>
      <c r="V15" s="25">
        <v>3.087407184E7</v>
      </c>
      <c r="W15" s="25">
        <v>1.945897512E7</v>
      </c>
      <c r="X15" s="25">
        <v>1.188721324E7</v>
      </c>
      <c r="Y15" s="25">
        <v>1.3381233850000001E7</v>
      </c>
      <c r="Z15" s="25">
        <v>1.998383509E7</v>
      </c>
      <c r="AA15" s="25">
        <v>1.0900919790000001E7</v>
      </c>
      <c r="AB15" s="25">
        <v>1.2682280620000001E7</v>
      </c>
      <c r="AC15" s="25">
        <v>1.3609147950000001E7</v>
      </c>
      <c r="AD15" s="25">
        <v>1.4858570690000001E7</v>
      </c>
      <c r="AE15" s="25">
        <v>1.521348592E7</v>
      </c>
      <c r="AF15" s="25">
        <v>2.6037556900000002E7</v>
      </c>
      <c r="AG15" s="25">
        <v>2.1650569220000003E7</v>
      </c>
      <c r="AH15" s="25">
        <v>2.014170469E7</v>
      </c>
      <c r="AI15" s="25">
        <v>1.956463479E7</v>
      </c>
      <c r="AJ15" s="25">
        <v>1.3744582100000001E7</v>
      </c>
      <c r="AK15" s="25">
        <v>8946414.18</v>
      </c>
      <c r="AL15" s="25">
        <v>1.096399521E7</v>
      </c>
      <c r="AM15" s="25">
        <v>1.498044089E7</v>
      </c>
      <c r="AN15" s="25">
        <v>1.8511234650000002E7</v>
      </c>
      <c r="AO15" s="25">
        <v>1.6302223190000001E7</v>
      </c>
      <c r="AP15" s="25">
        <v>1.535262771E7</v>
      </c>
      <c r="AQ15" s="25">
        <v>1.764660652E7</v>
      </c>
      <c r="AR15" s="25">
        <v>2.334557377E7</v>
      </c>
      <c r="AS15" s="25">
        <v>2.907872439E7</v>
      </c>
      <c r="AT15" s="25">
        <v>2.137509342E7</v>
      </c>
      <c r="AU15" s="25">
        <v>1.9505648470000003E7</v>
      </c>
      <c r="AV15" s="25">
        <v>2.542594557E7</v>
      </c>
      <c r="AW15" s="25">
        <v>2.243780173E7</v>
      </c>
      <c r="AX15" s="25">
        <v>2.003796312E7</v>
      </c>
      <c r="AY15" s="25">
        <v>2.490792253E7</v>
      </c>
      <c r="AZ15" s="25">
        <v>2.596367561E7</v>
      </c>
      <c r="BA15" s="25">
        <v>3.205765842E7</v>
      </c>
      <c r="BB15" s="25"/>
      <c r="BC15" s="65">
        <f t="shared" si="1"/>
        <v>1112547692</v>
      </c>
    </row>
    <row r="16" ht="11.25" customHeight="1">
      <c r="A16" s="23">
        <v>2007.0</v>
      </c>
      <c r="B16" s="25">
        <v>2.775230018E7</v>
      </c>
      <c r="C16" s="25">
        <v>1.60537198E7</v>
      </c>
      <c r="D16" s="25">
        <v>1.749025586E7</v>
      </c>
      <c r="E16" s="25">
        <v>1.88945285E7</v>
      </c>
      <c r="F16" s="25">
        <v>1.87373E7</v>
      </c>
      <c r="G16" s="25">
        <v>2.302236661E7</v>
      </c>
      <c r="H16" s="25">
        <v>3.831824781E7</v>
      </c>
      <c r="I16" s="25">
        <v>3.8424452940000005E7</v>
      </c>
      <c r="J16" s="25">
        <v>2.9628028810000002E7</v>
      </c>
      <c r="K16" s="25">
        <v>2.000160337E7</v>
      </c>
      <c r="L16" s="25">
        <v>1.9926216900000002E7</v>
      </c>
      <c r="M16" s="25">
        <v>2.126344168E7</v>
      </c>
      <c r="N16" s="25">
        <v>1.945809179E7</v>
      </c>
      <c r="O16" s="25">
        <v>1.783273836E7</v>
      </c>
      <c r="P16" s="25">
        <v>1.69302698E7</v>
      </c>
      <c r="Q16" s="25">
        <v>1.3772655620000001E7</v>
      </c>
      <c r="R16" s="25">
        <v>1.913195985E7</v>
      </c>
      <c r="S16" s="25">
        <v>2.8580222200000003E7</v>
      </c>
      <c r="T16" s="25">
        <v>1.553091549E7</v>
      </c>
      <c r="U16" s="25">
        <v>1.97491132E7</v>
      </c>
      <c r="V16" s="25">
        <v>2.7208092490000002E7</v>
      </c>
      <c r="W16" s="25">
        <v>1.421944E7</v>
      </c>
      <c r="X16" s="25">
        <v>1.298087832E7</v>
      </c>
      <c r="Y16" s="25">
        <v>2.037090793E7</v>
      </c>
      <c r="Z16" s="25">
        <v>2.3703592060000002E7</v>
      </c>
      <c r="AA16" s="25">
        <v>1.678027978E7</v>
      </c>
      <c r="AB16" s="25">
        <v>2.0394550130000003E7</v>
      </c>
      <c r="AC16" s="25">
        <v>2.600905926E7</v>
      </c>
      <c r="AD16" s="25">
        <v>2.049595139E7</v>
      </c>
      <c r="AE16" s="25">
        <v>2.649780294E7</v>
      </c>
      <c r="AF16" s="25">
        <v>2.589837152E7</v>
      </c>
      <c r="AG16" s="25">
        <v>2.5116315740000002E7</v>
      </c>
      <c r="AH16" s="25">
        <v>2.4629473220000003E7</v>
      </c>
      <c r="AI16" s="25">
        <v>1.8139163900000002E7</v>
      </c>
      <c r="AJ16" s="25">
        <v>1.559974305E7</v>
      </c>
      <c r="AK16" s="25">
        <v>1.003433568E7</v>
      </c>
      <c r="AL16" s="25">
        <v>1.093774089E7</v>
      </c>
      <c r="AM16" s="25">
        <v>1.118349285E7</v>
      </c>
      <c r="AN16" s="25">
        <v>1.419916925E7</v>
      </c>
      <c r="AO16" s="25">
        <v>1.3979539530000001E7</v>
      </c>
      <c r="AP16" s="25">
        <v>1.354886083E7</v>
      </c>
      <c r="AQ16" s="25">
        <v>1.45158875E7</v>
      </c>
      <c r="AR16" s="25">
        <v>2.1004717310000002E7</v>
      </c>
      <c r="AS16" s="25">
        <v>2.629617741E7</v>
      </c>
      <c r="AT16" s="25">
        <v>1.5632796700000001E7</v>
      </c>
      <c r="AU16" s="25">
        <v>1.536904016E7</v>
      </c>
      <c r="AV16" s="25">
        <v>1.742243164E7</v>
      </c>
      <c r="AW16" s="25">
        <v>1.8862839400000002E7</v>
      </c>
      <c r="AX16" s="25">
        <v>1.937281548E7</v>
      </c>
      <c r="AY16" s="25">
        <v>1.84653975E7</v>
      </c>
      <c r="AZ16" s="25">
        <v>2.292482061E7</v>
      </c>
      <c r="BA16" s="25">
        <v>3.1549062240000002E7</v>
      </c>
      <c r="BB16" s="25"/>
      <c r="BC16" s="65">
        <f t="shared" si="1"/>
        <v>1053841175</v>
      </c>
    </row>
    <row r="17" ht="11.25" customHeight="1">
      <c r="A17" s="23">
        <v>2008.0</v>
      </c>
      <c r="B17" s="25">
        <v>2.6040423240000002E7</v>
      </c>
      <c r="C17" s="25">
        <v>1.4825985680000002E7</v>
      </c>
      <c r="D17" s="25">
        <v>1.89198728E7</v>
      </c>
      <c r="E17" s="25">
        <v>1.919787153E7</v>
      </c>
      <c r="F17" s="25">
        <v>3.1428395490000002E7</v>
      </c>
      <c r="G17" s="25">
        <v>2.5689748720000003E7</v>
      </c>
      <c r="H17" s="25">
        <v>2.7259616790000003E7</v>
      </c>
      <c r="I17" s="25">
        <v>3.225133062E7</v>
      </c>
      <c r="J17" s="25">
        <v>4.727522384E7</v>
      </c>
      <c r="K17" s="25">
        <v>3.994905388E7</v>
      </c>
      <c r="L17" s="25">
        <v>3.373143754E7</v>
      </c>
      <c r="M17" s="25">
        <v>3.371786872E7</v>
      </c>
      <c r="N17" s="25">
        <v>2.178195076E7</v>
      </c>
      <c r="O17" s="25">
        <v>2.450200094E7</v>
      </c>
      <c r="P17" s="25">
        <v>2.625319161E7</v>
      </c>
      <c r="Q17" s="25">
        <v>2.4365210650000002E7</v>
      </c>
      <c r="R17" s="25">
        <v>1.6182660690000001E7</v>
      </c>
      <c r="S17" s="25">
        <v>1.910921679E7</v>
      </c>
      <c r="T17" s="25">
        <v>1.4885268600000001E7</v>
      </c>
      <c r="U17" s="25">
        <v>1.160873417E7</v>
      </c>
      <c r="V17" s="25">
        <v>1.894648339E7</v>
      </c>
      <c r="W17" s="25">
        <v>1.927039714E7</v>
      </c>
      <c r="X17" s="25">
        <v>1.4810561100000001E7</v>
      </c>
      <c r="Y17" s="25">
        <v>1.486362389E7</v>
      </c>
      <c r="Z17" s="25">
        <v>1.006671748E7</v>
      </c>
      <c r="AA17" s="25">
        <v>1.770072314E7</v>
      </c>
      <c r="AB17" s="25">
        <v>1.689830619E7</v>
      </c>
      <c r="AC17" s="25">
        <v>2.205500853E7</v>
      </c>
      <c r="AD17" s="25">
        <v>1.962666766E7</v>
      </c>
      <c r="AE17" s="25">
        <v>1.698237001E7</v>
      </c>
      <c r="AF17" s="25">
        <v>1.988479789E7</v>
      </c>
      <c r="AG17" s="25">
        <v>1.983403592E7</v>
      </c>
      <c r="AH17" s="25">
        <v>2.373373237E7</v>
      </c>
      <c r="AI17" s="25">
        <v>2.0038521330000002E7</v>
      </c>
      <c r="AJ17" s="25">
        <v>1.599952913E7</v>
      </c>
      <c r="AK17" s="25">
        <v>1.300119575E7</v>
      </c>
      <c r="AL17" s="25">
        <v>1.3864206100000001E7</v>
      </c>
      <c r="AM17" s="25">
        <v>1.219300439E7</v>
      </c>
      <c r="AN17" s="25">
        <v>1.426905347E7</v>
      </c>
      <c r="AO17" s="25">
        <v>1.681217652E7</v>
      </c>
      <c r="AP17" s="25">
        <v>1.6265217110000001E7</v>
      </c>
      <c r="AQ17" s="25">
        <v>1.700058057E7</v>
      </c>
      <c r="AR17" s="25">
        <v>2.54203695E7</v>
      </c>
      <c r="AS17" s="25">
        <v>3.816284793E7</v>
      </c>
      <c r="AT17" s="25">
        <v>2.857128235E7</v>
      </c>
      <c r="AU17" s="25">
        <v>2.0077299240000002E7</v>
      </c>
      <c r="AV17" s="25">
        <v>2.195515711E7</v>
      </c>
      <c r="AW17" s="25">
        <v>2.014380794E7</v>
      </c>
      <c r="AX17" s="25">
        <v>2.236452859E7</v>
      </c>
      <c r="AY17" s="25">
        <v>2.2195113970000003E7</v>
      </c>
      <c r="AZ17" s="25">
        <v>2.486369946E7</v>
      </c>
      <c r="BA17" s="25">
        <v>3.008223343E7</v>
      </c>
      <c r="BB17" s="25">
        <v>3464290.7</v>
      </c>
      <c r="BC17" s="65">
        <f t="shared" si="1"/>
        <v>1140392602</v>
      </c>
    </row>
    <row r="18" ht="11.25" customHeight="1">
      <c r="A18" s="23">
        <v>2009.0</v>
      </c>
      <c r="B18" s="25">
        <v>1.89109288E7</v>
      </c>
      <c r="C18" s="25">
        <v>1.85134622E7</v>
      </c>
      <c r="D18" s="25">
        <v>2.089696405E7</v>
      </c>
      <c r="E18" s="25">
        <v>2.122971844E7</v>
      </c>
      <c r="F18" s="25">
        <v>2.029679986E7</v>
      </c>
      <c r="G18" s="25">
        <v>2.775420909E7</v>
      </c>
      <c r="H18" s="25">
        <v>3.074167709E7</v>
      </c>
      <c r="I18" s="25">
        <v>3.275176364E7</v>
      </c>
      <c r="J18" s="25">
        <v>2.9950888470000003E7</v>
      </c>
      <c r="K18" s="25">
        <v>2.6720641110000003E7</v>
      </c>
      <c r="L18" s="25">
        <v>1.7750009E7</v>
      </c>
      <c r="M18" s="25">
        <v>2.2866070580000002E7</v>
      </c>
      <c r="N18" s="25">
        <v>2.131216748E7</v>
      </c>
      <c r="O18" s="25">
        <v>2.1249388790000003E7</v>
      </c>
      <c r="P18" s="25">
        <v>2.9060739650000002E7</v>
      </c>
      <c r="Q18" s="25">
        <v>2.786344919E7</v>
      </c>
      <c r="R18" s="25">
        <v>2.358699246E7</v>
      </c>
      <c r="S18" s="25">
        <v>2.3633627900000002E7</v>
      </c>
      <c r="T18" s="25">
        <v>2.143341007E7</v>
      </c>
      <c r="U18" s="25">
        <v>1.762393986E7</v>
      </c>
      <c r="V18" s="25">
        <v>1.928446523E7</v>
      </c>
      <c r="W18" s="25">
        <v>1.487122847E7</v>
      </c>
      <c r="X18" s="25">
        <v>1.6129143030000001E7</v>
      </c>
      <c r="Y18" s="25">
        <v>1.38898995E7</v>
      </c>
      <c r="Z18" s="25">
        <v>1.31951153E7</v>
      </c>
      <c r="AA18" s="25">
        <v>2.018488329E7</v>
      </c>
      <c r="AB18" s="25">
        <v>3.0835506470000003E7</v>
      </c>
      <c r="AC18" s="25">
        <v>2.82701923E7</v>
      </c>
      <c r="AD18" s="25">
        <v>3.693804931E7</v>
      </c>
      <c r="AE18" s="25">
        <v>2.420275268E7</v>
      </c>
      <c r="AF18" s="25">
        <v>2.5943065080000002E7</v>
      </c>
      <c r="AG18" s="25">
        <v>2.122790353E7</v>
      </c>
      <c r="AH18" s="25">
        <v>1.72064908E7</v>
      </c>
      <c r="AI18" s="25">
        <v>2.201910135E7</v>
      </c>
      <c r="AJ18" s="25">
        <v>2.399881216E7</v>
      </c>
      <c r="AK18" s="25">
        <v>1.514803772E7</v>
      </c>
      <c r="AL18" s="25">
        <v>1.3448857930000002E7</v>
      </c>
      <c r="AM18" s="25">
        <v>1.519961074E7</v>
      </c>
      <c r="AN18" s="25">
        <v>1.360518908E7</v>
      </c>
      <c r="AO18" s="25">
        <v>1.830688884E7</v>
      </c>
      <c r="AP18" s="25">
        <v>1.878222692E7</v>
      </c>
      <c r="AQ18" s="25">
        <v>1.693549328E7</v>
      </c>
      <c r="AR18" s="25">
        <v>2.4265305700000003E7</v>
      </c>
      <c r="AS18" s="25">
        <v>3.524218506E7</v>
      </c>
      <c r="AT18" s="25">
        <v>2.395304711E7</v>
      </c>
      <c r="AU18" s="25">
        <v>3.3964020870000005E7</v>
      </c>
      <c r="AV18" s="25">
        <v>3.495295368E7</v>
      </c>
      <c r="AW18" s="25">
        <v>2.653635075E7</v>
      </c>
      <c r="AX18" s="25">
        <v>2.630102344E7</v>
      </c>
      <c r="AY18" s="25">
        <v>2.211024476E7</v>
      </c>
      <c r="AZ18" s="25">
        <v>3.705090629E7</v>
      </c>
      <c r="BA18" s="25">
        <v>4.6452305730000004E7</v>
      </c>
      <c r="BB18" s="25">
        <v>1.263757605E7</v>
      </c>
      <c r="BC18" s="65">
        <f t="shared" si="1"/>
        <v>1237235680</v>
      </c>
    </row>
    <row r="19" ht="11.25" customHeight="1">
      <c r="A19" s="23">
        <v>2010.0</v>
      </c>
      <c r="B19" s="25">
        <v>2.419242078E7</v>
      </c>
      <c r="C19" s="25">
        <v>2.201413416E7</v>
      </c>
      <c r="D19" s="25">
        <v>2.729127725E7</v>
      </c>
      <c r="E19" s="25">
        <v>2.83555875E7</v>
      </c>
      <c r="F19" s="25">
        <v>3.05625893E7</v>
      </c>
      <c r="G19" s="25">
        <v>3.218486235E7</v>
      </c>
      <c r="H19" s="25">
        <v>3.242042289E7</v>
      </c>
      <c r="I19" s="25">
        <v>3.636270624E7</v>
      </c>
      <c r="J19" s="25">
        <v>3.0394163560000002E7</v>
      </c>
      <c r="K19" s="25">
        <v>2.2375357220000003E7</v>
      </c>
      <c r="L19" s="25">
        <v>2.131901886E7</v>
      </c>
      <c r="M19" s="25">
        <v>2.299930777E7</v>
      </c>
      <c r="N19" s="25">
        <v>3.1535641700000003E7</v>
      </c>
      <c r="O19" s="25">
        <v>3.2929592200000003E7</v>
      </c>
      <c r="P19" s="25">
        <v>2.9464265740000002E7</v>
      </c>
      <c r="Q19" s="25">
        <v>2.639053348E7</v>
      </c>
      <c r="R19" s="25">
        <v>2.5176697900000002E7</v>
      </c>
      <c r="S19" s="25">
        <v>2.9710853490000002E7</v>
      </c>
      <c r="T19" s="25">
        <v>2.2883125900000002E7</v>
      </c>
      <c r="U19" s="25">
        <v>2.552468634E7</v>
      </c>
      <c r="V19" s="25">
        <v>1.4397619520000001E7</v>
      </c>
      <c r="W19" s="25">
        <v>1.704497195E7</v>
      </c>
      <c r="X19" s="25">
        <v>1.5660634540000001E7</v>
      </c>
      <c r="Y19" s="25">
        <v>1.4774649360000001E7</v>
      </c>
      <c r="Z19" s="25">
        <v>1.586074096E7</v>
      </c>
      <c r="AA19" s="25">
        <v>1.3977117370000001E7</v>
      </c>
      <c r="AB19" s="25">
        <v>2.265495753E7</v>
      </c>
      <c r="AC19" s="25">
        <v>2.671026073E7</v>
      </c>
      <c r="AD19" s="25">
        <v>2.8484037080000002E7</v>
      </c>
      <c r="AE19" s="25">
        <v>2.994764043E7</v>
      </c>
      <c r="AF19" s="25">
        <v>2.797888909E7</v>
      </c>
      <c r="AG19" s="25">
        <v>2.26660511E7</v>
      </c>
      <c r="AH19" s="25">
        <v>2.5888381540000003E7</v>
      </c>
      <c r="AI19" s="25">
        <v>2.647220675E7</v>
      </c>
      <c r="AJ19" s="25">
        <v>2.5441610060000002E7</v>
      </c>
      <c r="AK19" s="25">
        <v>1.4882777370000001E7</v>
      </c>
      <c r="AL19" s="25">
        <v>1.5195447940000001E7</v>
      </c>
      <c r="AM19" s="25">
        <v>1.532216797E7</v>
      </c>
      <c r="AN19" s="25">
        <v>1.90738406E7</v>
      </c>
      <c r="AO19" s="25">
        <v>1.684895026E7</v>
      </c>
      <c r="AP19" s="25">
        <v>1.857490525E7</v>
      </c>
      <c r="AQ19" s="25">
        <v>2.185219126E7</v>
      </c>
      <c r="AR19" s="25">
        <v>3.202429492E7</v>
      </c>
      <c r="AS19" s="25">
        <v>4.213636771E7</v>
      </c>
      <c r="AT19" s="25">
        <v>2.510827891E7</v>
      </c>
      <c r="AU19" s="25">
        <v>3.358881888E7</v>
      </c>
      <c r="AV19" s="25">
        <v>2.1937566720000003E7</v>
      </c>
      <c r="AW19" s="25">
        <v>3.107769775E7</v>
      </c>
      <c r="AX19" s="25">
        <v>2.433083726E7</v>
      </c>
      <c r="AY19" s="25">
        <v>2.436929267E7</v>
      </c>
      <c r="AZ19" s="25">
        <v>2.6167831310000002E7</v>
      </c>
      <c r="BA19" s="25">
        <v>2.948353389E7</v>
      </c>
      <c r="BB19" s="25">
        <v>1.592210313E7</v>
      </c>
      <c r="BC19" s="65">
        <f t="shared" si="1"/>
        <v>1309943916</v>
      </c>
    </row>
    <row r="20" ht="11.25" customHeight="1">
      <c r="A20" s="23">
        <v>2011.0</v>
      </c>
      <c r="B20" s="25">
        <v>1.136814897E7</v>
      </c>
      <c r="C20" s="25">
        <v>1.994888619E7</v>
      </c>
      <c r="D20" s="25">
        <v>1.874903859E7</v>
      </c>
      <c r="E20" s="25">
        <v>2.028196051E7</v>
      </c>
      <c r="F20" s="25">
        <v>2.019321464E7</v>
      </c>
      <c r="G20" s="25">
        <v>2.904369252E7</v>
      </c>
      <c r="H20" s="25">
        <v>3.2529741950000003E7</v>
      </c>
      <c r="I20" s="25">
        <v>3.830605317E7</v>
      </c>
      <c r="J20" s="25">
        <v>3.8779696690000005E7</v>
      </c>
      <c r="K20" s="25">
        <v>2.8744113790000003E7</v>
      </c>
      <c r="L20" s="25">
        <v>2.45556105E7</v>
      </c>
      <c r="M20" s="25">
        <v>1.914934156E7</v>
      </c>
      <c r="N20" s="25">
        <v>1.8350336990000002E7</v>
      </c>
      <c r="O20" s="25">
        <v>1.677760887E7</v>
      </c>
      <c r="P20" s="25">
        <v>1.523591573E7</v>
      </c>
      <c r="Q20" s="25">
        <v>2.073911519E7</v>
      </c>
      <c r="R20" s="25">
        <v>2.234866702E7</v>
      </c>
      <c r="S20" s="25">
        <v>2.6027776450000003E7</v>
      </c>
      <c r="T20" s="25">
        <v>2.284927302E7</v>
      </c>
      <c r="U20" s="25">
        <v>1.9800889650000002E7</v>
      </c>
      <c r="V20" s="25">
        <v>2.411453643E7</v>
      </c>
      <c r="W20" s="25">
        <v>2.123762376E7</v>
      </c>
      <c r="X20" s="25">
        <v>2.8044849290000003E7</v>
      </c>
      <c r="Y20" s="25">
        <v>2.3116359E7</v>
      </c>
      <c r="Z20" s="25">
        <v>1.892118685E7</v>
      </c>
      <c r="AA20" s="25">
        <v>1.6825165470000003E7</v>
      </c>
      <c r="AB20" s="25">
        <v>2.423061539E7</v>
      </c>
      <c r="AC20" s="25">
        <v>2.5025442630000003E7</v>
      </c>
      <c r="AD20" s="25">
        <v>4.1421505690000005E7</v>
      </c>
      <c r="AE20" s="25">
        <v>2.912732293E7</v>
      </c>
      <c r="AF20" s="25">
        <v>2.560205073E7</v>
      </c>
      <c r="AG20" s="25">
        <v>3.038886444E7</v>
      </c>
      <c r="AH20" s="25">
        <v>2.8476046810000002E7</v>
      </c>
      <c r="AI20" s="25">
        <v>2.381431082E7</v>
      </c>
      <c r="AJ20" s="25">
        <v>2.4382559790000003E7</v>
      </c>
      <c r="AK20" s="25">
        <v>2.1065581540000003E7</v>
      </c>
      <c r="AL20" s="25">
        <v>1.4756109200000001E7</v>
      </c>
      <c r="AM20" s="25">
        <v>1.707529978E7</v>
      </c>
      <c r="AN20" s="25">
        <v>1.526815875E7</v>
      </c>
      <c r="AO20" s="25">
        <v>1.333381839E7</v>
      </c>
      <c r="AP20" s="25">
        <v>1.9979058E7</v>
      </c>
      <c r="AQ20" s="25">
        <v>1.899977235E7</v>
      </c>
      <c r="AR20" s="25">
        <v>2.796151107E7</v>
      </c>
      <c r="AS20" s="25">
        <v>5.320628928E7</v>
      </c>
      <c r="AT20" s="25">
        <v>3.5722888800000004E7</v>
      </c>
      <c r="AU20" s="25">
        <v>4.343172704E7</v>
      </c>
      <c r="AV20" s="25">
        <v>4.2582968190000005E7</v>
      </c>
      <c r="AW20" s="25">
        <v>3.841841793E7</v>
      </c>
      <c r="AX20" s="25">
        <v>3.726777311E7</v>
      </c>
      <c r="AY20" s="25">
        <v>3.150838026E7</v>
      </c>
      <c r="AZ20" s="25">
        <v>3.44476576E7</v>
      </c>
      <c r="BA20" s="25">
        <v>3.5254216760000005E7</v>
      </c>
      <c r="BB20" s="25">
        <v>2.59484613E7</v>
      </c>
      <c r="BC20" s="65">
        <f t="shared" si="1"/>
        <v>1374735611</v>
      </c>
    </row>
    <row r="21" ht="11.25" customHeight="1">
      <c r="A21" s="23">
        <v>2012.0</v>
      </c>
      <c r="B21" s="25">
        <v>2.2695331400000002E7</v>
      </c>
      <c r="C21" s="25">
        <v>2.017926814E7</v>
      </c>
      <c r="D21" s="25">
        <v>2.214519352E7</v>
      </c>
      <c r="E21" s="25">
        <v>2.386166828E7</v>
      </c>
      <c r="F21" s="25">
        <v>2.406497489E7</v>
      </c>
      <c r="G21" s="25">
        <v>2.630337636E7</v>
      </c>
      <c r="H21" s="25">
        <v>2.924332426E7</v>
      </c>
      <c r="I21" s="25">
        <v>2.9682842400000002E7</v>
      </c>
      <c r="J21" s="25">
        <v>2.7985169060000002E7</v>
      </c>
      <c r="K21" s="25">
        <v>2.164350442E7</v>
      </c>
      <c r="L21" s="25">
        <v>2.1805847400000002E7</v>
      </c>
      <c r="M21" s="25">
        <v>1.737646262E7</v>
      </c>
      <c r="N21" s="25">
        <v>1.874407595E7</v>
      </c>
      <c r="O21" s="25">
        <v>3.293795782E7</v>
      </c>
      <c r="P21" s="25">
        <v>3.2238898540000003E7</v>
      </c>
      <c r="Q21" s="25">
        <v>2.7364750200000003E7</v>
      </c>
      <c r="R21" s="25">
        <v>4.1656256300000004E7</v>
      </c>
      <c r="S21" s="25">
        <v>3.218070312E7</v>
      </c>
      <c r="T21" s="25">
        <v>1.9273173970000003E7</v>
      </c>
      <c r="U21" s="25">
        <v>2.6194815560000002E7</v>
      </c>
      <c r="V21" s="25">
        <v>1.824123201E7</v>
      </c>
      <c r="W21" s="25">
        <v>1.912185898E7</v>
      </c>
      <c r="X21" s="25">
        <v>2.368069234E7</v>
      </c>
      <c r="Y21" s="25">
        <v>1.870263273E7</v>
      </c>
      <c r="Z21" s="25">
        <v>2.02961692E7</v>
      </c>
      <c r="AA21" s="25">
        <v>2.769836318E7</v>
      </c>
      <c r="AB21" s="25">
        <v>3.103109521E7</v>
      </c>
      <c r="AC21" s="25">
        <v>2.6952634830000002E7</v>
      </c>
      <c r="AD21" s="25">
        <v>1.875351078E7</v>
      </c>
      <c r="AE21" s="25">
        <v>2.444221602E7</v>
      </c>
      <c r="AF21" s="25">
        <v>2.4307298330000002E7</v>
      </c>
      <c r="AG21" s="25">
        <v>1.852526992E7</v>
      </c>
      <c r="AH21" s="25">
        <v>1.953183418E7</v>
      </c>
      <c r="AI21" s="25">
        <v>2.452278951E7</v>
      </c>
      <c r="AJ21" s="25">
        <v>1.973924455E7</v>
      </c>
      <c r="AK21" s="25">
        <v>1.1910968950000001E7</v>
      </c>
      <c r="AL21" s="25">
        <v>1.2924856700000001E7</v>
      </c>
      <c r="AM21" s="25">
        <v>1.699888675E7</v>
      </c>
      <c r="AN21" s="25">
        <v>2.133984423E7</v>
      </c>
      <c r="AO21" s="25">
        <v>2.295643041E7</v>
      </c>
      <c r="AP21" s="25">
        <v>2.333848235E7</v>
      </c>
      <c r="AQ21" s="25">
        <v>2.419270892E7</v>
      </c>
      <c r="AR21" s="25">
        <v>3.605210265E7</v>
      </c>
      <c r="AS21" s="25">
        <v>5.1996216830000006E7</v>
      </c>
      <c r="AT21" s="25">
        <v>3.489687154E7</v>
      </c>
      <c r="AU21" s="25">
        <v>3.2954406110000003E7</v>
      </c>
      <c r="AV21" s="25">
        <v>2.465416086E7</v>
      </c>
      <c r="AW21" s="25">
        <v>2.270917686E7</v>
      </c>
      <c r="AX21" s="25">
        <v>1.878583866E7</v>
      </c>
      <c r="AY21" s="25">
        <v>2.7112764290000003E7</v>
      </c>
      <c r="AZ21" s="25">
        <v>2.573365976E7</v>
      </c>
      <c r="BA21" s="25">
        <v>3.5578904300000004E7</v>
      </c>
      <c r="BB21" s="25"/>
      <c r="BC21" s="65">
        <f t="shared" si="1"/>
        <v>1297260716</v>
      </c>
    </row>
    <row r="22" ht="11.25" customHeight="1">
      <c r="A22" s="23">
        <v>2013.0</v>
      </c>
      <c r="B22" s="25">
        <v>2.724569805E7</v>
      </c>
      <c r="C22" s="25">
        <v>1.540790591E7</v>
      </c>
      <c r="D22" s="25">
        <v>2.018979857E7</v>
      </c>
      <c r="E22" s="25">
        <v>2.151973521E7</v>
      </c>
      <c r="F22" s="25">
        <v>2.176643532E7</v>
      </c>
      <c r="G22" s="25">
        <v>1.94144986E7</v>
      </c>
      <c r="H22" s="25">
        <v>2.085928284E7</v>
      </c>
      <c r="I22" s="25">
        <v>2.697749786E7</v>
      </c>
      <c r="J22" s="25">
        <v>3.033641197E7</v>
      </c>
      <c r="K22" s="25">
        <v>2.771628207E7</v>
      </c>
      <c r="L22" s="25">
        <v>2.560946876E7</v>
      </c>
      <c r="M22" s="25">
        <v>2.045523155E7</v>
      </c>
      <c r="N22" s="25">
        <v>2.27188327E7</v>
      </c>
      <c r="O22" s="25">
        <v>1.75011993E7</v>
      </c>
      <c r="P22" s="25">
        <v>1.82477496E7</v>
      </c>
      <c r="Q22" s="25">
        <v>2.605514567E7</v>
      </c>
      <c r="R22" s="25">
        <v>4.10503235E7</v>
      </c>
      <c r="S22" s="25">
        <v>2.954932975E7</v>
      </c>
      <c r="T22" s="25">
        <v>2.490424828E7</v>
      </c>
      <c r="U22" s="25">
        <v>2.475511072E7</v>
      </c>
      <c r="V22" s="25">
        <v>2.532415468E7</v>
      </c>
      <c r="W22" s="25">
        <v>2.248820144E7</v>
      </c>
      <c r="X22" s="25">
        <v>1.735839631E7</v>
      </c>
      <c r="Y22" s="25">
        <v>1.524035489E7</v>
      </c>
      <c r="Z22" s="25">
        <v>2.080234443E7</v>
      </c>
      <c r="AA22" s="25">
        <v>2.303000225E7</v>
      </c>
      <c r="AB22" s="25">
        <v>2.144170354E7</v>
      </c>
      <c r="AC22" s="25">
        <v>1.681289655E7</v>
      </c>
      <c r="AD22" s="25">
        <v>1.844749834E7</v>
      </c>
      <c r="AE22" s="25">
        <v>2.217560476E7</v>
      </c>
      <c r="AF22" s="25">
        <v>2.238334964E7</v>
      </c>
      <c r="AG22" s="25">
        <v>2.223415542E7</v>
      </c>
      <c r="AH22" s="25">
        <v>2.216250171E7</v>
      </c>
      <c r="AI22" s="25">
        <v>2.465561917E7</v>
      </c>
      <c r="AJ22" s="25">
        <v>1.858056562E7</v>
      </c>
      <c r="AK22" s="25">
        <v>1.365949636E7</v>
      </c>
      <c r="AL22" s="25">
        <v>1.501177133E7</v>
      </c>
      <c r="AM22" s="25">
        <v>1.360347646E7</v>
      </c>
      <c r="AN22" s="25">
        <v>1.727268109E7</v>
      </c>
      <c r="AO22" s="25">
        <v>1.76152768E7</v>
      </c>
      <c r="AP22" s="25">
        <v>2.070243931E7</v>
      </c>
      <c r="AQ22" s="25">
        <v>2.667929587E7</v>
      </c>
      <c r="AR22" s="25">
        <v>4.255874813E7</v>
      </c>
      <c r="AS22" s="25">
        <v>4.003371562E7</v>
      </c>
      <c r="AT22" s="25">
        <v>3.225562616E7</v>
      </c>
      <c r="AU22" s="25">
        <v>2.207355702E7</v>
      </c>
      <c r="AV22" s="25">
        <v>2.222195392E7</v>
      </c>
      <c r="AW22" s="25">
        <v>2.700774838E7</v>
      </c>
      <c r="AX22" s="25">
        <v>2.562690769E7</v>
      </c>
      <c r="AY22" s="25">
        <v>3.247638728E7</v>
      </c>
      <c r="AZ22" s="25">
        <v>3.401368997E7</v>
      </c>
      <c r="BA22" s="25">
        <v>4.913179198E7</v>
      </c>
      <c r="BB22" s="25"/>
      <c r="BC22" s="65">
        <f t="shared" si="1"/>
        <v>1247362098</v>
      </c>
    </row>
    <row r="23" ht="11.25" customHeight="1">
      <c r="A23" s="23">
        <v>2014.0</v>
      </c>
      <c r="B23" s="25">
        <v>3.818747328E7</v>
      </c>
      <c r="C23" s="25">
        <v>2.269358893E7</v>
      </c>
      <c r="D23" s="25">
        <v>2.250836239E7</v>
      </c>
      <c r="E23" s="25">
        <v>2.069996564E7</v>
      </c>
      <c r="F23" s="25">
        <v>2.127347676E7</v>
      </c>
      <c r="G23" s="25">
        <v>2.202258647E7</v>
      </c>
      <c r="H23" s="25">
        <v>2.797593787E7</v>
      </c>
      <c r="I23" s="25">
        <v>2.97841168E7</v>
      </c>
      <c r="J23" s="25">
        <v>4.259381732E7</v>
      </c>
      <c r="K23" s="25">
        <v>3.096605473E7</v>
      </c>
      <c r="L23" s="25">
        <v>2.64558739E7</v>
      </c>
      <c r="M23" s="25">
        <v>2.292035157E7</v>
      </c>
      <c r="N23" s="25">
        <v>2.242896643E7</v>
      </c>
      <c r="O23" s="25">
        <v>2.034838367E7</v>
      </c>
      <c r="P23" s="25">
        <v>2.274167089E7</v>
      </c>
      <c r="Q23" s="25">
        <v>3.506758862E7</v>
      </c>
      <c r="R23" s="25">
        <v>3.619468698E7</v>
      </c>
      <c r="S23" s="25">
        <v>4.128803705E7</v>
      </c>
      <c r="T23" s="25">
        <v>3.294182939E7</v>
      </c>
      <c r="U23" s="25">
        <v>1.963530336E7</v>
      </c>
      <c r="V23" s="25">
        <v>2.434190474E7</v>
      </c>
      <c r="W23" s="25">
        <v>2.840188771E7</v>
      </c>
      <c r="X23" s="25">
        <v>1.904796418E7</v>
      </c>
      <c r="Y23" s="25">
        <v>1.289481832E7</v>
      </c>
      <c r="Z23" s="25">
        <v>1.061617785E7</v>
      </c>
      <c r="AA23" s="25">
        <v>1.627984544E7</v>
      </c>
      <c r="AB23" s="25">
        <v>2.196769232E7</v>
      </c>
      <c r="AC23" s="25">
        <v>2.227262691E7</v>
      </c>
      <c r="AD23" s="25">
        <v>2.508224236E7</v>
      </c>
      <c r="AE23" s="25">
        <v>2.103562526E7</v>
      </c>
      <c r="AF23" s="25">
        <v>2.768043886E7</v>
      </c>
      <c r="AG23" s="25">
        <v>3.475097992E7</v>
      </c>
      <c r="AH23" s="25">
        <v>2.978616864E7</v>
      </c>
      <c r="AI23" s="25">
        <v>2.792812826E7</v>
      </c>
      <c r="AJ23" s="25">
        <v>2.329146994E7</v>
      </c>
      <c r="AK23" s="25">
        <v>1.387512742E7</v>
      </c>
      <c r="AL23" s="25">
        <v>1.340796417E7</v>
      </c>
      <c r="AM23" s="25">
        <v>1.435897718E7</v>
      </c>
      <c r="AN23" s="25">
        <v>1.394897275E7</v>
      </c>
      <c r="AO23" s="25">
        <v>1.755336191E7</v>
      </c>
      <c r="AP23" s="25">
        <v>2.400876884E7</v>
      </c>
      <c r="AQ23" s="25">
        <v>3.268916523E7</v>
      </c>
      <c r="AR23" s="25">
        <v>3.646653824E7</v>
      </c>
      <c r="AS23" s="25">
        <v>2.649927173E7</v>
      </c>
      <c r="AT23" s="25">
        <v>3.040321694E7</v>
      </c>
      <c r="AU23" s="25">
        <v>2.040851596E7</v>
      </c>
      <c r="AV23" s="25">
        <v>2.463219705E7</v>
      </c>
      <c r="AW23" s="25">
        <v>2.333451118E7</v>
      </c>
      <c r="AX23" s="25">
        <v>2.193883134E7</v>
      </c>
      <c r="AY23" s="25">
        <v>3.126808952E7</v>
      </c>
      <c r="AZ23" s="25">
        <v>3.700148648E7</v>
      </c>
      <c r="BA23" s="25">
        <v>4.278451802E7</v>
      </c>
      <c r="BB23" s="25">
        <v>4623852.23</v>
      </c>
      <c r="BC23" s="65">
        <f t="shared" si="1"/>
        <v>1333309409</v>
      </c>
    </row>
    <row r="24" ht="11.25" customHeight="1">
      <c r="A24" s="23">
        <v>2015.0</v>
      </c>
      <c r="B24" s="25">
        <v>3.00108613E7</v>
      </c>
      <c r="C24" s="25">
        <v>1.738322438E7</v>
      </c>
      <c r="D24" s="25">
        <v>2.272168024E7</v>
      </c>
      <c r="E24" s="25">
        <v>2.525942849E7</v>
      </c>
      <c r="F24" s="25">
        <v>2.261463623E7</v>
      </c>
      <c r="G24" s="25">
        <v>2.660200064E7</v>
      </c>
      <c r="H24" s="25">
        <v>4.412279474E7</v>
      </c>
      <c r="I24" s="25">
        <v>4.396773456E7</v>
      </c>
      <c r="J24" s="25">
        <v>3.704966842E7</v>
      </c>
      <c r="K24" s="25">
        <v>2.230946418E7</v>
      </c>
      <c r="L24" s="25">
        <v>1.960836955E7</v>
      </c>
      <c r="M24" s="25">
        <v>2.319264918E7</v>
      </c>
      <c r="N24" s="25">
        <v>2.184874617E7</v>
      </c>
      <c r="O24" s="25">
        <v>3.268932534E7</v>
      </c>
      <c r="P24" s="25">
        <v>2.121327866E7</v>
      </c>
      <c r="Q24" s="25">
        <v>2.200244041E7</v>
      </c>
      <c r="R24" s="25">
        <v>3.335070148E7</v>
      </c>
      <c r="S24" s="25">
        <v>3.178775179E7</v>
      </c>
      <c r="T24" s="25">
        <v>1.737598082E7</v>
      </c>
      <c r="U24" s="25">
        <v>2.146207708E7</v>
      </c>
      <c r="V24" s="25">
        <v>1.798010217E7</v>
      </c>
      <c r="W24" s="25">
        <v>1.527169664E7</v>
      </c>
      <c r="X24" s="25">
        <v>1.019276685E7</v>
      </c>
      <c r="Y24" s="25">
        <v>2.617216563E7</v>
      </c>
      <c r="Z24" s="25">
        <v>2.039724685E7</v>
      </c>
      <c r="AA24" s="25">
        <v>1.844073419E7</v>
      </c>
      <c r="AB24" s="25">
        <v>2.578095735E7</v>
      </c>
      <c r="AC24" s="25">
        <v>3.265789818E7</v>
      </c>
      <c r="AD24" s="25">
        <v>2.556500162E7</v>
      </c>
      <c r="AE24" s="25">
        <v>2.573718015E7</v>
      </c>
      <c r="AF24" s="25">
        <v>2.158529343E7</v>
      </c>
      <c r="AG24" s="25">
        <v>2.191778752E7</v>
      </c>
      <c r="AH24" s="25">
        <v>2.561520195E7</v>
      </c>
      <c r="AI24" s="25">
        <v>2.216113519E7</v>
      </c>
      <c r="AJ24" s="25">
        <v>1.791259789E7</v>
      </c>
      <c r="AK24" s="25">
        <v>1.321757609E7</v>
      </c>
      <c r="AL24" s="25">
        <v>1.519414819E7</v>
      </c>
      <c r="AM24" s="25">
        <v>1.460188526E7</v>
      </c>
      <c r="AN24" s="25">
        <v>1.534137406E7</v>
      </c>
      <c r="AO24" s="25">
        <v>1.50598999E7</v>
      </c>
      <c r="AP24" s="25">
        <v>2.417542061E7</v>
      </c>
      <c r="AQ24" s="25">
        <v>3.193763362E7</v>
      </c>
      <c r="AR24" s="25">
        <v>4.311343757E7</v>
      </c>
      <c r="AS24" s="25">
        <v>3.036742896E7</v>
      </c>
      <c r="AT24" s="25">
        <v>2.317956406E7</v>
      </c>
      <c r="AU24" s="25">
        <v>2.882476891E7</v>
      </c>
      <c r="AV24" s="25">
        <v>2.739928236E7</v>
      </c>
      <c r="AW24" s="25">
        <v>2.520411319E7</v>
      </c>
      <c r="AX24" s="25">
        <v>2.330083083E7</v>
      </c>
      <c r="AY24" s="25">
        <v>2.219555904E7</v>
      </c>
      <c r="AZ24" s="25">
        <v>5.212192427E7</v>
      </c>
      <c r="BA24" s="25">
        <v>4.995146397E7</v>
      </c>
      <c r="BB24" s="25">
        <v>1.241849635E7</v>
      </c>
      <c r="BC24" s="65">
        <f t="shared" si="1"/>
        <v>1331565387</v>
      </c>
    </row>
    <row r="25" ht="11.25" customHeight="1">
      <c r="A25" s="23">
        <v>2016.0</v>
      </c>
      <c r="B25" s="25">
        <v>2.452420775E7</v>
      </c>
      <c r="C25" s="25">
        <v>2.34491788E7</v>
      </c>
      <c r="D25" s="25">
        <v>2.346406982E7</v>
      </c>
      <c r="E25" s="25">
        <v>2.029950797E7</v>
      </c>
      <c r="F25" s="25">
        <v>2.401938454E7</v>
      </c>
      <c r="G25" s="25">
        <v>3.419492376E7</v>
      </c>
      <c r="H25" s="25">
        <v>4.59573652E7</v>
      </c>
      <c r="I25" s="25">
        <v>4.459518856E7</v>
      </c>
      <c r="J25" s="25">
        <v>4.456702908E7</v>
      </c>
      <c r="K25" s="25">
        <v>3.373337746E7</v>
      </c>
      <c r="L25" s="25">
        <v>2.424322361E7</v>
      </c>
      <c r="M25" s="25">
        <v>2.241569132E7</v>
      </c>
      <c r="N25" s="25">
        <v>3.109309416E7</v>
      </c>
      <c r="O25" s="25">
        <v>2.439415699E7</v>
      </c>
      <c r="P25" s="25">
        <v>2.883998128E7</v>
      </c>
      <c r="Q25" s="25">
        <v>3.024906304E7</v>
      </c>
      <c r="R25" s="25">
        <v>2.696770275E7</v>
      </c>
      <c r="S25" s="25">
        <v>2.645255588E7</v>
      </c>
      <c r="T25" s="25">
        <v>1.968436068E7</v>
      </c>
      <c r="U25" s="25">
        <v>2.150880578E7</v>
      </c>
      <c r="V25" s="25">
        <v>2.017105633E7</v>
      </c>
      <c r="W25" s="25">
        <v>2.071645346E7</v>
      </c>
      <c r="X25" s="25">
        <v>2.083137536E7</v>
      </c>
      <c r="Y25" s="25">
        <v>1.59879116E7</v>
      </c>
      <c r="Z25" s="25">
        <v>1.391065351E7</v>
      </c>
      <c r="AA25" s="25">
        <v>1.593269978E7</v>
      </c>
      <c r="AB25" s="25">
        <v>2.761565417E7</v>
      </c>
      <c r="AC25" s="25">
        <v>2.096648779E7</v>
      </c>
      <c r="AD25" s="25">
        <v>2.442474351E7</v>
      </c>
      <c r="AE25" s="25">
        <v>2.555335725E7</v>
      </c>
      <c r="AF25" s="25">
        <v>2.898670334E7</v>
      </c>
      <c r="AG25" s="25">
        <v>2.813929827E7</v>
      </c>
      <c r="AH25" s="25">
        <v>2.116678343E7</v>
      </c>
      <c r="AI25" s="25">
        <v>2.51456001E7</v>
      </c>
      <c r="AJ25" s="25">
        <v>2.171689088E7</v>
      </c>
      <c r="AK25" s="25">
        <v>1.544618523E7</v>
      </c>
      <c r="AL25" s="25">
        <v>1.290245094E7</v>
      </c>
      <c r="AM25" s="25">
        <v>1.61581073E7</v>
      </c>
      <c r="AN25" s="25">
        <v>1.634731219E7</v>
      </c>
      <c r="AO25" s="25">
        <v>2.061196005E7</v>
      </c>
      <c r="AP25" s="25">
        <v>2.476628728E7</v>
      </c>
      <c r="AQ25" s="25">
        <v>2.441790098E7</v>
      </c>
      <c r="AR25" s="25">
        <v>4.153121122E7</v>
      </c>
      <c r="AS25" s="25">
        <v>4.334531354E7</v>
      </c>
      <c r="AT25" s="25">
        <v>2.595721022E7</v>
      </c>
      <c r="AU25" s="25">
        <v>2.854810972E7</v>
      </c>
      <c r="AV25" s="25">
        <v>2.728436921E7</v>
      </c>
      <c r="AW25" s="25">
        <v>2.311953094E7</v>
      </c>
      <c r="AX25" s="25">
        <v>2.369594361E7</v>
      </c>
      <c r="AY25" s="25">
        <v>2.459844938E7</v>
      </c>
      <c r="AZ25" s="25">
        <v>4.093235251E7</v>
      </c>
      <c r="BA25" s="25">
        <v>4.285802174E7</v>
      </c>
      <c r="BB25" s="25">
        <v>3.000768318E7</v>
      </c>
      <c r="BC25" s="65">
        <f t="shared" si="1"/>
        <v>1388446936</v>
      </c>
    </row>
    <row r="26" ht="11.25" customHeight="1">
      <c r="A26" s="23">
        <v>2017.0</v>
      </c>
      <c r="B26" s="25">
        <v>2.348292982E7</v>
      </c>
      <c r="C26" s="25">
        <v>2.147444269E7</v>
      </c>
      <c r="D26" s="25">
        <v>2.469479828E7</v>
      </c>
      <c r="E26" s="25">
        <v>2.847934788E7</v>
      </c>
      <c r="F26" s="25">
        <v>3.594648035E7</v>
      </c>
      <c r="G26" s="25">
        <v>4.595310086E7</v>
      </c>
      <c r="H26" s="25">
        <v>4.35297838E7</v>
      </c>
      <c r="I26" s="25">
        <v>3.950514477E7</v>
      </c>
      <c r="J26" s="25">
        <v>3.373348303E7</v>
      </c>
      <c r="K26" s="25">
        <v>2.711078005E7</v>
      </c>
      <c r="L26" s="25">
        <v>2.457660692E7</v>
      </c>
      <c r="M26" s="25">
        <v>2.545509244E7</v>
      </c>
      <c r="N26" s="25">
        <v>2.73296822E7</v>
      </c>
      <c r="O26" s="25">
        <v>2.371508991E7</v>
      </c>
      <c r="P26" s="25">
        <v>3.650249325E7</v>
      </c>
      <c r="Q26" s="25">
        <v>2.457387992E7</v>
      </c>
      <c r="R26" s="25">
        <v>3.237775789E7</v>
      </c>
      <c r="S26" s="25">
        <v>2.493115812E7</v>
      </c>
      <c r="T26" s="25">
        <v>1.795226868E7</v>
      </c>
      <c r="U26" s="25">
        <v>1.42588122E7</v>
      </c>
      <c r="V26" s="25">
        <v>1.906821646E7</v>
      </c>
      <c r="W26" s="25">
        <v>1.950599769E7</v>
      </c>
      <c r="X26" s="25">
        <v>1.498067331E7</v>
      </c>
      <c r="Y26" s="25">
        <v>1.381009038E7</v>
      </c>
      <c r="Z26" s="25">
        <v>1.758557621E7</v>
      </c>
      <c r="AA26" s="25">
        <v>2.333884216E7</v>
      </c>
      <c r="AB26" s="25">
        <v>2.449934703E7</v>
      </c>
      <c r="AC26" s="25">
        <v>2.338060092E7</v>
      </c>
      <c r="AD26" s="25">
        <v>2.896853833E7</v>
      </c>
      <c r="AE26" s="25">
        <v>3.120277637E7</v>
      </c>
      <c r="AF26" s="25">
        <v>3.228137093E7</v>
      </c>
      <c r="AG26" s="25">
        <v>2.997509967E7</v>
      </c>
      <c r="AH26" s="25">
        <v>2.116035508E7</v>
      </c>
      <c r="AI26" s="25">
        <v>1.867496733E7</v>
      </c>
      <c r="AJ26" s="25">
        <v>2.001819427E7</v>
      </c>
      <c r="AK26" s="25">
        <v>1.561340335E7</v>
      </c>
      <c r="AL26" s="25">
        <v>1.626932138E7</v>
      </c>
      <c r="AM26" s="25">
        <v>1.8536308E7</v>
      </c>
      <c r="AN26" s="25">
        <v>1.877534057E7</v>
      </c>
      <c r="AO26" s="25">
        <v>2.175265457E7</v>
      </c>
      <c r="AP26" s="25">
        <v>2.145317076E7</v>
      </c>
      <c r="AQ26" s="25">
        <v>2.902614763E7</v>
      </c>
      <c r="AR26" s="25">
        <v>4.199586935E7</v>
      </c>
      <c r="AS26" s="25">
        <v>3.710184632E7</v>
      </c>
      <c r="AT26" s="25">
        <v>2.503030929E7</v>
      </c>
      <c r="AU26" s="25">
        <v>2.468600803E7</v>
      </c>
      <c r="AV26" s="25">
        <v>2.151739806E7</v>
      </c>
      <c r="AW26" s="25">
        <v>2.271271459E7</v>
      </c>
      <c r="AX26" s="25">
        <v>2.290921918E7</v>
      </c>
      <c r="AY26" s="25">
        <v>3.97344635E7</v>
      </c>
      <c r="AZ26" s="25">
        <v>3.707596164E7</v>
      </c>
      <c r="BA26" s="25">
        <v>4.184428442E7</v>
      </c>
      <c r="BB26" s="25"/>
      <c r="BC26" s="65">
        <f t="shared" si="1"/>
        <v>1370068200</v>
      </c>
    </row>
    <row r="27" ht="11.25" customHeight="1">
      <c r="A27" s="23">
        <v>2018.0</v>
      </c>
      <c r="B27" s="25">
        <v>3.996952376E7</v>
      </c>
      <c r="C27" s="25">
        <v>2.108994615E7</v>
      </c>
      <c r="D27" s="25">
        <v>2.159012493E7</v>
      </c>
      <c r="E27" s="25">
        <v>2.238117199E7</v>
      </c>
      <c r="F27" s="25">
        <v>3.137454964E7</v>
      </c>
      <c r="G27" s="25">
        <v>3.699515976E7</v>
      </c>
      <c r="H27" s="25">
        <v>4.275596753E7</v>
      </c>
      <c r="I27" s="25">
        <v>3.902828826E7</v>
      </c>
      <c r="J27" s="25">
        <v>4.136398973E7</v>
      </c>
      <c r="K27" s="25">
        <v>3.021422103E7</v>
      </c>
      <c r="L27" s="25">
        <v>2.682972306E7</v>
      </c>
      <c r="M27" s="25">
        <v>2.179097242E7</v>
      </c>
      <c r="N27" s="25">
        <v>2.717158886E7</v>
      </c>
      <c r="O27" s="25">
        <v>2.309179389E7</v>
      </c>
      <c r="P27" s="25">
        <v>2.894735106E7</v>
      </c>
      <c r="Q27" s="25">
        <v>1.891722327E7</v>
      </c>
      <c r="R27" s="25">
        <v>4.556641564E7</v>
      </c>
      <c r="S27" s="25">
        <v>2.452595812E7</v>
      </c>
      <c r="T27" s="25">
        <v>2.525659976E7</v>
      </c>
      <c r="U27" s="25">
        <v>1.992078931E7</v>
      </c>
      <c r="V27" s="25">
        <v>1.560737407E7</v>
      </c>
      <c r="W27" s="25">
        <v>1.44117531E7</v>
      </c>
      <c r="X27" s="25">
        <v>2.11083669E7</v>
      </c>
      <c r="Y27" s="25">
        <v>1.600212715E7</v>
      </c>
      <c r="Z27" s="25">
        <v>1.159480531E7</v>
      </c>
      <c r="AA27" s="25">
        <v>1.20731862E7</v>
      </c>
      <c r="AB27" s="25">
        <v>2.24258954E7</v>
      </c>
      <c r="AC27" s="25">
        <v>1.698404005E7</v>
      </c>
      <c r="AD27" s="25">
        <v>2.166366367E7</v>
      </c>
      <c r="AE27" s="25">
        <v>2.277499732E7</v>
      </c>
      <c r="AF27" s="25">
        <v>2.411375417E7</v>
      </c>
      <c r="AG27" s="25">
        <v>2.505581548E7</v>
      </c>
      <c r="AH27" s="25">
        <v>1.968075518E7</v>
      </c>
      <c r="AI27" s="25">
        <v>2.476704157E7</v>
      </c>
      <c r="AJ27" s="25">
        <v>1.861820842E7</v>
      </c>
      <c r="AK27" s="25">
        <v>1.275633486E7</v>
      </c>
      <c r="AL27" s="25">
        <v>1.548766861E7</v>
      </c>
      <c r="AM27" s="25">
        <v>1.977876544E7</v>
      </c>
      <c r="AN27" s="25">
        <v>1.696650535E7</v>
      </c>
      <c r="AO27" s="25">
        <v>2.190322314E7</v>
      </c>
      <c r="AP27" s="25">
        <v>2.366031806E7</v>
      </c>
      <c r="AQ27" s="25">
        <v>2.693001375E7</v>
      </c>
      <c r="AR27" s="25">
        <v>4.293493585E7</v>
      </c>
      <c r="AS27" s="25">
        <v>3.989566554E7</v>
      </c>
      <c r="AT27" s="25">
        <v>2.736557146E7</v>
      </c>
      <c r="AU27" s="25">
        <v>2.985220046E7</v>
      </c>
      <c r="AV27" s="25">
        <v>2.450801328E7</v>
      </c>
      <c r="AW27" s="25">
        <v>2.603900462E7</v>
      </c>
      <c r="AX27" s="25">
        <v>2.393614626E7</v>
      </c>
      <c r="AY27" s="25">
        <v>2.386197887E7</v>
      </c>
      <c r="AZ27" s="25">
        <v>3.067012948E7</v>
      </c>
      <c r="BA27" s="25">
        <v>4.294125301E7</v>
      </c>
      <c r="BB27" s="25"/>
      <c r="BC27" s="65">
        <f t="shared" si="1"/>
        <v>1325150870</v>
      </c>
    </row>
    <row r="28" ht="11.25" customHeight="1">
      <c r="A28" s="23">
        <v>2019.0</v>
      </c>
      <c r="B28" s="25">
        <v>3.356457116E7</v>
      </c>
      <c r="C28" s="25">
        <v>2.527069969E7</v>
      </c>
      <c r="D28" s="25">
        <v>2.444487752E7</v>
      </c>
      <c r="E28" s="25">
        <v>2.608589781E7</v>
      </c>
      <c r="F28" s="25">
        <v>3.360790758E7</v>
      </c>
      <c r="G28" s="25">
        <v>3.84038506E7</v>
      </c>
      <c r="H28" s="25">
        <v>4.084130715E7</v>
      </c>
      <c r="I28" s="25">
        <v>3.517246297E7</v>
      </c>
      <c r="J28" s="25">
        <v>3.315672249E7</v>
      </c>
      <c r="K28" s="25">
        <v>3.327943495E7</v>
      </c>
      <c r="L28" s="25">
        <v>2.679212968E7</v>
      </c>
      <c r="M28" s="25">
        <v>1.98490581E7</v>
      </c>
      <c r="N28" s="25">
        <v>1.779607528E7</v>
      </c>
      <c r="O28" s="25">
        <v>2.500817318E7</v>
      </c>
      <c r="P28" s="25">
        <v>2.600833649E7</v>
      </c>
      <c r="Q28" s="25">
        <v>2.3025184E7</v>
      </c>
      <c r="R28" s="25">
        <v>4.614971196E7</v>
      </c>
      <c r="S28" s="25">
        <v>3.498458417E7</v>
      </c>
      <c r="T28" s="25">
        <v>2.782894002E7</v>
      </c>
      <c r="U28" s="25">
        <v>1.855098632E7</v>
      </c>
      <c r="V28" s="25">
        <v>1.807540933E7</v>
      </c>
      <c r="W28" s="25">
        <v>1.96237901E7</v>
      </c>
      <c r="X28" s="25">
        <v>2.531400382E7</v>
      </c>
      <c r="Y28" s="25">
        <v>1.520405444E7</v>
      </c>
      <c r="Z28" s="25">
        <v>1.272046738E7</v>
      </c>
      <c r="AA28" s="25">
        <v>1.989095247E7</v>
      </c>
      <c r="AB28" s="25">
        <v>2.485813436E7</v>
      </c>
      <c r="AC28" s="25">
        <v>2.058223681E7</v>
      </c>
      <c r="AD28" s="25">
        <v>3.870076452E7</v>
      </c>
      <c r="AE28" s="25">
        <v>3.335727205E7</v>
      </c>
      <c r="AF28" s="25">
        <v>2.473749077E7</v>
      </c>
      <c r="AG28" s="25">
        <v>3.050608815E7</v>
      </c>
      <c r="AH28" s="25">
        <v>3.110261032E7</v>
      </c>
      <c r="AI28" s="25">
        <v>1.871850513E7</v>
      </c>
      <c r="AJ28" s="25">
        <v>1.957877894E7</v>
      </c>
      <c r="AK28" s="25">
        <v>1.666677646E7</v>
      </c>
      <c r="AL28" s="25">
        <v>1.675540319E7</v>
      </c>
      <c r="AM28" s="25">
        <v>1.827707215E7</v>
      </c>
      <c r="AN28" s="25">
        <v>2.116497661E7</v>
      </c>
      <c r="AO28" s="25">
        <v>2.17962509E7</v>
      </c>
      <c r="AP28" s="25">
        <v>2.928877134E7</v>
      </c>
      <c r="AQ28" s="25">
        <v>3.554308747E7</v>
      </c>
      <c r="AR28" s="25">
        <v>4.154480367E7</v>
      </c>
      <c r="AS28" s="25">
        <v>3.713492086E7</v>
      </c>
      <c r="AT28" s="25">
        <v>3.13883082E7</v>
      </c>
      <c r="AU28" s="25">
        <v>2.348502898E7</v>
      </c>
      <c r="AV28" s="25">
        <v>3.816026197E7</v>
      </c>
      <c r="AW28" s="25">
        <v>3.000980915E7</v>
      </c>
      <c r="AX28" s="25">
        <v>2.902295459E7</v>
      </c>
      <c r="AY28" s="25">
        <v>2.416520171E7</v>
      </c>
      <c r="AZ28" s="25">
        <v>4.19201904E7</v>
      </c>
      <c r="BA28" s="25">
        <v>4.441587058E7</v>
      </c>
      <c r="BB28" s="25"/>
      <c r="BC28" s="65">
        <f t="shared" si="1"/>
        <v>1443531158</v>
      </c>
    </row>
    <row r="29" ht="11.25" customHeight="1">
      <c r="A29" s="23">
        <v>2020.0</v>
      </c>
      <c r="B29" s="25">
        <v>3.104087221E7</v>
      </c>
      <c r="C29" s="25">
        <v>1.817024695E7</v>
      </c>
      <c r="D29" s="25">
        <v>2.007325737E7</v>
      </c>
      <c r="E29" s="25">
        <v>2.212064717E7</v>
      </c>
      <c r="F29" s="25">
        <v>2.111752146E7</v>
      </c>
      <c r="G29" s="25">
        <v>2.421540079E7</v>
      </c>
      <c r="H29" s="25">
        <v>3.107449543E7</v>
      </c>
      <c r="I29" s="25">
        <v>3.201210659E7</v>
      </c>
      <c r="J29" s="25">
        <v>2.839396432E7</v>
      </c>
      <c r="K29" s="25">
        <v>2.066210822E7</v>
      </c>
      <c r="L29" s="25">
        <v>5922004.72</v>
      </c>
      <c r="M29" s="25">
        <v>0.0</v>
      </c>
      <c r="N29" s="25">
        <v>0.0</v>
      </c>
      <c r="O29" s="25">
        <v>0.0</v>
      </c>
      <c r="P29" s="25">
        <v>0.0</v>
      </c>
      <c r="Q29" s="25">
        <v>0.0</v>
      </c>
      <c r="R29" s="25">
        <v>0.0</v>
      </c>
      <c r="S29" s="25">
        <v>0.0</v>
      </c>
      <c r="T29" s="25">
        <v>0.0</v>
      </c>
      <c r="U29" s="25">
        <v>1050.0</v>
      </c>
      <c r="V29" s="25">
        <v>5551.0</v>
      </c>
      <c r="W29" s="25">
        <v>15869.5</v>
      </c>
      <c r="X29" s="25">
        <v>2495.0</v>
      </c>
      <c r="Y29" s="25">
        <v>3100.0</v>
      </c>
      <c r="Z29" s="25">
        <v>1211707.15</v>
      </c>
      <c r="AA29" s="25">
        <v>5793976.3</v>
      </c>
      <c r="AB29" s="25">
        <v>6126006.86</v>
      </c>
      <c r="AC29" s="25">
        <v>7771715.84</v>
      </c>
      <c r="AD29" s="25">
        <v>7508578.79</v>
      </c>
      <c r="AE29" s="25">
        <v>6944969.07</v>
      </c>
      <c r="AF29" s="25">
        <v>6810379.69</v>
      </c>
      <c r="AG29" s="25">
        <v>7750978.89</v>
      </c>
      <c r="AH29" s="25">
        <v>8855130.92</v>
      </c>
      <c r="AI29" s="25">
        <v>9846745.39</v>
      </c>
      <c r="AJ29" s="25">
        <v>1.647757841E7</v>
      </c>
      <c r="AK29" s="25">
        <v>9084419.8</v>
      </c>
      <c r="AL29" s="25">
        <v>8036009.75</v>
      </c>
      <c r="AM29" s="25">
        <v>8529480.36</v>
      </c>
      <c r="AN29" s="25">
        <v>9992733.0</v>
      </c>
      <c r="AO29" s="25">
        <v>9603634.02</v>
      </c>
      <c r="AP29" s="25">
        <v>8685517.26</v>
      </c>
      <c r="AQ29" s="25">
        <v>1.260413504E7</v>
      </c>
      <c r="AR29" s="25">
        <v>2.062174343E7</v>
      </c>
      <c r="AS29" s="25">
        <v>5501304.83</v>
      </c>
      <c r="AT29" s="25">
        <v>422.5</v>
      </c>
      <c r="AU29" s="25">
        <v>1199.5</v>
      </c>
      <c r="AV29" s="25">
        <v>918.5</v>
      </c>
      <c r="AW29" s="25">
        <v>332.5</v>
      </c>
      <c r="AX29" s="25">
        <v>1612.5</v>
      </c>
      <c r="AY29" s="25">
        <v>1302.5</v>
      </c>
      <c r="AZ29" s="25">
        <v>1451.0</v>
      </c>
      <c r="BA29" s="25">
        <v>105.0</v>
      </c>
      <c r="BB29" s="25">
        <v>129.5</v>
      </c>
      <c r="BC29" s="65">
        <f t="shared" si="1"/>
        <v>432594909</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2000-11-02T11:17:21Z</dcterms:created>
  <dc:creator>CNC</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088f09d07e4946c5a49f9364b0ffd99c</vt:lpwstr>
  </property>
</Properties>
</file>