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<sst xmlns="http://schemas.openxmlformats.org/spreadsheetml/2006/main" count="157" uniqueCount="98">
  <si>
    <t>INTEGRANTES</t>
  </si>
  <si>
    <t xml:space="preserve">IEP o IEE: </t>
  </si>
  <si>
    <t>EMPLEAB</t>
  </si>
  <si>
    <t>FABIAN PALMA</t>
  </si>
  <si>
    <t>ANGELO GONZALEZ</t>
  </si>
  <si>
    <t>CLAUDIO CASTRO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</si>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</sst>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6.8</v>
      </c>
      <c r="D4" s="8">
        <f>$C$35</f>
        <v>6</v>
      </c>
      <c r="E4" s="9">
        <f t="shared" ref="E4:E6" si="1">C4*C$2+D4*D$2</f>
        <v>6.6</v>
      </c>
      <c r="G4" s="10"/>
    </row>
    <row r="5">
      <c r="A5" s="6">
        <v>2.0</v>
      </c>
      <c r="B5" s="7" t="s">
        <v>4</v>
      </c>
      <c r="C5" s="8">
        <f>EVALUACION1!$C$24</f>
        <v>6.8</v>
      </c>
      <c r="D5" s="8">
        <f>C47</f>
        <v>6</v>
      </c>
      <c r="E5" s="9">
        <f t="shared" si="1"/>
        <v>6.6</v>
      </c>
      <c r="G5" s="10"/>
    </row>
    <row r="6">
      <c r="A6" s="6">
        <v>3.0</v>
      </c>
      <c r="B6" s="7" t="s">
        <v>5</v>
      </c>
      <c r="C6" s="8">
        <f>EVALUACION1!$C$24</f>
        <v>6.8</v>
      </c>
      <c r="D6" s="8">
        <f>C58</f>
        <v>6</v>
      </c>
      <c r="E6" s="9">
        <f t="shared" si="1"/>
        <v>6.6</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11</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2"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68</v>
      </c>
      <c r="D23" s="25"/>
      <c r="E23" s="25">
        <f>SUM(E13:E22)</f>
        <v>65</v>
      </c>
      <c r="F23" s="25"/>
      <c r="G23" s="25">
        <f>SUM(G13:G22)</f>
        <v>3</v>
      </c>
      <c r="H23" s="25"/>
      <c r="I23" s="25">
        <f>SUM(I13:I22)</f>
        <v>0</v>
      </c>
      <c r="J23" s="25"/>
      <c r="K23" s="25">
        <f>SUM(K13:K22)</f>
        <v>0</v>
      </c>
    </row>
    <row r="24" ht="15.75" customHeight="1" outlineLevel="1">
      <c r="A24" s="5"/>
      <c r="B24" s="26" t="s">
        <v>15</v>
      </c>
      <c r="C24" s="27">
        <f>VLOOKUP(C23,ESCALA_IEP!A2:B142,2,FALSE)</f>
        <v>6.8</v>
      </c>
    </row>
    <row r="25" ht="15.75" customHeight="1"/>
    <row r="26" ht="15.75" customHeight="1"/>
    <row r="27" ht="15.75" customHeight="1">
      <c r="A27" s="28" t="s">
        <v>16</v>
      </c>
      <c r="B27" s="29" t="s">
        <v>17</v>
      </c>
      <c r="C27" s="30" t="str">
        <f>$B$4</f>
        <v>FABIAN PALMA</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11</v>
      </c>
      <c r="D32" s="21" t="str">
        <f>IF($C32=CL,"X","")</f>
        <v/>
      </c>
      <c r="E32" s="21" t="str">
        <f t="shared" si="12"/>
        <v/>
      </c>
      <c r="F32" s="21" t="str">
        <f>IF($C32=L,"X","")</f>
        <v>X</v>
      </c>
      <c r="G32" s="21">
        <f t="shared" si="13"/>
        <v>6</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26</v>
      </c>
      <c r="D34" s="25"/>
      <c r="E34" s="25">
        <f>SUM(E31:E33)</f>
        <v>20</v>
      </c>
      <c r="F34" s="25"/>
      <c r="G34" s="25">
        <f>SUM(G31:G33)</f>
        <v>6</v>
      </c>
      <c r="H34" s="25"/>
      <c r="I34" s="25">
        <f>SUM(I31:I33)</f>
        <v>0</v>
      </c>
      <c r="J34" s="25"/>
      <c r="K34" s="25">
        <f>SUM(K31:K33)</f>
        <v>0</v>
      </c>
    </row>
    <row r="35" ht="15.75" customHeight="1">
      <c r="A35" s="5"/>
      <c r="B35" s="39" t="s">
        <v>15</v>
      </c>
      <c r="C35" s="27">
        <f>VLOOKUP(C34,ESCALA_TRAB_EQUIP!A2:B62,2,FALSE)</f>
        <v>6</v>
      </c>
    </row>
    <row r="36" ht="15.75" customHeight="1">
      <c r="B36" s="40"/>
      <c r="C36" s="41"/>
    </row>
    <row r="37" ht="15.75" customHeight="1">
      <c r="B37" s="40"/>
      <c r="C37" s="41"/>
    </row>
    <row r="38" ht="15.75" customHeight="1"/>
    <row r="39" ht="15.75" customHeight="1">
      <c r="A39" s="28" t="s">
        <v>16</v>
      </c>
      <c r="B39" s="29" t="s">
        <v>17</v>
      </c>
      <c r="C39" s="30" t="str">
        <f>B5</f>
        <v>ANGELO GONZALEZ</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2" t="s">
        <v>11</v>
      </c>
      <c r="D44" s="21" t="str">
        <f>IF($C44=CL,"X","")</f>
        <v/>
      </c>
      <c r="E44" s="21" t="str">
        <f t="shared" si="16"/>
        <v/>
      </c>
      <c r="F44" s="21" t="str">
        <f>IF($C44=L,"X","")</f>
        <v>X</v>
      </c>
      <c r="G44" s="21">
        <f t="shared" si="17"/>
        <v>6</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26</v>
      </c>
      <c r="D46" s="25"/>
      <c r="E46" s="25">
        <f>SUM(E43:E45)</f>
        <v>20</v>
      </c>
      <c r="F46" s="25"/>
      <c r="G46" s="25">
        <f>SUM(G43:G45)</f>
        <v>6</v>
      </c>
      <c r="H46" s="25"/>
      <c r="I46" s="25">
        <f>SUM(I43:I45)</f>
        <v>0</v>
      </c>
      <c r="J46" s="25"/>
      <c r="K46" s="25">
        <f>SUM(K43:K45)</f>
        <v>0</v>
      </c>
    </row>
    <row r="47" ht="15.75" customHeight="1">
      <c r="A47" s="5"/>
      <c r="B47" s="39" t="s">
        <v>15</v>
      </c>
      <c r="C47" s="27">
        <f>VLOOKUP(C46,ESCALA_TRAB_EQUIP!A2:B62,2,FALSE)</f>
        <v>6</v>
      </c>
    </row>
    <row r="48" ht="15.75" customHeight="1">
      <c r="B48" s="40"/>
      <c r="C48" s="41"/>
    </row>
    <row r="49" ht="15.75" customHeight="1">
      <c r="B49" s="40"/>
      <c r="C49" s="41"/>
    </row>
    <row r="50" ht="15.75" customHeight="1">
      <c r="A50" s="28" t="s">
        <v>16</v>
      </c>
      <c r="B50" s="29" t="s">
        <v>17</v>
      </c>
      <c r="C50" s="30" t="str">
        <f>B6</f>
        <v>CLAUDIO CASTRO</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2" t="s">
        <v>11</v>
      </c>
      <c r="D55" s="21" t="str">
        <f>IF($C55=CL,"X","")</f>
        <v/>
      </c>
      <c r="E55" s="21" t="str">
        <f t="shared" si="20"/>
        <v/>
      </c>
      <c r="F55" s="21" t="str">
        <f>IF($C55=L,"X","")</f>
        <v>X</v>
      </c>
      <c r="G55" s="21">
        <f t="shared" si="21"/>
        <v>6</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26</v>
      </c>
      <c r="D57" s="25">
        <f>COUNTIF(D55:D56,"X")</f>
        <v>1</v>
      </c>
      <c r="E57" s="25">
        <f t="shared" ref="E57:K57" si="24">SUM(E54:E56)</f>
        <v>20</v>
      </c>
      <c r="F57" s="25">
        <f t="shared" si="24"/>
        <v>0</v>
      </c>
      <c r="G57" s="25">
        <f t="shared" si="24"/>
        <v>6</v>
      </c>
      <c r="H57" s="25">
        <f t="shared" si="24"/>
        <v>0</v>
      </c>
      <c r="I57" s="25">
        <f t="shared" si="24"/>
        <v>0</v>
      </c>
      <c r="J57" s="25">
        <f t="shared" si="24"/>
        <v>0</v>
      </c>
      <c r="K57" s="25">
        <f t="shared" si="24"/>
        <v>0</v>
      </c>
    </row>
    <row r="58" ht="15.75" customHeight="1">
      <c r="A58" s="5"/>
      <c r="B58" s="39" t="s">
        <v>15</v>
      </c>
      <c r="C58" s="27">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