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sheetId="1" r:id="rId4"/>
    <sheet state="visible" name="Página 1 Impressão" sheetId="2" r:id="rId5"/>
    <sheet state="visible" name="Página 2 Impressão" sheetId="3" r:id="rId6"/>
    <sheet state="visible" name="Grimório" sheetId="4" r:id="rId7"/>
    <sheet state="visible" name="Runario" sheetId="5" r:id="rId8"/>
    <sheet state="visible" name="Indice" sheetId="6" r:id="rId9"/>
  </sheets>
  <definedNames>
    <definedName localSheetId="1" name="Frente">'Página 1 Impressão'!$B$1:$CO$139</definedName>
    <definedName name="Verso">Ficha!$B$142:$CO$282</definedName>
    <definedName name="Frente">Ficha!$B$1:$CO$140</definedName>
    <definedName localSheetId="2" name="Frente">'Página 2 Impressão'!$B$1:$CO$1</definedName>
    <definedName localSheetId="1" name="Verso">#REF!</definedName>
    <definedName name="Grimorio">'Grimório'!$A$1:$CP$137</definedName>
    <definedName localSheetId="2" name="Verso">'Página 2 Impressão'!$B$3:$CO$142</definedName>
  </definedNames>
  <calcPr/>
</workbook>
</file>

<file path=xl/sharedStrings.xml><?xml version="1.0" encoding="utf-8"?>
<sst xmlns="http://schemas.openxmlformats.org/spreadsheetml/2006/main" count="975" uniqueCount="381">
  <si>
    <t>O REINO</t>
  </si>
  <si>
    <t>Nome</t>
  </si>
  <si>
    <t>Baldo</t>
  </si>
  <si>
    <t>Jogador</t>
  </si>
  <si>
    <t>Kauê</t>
  </si>
  <si>
    <t>Data de Criação</t>
  </si>
  <si>
    <t>Altura</t>
  </si>
  <si>
    <t>1,36 m</t>
  </si>
  <si>
    <t>Peso</t>
  </si>
  <si>
    <t>91 kg</t>
  </si>
  <si>
    <t>Raça</t>
  </si>
  <si>
    <t>Anão</t>
  </si>
  <si>
    <t>Reino</t>
  </si>
  <si>
    <t>Nog Faldur</t>
  </si>
  <si>
    <t>Idade</t>
  </si>
  <si>
    <t>Pontos p/ Gastar</t>
  </si>
  <si>
    <t>Aparência</t>
  </si>
  <si>
    <t>Olhos laranjas, cabelo marrom trançado</t>
  </si>
  <si>
    <t>PLANILHA DE PERSONAGEM</t>
  </si>
  <si>
    <t>ST</t>
  </si>
  <si>
    <t>P. Fadiga</t>
  </si>
  <si>
    <t>/</t>
  </si>
  <si>
    <t>Perícias</t>
  </si>
  <si>
    <t>P. Mana</t>
  </si>
  <si>
    <t>Custo</t>
  </si>
  <si>
    <t>Dificuldade</t>
  </si>
  <si>
    <t>NH</t>
  </si>
  <si>
    <t>Trovador</t>
  </si>
  <si>
    <t>M/M</t>
  </si>
  <si>
    <t>DX</t>
  </si>
  <si>
    <t>Vontade</t>
  </si>
  <si>
    <t>Caligrafia</t>
  </si>
  <si>
    <t>F/M</t>
  </si>
  <si>
    <t>Dança</t>
  </si>
  <si>
    <t>Escultura</t>
  </si>
  <si>
    <t>D</t>
  </si>
  <si>
    <t>IQ</t>
  </si>
  <si>
    <t>Percepção</t>
  </si>
  <si>
    <t>Controle da Respiração</t>
  </si>
  <si>
    <t>M/MD</t>
  </si>
  <si>
    <t>Corrida</t>
  </si>
  <si>
    <t>F/D HT</t>
  </si>
  <si>
    <t>Machado/Maça</t>
  </si>
  <si>
    <t>HT</t>
  </si>
  <si>
    <t>P. Vida</t>
  </si>
  <si>
    <t>Briga</t>
  </si>
  <si>
    <t>F/F</t>
  </si>
  <si>
    <t>Escudo</t>
  </si>
  <si>
    <t>Armeiro 4</t>
  </si>
  <si>
    <t>Base de Carga</t>
  </si>
  <si>
    <t>Dano GDP</t>
  </si>
  <si>
    <t>Dano BAL</t>
  </si>
  <si>
    <t>Ferreiro 4</t>
  </si>
  <si>
    <t>Carpintaria</t>
  </si>
  <si>
    <t>M/F</t>
  </si>
  <si>
    <t>Culinaria</t>
  </si>
  <si>
    <t>Joalheiro 4</t>
  </si>
  <si>
    <t>M/D</t>
  </si>
  <si>
    <t>Velocidade Básica</t>
  </si>
  <si>
    <t>Deslocamento Básico</t>
  </si>
  <si>
    <t>Trabalhos em Couro</t>
  </si>
  <si>
    <t>$</t>
  </si>
  <si>
    <t>Mecanica 4 (Engrenagens)</t>
  </si>
  <si>
    <t>Ceramica</t>
  </si>
  <si>
    <t>Nível de Carga</t>
  </si>
  <si>
    <t>Deslocamento</t>
  </si>
  <si>
    <t>Esquiva</t>
  </si>
  <si>
    <t>Marcenaria</t>
  </si>
  <si>
    <t>Nenhuma (0) = BC</t>
  </si>
  <si>
    <t>DB</t>
  </si>
  <si>
    <t>Destilaria</t>
  </si>
  <si>
    <t>Leve (1) = 2,5xBC</t>
  </si>
  <si>
    <t>DB-1</t>
  </si>
  <si>
    <t>Esquiva-1</t>
  </si>
  <si>
    <t>Alvenaria</t>
  </si>
  <si>
    <t>Média (2) = 5xBC</t>
  </si>
  <si>
    <t>DB-2</t>
  </si>
  <si>
    <t>Esquiva-2</t>
  </si>
  <si>
    <t>Comum</t>
  </si>
  <si>
    <t>Pesada (3) = 10xBC</t>
  </si>
  <si>
    <t>DB-3</t>
  </si>
  <si>
    <t>Esquiva-3</t>
  </si>
  <si>
    <t xml:space="preserve">Primeiros Socorros </t>
  </si>
  <si>
    <t>M.Pes (4) = 15xBC</t>
  </si>
  <si>
    <t>DB-4</t>
  </si>
  <si>
    <t>Esquiva-4</t>
  </si>
  <si>
    <t>Naturalista</t>
  </si>
  <si>
    <t>Geologia 4</t>
  </si>
  <si>
    <t>Aparar</t>
  </si>
  <si>
    <t>Bloqueio</t>
  </si>
  <si>
    <t>Modificadores de Reação</t>
  </si>
  <si>
    <t>História</t>
  </si>
  <si>
    <t>Eng. Mec. 4 (Mineiração)</t>
  </si>
  <si>
    <t>BAL</t>
  </si>
  <si>
    <t>GDP</t>
  </si>
  <si>
    <t>Machado</t>
  </si>
  <si>
    <t>Status</t>
  </si>
  <si>
    <t>Mestre Artesão</t>
  </si>
  <si>
    <t>Metalografia</t>
  </si>
  <si>
    <t>DP Total</t>
  </si>
  <si>
    <t>Proteção</t>
  </si>
  <si>
    <t>RD Total</t>
  </si>
  <si>
    <t>Reputação</t>
  </si>
  <si>
    <t>Matador de Titã</t>
  </si>
  <si>
    <t>Prospecção</t>
  </si>
  <si>
    <t>+</t>
  </si>
  <si>
    <t>=</t>
  </si>
  <si>
    <t>Cabeça</t>
  </si>
  <si>
    <t>S. Dever</t>
  </si>
  <si>
    <t>Grupo</t>
  </si>
  <si>
    <t>CdT: A Forja</t>
  </si>
  <si>
    <t>Tronco</t>
  </si>
  <si>
    <t>Diplomacia</t>
  </si>
  <si>
    <t>Braços</t>
  </si>
  <si>
    <t>Comércio</t>
  </si>
  <si>
    <t>Pernas</t>
  </si>
  <si>
    <t>Trato Social</t>
  </si>
  <si>
    <t>Mãos</t>
  </si>
  <si>
    <t>Tática</t>
  </si>
  <si>
    <t>Pés</t>
  </si>
  <si>
    <t>Total</t>
  </si>
  <si>
    <t>Pedagogia</t>
  </si>
  <si>
    <t>Ciência das Runas</t>
  </si>
  <si>
    <t>Raça e Vantagens</t>
  </si>
  <si>
    <t>Desvantagens e Peculiaridades</t>
  </si>
  <si>
    <t>Meditação</t>
  </si>
  <si>
    <t>Cavalgar</t>
  </si>
  <si>
    <t>Descrição</t>
  </si>
  <si>
    <t>Senso de Dever: Grupo</t>
  </si>
  <si>
    <t>Bohemia</t>
  </si>
  <si>
    <t>F/M HT</t>
  </si>
  <si>
    <t>Memória Eidetica</t>
  </si>
  <si>
    <t>Talassofobia (Oceanos)</t>
  </si>
  <si>
    <t>Sex Appeal</t>
  </si>
  <si>
    <t>M/M HT</t>
  </si>
  <si>
    <t>M</t>
  </si>
  <si>
    <t>Aptidão Mágica</t>
  </si>
  <si>
    <t>Acrofobia (Altura)</t>
  </si>
  <si>
    <t xml:space="preserve">Traumatología </t>
  </si>
  <si>
    <t>Patrono: A Forja</t>
  </si>
  <si>
    <t>6-</t>
  </si>
  <si>
    <t>Obsessão (Runas de Thuril)</t>
  </si>
  <si>
    <t>Jogo</t>
  </si>
  <si>
    <t>Mana Extra</t>
  </si>
  <si>
    <t>Distração</t>
  </si>
  <si>
    <t>Reputação: Matador de Titã</t>
  </si>
  <si>
    <t>?</t>
  </si>
  <si>
    <t>Na Jaula</t>
  </si>
  <si>
    <t>Muito Rico: Mestre Artesão</t>
  </si>
  <si>
    <t>Sopro de Dafia</t>
  </si>
  <si>
    <t>Sorte</t>
  </si>
  <si>
    <t>Vassalo Dracônico</t>
  </si>
  <si>
    <t>Livre Acesso a Varniel</t>
  </si>
  <si>
    <t>Rijeza</t>
  </si>
  <si>
    <t>vassalagem draconica 2</t>
  </si>
  <si>
    <t>Nomeia as Runas</t>
  </si>
  <si>
    <t>Desconfiado</t>
  </si>
  <si>
    <t>Dorminhoco</t>
  </si>
  <si>
    <t>Sempre Atrasado</t>
  </si>
  <si>
    <t>Gosta de Piadas Simples</t>
  </si>
  <si>
    <t>COPYRIGHT © 2004 STEVE JACKSON GAMES TODOS OS DIREITOS RESERVADOS – PLANILHA POR LUIS RAIMUNDO</t>
  </si>
  <si>
    <t>Armas de Longo Alcance</t>
  </si>
  <si>
    <t>Anotações do Personagem</t>
  </si>
  <si>
    <t>Arma</t>
  </si>
  <si>
    <t>Dano</t>
  </si>
  <si>
    <t>Prec</t>
  </si>
  <si>
    <t>1/2 D</t>
  </si>
  <si>
    <t>Max</t>
  </si>
  <si>
    <t>Tiros</t>
  </si>
  <si>
    <t>CdT</t>
  </si>
  <si>
    <t>TR</t>
  </si>
  <si>
    <t>RCO</t>
  </si>
  <si>
    <t>Notas</t>
  </si>
  <si>
    <t>Obsessão: Achar e adquirir as lendarias runas</t>
  </si>
  <si>
    <t>de Thuril. Tais runas dão bonus de +5 ao NH, são</t>
  </si>
  <si>
    <t>indestrutiveis e, se a magia de runas for</t>
  </si>
  <si>
    <t>executada somente com runas de Thuril. o custo</t>
  </si>
  <si>
    <t>Armas de Combate Corpo a Corpo</t>
  </si>
  <si>
    <t>inerente de +2 de energia é eliminado. Existem</t>
  </si>
  <si>
    <t>Qualidade</t>
  </si>
  <si>
    <t>Tipo</t>
  </si>
  <si>
    <t>Normal</t>
  </si>
  <si>
    <t>Contusão</t>
  </si>
  <si>
    <t>Corte</t>
  </si>
  <si>
    <t>25 runas, 1 para cada palavra de poder.</t>
  </si>
  <si>
    <t>Machadinha</t>
  </si>
  <si>
    <t>Superior</t>
  </si>
  <si>
    <t>*Fabricação Própria: -30% no custo</t>
  </si>
  <si>
    <t>Escudo Grande</t>
  </si>
  <si>
    <t>Descrição do assassino da Ana</t>
  </si>
  <si>
    <t>Machado da caça mag</t>
  </si>
  <si>
    <t>Altíssima</t>
  </si>
  <si>
    <t>1 acerto  -1RD -1DP</t>
  </si>
  <si>
    <t>tatuagem de inteligência +1</t>
  </si>
  <si>
    <t>--</t>
  </si>
  <si>
    <t xml:space="preserve">destilador de essência </t>
  </si>
  <si>
    <t>Inventário</t>
  </si>
  <si>
    <t>Itens mágicos</t>
  </si>
  <si>
    <t>Sifiel (arrombado igual qualquer elfo)</t>
  </si>
  <si>
    <t>Item</t>
  </si>
  <si>
    <t>Mana</t>
  </si>
  <si>
    <t xml:space="preserve"> </t>
  </si>
  <si>
    <t>cerveja azul 1</t>
  </si>
  <si>
    <t>escudo meteorico do carneiro</t>
  </si>
  <si>
    <t>rochedo do rio (cidade salvar elfos)</t>
  </si>
  <si>
    <t>cerveja vermelha 1</t>
  </si>
  <si>
    <t>DP 6   RD9</t>
  </si>
  <si>
    <t>gema de mana (25)</t>
  </si>
  <si>
    <t>1 gema rijeza.             12/300</t>
  </si>
  <si>
    <t>felsaninflus - pedra no rio</t>
  </si>
  <si>
    <t>braç visão noturna</t>
  </si>
  <si>
    <t>1 gema passivo +5 atropelar</t>
  </si>
  <si>
    <t>braç moldar trevas</t>
  </si>
  <si>
    <t>pó de fada 6</t>
  </si>
  <si>
    <t>nemis da compreensão arcana</t>
  </si>
  <si>
    <t xml:space="preserve">escamas da aberração </t>
  </si>
  <si>
    <t>geleia de fada 48</t>
  </si>
  <si>
    <t xml:space="preserve">10 NH traumatología </t>
  </si>
  <si>
    <t>corrente de mytril</t>
  </si>
  <si>
    <t xml:space="preserve">5 NH detecção de magia/anal de magia </t>
  </si>
  <si>
    <t>pedra p/ amolar</t>
  </si>
  <si>
    <t>5 teste de alquimia  1vez/d custo de magia pela metade</t>
  </si>
  <si>
    <t>roupas de inverno</t>
  </si>
  <si>
    <t>raspa de casca de dríade 9</t>
  </si>
  <si>
    <t>gema de energía (50) 1</t>
  </si>
  <si>
    <t>gema do ritual</t>
  </si>
  <si>
    <t xml:space="preserve">cachimbo ornamental de dragão </t>
  </si>
  <si>
    <t>Pó de chifre de cervo 1/2</t>
  </si>
  <si>
    <t>fumo vermelho 2</t>
  </si>
  <si>
    <t>poção cismatica 2</t>
  </si>
  <si>
    <t>poção pérola liquida 2</t>
  </si>
  <si>
    <t>anel selo família Nikolic</t>
  </si>
  <si>
    <t>Tíasa - Undina</t>
  </si>
  <si>
    <t>Luci - Abissal</t>
  </si>
  <si>
    <t>Moedas de Ouro</t>
  </si>
  <si>
    <t>Moedas de Prata</t>
  </si>
  <si>
    <t>Moedas de Cobre</t>
  </si>
  <si>
    <t>Armadura</t>
  </si>
  <si>
    <t>Resumo de Pontos</t>
  </si>
  <si>
    <t>Atributos</t>
  </si>
  <si>
    <t>Vantagens</t>
  </si>
  <si>
    <t>Desvantagens</t>
  </si>
  <si>
    <t>Peculiaridades</t>
  </si>
  <si>
    <t>Totais</t>
  </si>
  <si>
    <t>corte</t>
  </si>
  <si>
    <t>tatuagem de inteligência</t>
  </si>
  <si>
    <t>cerveja azul</t>
  </si>
  <si>
    <t>cerveja vermelha</t>
  </si>
  <si>
    <t>pó de fada</t>
  </si>
  <si>
    <t>geleia de fada</t>
  </si>
  <si>
    <t>pedra estranha</t>
  </si>
  <si>
    <t>raspa de casca de dríade</t>
  </si>
  <si>
    <t>gema de energía 50</t>
  </si>
  <si>
    <t>Pó de chifre de cervo</t>
  </si>
  <si>
    <t>fumo vermelho</t>
  </si>
  <si>
    <t>poção cismatica</t>
  </si>
  <si>
    <t>poção pérola liquida</t>
  </si>
  <si>
    <t>Grimório de Magias</t>
  </si>
  <si>
    <t>Nome da Magia</t>
  </si>
  <si>
    <t>Pág.</t>
  </si>
  <si>
    <t>Classe</t>
  </si>
  <si>
    <t>Duração</t>
  </si>
  <si>
    <t>Custo p/ manter</t>
  </si>
  <si>
    <t>T. O.</t>
  </si>
  <si>
    <t>Observações</t>
  </si>
  <si>
    <t>Ativação de Runas</t>
  </si>
  <si>
    <t>MD</t>
  </si>
  <si>
    <t>Runa: Controlar</t>
  </si>
  <si>
    <t>Usos:</t>
  </si>
  <si>
    <t>Controlar</t>
  </si>
  <si>
    <t>Atar</t>
  </si>
  <si>
    <t>Runa: Curar</t>
  </si>
  <si>
    <t>Curar</t>
  </si>
  <si>
    <t>Fertilidade</t>
  </si>
  <si>
    <t>Runa: Fortalecer</t>
  </si>
  <si>
    <t>Fortalecer</t>
  </si>
  <si>
    <t>Restaurar</t>
  </si>
  <si>
    <t>Runa: Deslocar</t>
  </si>
  <si>
    <t>Deslocar</t>
  </si>
  <si>
    <t>Viajar</t>
  </si>
  <si>
    <t>Runa: Proteger</t>
  </si>
  <si>
    <t>Proteger</t>
  </si>
  <si>
    <t>Guardar</t>
  </si>
  <si>
    <t>Runa: Terra</t>
  </si>
  <si>
    <t>Terra</t>
  </si>
  <si>
    <t>Metal</t>
  </si>
  <si>
    <t>Runa: Magia</t>
  </si>
  <si>
    <t>Magia</t>
  </si>
  <si>
    <t>Destino</t>
  </si>
  <si>
    <t>Runa: Corpo (Homem)</t>
  </si>
  <si>
    <t>Corpo (Homem)</t>
  </si>
  <si>
    <t>Homem</t>
  </si>
  <si>
    <t>Ser Humano</t>
  </si>
  <si>
    <t>Runa: Fogo</t>
  </si>
  <si>
    <t>Fogo</t>
  </si>
  <si>
    <t>Calor</t>
  </si>
  <si>
    <t>Frio</t>
  </si>
  <si>
    <t>Runa: Alimento</t>
  </si>
  <si>
    <t>F</t>
  </si>
  <si>
    <t>Oferenda</t>
  </si>
  <si>
    <t>Runa: Plantas</t>
  </si>
  <si>
    <t>Alimentos</t>
  </si>
  <si>
    <t xml:space="preserve">Runa: Romper                 </t>
  </si>
  <si>
    <t>Plantas</t>
  </si>
  <si>
    <t>Enfraquecer</t>
  </si>
  <si>
    <t xml:space="preserve">Ferir  </t>
  </si>
  <si>
    <t>Runa: Transformar</t>
  </si>
  <si>
    <t>Transformar</t>
  </si>
  <si>
    <t>Passagem</t>
  </si>
  <si>
    <t>Runa: Criar</t>
  </si>
  <si>
    <t>Criar</t>
  </si>
  <si>
    <t>Runa: Presentir</t>
  </si>
  <si>
    <t>Presentir</t>
  </si>
  <si>
    <t>Conhecimento</t>
  </si>
  <si>
    <t>Denominação</t>
  </si>
  <si>
    <t>Runa: Comunicar</t>
  </si>
  <si>
    <t>Comunicar</t>
  </si>
  <si>
    <t>Separar</t>
  </si>
  <si>
    <t>Runa: Alertar</t>
  </si>
  <si>
    <t>Alertar</t>
  </si>
  <si>
    <t>Runa: Animal</t>
  </si>
  <si>
    <t>Animal</t>
  </si>
  <si>
    <t>Prosperidade</t>
  </si>
  <si>
    <t>Runa: Mente</t>
  </si>
  <si>
    <t>Mente</t>
  </si>
  <si>
    <t>Emoções</t>
  </si>
  <si>
    <t>Runa: Alma</t>
  </si>
  <si>
    <t>Alma</t>
  </si>
  <si>
    <t>Necromancia</t>
  </si>
  <si>
    <t>Mortos Vivos T</t>
  </si>
  <si>
    <t>Runa: Ar</t>
  </si>
  <si>
    <t>Ar</t>
  </si>
  <si>
    <t>Raio</t>
  </si>
  <si>
    <t>Runa: Água</t>
  </si>
  <si>
    <t>Água</t>
  </si>
  <si>
    <t>Gelo</t>
  </si>
  <si>
    <t>Runa: Ilusão</t>
  </si>
  <si>
    <t>Ilusão</t>
  </si>
  <si>
    <t>Mistério</t>
  </si>
  <si>
    <t>Runa: Luz</t>
  </si>
  <si>
    <t>Luz</t>
  </si>
  <si>
    <t>Trevas</t>
  </si>
  <si>
    <t>Runa: Som</t>
  </si>
  <si>
    <t>Som</t>
  </si>
  <si>
    <t>Sinais</t>
  </si>
  <si>
    <t>Magica</t>
  </si>
  <si>
    <t>Thuril</t>
  </si>
  <si>
    <t>x</t>
  </si>
  <si>
    <t>Abreviação</t>
  </si>
  <si>
    <t>Vantagem</t>
  </si>
  <si>
    <t>Bônus</t>
  </si>
  <si>
    <t>Link XP total</t>
  </si>
  <si>
    <t>A</t>
  </si>
  <si>
    <t>Empatia com Animais</t>
  </si>
  <si>
    <t>https://docs.google.com/spreadsheets/d/1zmPVEXbO3YGDOQ9XrQhvdpJFYJ9vvX068zcFJk512g8/edit#gid=0</t>
  </si>
  <si>
    <t>B</t>
  </si>
  <si>
    <t>Aparencia (beleza)</t>
  </si>
  <si>
    <t>Variavel</t>
  </si>
  <si>
    <t>C</t>
  </si>
  <si>
    <t>Carisma</t>
  </si>
  <si>
    <t>Anão (Dwarf)</t>
  </si>
  <si>
    <t>E</t>
  </si>
  <si>
    <t>Elfo</t>
  </si>
  <si>
    <t>G</t>
  </si>
  <si>
    <t>Gnomo</t>
  </si>
  <si>
    <t>H</t>
  </si>
  <si>
    <t>Halfling</t>
  </si>
  <si>
    <t>L</t>
  </si>
  <si>
    <t>Facilidade para linguas</t>
  </si>
  <si>
    <t>Minotauro</t>
  </si>
  <si>
    <t>R</t>
  </si>
  <si>
    <t>Reflexos de combate</t>
  </si>
  <si>
    <t>S</t>
  </si>
  <si>
    <t>T</t>
  </si>
  <si>
    <t>Talento Musical</t>
  </si>
  <si>
    <t>U</t>
  </si>
  <si>
    <t>Ultra Flexibilidade</t>
  </si>
  <si>
    <t>V</t>
  </si>
  <si>
    <t>Voz Melodiosa</t>
  </si>
  <si>
    <t>X</t>
  </si>
  <si>
    <t>Especialização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</si>
</sst>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quot;kg&quot;"/>
    <numFmt numFmtId="165" formatCode="&quot;+&quot;0;&quot;-&quot;0;"/>
    <numFmt numFmtId="166" formatCode="&quot;$&quot;#,##0"/>
    <numFmt numFmtId="167" formatCode="dd/mm/yy"/>
  </numFmts>
  <fonts count="33">
    <font>
      <sz val="10.0"/>
      <color rgb="FF000000"/>
      <name val="Arial"/>
    </font>
    <font>
      <name val="Volkhov"/>
    </font>
    <font>
      <b/>
      <sz val="32.0"/>
      <name val="Merriweather"/>
    </font>
    <font>
      <b/>
      <sz val="28.0"/>
      <name val="Merriweather"/>
    </font>
    <font>
      <name val="Arial"/>
    </font>
    <font/>
    <font>
      <sz val="8.0"/>
      <name val="Volkhov"/>
    </font>
    <font>
      <sz val="10.0"/>
      <name val="Volkhov"/>
    </font>
    <font>
      <b/>
      <sz val="28.0"/>
      <name val="Volkhov"/>
    </font>
    <font>
      <b/>
      <sz val="27.0"/>
      <name val="Volkhov"/>
    </font>
    <font>
      <b/>
      <name val="Volkhov"/>
    </font>
    <font>
      <b/>
      <sz val="12.0"/>
      <name val="Volkhov"/>
    </font>
    <font>
      <sz val="7.0"/>
      <name val="Volkhov"/>
    </font>
    <font>
      <sz val="12.0"/>
      <name val="Volkhov"/>
    </font>
    <font>
      <b/>
      <sz val="7.0"/>
      <name val="Volkhov"/>
    </font>
    <font>
      <sz val="15.0"/>
      <name val="Volkhov"/>
    </font>
    <font>
      <b/>
      <sz val="10.0"/>
      <name val="Volkhov"/>
    </font>
    <font>
      <b/>
      <sz val="18.0"/>
      <name val="Volkhov"/>
    </font>
    <font>
      <b/>
      <sz val="9.0"/>
      <color rgb="FF000000"/>
      <name val="Volkhov"/>
    </font>
    <font>
      <sz val="24.0"/>
      <name val="Volkhov"/>
    </font>
    <font>
      <b/>
      <sz val="9.0"/>
      <name val="Volkhov"/>
    </font>
    <font>
      <sz val="9.0"/>
      <name val="Volkhov"/>
    </font>
    <font>
      <sz val="18.0"/>
      <name val="Volkhov"/>
    </font>
    <font>
      <sz val="6.0"/>
      <name val="Volkhov"/>
    </font>
    <font>
      <b/>
      <sz val="8.0"/>
      <name val="Volkhov"/>
    </font>
    <font>
      <b/>
      <name val="Arial"/>
    </font>
    <font>
      <b/>
      <sz val="6.0"/>
      <name val="Volkhov"/>
    </font>
    <font>
      <b/>
      <sz val="18.0"/>
      <color rgb="FF000000"/>
      <name val="Volkhov"/>
    </font>
    <font>
      <b/>
      <sz val="14.0"/>
      <name val="Volkhov"/>
    </font>
    <font>
      <sz val="10.0"/>
      <color rgb="FF000000"/>
      <name val="Volkhov"/>
    </font>
    <font>
      <u/>
      <color rgb="FF0000FF"/>
    </font>
    <font>
      <sz val="11.0"/>
      <color rgb="FF000000"/>
      <name val="Arial"/>
    </font>
    <font>
      <sz val="11.0"/>
      <color rgb="FF000000"/>
      <name val="Inconsolata"/>
    </font>
  </fonts>
  <fills count="16">
    <fill>
      <patternFill patternType="none"/>
    </fill>
    <fill>
      <patternFill patternType="lightGray"/>
    </fill>
    <fill>
      <patternFill patternType="solid">
        <fgColor rgb="FFEFEFEF"/>
        <bgColor rgb="FFEFEFEF"/>
      </patternFill>
    </fill>
    <fill>
      <patternFill patternType="solid">
        <fgColor rgb="FF000000"/>
        <bgColor rgb="FF000000"/>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D1BDA9"/>
        <bgColor rgb="FFD1BDA9"/>
      </patternFill>
    </fill>
    <fill>
      <patternFill patternType="solid">
        <fgColor rgb="FFFCE5CD"/>
        <bgColor rgb="FFFCE5CD"/>
      </patternFill>
    </fill>
    <fill>
      <patternFill patternType="solid">
        <fgColor rgb="FFEAD1DC"/>
        <bgColor rgb="FFEAD1DC"/>
      </patternFill>
    </fill>
    <fill>
      <patternFill patternType="solid">
        <fgColor rgb="FFCCCCCC"/>
        <bgColor rgb="FFCCCCCC"/>
      </patternFill>
    </fill>
    <fill>
      <patternFill patternType="solid">
        <fgColor rgb="FFE4DFF1"/>
        <bgColor rgb="FFE4DFF1"/>
      </patternFill>
    </fill>
    <fill>
      <patternFill patternType="solid">
        <fgColor rgb="FFD9D2E9"/>
        <bgColor rgb="FFD9D2E9"/>
      </patternFill>
    </fill>
    <fill>
      <patternFill patternType="solid">
        <fgColor rgb="FFD0E0E3"/>
        <bgColor rgb="FFD0E0E3"/>
      </patternFill>
    </fill>
  </fills>
  <borders count="3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ttom style="thin">
        <color rgb="FF000000"/>
      </bottom>
    </border>
    <border>
      <right style="thin">
        <color rgb="FF000000"/>
      </right>
    </border>
    <border>
      <left style="thin">
        <color rgb="FF000000"/>
      </left>
      <bottom style="thin">
        <color rgb="FF000000"/>
      </bottom>
    </border>
    <border>
      <right style="thin">
        <color rgb="FF000000"/>
      </right>
      <bottom style="thin">
        <color rgb="FF000000"/>
      </bottom>
    </border>
    <border>
      <left/>
      <right/>
    </border>
    <border>
      <left/>
      <right/>
      <bottom/>
    </border>
    <border>
      <left style="thin">
        <color rgb="FF000000"/>
      </left>
      <right style="thin">
        <color rgb="FF000000"/>
      </right>
      <bottom style="thin">
        <color rgb="FF000000"/>
      </bottom>
    </border>
    <border>
      <top/>
      <bottom/>
    </border>
    <border>
      <left/>
      <right/>
      <top/>
      <bottom/>
    </border>
    <border>
      <left style="thin">
        <color rgb="FF000000"/>
      </left>
      <right style="thin">
        <color rgb="FF000000"/>
      </right>
      <top style="thin">
        <color rgb="FF000000"/>
      </top>
      <bottom style="thin">
        <color rgb="FF000000"/>
      </bottom>
    </border>
    <border>
      <left/>
      <top/>
      <bottom/>
    </border>
    <border>
      <left/>
      <right/>
      <top/>
    </border>
    <border>
      <right/>
      <top/>
      <bottom/>
    </border>
    <border>
      <left/>
      <right/>
      <bottom style="thin">
        <color rgb="FF000000"/>
      </bottom>
    </border>
    <border>
      <left/>
      <bottom style="thin">
        <color rgb="FF000000"/>
      </bottom>
    </border>
    <border>
      <right/>
      <bottom style="thin">
        <color rgb="FF000000"/>
      </bottom>
    </border>
    <border>
      <right/>
    </border>
    <border>
      <left/>
      <right style="thin">
        <color rgb="FF000000"/>
      </right>
      <top/>
      <bottom/>
    </border>
    <border>
      <left/>
      <right/>
      <top style="thin">
        <color rgb="FF000000"/>
      </top>
      <bottom/>
    </border>
    <border>
      <left/>
      <top style="thin">
        <color rgb="FF000000"/>
      </top>
    </border>
    <border>
      <right/>
      <top style="thin">
        <color rgb="FF000000"/>
      </top>
    </border>
    <border>
      <left/>
      <bottom/>
    </border>
    <border>
      <top style="thin">
        <color rgb="FF000000"/>
      </top>
      <bottom style="thin">
        <color rgb="FF000000"/>
      </bottom>
    </border>
    <border>
      <top/>
    </border>
    <border>
      <left/>
      <right style="thin">
        <color rgb="FF000000"/>
      </right>
      <top style="thin">
        <color rgb="FF000000"/>
      </top>
      <bottom/>
    </border>
    <border>
      <right style="thin">
        <color rgb="FF000000"/>
      </right>
      <top/>
      <bottom/>
    </border>
    <border>
      <right style="thin">
        <color rgb="FF000000"/>
      </right>
      <top/>
      <bottom style="thin">
        <color rgb="FF000000"/>
      </bottom>
    </border>
    <border>
      <bottom/>
    </border>
    <border>
      <right/>
      <bottom/>
    </border>
  </borders>
  <cellStyleXfs count="1">
    <xf borderId="0" fillId="0" fontId="0" numFmtId="0" applyAlignment="1" applyFont="1"/>
  </cellStyleXfs>
  <cellXfs count="59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center"/>
    </xf>
    <xf borderId="0" fillId="0" fontId="3" numFmtId="0" xfId="0" applyAlignment="1" applyFont="1">
      <alignment horizontal="center" readingOrder="0" vertical="top"/>
    </xf>
    <xf borderId="1" fillId="2" fontId="4" numFmtId="0" xfId="0" applyAlignment="1" applyBorder="1" applyFill="1" applyFont="1">
      <alignment vertical="bottom"/>
    </xf>
    <xf borderId="2" fillId="2" fontId="4" numFmtId="0" xfId="0" applyAlignment="1" applyBorder="1" applyFont="1">
      <alignment vertical="bottom"/>
    </xf>
    <xf borderId="2" fillId="2" fontId="1" numFmtId="0" xfId="0" applyAlignment="1" applyBorder="1" applyFont="1">
      <alignment vertical="bottom"/>
    </xf>
    <xf borderId="2" fillId="0" fontId="5" numFmtId="0" xfId="0" applyBorder="1" applyFont="1"/>
    <xf borderId="2" fillId="2" fontId="1" numFmtId="0" xfId="0" applyAlignment="1" applyBorder="1" applyFont="1">
      <alignment vertical="bottom"/>
    </xf>
    <xf borderId="2" fillId="2" fontId="1" numFmtId="0" xfId="0" applyAlignment="1" applyBorder="1" applyFont="1">
      <alignment horizontal="center" vertical="bottom"/>
    </xf>
    <xf borderId="2" fillId="2" fontId="1" numFmtId="0" xfId="0" applyAlignment="1" applyBorder="1" applyFont="1">
      <alignment horizontal="center" vertical="bottom"/>
    </xf>
    <xf borderId="3" fillId="2" fontId="4" numFmtId="0" xfId="0" applyAlignment="1" applyBorder="1" applyFont="1">
      <alignment vertical="bottom"/>
    </xf>
    <xf borderId="4" fillId="2" fontId="4" numFmtId="0" xfId="0" applyAlignment="1" applyBorder="1" applyFont="1">
      <alignment vertical="bottom"/>
    </xf>
    <xf borderId="0" fillId="2" fontId="4" numFmtId="0" xfId="0" applyAlignment="1" applyFont="1">
      <alignment vertical="bottom"/>
    </xf>
    <xf borderId="5" fillId="0" fontId="5" numFmtId="0" xfId="0" applyBorder="1" applyFont="1"/>
    <xf borderId="6" fillId="2" fontId="4" numFmtId="0" xfId="0" applyAlignment="1" applyBorder="1" applyFont="1">
      <alignment vertical="bottom"/>
    </xf>
    <xf borderId="0" fillId="2" fontId="1" numFmtId="0" xfId="0" applyAlignment="1" applyFont="1">
      <alignment vertical="bottom"/>
    </xf>
    <xf borderId="0" fillId="2" fontId="1" numFmtId="2" xfId="0" applyAlignment="1" applyFont="1" applyNumberFormat="1">
      <alignment horizontal="center" vertical="bottom"/>
    </xf>
    <xf borderId="0" fillId="2" fontId="1" numFmtId="0" xfId="0" applyAlignment="1" applyFont="1">
      <alignment horizontal="center" vertical="bottom"/>
    </xf>
    <xf borderId="0" fillId="2" fontId="1" numFmtId="164" xfId="0" applyAlignment="1" applyFont="1" applyNumberFormat="1">
      <alignment horizontal="center" vertical="bottom"/>
    </xf>
    <xf borderId="0" fillId="2" fontId="1" numFmtId="0" xfId="0" applyAlignment="1" applyFont="1">
      <alignment horizontal="center" vertical="bottom"/>
    </xf>
    <xf borderId="0" fillId="2" fontId="1" numFmtId="0" xfId="0" applyAlignment="1" applyFont="1">
      <alignment vertical="bottom"/>
    </xf>
    <xf borderId="0" fillId="0" fontId="6" numFmtId="0" xfId="0" applyAlignment="1" applyFont="1">
      <alignment horizontal="center" shrinkToFit="0" vertical="top" wrapText="0"/>
    </xf>
    <xf borderId="7" fillId="2" fontId="4" numFmtId="0" xfId="0" applyAlignment="1" applyBorder="1" applyFont="1">
      <alignment vertical="bottom"/>
    </xf>
    <xf borderId="5" fillId="2" fontId="4" numFmtId="0" xfId="0" applyAlignment="1" applyBorder="1" applyFont="1">
      <alignment vertical="bottom"/>
    </xf>
    <xf borderId="8" fillId="2" fontId="4" numFmtId="0" xfId="0" applyAlignment="1" applyBorder="1" applyFont="1">
      <alignment vertical="bottom"/>
    </xf>
    <xf borderId="9" fillId="3" fontId="7" numFmtId="0" xfId="0" applyAlignment="1" applyBorder="1" applyFill="1" applyFont="1">
      <alignment shrinkToFit="0" wrapText="0"/>
    </xf>
    <xf borderId="10" fillId="3" fontId="7" numFmtId="0" xfId="0" applyAlignment="1" applyBorder="1" applyFont="1">
      <alignment shrinkToFit="0" wrapText="0"/>
    </xf>
    <xf borderId="0" fillId="4" fontId="1" numFmtId="0" xfId="0" applyFill="1" applyFont="1"/>
    <xf borderId="0" fillId="0" fontId="6" numFmtId="0" xfId="0" applyAlignment="1" applyFont="1">
      <alignment horizontal="center" shrinkToFit="1" vertical="center" wrapText="0"/>
    </xf>
    <xf borderId="1" fillId="5" fontId="8" numFmtId="0" xfId="0" applyAlignment="1" applyBorder="1" applyFill="1" applyFont="1">
      <alignment horizontal="center" shrinkToFit="0" vertical="center" wrapText="0"/>
    </xf>
    <xf borderId="2" fillId="5" fontId="9" numFmtId="0" xfId="0" applyAlignment="1" applyBorder="1" applyFont="1">
      <alignment horizontal="center" readingOrder="0" shrinkToFit="0" vertical="center" wrapText="0"/>
    </xf>
    <xf borderId="3" fillId="0" fontId="5" numFmtId="0" xfId="0" applyBorder="1" applyFont="1"/>
    <xf borderId="11" fillId="0" fontId="7" numFmtId="0" xfId="0" applyAlignment="1" applyBorder="1" applyFont="1">
      <alignment shrinkToFit="0" wrapText="0"/>
    </xf>
    <xf borderId="1" fillId="5" fontId="10" numFmtId="0" xfId="0" applyAlignment="1" applyBorder="1" applyFont="1">
      <alignment horizontal="center" vertical="bottom"/>
    </xf>
    <xf borderId="2" fillId="5" fontId="11" numFmtId="1" xfId="0" applyAlignment="1" applyBorder="1" applyFont="1" applyNumberFormat="1">
      <alignment horizontal="right" vertical="bottom"/>
    </xf>
    <xf borderId="2" fillId="5" fontId="11" numFmtId="0" xfId="0" applyAlignment="1" applyBorder="1" applyFont="1">
      <alignment horizontal="center" vertical="bottom"/>
    </xf>
    <xf borderId="2" fillId="5" fontId="11" numFmtId="1" xfId="0" applyAlignment="1" applyBorder="1" applyFont="1" applyNumberFormat="1">
      <alignment horizontal="left" vertical="bottom"/>
    </xf>
    <xf borderId="12" fillId="3" fontId="7" numFmtId="0" xfId="0" applyAlignment="1" applyBorder="1" applyFont="1">
      <alignment shrinkToFit="0" wrapText="0"/>
    </xf>
    <xf borderId="4" fillId="3" fontId="12" numFmtId="0" xfId="0" applyAlignment="1" applyBorder="1" applyFont="1">
      <alignment horizontal="center" shrinkToFit="0" vertical="center" wrapText="0"/>
    </xf>
    <xf borderId="13" fillId="3" fontId="7" numFmtId="0" xfId="0" applyAlignment="1" applyBorder="1" applyFont="1">
      <alignment shrinkToFit="0" wrapText="0"/>
    </xf>
    <xf borderId="1" fillId="6" fontId="13" numFmtId="0" xfId="0" applyAlignment="1" applyBorder="1" applyFill="1" applyFont="1">
      <alignment horizontal="center" shrinkToFit="0" vertical="center" wrapText="0"/>
    </xf>
    <xf borderId="2" fillId="6" fontId="13" numFmtId="0" xfId="0" applyAlignment="1" applyBorder="1" applyFont="1">
      <alignment horizontal="left" shrinkToFit="0" vertical="center" wrapText="0"/>
    </xf>
    <xf borderId="0" fillId="0" fontId="4" numFmtId="0" xfId="0" applyAlignment="1" applyFont="1">
      <alignment horizontal="center" vertical="bottom"/>
    </xf>
    <xf borderId="4" fillId="0" fontId="5" numFmtId="0" xfId="0" applyBorder="1" applyFont="1"/>
    <xf borderId="6" fillId="0" fontId="5" numFmtId="0" xfId="0" applyBorder="1" applyFont="1"/>
    <xf borderId="14" fillId="3" fontId="7" numFmtId="0" xfId="0" applyAlignment="1" applyBorder="1" applyFont="1">
      <alignment shrinkToFit="0" wrapText="0"/>
    </xf>
    <xf borderId="4" fillId="6" fontId="7" numFmtId="0" xfId="0" applyAlignment="1" applyBorder="1" applyFont="1">
      <alignment shrinkToFit="0" wrapText="0"/>
    </xf>
    <xf borderId="0" fillId="0" fontId="6" numFmtId="0" xfId="0" applyAlignment="1" applyFont="1">
      <alignment horizontal="center" readingOrder="0" vertical="bottom"/>
    </xf>
    <xf borderId="4" fillId="5" fontId="4" numFmtId="0" xfId="0" applyBorder="1" applyFont="1"/>
    <xf borderId="4" fillId="5" fontId="10" numFmtId="0" xfId="0" applyAlignment="1" applyBorder="1" applyFont="1">
      <alignment horizontal="center" vertical="top"/>
    </xf>
    <xf borderId="0" fillId="5" fontId="11" numFmtId="1" xfId="0" applyAlignment="1" applyFont="1" applyNumberFormat="1">
      <alignment horizontal="right" vertical="top"/>
    </xf>
    <xf borderId="0" fillId="5" fontId="11" numFmtId="0" xfId="0" applyAlignment="1" applyFont="1">
      <alignment horizontal="center" vertical="top"/>
    </xf>
    <xf borderId="0" fillId="5" fontId="11" numFmtId="1" xfId="0" applyAlignment="1" applyFont="1" applyNumberFormat="1">
      <alignment horizontal="left" vertical="top"/>
    </xf>
    <xf borderId="15" fillId="3" fontId="7" numFmtId="0" xfId="0" applyAlignment="1" applyBorder="1" applyFont="1">
      <alignment shrinkToFit="0" wrapText="0"/>
    </xf>
    <xf borderId="4" fillId="6" fontId="14" numFmtId="0" xfId="0" applyAlignment="1" applyBorder="1" applyFont="1">
      <alignment horizontal="center" shrinkToFit="0" vertical="center" wrapText="0"/>
    </xf>
    <xf borderId="0" fillId="6" fontId="14" numFmtId="0" xfId="0" applyAlignment="1" applyFont="1">
      <alignment shrinkToFit="0" vertical="center" wrapText="0"/>
    </xf>
    <xf borderId="0" fillId="6" fontId="1" numFmtId="0" xfId="0" applyFont="1"/>
    <xf borderId="0" fillId="6" fontId="14" numFmtId="0" xfId="0" applyAlignment="1" applyFont="1">
      <alignment horizontal="center" readingOrder="0" shrinkToFit="0" vertical="center" wrapText="0"/>
    </xf>
    <xf borderId="6" fillId="6" fontId="14" numFmtId="0" xfId="0" applyAlignment="1" applyBorder="1" applyFont="1">
      <alignment readingOrder="0" shrinkToFit="0" vertical="center" wrapText="0"/>
    </xf>
    <xf borderId="0" fillId="0" fontId="4" numFmtId="0" xfId="0" applyAlignment="1" applyFont="1">
      <alignment vertical="bottom"/>
    </xf>
    <xf borderId="7" fillId="0" fontId="5" numFmtId="0" xfId="0" applyBorder="1" applyFont="1"/>
    <xf borderId="8" fillId="0" fontId="5" numFmtId="0" xfId="0" applyBorder="1" applyFont="1"/>
    <xf borderId="0" fillId="6" fontId="1" numFmtId="0" xfId="0" applyAlignment="1" applyFont="1">
      <alignment horizontal="center" vertical="bottom"/>
    </xf>
    <xf borderId="0" fillId="6" fontId="1" numFmtId="0" xfId="0" applyAlignment="1" applyFont="1">
      <alignment vertical="bottom"/>
    </xf>
    <xf borderId="0" fillId="6" fontId="1" numFmtId="0" xfId="0" applyAlignment="1" applyFont="1">
      <alignment vertical="bottom"/>
    </xf>
    <xf borderId="2" fillId="6" fontId="1" numFmtId="0" xfId="0" applyAlignment="1" applyBorder="1" applyFont="1">
      <alignment horizontal="center" vertical="bottom"/>
    </xf>
    <xf borderId="6" fillId="6" fontId="7" numFmtId="0" xfId="0" applyAlignment="1" applyBorder="1" applyFont="1">
      <alignment shrinkToFit="0" wrapText="0"/>
    </xf>
    <xf borderId="0" fillId="0" fontId="4" numFmtId="0" xfId="0" applyAlignment="1" applyFont="1">
      <alignment horizontal="center"/>
    </xf>
    <xf borderId="0" fillId="0" fontId="4" numFmtId="0" xfId="0" applyAlignment="1" applyFont="1">
      <alignment horizontal="center"/>
    </xf>
    <xf borderId="10" fillId="3" fontId="15" numFmtId="0" xfId="0" applyAlignment="1" applyBorder="1" applyFont="1">
      <alignment shrinkToFit="0" wrapText="0"/>
    </xf>
    <xf borderId="1" fillId="7" fontId="8" numFmtId="0" xfId="0" applyAlignment="1" applyBorder="1" applyFill="1" applyFont="1">
      <alignment horizontal="center" shrinkToFit="0" vertical="center" wrapText="0"/>
    </xf>
    <xf borderId="2" fillId="7" fontId="9" numFmtId="0" xfId="0" applyAlignment="1" applyBorder="1" applyFont="1">
      <alignment horizontal="center" readingOrder="0" shrinkToFit="0" vertical="center" wrapText="0"/>
    </xf>
    <xf borderId="1" fillId="8" fontId="16" numFmtId="0" xfId="0" applyAlignment="1" applyBorder="1" applyFill="1" applyFont="1">
      <alignment horizontal="center" readingOrder="0" shrinkToFit="0" vertical="center" wrapText="0"/>
    </xf>
    <xf borderId="2" fillId="8" fontId="8" numFmtId="49" xfId="0" applyAlignment="1" applyBorder="1" applyFont="1" applyNumberFormat="1">
      <alignment horizontal="center" shrinkToFit="0" vertical="center" wrapText="0"/>
    </xf>
    <xf borderId="2" fillId="6" fontId="1" numFmtId="0" xfId="0" applyAlignment="1" applyBorder="1" applyFont="1">
      <alignment horizontal="center" vertical="bottom"/>
    </xf>
    <xf borderId="2" fillId="6" fontId="1" numFmtId="0" xfId="0" applyAlignment="1" applyBorder="1" applyFont="1">
      <alignment vertical="bottom"/>
    </xf>
    <xf borderId="0" fillId="0" fontId="6" numFmtId="0" xfId="0" applyAlignment="1" applyFont="1">
      <alignment horizontal="center"/>
    </xf>
    <xf borderId="13" fillId="3" fontId="15" numFmtId="0" xfId="0" applyAlignment="1" applyBorder="1" applyFont="1">
      <alignment shrinkToFit="0" wrapText="0"/>
    </xf>
    <xf borderId="1" fillId="8" fontId="8" numFmtId="0" xfId="0" applyAlignment="1" applyBorder="1" applyFont="1">
      <alignment horizontal="center" shrinkToFit="0" vertical="center" wrapText="0"/>
    </xf>
    <xf borderId="2" fillId="8" fontId="9" numFmtId="0" xfId="0" applyAlignment="1" applyBorder="1" applyFont="1">
      <alignment horizontal="center" readingOrder="0" shrinkToFit="0" vertical="center" wrapText="0"/>
    </xf>
    <xf borderId="2" fillId="8" fontId="8" numFmtId="0" xfId="0" applyAlignment="1" applyBorder="1" applyFont="1">
      <alignment horizontal="center" shrinkToFit="0" vertical="center" wrapText="0"/>
    </xf>
    <xf borderId="2" fillId="6" fontId="1" numFmtId="0" xfId="0" applyAlignment="1" applyBorder="1" applyFont="1">
      <alignment horizontal="center" readingOrder="0" vertical="bottom"/>
    </xf>
    <xf borderId="16" fillId="3" fontId="7" numFmtId="0" xfId="0" applyAlignment="1" applyBorder="1" applyFont="1">
      <alignment shrinkToFit="0" wrapText="0"/>
    </xf>
    <xf borderId="1" fillId="9" fontId="8" numFmtId="0" xfId="0" applyAlignment="1" applyBorder="1" applyFill="1" applyFont="1">
      <alignment horizontal="center" shrinkToFit="0" vertical="center" wrapText="0"/>
    </xf>
    <xf borderId="2" fillId="9" fontId="9" numFmtId="0" xfId="0" applyAlignment="1" applyBorder="1" applyFont="1">
      <alignment horizontal="center" readingOrder="0" shrinkToFit="0" vertical="center" wrapText="0"/>
    </xf>
    <xf borderId="1" fillId="9" fontId="16" numFmtId="0" xfId="0" applyAlignment="1" applyBorder="1" applyFont="1">
      <alignment horizontal="center" readingOrder="0" shrinkToFit="0" vertical="center" wrapText="0"/>
    </xf>
    <xf borderId="2" fillId="9" fontId="17" numFmtId="49" xfId="0" applyAlignment="1" applyBorder="1" applyFont="1" applyNumberFormat="1">
      <alignment horizontal="center" readingOrder="0" shrinkToFit="0" vertical="center" wrapText="0"/>
    </xf>
    <xf borderId="2" fillId="9" fontId="17" numFmtId="0" xfId="0" applyAlignment="1" applyBorder="1" applyFont="1">
      <alignment horizontal="center" readingOrder="0" shrinkToFit="0" vertical="center" wrapText="0"/>
    </xf>
    <xf borderId="0" fillId="0" fontId="6" numFmtId="0" xfId="0" applyAlignment="1" applyFont="1">
      <alignment shrinkToFit="1" wrapText="0"/>
    </xf>
    <xf borderId="1" fillId="5" fontId="18" numFmtId="0" xfId="0" applyAlignment="1" applyBorder="1" applyFont="1">
      <alignment horizontal="center" shrinkToFit="0" vertical="center" wrapText="0"/>
    </xf>
    <xf borderId="1" fillId="5" fontId="18" numFmtId="0" xfId="0" applyAlignment="1" applyBorder="1" applyFont="1">
      <alignment horizontal="center" readingOrder="0" shrinkToFit="0" vertical="center" wrapText="0"/>
    </xf>
    <xf borderId="4" fillId="5" fontId="19" numFmtId="0" xfId="0" applyAlignment="1" applyBorder="1" applyFont="1">
      <alignment horizontal="center" shrinkToFit="0" vertical="center" wrapText="0"/>
    </xf>
    <xf borderId="4" fillId="5" fontId="19" numFmtId="0" xfId="0" applyAlignment="1" applyBorder="1" applyFont="1">
      <alignment horizontal="right" shrinkToFit="0" vertical="center" wrapText="0"/>
    </xf>
    <xf borderId="0" fillId="5" fontId="19" numFmtId="165" xfId="0" applyAlignment="1" applyFont="1" applyNumberFormat="1">
      <alignment horizontal="left" shrinkToFit="0" vertical="center" wrapText="0"/>
    </xf>
    <xf borderId="0" fillId="5" fontId="19" numFmtId="0" xfId="0" applyAlignment="1" applyFont="1">
      <alignment horizontal="right" shrinkToFit="0" vertical="center" wrapText="0"/>
    </xf>
    <xf borderId="9" fillId="3" fontId="15" numFmtId="0" xfId="0" applyAlignment="1" applyBorder="1" applyFont="1">
      <alignment shrinkToFit="0" wrapText="0"/>
    </xf>
    <xf borderId="1" fillId="10" fontId="20" numFmtId="0" xfId="0" applyAlignment="1" applyBorder="1" applyFill="1" applyFont="1">
      <alignment horizontal="center" vertical="center"/>
    </xf>
    <xf borderId="4" fillId="10" fontId="19" numFmtId="0" xfId="0" applyAlignment="1" applyBorder="1" applyFont="1">
      <alignment horizontal="center" shrinkToFit="0" vertical="center" wrapText="0"/>
    </xf>
    <xf borderId="2" fillId="6" fontId="21" numFmtId="0" xfId="0" applyAlignment="1" applyBorder="1" applyFont="1">
      <alignment horizontal="left" vertical="bottom"/>
    </xf>
    <xf borderId="1" fillId="5" fontId="20" numFmtId="0" xfId="0" applyAlignment="1" applyBorder="1" applyFont="1">
      <alignment horizontal="right" readingOrder="0" shrinkToFit="0" vertical="center" wrapText="0"/>
    </xf>
    <xf borderId="2" fillId="5" fontId="20" numFmtId="0" xfId="0" applyAlignment="1" applyBorder="1" applyFont="1">
      <alignment horizontal="center" readingOrder="0" shrinkToFit="0" vertical="center" wrapText="0"/>
    </xf>
    <xf borderId="2" fillId="5" fontId="20" numFmtId="0" xfId="0" applyAlignment="1" applyBorder="1" applyFont="1">
      <alignment shrinkToFit="0" vertical="center" wrapText="0"/>
    </xf>
    <xf borderId="0" fillId="5" fontId="20" numFmtId="0" xfId="0" applyAlignment="1" applyFont="1">
      <alignment horizontal="center" readingOrder="0" shrinkToFit="0" vertical="center" wrapText="0"/>
    </xf>
    <xf borderId="1" fillId="5" fontId="6" numFmtId="0" xfId="0" applyAlignment="1" applyBorder="1" applyFont="1">
      <alignment horizontal="right" shrinkToFit="0" vertical="center" wrapText="0"/>
    </xf>
    <xf borderId="2" fillId="5" fontId="16" numFmtId="0" xfId="0" applyAlignment="1" applyBorder="1" applyFont="1">
      <alignment horizontal="center" shrinkToFit="1" vertical="center" wrapText="0"/>
    </xf>
    <xf borderId="2" fillId="5" fontId="6" numFmtId="0" xfId="0" applyAlignment="1" applyBorder="1" applyFont="1">
      <alignment horizontal="left" readingOrder="0" shrinkToFit="0" vertical="center" wrapText="0"/>
    </xf>
    <xf borderId="2" fillId="5" fontId="6" numFmtId="0" xfId="0" applyAlignment="1" applyBorder="1" applyFont="1">
      <alignment horizontal="left" shrinkToFit="0" vertical="center" wrapText="0"/>
    </xf>
    <xf borderId="2" fillId="5" fontId="16" numFmtId="0" xfId="0" applyAlignment="1" applyBorder="1" applyFont="1">
      <alignment horizontal="left" shrinkToFit="0" vertical="center" wrapText="0"/>
    </xf>
    <xf borderId="1" fillId="5" fontId="6" numFmtId="0" xfId="0" applyAlignment="1" applyBorder="1" applyFont="1">
      <alignment horizontal="right" readingOrder="0" shrinkToFit="0" vertical="center" wrapText="0"/>
    </xf>
    <xf borderId="4" fillId="5" fontId="6" numFmtId="0" xfId="0" applyAlignment="1" applyBorder="1" applyFont="1">
      <alignment horizontal="right" readingOrder="0" shrinkToFit="0" vertical="center" wrapText="0"/>
    </xf>
    <xf borderId="0" fillId="5" fontId="6" numFmtId="0" xfId="0" applyAlignment="1" applyFont="1">
      <alignment horizontal="left" readingOrder="0" shrinkToFit="0" vertical="center" wrapText="0"/>
    </xf>
    <xf borderId="0" fillId="5" fontId="6" numFmtId="0" xfId="0" applyAlignment="1" applyFont="1">
      <alignment horizontal="left" shrinkToFit="0" vertical="center" wrapText="0"/>
    </xf>
    <xf borderId="1" fillId="10" fontId="18" numFmtId="0" xfId="0" applyAlignment="1" applyBorder="1" applyFont="1">
      <alignment horizontal="center" shrinkToFit="0" vertical="center" wrapText="0"/>
    </xf>
    <xf borderId="1" fillId="10" fontId="18" numFmtId="0" xfId="0" applyAlignment="1" applyBorder="1" applyFont="1">
      <alignment horizontal="center" readingOrder="0" shrinkToFit="0" vertical="center" wrapText="0"/>
    </xf>
    <xf borderId="0" fillId="11" fontId="7" numFmtId="0" xfId="0" applyAlignment="1" applyFill="1" applyFont="1">
      <alignment shrinkToFit="0" wrapText="0"/>
    </xf>
    <xf borderId="0" fillId="11" fontId="13" numFmtId="0" xfId="0" applyAlignment="1" applyFont="1">
      <alignment horizontal="left" readingOrder="0" shrinkToFit="0" vertical="center" wrapText="0"/>
    </xf>
    <xf borderId="17" fillId="3" fontId="7" numFmtId="0" xfId="0" applyAlignment="1" applyBorder="1" applyFont="1">
      <alignment shrinkToFit="0" wrapText="0"/>
    </xf>
    <xf borderId="4" fillId="10" fontId="22" numFmtId="49" xfId="0" applyAlignment="1" applyBorder="1" applyFont="1" applyNumberFormat="1">
      <alignment horizontal="center"/>
    </xf>
    <xf borderId="0" fillId="10" fontId="22" numFmtId="49" xfId="0" applyAlignment="1" applyFont="1" applyNumberFormat="1">
      <alignment horizontal="center"/>
    </xf>
    <xf borderId="4" fillId="10" fontId="22" numFmtId="49" xfId="0" applyAlignment="1" applyBorder="1" applyFont="1" applyNumberFormat="1">
      <alignment horizontal="center" shrinkToFit="0" vertical="center" wrapText="0"/>
    </xf>
    <xf borderId="0" fillId="11" fontId="6" numFmtId="0" xfId="0" applyAlignment="1" applyFont="1">
      <alignment horizontal="center" vertical="bottom"/>
    </xf>
    <xf borderId="0" fillId="11" fontId="4" numFmtId="0" xfId="0" applyFont="1"/>
    <xf borderId="0" fillId="11" fontId="1" numFmtId="0" xfId="0" applyAlignment="1" applyFont="1">
      <alignment horizontal="center" vertical="bottom"/>
    </xf>
    <xf borderId="0" fillId="11" fontId="1" numFmtId="1" xfId="0" applyAlignment="1" applyFont="1" applyNumberFormat="1">
      <alignment horizontal="center" vertical="bottom"/>
    </xf>
    <xf borderId="7" fillId="10" fontId="23" numFmtId="0" xfId="0" applyAlignment="1" applyBorder="1" applyFont="1">
      <alignment horizontal="center" readingOrder="0" shrinkToFit="0" vertical="top" wrapText="0"/>
    </xf>
    <xf borderId="5" fillId="10" fontId="23" numFmtId="0" xfId="0" applyAlignment="1" applyBorder="1" applyFont="1">
      <alignment horizontal="center" readingOrder="0" shrinkToFit="0" vertical="top" wrapText="0"/>
    </xf>
    <xf borderId="4" fillId="10" fontId="23" numFmtId="49" xfId="0" applyAlignment="1" applyBorder="1" applyFont="1" applyNumberFormat="1">
      <alignment horizontal="center" readingOrder="0" shrinkToFit="0" vertical="top" wrapText="0"/>
    </xf>
    <xf borderId="0" fillId="10" fontId="23" numFmtId="49" xfId="0" applyAlignment="1" applyFont="1" applyNumberFormat="1">
      <alignment horizontal="center" readingOrder="0" shrinkToFit="0" vertical="top" wrapText="0"/>
    </xf>
    <xf borderId="0" fillId="11" fontId="1" numFmtId="165" xfId="0" applyAlignment="1" applyFont="1" applyNumberFormat="1">
      <alignment horizontal="center" vertical="bottom"/>
    </xf>
    <xf borderId="1" fillId="0" fontId="4" numFmtId="0" xfId="0" applyBorder="1" applyFont="1"/>
    <xf borderId="2" fillId="0" fontId="20" numFmtId="0" xfId="0" applyAlignment="1" applyBorder="1" applyFont="1">
      <alignment horizontal="center"/>
    </xf>
    <xf borderId="2" fillId="0" fontId="4" numFmtId="0" xfId="0" applyBorder="1" applyFont="1"/>
    <xf borderId="2" fillId="4" fontId="20" numFmtId="0" xfId="0" applyAlignment="1" applyBorder="1" applyFont="1">
      <alignment horizontal="center"/>
    </xf>
    <xf borderId="2" fillId="0" fontId="4" numFmtId="0" xfId="0" applyAlignment="1" applyBorder="1" applyFont="1">
      <alignment vertical="bottom"/>
    </xf>
    <xf borderId="4" fillId="0" fontId="4" numFmtId="0" xfId="0" applyBorder="1" applyFont="1"/>
    <xf borderId="0" fillId="0" fontId="10" numFmtId="0" xfId="0" applyAlignment="1" applyFont="1">
      <alignment horizontal="center" vertical="bottom"/>
    </xf>
    <xf quotePrefix="1" borderId="0" fillId="0" fontId="24" numFmtId="0" xfId="0" applyFont="1"/>
    <xf borderId="0" fillId="4" fontId="24" numFmtId="0" xfId="0" applyAlignment="1" applyFont="1">
      <alignment horizontal="center"/>
    </xf>
    <xf borderId="0" fillId="0" fontId="10" numFmtId="0" xfId="0" applyAlignment="1" applyFont="1">
      <alignment horizontal="center" readingOrder="0" vertical="bottom"/>
    </xf>
    <xf borderId="0" fillId="0" fontId="10" numFmtId="1" xfId="0" applyAlignment="1" applyFont="1" applyNumberFormat="1">
      <alignment horizontal="center" vertical="bottom"/>
    </xf>
    <xf borderId="2" fillId="0" fontId="10" numFmtId="0" xfId="0" applyAlignment="1" applyBorder="1" applyFont="1">
      <alignment horizontal="center" vertical="bottom"/>
    </xf>
    <xf borderId="2" fillId="0" fontId="10" numFmtId="0" xfId="0" applyAlignment="1" applyBorder="1" applyFont="1">
      <alignment horizontal="center" readingOrder="0" vertical="bottom"/>
    </xf>
    <xf borderId="0" fillId="11" fontId="4" numFmtId="0" xfId="0" applyAlignment="1" applyFont="1">
      <alignment vertical="bottom"/>
    </xf>
    <xf borderId="0" fillId="11" fontId="4" numFmtId="165" xfId="0" applyAlignment="1" applyFont="1" applyNumberFormat="1">
      <alignment vertical="bottom"/>
    </xf>
    <xf borderId="0" fillId="11" fontId="4" numFmtId="0" xfId="0" applyAlignment="1" applyFont="1">
      <alignment vertical="bottom"/>
    </xf>
    <xf borderId="7" fillId="0" fontId="4" numFmtId="0" xfId="0" applyBorder="1" applyFont="1"/>
    <xf borderId="18" fillId="4" fontId="4" numFmtId="0" xfId="0" applyAlignment="1" applyBorder="1" applyFont="1">
      <alignment vertical="bottom"/>
    </xf>
    <xf borderId="19" fillId="4" fontId="4" numFmtId="0" xfId="0" applyAlignment="1" applyBorder="1" applyFont="1">
      <alignment vertical="bottom"/>
    </xf>
    <xf borderId="5" fillId="4" fontId="4" numFmtId="0" xfId="0" applyAlignment="1" applyBorder="1" applyFont="1">
      <alignment vertical="bottom"/>
    </xf>
    <xf borderId="20" fillId="4" fontId="4" numFmtId="0" xfId="0" applyAlignment="1" applyBorder="1" applyFont="1">
      <alignment vertical="bottom"/>
    </xf>
    <xf borderId="10" fillId="11" fontId="7" numFmtId="0" xfId="0" applyAlignment="1" applyBorder="1" applyFont="1">
      <alignment shrinkToFit="0" wrapText="0"/>
    </xf>
    <xf borderId="9" fillId="11" fontId="7" numFmtId="0" xfId="0" applyAlignment="1" applyBorder="1" applyFont="1">
      <alignment shrinkToFit="0" wrapText="0"/>
    </xf>
    <xf borderId="0" fillId="0" fontId="7" numFmtId="0" xfId="0" applyAlignment="1" applyFont="1">
      <alignment shrinkToFit="0" wrapText="0"/>
    </xf>
    <xf borderId="21" fillId="3" fontId="7" numFmtId="0" xfId="0" applyAlignment="1" applyBorder="1" applyFont="1">
      <alignment shrinkToFit="0" wrapText="0"/>
    </xf>
    <xf borderId="1" fillId="0" fontId="4" numFmtId="0" xfId="0" applyAlignment="1" applyBorder="1" applyFont="1">
      <alignment vertical="bottom"/>
    </xf>
    <xf borderId="0" fillId="0" fontId="13" numFmtId="0" xfId="0" applyAlignment="1" applyFont="1">
      <alignment readingOrder="0" vertical="center"/>
    </xf>
    <xf borderId="4" fillId="12" fontId="4" numFmtId="0" xfId="0" applyAlignment="1" applyBorder="1" applyFill="1" applyFont="1">
      <alignment vertical="bottom"/>
    </xf>
    <xf borderId="0" fillId="12" fontId="13" numFmtId="0" xfId="0" applyAlignment="1" applyFont="1">
      <alignment vertical="center"/>
    </xf>
    <xf borderId="4" fillId="0" fontId="4" numFmtId="0" xfId="0" applyAlignment="1" applyBorder="1" applyFont="1">
      <alignment vertical="bottom"/>
    </xf>
    <xf borderId="4" fillId="0" fontId="24" numFmtId="0" xfId="0" applyAlignment="1" applyBorder="1" applyFont="1">
      <alignment horizontal="center"/>
    </xf>
    <xf borderId="0" fillId="0" fontId="24" numFmtId="0" xfId="0" applyFont="1"/>
    <xf borderId="6" fillId="0" fontId="4" numFmtId="0" xfId="0" applyAlignment="1" applyBorder="1" applyFont="1">
      <alignment vertical="bottom"/>
    </xf>
    <xf borderId="4" fillId="12" fontId="24" numFmtId="0" xfId="0" applyAlignment="1" applyBorder="1" applyFont="1">
      <alignment horizontal="center"/>
    </xf>
    <xf borderId="0" fillId="12" fontId="24" numFmtId="0" xfId="0" applyFont="1"/>
    <xf borderId="0" fillId="12" fontId="4" numFmtId="0" xfId="0" applyAlignment="1" applyFont="1">
      <alignment vertical="bottom"/>
    </xf>
    <xf borderId="6" fillId="12" fontId="4" numFmtId="0" xfId="0" applyAlignment="1" applyBorder="1" applyFont="1">
      <alignment vertical="bottom"/>
    </xf>
    <xf borderId="0" fillId="0" fontId="1" numFmtId="0" xfId="0" applyAlignment="1" applyFont="1">
      <alignment horizontal="center" vertical="bottom"/>
    </xf>
    <xf borderId="0" fillId="0" fontId="1" numFmtId="0" xfId="0" applyAlignment="1" applyFont="1">
      <alignment vertical="bottom"/>
    </xf>
    <xf borderId="0" fillId="0" fontId="25" numFmtId="165" xfId="0" applyAlignment="1" applyFont="1" applyNumberFormat="1">
      <alignment vertical="bottom"/>
    </xf>
    <xf borderId="0" fillId="12" fontId="1" numFmtId="1" xfId="0" applyAlignment="1" applyFont="1" applyNumberFormat="1">
      <alignment horizontal="center" vertical="bottom"/>
    </xf>
    <xf borderId="0" fillId="12" fontId="1" numFmtId="0" xfId="0" applyAlignment="1" applyFont="1">
      <alignment vertical="bottom"/>
    </xf>
    <xf borderId="0" fillId="12" fontId="4" numFmtId="0" xfId="0" applyAlignment="1" applyFont="1">
      <alignment vertical="bottom"/>
    </xf>
    <xf borderId="0" fillId="0" fontId="4" numFmtId="0" xfId="0" applyFont="1"/>
    <xf borderId="0" fillId="0" fontId="11" numFmtId="165" xfId="0" applyAlignment="1" applyFont="1" applyNumberFormat="1">
      <alignment horizontal="center" vertical="bottom"/>
    </xf>
    <xf borderId="0" fillId="0" fontId="11" numFmtId="1" xfId="0" applyAlignment="1" applyFont="1" applyNumberFormat="1">
      <alignment horizontal="center" vertical="bottom"/>
    </xf>
    <xf borderId="2" fillId="6" fontId="1" numFmtId="0" xfId="0" applyAlignment="1" applyBorder="1" applyFont="1">
      <alignment vertical="bottom"/>
    </xf>
    <xf borderId="0" fillId="0" fontId="4" numFmtId="0" xfId="0" applyFont="1"/>
    <xf borderId="0" fillId="0" fontId="1" numFmtId="0" xfId="0" applyAlignment="1" applyFont="1">
      <alignment horizontal="center" readingOrder="0" vertical="bottom"/>
    </xf>
    <xf borderId="0" fillId="0" fontId="11" numFmtId="49" xfId="0" applyAlignment="1" applyFont="1" applyNumberFormat="1">
      <alignment horizontal="center" vertical="bottom"/>
    </xf>
    <xf borderId="0" fillId="0" fontId="1" numFmtId="0" xfId="0" applyAlignment="1" applyFont="1">
      <alignment readingOrder="0" vertical="bottom"/>
    </xf>
    <xf borderId="0" fillId="0" fontId="11" numFmtId="165" xfId="0" applyAlignment="1" applyFont="1" applyNumberFormat="1">
      <alignment vertical="bottom"/>
    </xf>
    <xf borderId="0" fillId="12" fontId="4" numFmtId="1" xfId="0" applyAlignment="1" applyFont="1" applyNumberFormat="1">
      <alignment vertical="bottom"/>
    </xf>
    <xf borderId="0" fillId="12" fontId="7" numFmtId="1" xfId="0" applyAlignment="1" applyFont="1" applyNumberFormat="1">
      <alignment horizontal="center" shrinkToFit="1" vertical="bottom" wrapText="0"/>
    </xf>
    <xf borderId="0" fillId="12" fontId="7" numFmtId="0" xfId="0" applyAlignment="1" applyFont="1">
      <alignment horizontal="left" readingOrder="0" shrinkToFit="0" vertical="bottom" wrapText="0"/>
    </xf>
    <xf borderId="0" fillId="12" fontId="11" numFmtId="0" xfId="0" applyAlignment="1" applyFont="1">
      <alignment horizontal="center" readingOrder="0" shrinkToFit="0" vertical="bottom" wrapText="0"/>
    </xf>
    <xf borderId="0" fillId="12" fontId="7" numFmtId="0" xfId="0" applyAlignment="1" applyFont="1">
      <alignment horizontal="center" shrinkToFit="1" vertical="bottom" wrapText="0"/>
    </xf>
    <xf borderId="0" fillId="0" fontId="4" numFmtId="0" xfId="0" applyAlignment="1" applyFont="1">
      <alignment vertical="bottom"/>
    </xf>
    <xf borderId="0" fillId="0" fontId="11" numFmtId="165" xfId="0" applyAlignment="1" applyFont="1" applyNumberFormat="1">
      <alignment vertical="bottom"/>
    </xf>
    <xf borderId="0" fillId="12" fontId="7" numFmtId="0" xfId="0" applyAlignment="1" applyFont="1">
      <alignment horizontal="center" readingOrder="0" shrinkToFit="1" vertical="bottom" wrapText="0"/>
    </xf>
    <xf borderId="0" fillId="0" fontId="1" numFmtId="0" xfId="0" applyAlignment="1" applyFont="1">
      <alignment horizontal="center" vertical="bottom"/>
    </xf>
    <xf borderId="0" fillId="0" fontId="11" numFmtId="165" xfId="0" applyAlignment="1" applyFont="1" applyNumberFormat="1">
      <alignment horizontal="center" readingOrder="0" shrinkToFit="0" vertical="bottom" wrapText="0"/>
    </xf>
    <xf borderId="0" fillId="0" fontId="7" numFmtId="0" xfId="0" applyAlignment="1" applyFont="1">
      <alignment horizontal="center" readingOrder="0" shrinkToFit="1" vertical="bottom" wrapText="0"/>
    </xf>
    <xf borderId="0" fillId="0" fontId="7" numFmtId="0" xfId="0" applyAlignment="1" applyFont="1">
      <alignment horizontal="left" readingOrder="0" shrinkToFit="0" vertical="bottom" wrapText="0"/>
    </xf>
    <xf borderId="0" fillId="12" fontId="1" numFmtId="0" xfId="0" applyAlignment="1" applyFont="1">
      <alignment horizontal="center" vertical="bottom"/>
    </xf>
    <xf borderId="0" fillId="0" fontId="11" numFmtId="165" xfId="0" applyAlignment="1" applyFont="1" applyNumberFormat="1">
      <alignment horizontal="center" readingOrder="0" vertical="bottom"/>
    </xf>
    <xf borderId="7" fillId="0" fontId="4" numFmtId="0" xfId="0" applyAlignment="1" applyBorder="1" applyFont="1">
      <alignment vertical="bottom"/>
    </xf>
    <xf borderId="5" fillId="0" fontId="4" numFmtId="0" xfId="0" applyAlignment="1" applyBorder="1" applyFont="1">
      <alignment vertical="bottom"/>
    </xf>
    <xf borderId="8" fillId="6" fontId="7" numFmtId="0" xfId="0" applyAlignment="1" applyBorder="1" applyFont="1">
      <alignment shrinkToFit="0" wrapText="0"/>
    </xf>
    <xf borderId="22" fillId="3" fontId="7" numFmtId="0" xfId="0" applyAlignment="1" applyBorder="1" applyFont="1">
      <alignment shrinkToFit="0" wrapText="0"/>
    </xf>
    <xf borderId="23" fillId="3" fontId="7" numFmtId="0" xfId="0" applyAlignment="1" applyBorder="1" applyFont="1">
      <alignment shrinkToFit="0" wrapText="0"/>
    </xf>
    <xf borderId="24" fillId="3" fontId="7" numFmtId="0" xfId="0" applyAlignment="1" applyBorder="1" applyFont="1">
      <alignment shrinkToFit="0" wrapText="0"/>
    </xf>
    <xf borderId="25" fillId="3" fontId="7" numFmtId="0" xfId="0" applyAlignment="1" applyBorder="1" applyFont="1">
      <alignment shrinkToFit="0" wrapText="0"/>
    </xf>
    <xf borderId="0" fillId="4" fontId="7" numFmtId="0" xfId="0" applyAlignment="1" applyFont="1">
      <alignment shrinkToFit="0" wrapText="0"/>
    </xf>
    <xf borderId="26" fillId="0" fontId="7" numFmtId="0" xfId="0" applyAlignment="1" applyBorder="1" applyFont="1">
      <alignment shrinkToFit="0" wrapText="0"/>
    </xf>
    <xf borderId="0" fillId="0" fontId="23" numFmtId="0" xfId="0" applyAlignment="1" applyFont="1">
      <alignment horizontal="right" readingOrder="0" shrinkToFit="0" vertical="center" wrapText="0"/>
    </xf>
    <xf borderId="1" fillId="7" fontId="1" numFmtId="0" xfId="0" applyBorder="1" applyFont="1"/>
    <xf borderId="2" fillId="7" fontId="1" numFmtId="0" xfId="0" applyBorder="1" applyFont="1"/>
    <xf borderId="3" fillId="7" fontId="1" numFmtId="0" xfId="0" applyBorder="1" applyFont="1"/>
    <xf borderId="1" fillId="8" fontId="1" numFmtId="0" xfId="0" applyBorder="1" applyFont="1"/>
    <xf borderId="2" fillId="8" fontId="1" numFmtId="0" xfId="0" applyBorder="1" applyFont="1"/>
    <xf borderId="3" fillId="8" fontId="1" numFmtId="0" xfId="0" applyBorder="1" applyFont="1"/>
    <xf borderId="4" fillId="7" fontId="7" numFmtId="0" xfId="0" applyAlignment="1" applyBorder="1" applyFont="1">
      <alignment shrinkToFit="0" wrapText="0"/>
    </xf>
    <xf borderId="0" fillId="7" fontId="13" numFmtId="0" xfId="0" applyAlignment="1" applyFont="1">
      <alignment horizontal="left" shrinkToFit="0" vertical="center" wrapText="0"/>
    </xf>
    <xf borderId="0" fillId="7" fontId="7" numFmtId="0" xfId="0" applyAlignment="1" applyFont="1">
      <alignment shrinkToFit="0" wrapText="0"/>
    </xf>
    <xf borderId="0" fillId="7" fontId="7" numFmtId="0" xfId="0" applyAlignment="1" applyFont="1">
      <alignment horizontal="center" shrinkToFit="0" vertical="center" wrapText="0"/>
    </xf>
    <xf borderId="6" fillId="7" fontId="7" numFmtId="0" xfId="0" applyAlignment="1" applyBorder="1" applyFont="1">
      <alignment shrinkToFit="0" wrapText="0"/>
    </xf>
    <xf borderId="0" fillId="3" fontId="7" numFmtId="0" xfId="0" applyAlignment="1" applyFont="1">
      <alignment shrinkToFit="0" wrapText="0"/>
    </xf>
    <xf borderId="4" fillId="8" fontId="7" numFmtId="0" xfId="0" applyAlignment="1" applyBorder="1" applyFont="1">
      <alignment shrinkToFit="0" wrapText="0"/>
    </xf>
    <xf borderId="0" fillId="8" fontId="13" numFmtId="0" xfId="0" applyAlignment="1" applyFont="1">
      <alignment horizontal="left" shrinkToFit="0" vertical="center" wrapText="0"/>
    </xf>
    <xf borderId="0" fillId="8" fontId="5" numFmtId="0" xfId="0" applyFont="1"/>
    <xf borderId="4" fillId="0" fontId="1" numFmtId="0" xfId="0" applyBorder="1" applyFont="1"/>
    <xf borderId="0" fillId="7" fontId="24" numFmtId="0" xfId="0" applyAlignment="1" applyFont="1">
      <alignment horizontal="left" shrinkToFit="0" vertical="center" wrapText="0"/>
    </xf>
    <xf borderId="0" fillId="7" fontId="1" numFmtId="0" xfId="0" applyFont="1"/>
    <xf borderId="0" fillId="7" fontId="24" numFmtId="0" xfId="0" applyAlignment="1" applyFont="1">
      <alignment horizontal="center" shrinkToFit="0" vertical="center" wrapText="0"/>
    </xf>
    <xf borderId="0" fillId="7" fontId="24" numFmtId="0" xfId="0" applyAlignment="1" applyFont="1">
      <alignment horizontal="center" readingOrder="0" shrinkToFit="0" vertical="center" wrapText="0"/>
    </xf>
    <xf borderId="0" fillId="7" fontId="24" numFmtId="0" xfId="0" applyAlignment="1" applyFont="1">
      <alignment horizontal="center"/>
    </xf>
    <xf borderId="0" fillId="7" fontId="26" numFmtId="0" xfId="0" applyAlignment="1" applyFont="1">
      <alignment horizontal="center"/>
    </xf>
    <xf borderId="0" fillId="7" fontId="7" numFmtId="0" xfId="0" applyAlignment="1" applyFont="1">
      <alignment horizontal="left" readingOrder="0" shrinkToFit="0" vertical="center" wrapText="0"/>
    </xf>
    <xf borderId="0" fillId="7" fontId="7" numFmtId="0" xfId="0" applyAlignment="1" applyFont="1">
      <alignment horizontal="center" shrinkToFit="0" wrapText="0"/>
    </xf>
    <xf borderId="0" fillId="7" fontId="7" numFmtId="0" xfId="0" applyAlignment="1" applyFont="1">
      <alignment horizontal="center" shrinkToFit="1" wrapText="0"/>
    </xf>
    <xf borderId="0" fillId="7" fontId="7" numFmtId="165" xfId="0" applyAlignment="1" applyFont="1" applyNumberFormat="1">
      <alignment horizontal="center" shrinkToFit="1" wrapText="0"/>
    </xf>
    <xf borderId="0" fillId="7" fontId="7" numFmtId="0" xfId="0" applyAlignment="1" applyFont="1">
      <alignment horizontal="center" readingOrder="0" shrinkToFit="1" wrapText="0"/>
    </xf>
    <xf borderId="0" fillId="7" fontId="7" numFmtId="0" xfId="0" applyAlignment="1" applyFont="1">
      <alignment horizontal="left" readingOrder="0" shrinkToFit="1" wrapText="0"/>
    </xf>
    <xf borderId="0" fillId="8" fontId="1" numFmtId="0" xfId="0" applyFont="1"/>
    <xf borderId="6" fillId="8" fontId="7" numFmtId="0" xfId="0" applyAlignment="1" applyBorder="1" applyFont="1">
      <alignment shrinkToFit="0" wrapText="0"/>
    </xf>
    <xf borderId="2" fillId="7" fontId="7" numFmtId="0" xfId="0" applyAlignment="1" applyBorder="1" applyFont="1">
      <alignment horizontal="left" shrinkToFit="0" vertical="center" wrapText="0"/>
    </xf>
    <xf borderId="2" fillId="7" fontId="7" numFmtId="165" xfId="0" applyAlignment="1" applyBorder="1" applyFont="1" applyNumberFormat="1">
      <alignment horizontal="center" shrinkToFit="1" wrapText="0"/>
    </xf>
    <xf borderId="2" fillId="7" fontId="7" numFmtId="0" xfId="0" applyAlignment="1" applyBorder="1" applyFont="1">
      <alignment horizontal="center" shrinkToFit="1" wrapText="0"/>
    </xf>
    <xf borderId="2" fillId="7" fontId="7" numFmtId="0" xfId="0" applyAlignment="1" applyBorder="1" applyFont="1">
      <alignment horizontal="left" shrinkToFit="1" wrapText="0"/>
    </xf>
    <xf borderId="2" fillId="8" fontId="1" numFmtId="0" xfId="0" applyAlignment="1" applyBorder="1" applyFont="1">
      <alignment readingOrder="0"/>
    </xf>
    <xf borderId="0" fillId="7" fontId="7" numFmtId="0" xfId="0" applyAlignment="1" applyFont="1">
      <alignment horizontal="left" shrinkToFit="0" vertical="center" wrapText="0"/>
    </xf>
    <xf borderId="0" fillId="7" fontId="7" numFmtId="0" xfId="0" applyAlignment="1" applyFont="1">
      <alignment horizontal="left" shrinkToFit="1" wrapText="0"/>
    </xf>
    <xf borderId="2" fillId="8" fontId="1" numFmtId="0" xfId="0" applyBorder="1" applyFont="1"/>
    <xf borderId="7" fillId="7" fontId="7" numFmtId="0" xfId="0" applyAlignment="1" applyBorder="1" applyFont="1">
      <alignment shrinkToFit="0" wrapText="0"/>
    </xf>
    <xf borderId="5" fillId="7" fontId="7" numFmtId="0" xfId="0" applyAlignment="1" applyBorder="1" applyFont="1">
      <alignment horizontal="center" shrinkToFit="0" wrapText="0"/>
    </xf>
    <xf borderId="5" fillId="7" fontId="7" numFmtId="0" xfId="0" applyAlignment="1" applyBorder="1" applyFont="1">
      <alignment horizontal="center" shrinkToFit="1" wrapText="0"/>
    </xf>
    <xf borderId="5" fillId="7" fontId="7" numFmtId="0" xfId="0" applyAlignment="1" applyBorder="1" applyFont="1">
      <alignment shrinkToFit="0" wrapText="0"/>
    </xf>
    <xf borderId="0" fillId="4" fontId="7" numFmtId="0" xfId="0" applyAlignment="1" applyFont="1">
      <alignment horizontal="center" shrinkToFit="1" wrapText="0"/>
    </xf>
    <xf borderId="0" fillId="3" fontId="7" numFmtId="0" xfId="0" applyAlignment="1" applyFont="1">
      <alignment horizontal="center" shrinkToFit="1" wrapText="0"/>
    </xf>
    <xf borderId="1" fillId="5" fontId="7" numFmtId="0" xfId="0" applyAlignment="1" applyBorder="1" applyFont="1">
      <alignment shrinkToFit="0" wrapText="0"/>
    </xf>
    <xf borderId="0" fillId="5" fontId="13" numFmtId="0" xfId="0" applyAlignment="1" applyFont="1">
      <alignment shrinkToFit="0" vertical="center" wrapText="0"/>
    </xf>
    <xf borderId="0" fillId="5" fontId="26" numFmtId="0" xfId="0" applyAlignment="1" applyFont="1">
      <alignment horizontal="center" readingOrder="0" shrinkToFit="0" vertical="center" wrapText="0"/>
    </xf>
    <xf borderId="4" fillId="5" fontId="7" numFmtId="0" xfId="0" applyAlignment="1" applyBorder="1" applyFont="1">
      <alignment shrinkToFit="0" wrapText="0"/>
    </xf>
    <xf borderId="0" fillId="5" fontId="24" numFmtId="0" xfId="0" applyAlignment="1" applyFont="1">
      <alignment horizontal="left" shrinkToFit="0" vertical="center" wrapText="0"/>
    </xf>
    <xf borderId="0" fillId="5" fontId="7" numFmtId="0" xfId="0" applyAlignment="1" applyFont="1">
      <alignment shrinkToFit="0" wrapText="0"/>
    </xf>
    <xf borderId="0" fillId="5" fontId="1" numFmtId="0" xfId="0" applyFont="1"/>
    <xf borderId="0" fillId="5" fontId="7" numFmtId="0" xfId="0" applyAlignment="1" applyFont="1">
      <alignment horizontal="center" shrinkToFit="0" vertical="center" wrapText="0"/>
    </xf>
    <xf borderId="0" fillId="5" fontId="24" numFmtId="0" xfId="0" applyAlignment="1" applyFont="1">
      <alignment horizontal="center" readingOrder="0" shrinkToFit="0" vertical="center" wrapText="0"/>
    </xf>
    <xf borderId="0" fillId="5" fontId="23" numFmtId="0" xfId="0" applyAlignment="1" applyFont="1">
      <alignment horizontal="center" shrinkToFit="0" vertical="center" wrapText="0"/>
    </xf>
    <xf borderId="0" fillId="5" fontId="24" numFmtId="0" xfId="0" applyAlignment="1" applyFont="1">
      <alignment horizontal="left" readingOrder="0" shrinkToFit="0" vertical="center" wrapText="0"/>
    </xf>
    <xf borderId="0" fillId="5" fontId="1" numFmtId="0" xfId="0" applyFont="1"/>
    <xf borderId="0" fillId="5" fontId="4" numFmtId="0" xfId="0" applyAlignment="1" applyFont="1">
      <alignment vertical="bottom"/>
    </xf>
    <xf borderId="0" fillId="5" fontId="6" numFmtId="0" xfId="0" applyAlignment="1" applyFont="1">
      <alignment horizontal="center"/>
    </xf>
    <xf borderId="0" fillId="5" fontId="1" numFmtId="0" xfId="0" applyAlignment="1" applyFont="1">
      <alignment horizontal="center"/>
    </xf>
    <xf borderId="0" fillId="5" fontId="4" numFmtId="0" xfId="0" applyFont="1"/>
    <xf borderId="2" fillId="5" fontId="1" numFmtId="0" xfId="0" applyBorder="1" applyFont="1"/>
    <xf borderId="0" fillId="5" fontId="4" numFmtId="0" xfId="0" applyFont="1"/>
    <xf borderId="0" fillId="5" fontId="1" numFmtId="0" xfId="0" applyAlignment="1" applyFont="1">
      <alignment readingOrder="0"/>
    </xf>
    <xf borderId="0" fillId="5" fontId="6" numFmtId="0" xfId="0" applyAlignment="1" applyFont="1">
      <alignment horizontal="center" readingOrder="0"/>
    </xf>
    <xf borderId="0" fillId="5" fontId="7" numFmtId="0" xfId="0" applyAlignment="1" applyFont="1">
      <alignment horizontal="left" shrinkToFit="0" vertical="center" wrapText="0"/>
    </xf>
    <xf borderId="0" fillId="5" fontId="7" numFmtId="0" xfId="0" applyAlignment="1" applyFont="1">
      <alignment horizontal="center" shrinkToFit="0" wrapText="0"/>
    </xf>
    <xf borderId="0" fillId="5" fontId="6" numFmtId="0" xfId="0" applyAlignment="1" applyFont="1">
      <alignment horizontal="center" readingOrder="0" shrinkToFit="1" vertical="center" wrapText="0"/>
    </xf>
    <xf borderId="0" fillId="5" fontId="7" numFmtId="0" xfId="0" applyAlignment="1" applyFont="1">
      <alignment horizontal="center" shrinkToFit="1" wrapText="0"/>
    </xf>
    <xf borderId="0" fillId="5" fontId="7" numFmtId="0" xfId="0" applyAlignment="1" applyFont="1">
      <alignment horizontal="center" shrinkToFit="1" vertical="center" wrapText="0"/>
    </xf>
    <xf borderId="0" fillId="5" fontId="6" numFmtId="0" xfId="0" applyAlignment="1" applyFont="1">
      <alignment horizontal="center" shrinkToFit="1" vertical="center" wrapText="0"/>
    </xf>
    <xf borderId="2" fillId="8" fontId="4" numFmtId="0" xfId="0" applyBorder="1" applyFont="1"/>
    <xf borderId="7" fillId="5" fontId="7" numFmtId="0" xfId="0" applyAlignment="1" applyBorder="1" applyFont="1">
      <alignment shrinkToFit="0" wrapText="0"/>
    </xf>
    <xf borderId="5" fillId="5" fontId="7" numFmtId="0" xfId="0" applyAlignment="1" applyBorder="1" applyFont="1">
      <alignment horizontal="center" shrinkToFit="0" wrapText="0"/>
    </xf>
    <xf borderId="5" fillId="5" fontId="7" numFmtId="0" xfId="0" applyAlignment="1" applyBorder="1" applyFont="1">
      <alignment horizontal="center" shrinkToFit="1" wrapText="0"/>
    </xf>
    <xf borderId="5" fillId="5" fontId="26" numFmtId="0" xfId="0" applyAlignment="1" applyBorder="1" applyFont="1">
      <alignment horizontal="center" readingOrder="0" shrinkToFit="0" vertical="center" wrapText="0"/>
    </xf>
    <xf borderId="0" fillId="3" fontId="6" numFmtId="0" xfId="0" applyAlignment="1" applyFont="1">
      <alignment horizontal="center" readingOrder="0" shrinkToFit="1" vertical="center" wrapText="0"/>
    </xf>
    <xf borderId="1" fillId="9" fontId="4" numFmtId="0" xfId="0" applyAlignment="1" applyBorder="1" applyFont="1">
      <alignment vertical="bottom"/>
    </xf>
    <xf borderId="2" fillId="9" fontId="13" numFmtId="0" xfId="0" applyAlignment="1" applyBorder="1" applyFont="1">
      <alignment readingOrder="0" vertical="center"/>
    </xf>
    <xf borderId="2" fillId="9" fontId="13" numFmtId="0" xfId="0" applyBorder="1" applyFont="1"/>
    <xf borderId="1" fillId="13" fontId="7" numFmtId="0" xfId="0" applyAlignment="1" applyBorder="1" applyFill="1" applyFont="1">
      <alignment horizontal="left" readingOrder="0" shrinkToFit="1" wrapText="0"/>
    </xf>
    <xf borderId="2" fillId="13" fontId="13" numFmtId="0" xfId="0" applyAlignment="1" applyBorder="1" applyFont="1">
      <alignment horizontal="left" readingOrder="0" shrinkToFit="1" vertical="center" wrapText="0"/>
    </xf>
    <xf borderId="2" fillId="13" fontId="7" numFmtId="0" xfId="0" applyAlignment="1" applyBorder="1" applyFont="1">
      <alignment horizontal="left" readingOrder="0" shrinkToFit="1" wrapText="0"/>
    </xf>
    <xf borderId="4" fillId="9" fontId="4" numFmtId="0" xfId="0" applyAlignment="1" applyBorder="1" applyFont="1">
      <alignment vertical="bottom"/>
    </xf>
    <xf borderId="0" fillId="9" fontId="13" numFmtId="0" xfId="0" applyFont="1"/>
    <xf borderId="4" fillId="13" fontId="7" numFmtId="0" xfId="0" applyAlignment="1" applyBorder="1" applyFont="1">
      <alignment horizontal="left" readingOrder="0" shrinkToFit="1" wrapText="0"/>
    </xf>
    <xf borderId="0" fillId="13" fontId="7" numFmtId="0" xfId="0" applyAlignment="1" applyFont="1">
      <alignment horizontal="left" readingOrder="0" shrinkToFit="1" wrapText="0"/>
    </xf>
    <xf borderId="2" fillId="8" fontId="7" numFmtId="0" xfId="0" applyAlignment="1" applyBorder="1" applyFont="1">
      <alignment readingOrder="0" shrinkToFit="0" vertical="center" wrapText="0"/>
    </xf>
    <xf borderId="4" fillId="13" fontId="4" numFmtId="0" xfId="0" applyAlignment="1" applyBorder="1" applyFont="1">
      <alignment vertical="bottom"/>
    </xf>
    <xf borderId="0" fillId="13" fontId="4" numFmtId="0" xfId="0" applyAlignment="1" applyFont="1">
      <alignment vertical="bottom"/>
    </xf>
    <xf borderId="0" fillId="9" fontId="24" numFmtId="0" xfId="0" applyFont="1"/>
    <xf borderId="0" fillId="9" fontId="14" numFmtId="0" xfId="0" applyAlignment="1" applyFont="1">
      <alignment shrinkToFit="0" vertical="center" wrapText="0"/>
    </xf>
    <xf borderId="0" fillId="9" fontId="4" numFmtId="0" xfId="0" applyFont="1"/>
    <xf borderId="0" fillId="9" fontId="4" numFmtId="0" xfId="0" applyAlignment="1" applyFont="1">
      <alignment vertical="bottom"/>
    </xf>
    <xf borderId="0" fillId="9" fontId="1" numFmtId="0" xfId="0" applyFont="1"/>
    <xf borderId="0" fillId="9" fontId="24" numFmtId="0" xfId="0" applyAlignment="1" applyFont="1">
      <alignment horizontal="center" readingOrder="0"/>
    </xf>
    <xf borderId="0" fillId="9" fontId="4" numFmtId="0" xfId="0" applyAlignment="1" applyFont="1">
      <alignment vertical="bottom"/>
    </xf>
    <xf borderId="0" fillId="13" fontId="24" numFmtId="0" xfId="0" applyFont="1"/>
    <xf borderId="0" fillId="13" fontId="24" numFmtId="0" xfId="0" applyAlignment="1" applyFont="1">
      <alignment readingOrder="0"/>
    </xf>
    <xf borderId="0" fillId="13" fontId="5" numFmtId="0" xfId="0" applyFont="1"/>
    <xf borderId="0" fillId="13" fontId="24" numFmtId="0" xfId="0" applyAlignment="1" applyFont="1">
      <alignment horizontal="center" readingOrder="0"/>
    </xf>
    <xf borderId="0" fillId="9" fontId="1" numFmtId="0" xfId="0" applyFont="1"/>
    <xf borderId="0" fillId="9" fontId="4" numFmtId="0" xfId="0" applyFont="1"/>
    <xf borderId="0" fillId="13" fontId="7" numFmtId="0" xfId="0" applyAlignment="1" applyFont="1">
      <alignment horizontal="left" shrinkToFit="1" wrapText="0"/>
    </xf>
    <xf borderId="1" fillId="14" fontId="7" numFmtId="0" xfId="0" applyAlignment="1" applyBorder="1" applyFill="1" applyFont="1">
      <alignment horizontal="left" shrinkToFit="1" wrapText="0"/>
    </xf>
    <xf borderId="2" fillId="9" fontId="1" numFmtId="0" xfId="0" applyAlignment="1" applyBorder="1" applyFont="1">
      <alignment vertical="bottom"/>
    </xf>
    <xf borderId="2" fillId="9" fontId="4" numFmtId="0" xfId="0" applyAlignment="1" applyBorder="1" applyFont="1">
      <alignment vertical="bottom"/>
    </xf>
    <xf borderId="27" fillId="8" fontId="7" numFmtId="0" xfId="0" applyAlignment="1" applyBorder="1" applyFont="1">
      <alignment readingOrder="0" shrinkToFit="0" vertical="center" wrapText="0"/>
    </xf>
    <xf borderId="2" fillId="8" fontId="7" numFmtId="0" xfId="0" applyAlignment="1" applyBorder="1" applyFont="1">
      <alignment shrinkToFit="0" vertical="center" wrapText="0"/>
    </xf>
    <xf borderId="2" fillId="9" fontId="10" numFmtId="0" xfId="0" applyAlignment="1" applyBorder="1" applyFont="1">
      <alignment vertical="bottom"/>
    </xf>
    <xf borderId="4" fillId="9" fontId="5" numFmtId="0" xfId="0" applyBorder="1" applyFont="1"/>
    <xf borderId="0" fillId="9" fontId="5" numFmtId="0" xfId="0" applyFont="1"/>
    <xf borderId="2" fillId="9" fontId="1" numFmtId="0" xfId="0" applyAlignment="1" applyBorder="1" applyFont="1">
      <alignment readingOrder="0" vertical="bottom"/>
    </xf>
    <xf borderId="2" fillId="9" fontId="4" numFmtId="0" xfId="0" applyAlignment="1" applyBorder="1" applyFont="1">
      <alignment readingOrder="0" vertical="bottom"/>
    </xf>
    <xf borderId="2" fillId="9" fontId="7" numFmtId="0" xfId="0" applyAlignment="1" applyBorder="1" applyFont="1">
      <alignment horizontal="center" readingOrder="0" shrinkToFit="1" vertical="bottom" wrapText="0"/>
    </xf>
    <xf borderId="2" fillId="9" fontId="1" numFmtId="0" xfId="0" applyAlignment="1" applyBorder="1" applyFont="1">
      <alignment horizontal="center" vertical="bottom"/>
    </xf>
    <xf borderId="2" fillId="9" fontId="7" numFmtId="0" xfId="0" applyAlignment="1" applyBorder="1" applyFont="1">
      <alignment horizontal="left" readingOrder="0" shrinkToFit="1" vertical="bottom" wrapText="0"/>
    </xf>
    <xf borderId="2" fillId="9" fontId="7" numFmtId="0" xfId="0" applyAlignment="1" applyBorder="1" applyFont="1">
      <alignment horizontal="center" shrinkToFit="1" vertical="bottom" wrapText="0"/>
    </xf>
    <xf borderId="2" fillId="9" fontId="7" numFmtId="0" xfId="0" applyAlignment="1" applyBorder="1" applyFont="1">
      <alignment horizontal="left" shrinkToFit="1" vertical="bottom" wrapText="0"/>
    </xf>
    <xf borderId="28" fillId="3" fontId="7" numFmtId="0" xfId="0" applyAlignment="1" applyBorder="1" applyFont="1">
      <alignment shrinkToFit="0" wrapText="0"/>
    </xf>
    <xf borderId="2" fillId="3" fontId="7" numFmtId="0" xfId="0" applyAlignment="1" applyBorder="1" applyFont="1">
      <alignment shrinkToFit="0" wrapText="0"/>
    </xf>
    <xf borderId="29" fillId="3" fontId="7" numFmtId="0" xfId="0" applyAlignment="1" applyBorder="1" applyFont="1">
      <alignment shrinkToFit="0" wrapText="0"/>
    </xf>
    <xf borderId="4" fillId="3" fontId="4" numFmtId="0" xfId="0" applyAlignment="1" applyBorder="1" applyFont="1">
      <alignment vertical="bottom"/>
    </xf>
    <xf borderId="2" fillId="3" fontId="4" numFmtId="0" xfId="0" applyBorder="1" applyFont="1"/>
    <xf borderId="27" fillId="4" fontId="4" numFmtId="0" xfId="0" applyAlignment="1" applyBorder="1" applyFont="1">
      <alignment vertical="bottom"/>
    </xf>
    <xf borderId="1" fillId="9" fontId="18" numFmtId="0" xfId="0" applyAlignment="1" applyBorder="1" applyFont="1">
      <alignment horizontal="right" vertical="center"/>
    </xf>
    <xf borderId="2" fillId="9" fontId="18" numFmtId="0" xfId="0" applyAlignment="1" applyBorder="1" applyFont="1">
      <alignment horizontal="center" vertical="bottom"/>
    </xf>
    <xf borderId="1" fillId="9" fontId="18" numFmtId="0" xfId="0" applyAlignment="1" applyBorder="1" applyFont="1">
      <alignment horizontal="center" vertical="bottom"/>
    </xf>
    <xf borderId="4" fillId="9" fontId="18" numFmtId="0" xfId="0" applyAlignment="1" applyBorder="1" applyFont="1">
      <alignment horizontal="right" vertical="center"/>
    </xf>
    <xf borderId="4" fillId="9" fontId="17" numFmtId="0" xfId="0" applyAlignment="1" applyBorder="1" applyFont="1">
      <alignment horizontal="center" readingOrder="0" vertical="center"/>
    </xf>
    <xf borderId="0" fillId="9" fontId="27" numFmtId="0" xfId="0" applyAlignment="1" applyFont="1">
      <alignment horizontal="center" readingOrder="0" shrinkToFit="0" vertical="center" wrapText="0"/>
    </xf>
    <xf borderId="1" fillId="9" fontId="28" numFmtId="166" xfId="0" applyAlignment="1" applyBorder="1" applyFont="1" applyNumberFormat="1">
      <alignment horizontal="center" vertical="center"/>
    </xf>
    <xf borderId="2" fillId="9" fontId="28" numFmtId="166" xfId="0" applyAlignment="1" applyBorder="1" applyFont="1" applyNumberFormat="1">
      <alignment horizontal="center" readingOrder="0" shrinkToFit="0" vertical="center" wrapText="0"/>
    </xf>
    <xf borderId="4" fillId="3" fontId="7" numFmtId="0" xfId="0" applyAlignment="1" applyBorder="1" applyFont="1">
      <alignment shrinkToFit="0" wrapText="0"/>
    </xf>
    <xf borderId="0" fillId="3" fontId="7" numFmtId="0" xfId="0" applyAlignment="1" applyFont="1">
      <alignment horizontal="center" shrinkToFit="0" wrapText="0"/>
    </xf>
    <xf borderId="0" fillId="3" fontId="7" numFmtId="0" xfId="0" applyAlignment="1" applyFont="1">
      <alignment horizontal="left" shrinkToFit="0" wrapText="0"/>
    </xf>
    <xf borderId="27" fillId="4" fontId="7" numFmtId="0" xfId="0" applyAlignment="1" applyBorder="1" applyFont="1">
      <alignment shrinkToFit="0" wrapText="0"/>
    </xf>
    <xf borderId="0" fillId="0" fontId="13" numFmtId="0" xfId="0" applyAlignment="1" applyFont="1">
      <alignment horizontal="left" readingOrder="0" shrinkToFit="1" vertical="center" wrapText="0"/>
    </xf>
    <xf borderId="1" fillId="15" fontId="7" numFmtId="0" xfId="0" applyAlignment="1" applyBorder="1" applyFill="1" applyFont="1">
      <alignment shrinkToFit="0" wrapText="0"/>
    </xf>
    <xf borderId="2" fillId="15" fontId="13" numFmtId="0" xfId="0" applyAlignment="1" applyBorder="1" applyFont="1">
      <alignment horizontal="left" shrinkToFit="0" vertical="center" wrapText="0"/>
    </xf>
    <xf borderId="0" fillId="0" fontId="7" numFmtId="0" xfId="0" applyAlignment="1" applyFont="1">
      <alignment horizontal="center" readingOrder="0" shrinkToFit="1" wrapText="0"/>
    </xf>
    <xf borderId="4" fillId="15" fontId="7" numFmtId="0" xfId="0" applyAlignment="1" applyBorder="1" applyFont="1">
      <alignment shrinkToFit="0" wrapText="0"/>
    </xf>
    <xf borderId="0" fillId="0" fontId="7" numFmtId="0" xfId="0" applyAlignment="1" applyFont="1">
      <alignment horizontal="left" readingOrder="0" shrinkToFit="1" wrapText="0"/>
    </xf>
    <xf borderId="0" fillId="15" fontId="6" numFmtId="0" xfId="0" applyAlignment="1" applyFont="1">
      <alignment horizontal="left" readingOrder="0" shrinkToFit="0" vertical="center" wrapText="0"/>
    </xf>
    <xf borderId="0" fillId="15" fontId="7" numFmtId="0" xfId="0" applyAlignment="1" applyFont="1">
      <alignment horizontal="center" shrinkToFit="1" vertical="center" wrapText="0"/>
    </xf>
    <xf borderId="6" fillId="15" fontId="7" numFmtId="0" xfId="0" applyAlignment="1" applyBorder="1" applyFont="1">
      <alignment shrinkToFit="0" wrapText="0"/>
    </xf>
    <xf borderId="2" fillId="0" fontId="7" numFmtId="0" xfId="0" applyAlignment="1" applyBorder="1" applyFont="1">
      <alignment horizontal="left" readingOrder="0" shrinkToFit="1" wrapText="0"/>
    </xf>
    <xf borderId="2" fillId="0" fontId="1" numFmtId="0" xfId="0" applyAlignment="1" applyBorder="1" applyFont="1">
      <alignment horizontal="center" readingOrder="0" vertical="bottom"/>
    </xf>
    <xf borderId="2" fillId="15" fontId="7" numFmtId="0" xfId="0" applyAlignment="1" applyBorder="1" applyFont="1">
      <alignment horizontal="center" shrinkToFit="1" wrapText="0"/>
    </xf>
    <xf borderId="2" fillId="15" fontId="7" numFmtId="1" xfId="0" applyAlignment="1" applyBorder="1" applyFont="1" applyNumberFormat="1">
      <alignment horizontal="center" shrinkToFit="1" wrapText="0"/>
    </xf>
    <xf borderId="2" fillId="15" fontId="7" numFmtId="0" xfId="0" applyAlignment="1" applyBorder="1" applyFont="1">
      <alignment horizontal="center" readingOrder="0" shrinkToFit="1" wrapText="0"/>
    </xf>
    <xf borderId="0" fillId="0" fontId="21" numFmtId="0" xfId="0" applyAlignment="1" applyFont="1">
      <alignment horizontal="left" readingOrder="0" shrinkToFit="1" wrapText="0"/>
    </xf>
    <xf borderId="0" fillId="0" fontId="20" numFmtId="0" xfId="0" applyAlignment="1" applyFont="1">
      <alignment horizontal="center" readingOrder="0" shrinkToFit="1" wrapText="0"/>
    </xf>
    <xf borderId="30" fillId="3" fontId="7" numFmtId="0" xfId="0" applyAlignment="1" applyBorder="1" applyFont="1">
      <alignment shrinkToFit="0" wrapText="0"/>
    </xf>
    <xf borderId="0" fillId="15" fontId="24" numFmtId="0" xfId="0" applyAlignment="1" applyFont="1">
      <alignment horizontal="left" shrinkToFit="0" vertical="center" wrapText="0"/>
    </xf>
    <xf borderId="7" fillId="9" fontId="7" numFmtId="0" xfId="0" applyAlignment="1" applyBorder="1" applyFont="1">
      <alignment shrinkToFit="0" wrapText="0"/>
    </xf>
    <xf borderId="5" fillId="9" fontId="7" numFmtId="0" xfId="0" applyAlignment="1" applyBorder="1" applyFont="1">
      <alignment shrinkToFit="0" wrapText="0"/>
    </xf>
    <xf borderId="0" fillId="9" fontId="7" numFmtId="0" xfId="0" applyAlignment="1" applyFont="1">
      <alignment shrinkToFit="0" wrapText="0"/>
    </xf>
    <xf borderId="5" fillId="3" fontId="7" numFmtId="0" xfId="0" applyAlignment="1" applyBorder="1" applyFont="1">
      <alignment shrinkToFit="0" wrapText="0"/>
    </xf>
    <xf borderId="7" fillId="4" fontId="7" numFmtId="0" xfId="0" applyAlignment="1" applyBorder="1" applyFont="1">
      <alignment shrinkToFit="0" wrapText="0"/>
    </xf>
    <xf borderId="5" fillId="4" fontId="7" numFmtId="0" xfId="0" applyAlignment="1" applyBorder="1" applyFont="1">
      <alignment shrinkToFit="0" wrapText="0"/>
    </xf>
    <xf borderId="31" fillId="3" fontId="7" numFmtId="0" xfId="0" applyAlignment="1" applyBorder="1" applyFont="1">
      <alignment shrinkToFit="0" wrapText="0"/>
    </xf>
    <xf borderId="7" fillId="15" fontId="7" numFmtId="0" xfId="0" applyAlignment="1" applyBorder="1" applyFont="1">
      <alignment shrinkToFit="0" wrapText="0"/>
    </xf>
    <xf borderId="5" fillId="15" fontId="7" numFmtId="0" xfId="0" applyAlignment="1" applyBorder="1" applyFont="1">
      <alignment shrinkToFit="0" wrapText="0"/>
    </xf>
    <xf borderId="8" fillId="15" fontId="7" numFmtId="0" xfId="0" applyAlignment="1" applyBorder="1" applyFont="1">
      <alignment shrinkToFit="0" wrapText="0"/>
    </xf>
    <xf borderId="1" fillId="4" fontId="4" numFmtId="0" xfId="0" applyAlignment="1" applyBorder="1" applyFont="1">
      <alignment vertical="bottom"/>
    </xf>
    <xf borderId="2" fillId="4" fontId="4" numFmtId="0" xfId="0" applyAlignment="1" applyBorder="1" applyFont="1">
      <alignment vertical="bottom"/>
    </xf>
    <xf borderId="2" fillId="4" fontId="1" numFmtId="0" xfId="0" applyAlignment="1" applyBorder="1" applyFont="1">
      <alignment vertical="bottom"/>
    </xf>
    <xf borderId="2" fillId="4" fontId="1" numFmtId="0" xfId="0" applyAlignment="1" applyBorder="1" applyFont="1">
      <alignment vertical="bottom"/>
    </xf>
    <xf borderId="2" fillId="4" fontId="1" numFmtId="0" xfId="0" applyAlignment="1" applyBorder="1" applyFont="1">
      <alignment horizontal="center" vertical="bottom"/>
    </xf>
    <xf borderId="2" fillId="4" fontId="1" numFmtId="0" xfId="0" applyAlignment="1" applyBorder="1" applyFont="1">
      <alignment horizontal="center" vertical="bottom"/>
    </xf>
    <xf borderId="3" fillId="4" fontId="4" numFmtId="0" xfId="0" applyAlignment="1" applyBorder="1" applyFont="1">
      <alignment vertical="bottom"/>
    </xf>
    <xf borderId="4" fillId="4" fontId="4" numFmtId="0" xfId="0" applyAlignment="1" applyBorder="1" applyFont="1">
      <alignment vertical="bottom"/>
    </xf>
    <xf borderId="0" fillId="4" fontId="4" numFmtId="0" xfId="0" applyAlignment="1" applyFont="1">
      <alignment vertical="bottom"/>
    </xf>
    <xf borderId="6" fillId="4" fontId="4" numFmtId="0" xfId="0" applyAlignment="1" applyBorder="1" applyFont="1">
      <alignment vertical="bottom"/>
    </xf>
    <xf borderId="0" fillId="4" fontId="1" numFmtId="0" xfId="0" applyAlignment="1" applyFont="1">
      <alignment vertical="bottom"/>
    </xf>
    <xf borderId="0" fillId="4" fontId="1" numFmtId="2" xfId="0" applyAlignment="1" applyFont="1" applyNumberFormat="1">
      <alignment horizontal="center" vertical="bottom"/>
    </xf>
    <xf borderId="0" fillId="4" fontId="1" numFmtId="0" xfId="0" applyAlignment="1" applyFont="1">
      <alignment horizontal="center" vertical="bottom"/>
    </xf>
    <xf borderId="0" fillId="4" fontId="1" numFmtId="164" xfId="0" applyAlignment="1" applyFont="1" applyNumberFormat="1">
      <alignment horizontal="center" vertical="bottom"/>
    </xf>
    <xf borderId="0" fillId="4" fontId="1" numFmtId="0" xfId="0" applyAlignment="1" applyFont="1">
      <alignment horizontal="center" vertical="bottom"/>
    </xf>
    <xf borderId="0" fillId="4" fontId="1" numFmtId="0" xfId="0" applyAlignment="1" applyFont="1">
      <alignment vertical="bottom"/>
    </xf>
    <xf borderId="7" fillId="4" fontId="4" numFmtId="0" xfId="0" applyAlignment="1" applyBorder="1" applyFont="1">
      <alignment vertical="bottom"/>
    </xf>
    <xf borderId="8" fillId="4" fontId="4" numFmtId="0" xfId="0" applyAlignment="1" applyBorder="1" applyFont="1">
      <alignment vertical="bottom"/>
    </xf>
    <xf borderId="1" fillId="4" fontId="8" numFmtId="0" xfId="0" applyAlignment="1" applyBorder="1" applyFont="1">
      <alignment horizontal="center" shrinkToFit="0" vertical="center" wrapText="0"/>
    </xf>
    <xf borderId="2" fillId="4" fontId="9" numFmtId="0" xfId="0" applyAlignment="1" applyBorder="1" applyFont="1">
      <alignment horizontal="center" readingOrder="0" shrinkToFit="0" vertical="center" wrapText="0"/>
    </xf>
    <xf borderId="1" fillId="4" fontId="16" numFmtId="0" xfId="0" applyAlignment="1" applyBorder="1" applyFont="1">
      <alignment horizontal="center" readingOrder="0" shrinkToFit="0" vertical="bottom" wrapText="0"/>
    </xf>
    <xf borderId="2" fillId="4" fontId="11" numFmtId="1" xfId="0" applyAlignment="1" applyBorder="1" applyFont="1" applyNumberFormat="1">
      <alignment horizontal="right" readingOrder="0" shrinkToFit="0" vertical="bottom" wrapText="0"/>
    </xf>
    <xf borderId="2" fillId="4" fontId="11" numFmtId="0" xfId="0" applyAlignment="1" applyBorder="1" applyFont="1">
      <alignment horizontal="center" readingOrder="0" shrinkToFit="0" vertical="bottom" wrapText="0"/>
    </xf>
    <xf borderId="2" fillId="4" fontId="11" numFmtId="1" xfId="0" applyAlignment="1" applyBorder="1" applyFont="1" applyNumberFormat="1">
      <alignment horizontal="left" readingOrder="0" shrinkToFit="0" vertical="bottom" wrapText="0"/>
    </xf>
    <xf borderId="1" fillId="4" fontId="13" numFmtId="0" xfId="0" applyAlignment="1" applyBorder="1" applyFont="1">
      <alignment horizontal="center" shrinkToFit="0" vertical="center" wrapText="0"/>
    </xf>
    <xf borderId="2" fillId="4" fontId="13" numFmtId="0" xfId="0" applyAlignment="1" applyBorder="1" applyFont="1">
      <alignment horizontal="left" shrinkToFit="0" vertical="center" wrapText="0"/>
    </xf>
    <xf borderId="4" fillId="4" fontId="7" numFmtId="0" xfId="0" applyAlignment="1" applyBorder="1" applyFont="1">
      <alignment shrinkToFit="0" wrapText="0"/>
    </xf>
    <xf borderId="4" fillId="4" fontId="11" numFmtId="0" xfId="0" applyAlignment="1" applyBorder="1" applyFont="1">
      <alignment horizontal="center" readingOrder="0" shrinkToFit="0" vertical="center" wrapText="0"/>
    </xf>
    <xf borderId="4" fillId="4" fontId="16" numFmtId="0" xfId="0" applyAlignment="1" applyBorder="1" applyFont="1">
      <alignment horizontal="center" readingOrder="0" shrinkToFit="0" vertical="top" wrapText="0"/>
    </xf>
    <xf borderId="0" fillId="4" fontId="11" numFmtId="1" xfId="0" applyAlignment="1" applyFont="1" applyNumberFormat="1">
      <alignment horizontal="right" readingOrder="0" shrinkToFit="0" vertical="top" wrapText="0"/>
    </xf>
    <xf borderId="0" fillId="4" fontId="11" numFmtId="0" xfId="0" applyAlignment="1" applyFont="1">
      <alignment horizontal="center" readingOrder="0" shrinkToFit="0" vertical="top" wrapText="0"/>
    </xf>
    <xf borderId="0" fillId="4" fontId="11" numFmtId="1" xfId="0" applyAlignment="1" applyFont="1" applyNumberFormat="1">
      <alignment horizontal="left" readingOrder="0" shrinkToFit="0" vertical="top" wrapText="0"/>
    </xf>
    <xf borderId="4" fillId="4" fontId="14" numFmtId="0" xfId="0" applyAlignment="1" applyBorder="1" applyFont="1">
      <alignment horizontal="center" shrinkToFit="0" vertical="center" wrapText="0"/>
    </xf>
    <xf borderId="0" fillId="4" fontId="14" numFmtId="0" xfId="0" applyAlignment="1" applyFont="1">
      <alignment shrinkToFit="0" vertical="center" wrapText="0"/>
    </xf>
    <xf borderId="0" fillId="4" fontId="14" numFmtId="0" xfId="0" applyAlignment="1" applyFont="1">
      <alignment horizontal="center" readingOrder="0" shrinkToFit="0" vertical="center" wrapText="0"/>
    </xf>
    <xf borderId="6" fillId="4" fontId="14" numFmtId="0" xfId="0" applyAlignment="1" applyBorder="1" applyFont="1">
      <alignment readingOrder="0" shrinkToFit="0" vertical="center" wrapText="0"/>
    </xf>
    <xf borderId="0" fillId="4" fontId="7" numFmtId="0" xfId="0" applyAlignment="1" applyFont="1">
      <alignment horizontal="center" shrinkToFit="1" vertical="bottom" wrapText="0"/>
    </xf>
    <xf borderId="6" fillId="4" fontId="7" numFmtId="0" xfId="0" applyAlignment="1" applyBorder="1" applyFont="1">
      <alignment shrinkToFit="0" wrapText="0"/>
    </xf>
    <xf borderId="1" fillId="4" fontId="16" numFmtId="0" xfId="0" applyAlignment="1" applyBorder="1" applyFont="1">
      <alignment horizontal="center" readingOrder="0" shrinkToFit="0" vertical="center" wrapText="0"/>
    </xf>
    <xf borderId="2" fillId="4" fontId="8" numFmtId="49" xfId="0" applyAlignment="1" applyBorder="1" applyFont="1" applyNumberFormat="1">
      <alignment horizontal="center" shrinkToFit="0" vertical="center" wrapText="0"/>
    </xf>
    <xf borderId="2" fillId="4" fontId="8" numFmtId="0" xfId="0" applyAlignment="1" applyBorder="1" applyFont="1">
      <alignment horizontal="center" shrinkToFit="0" vertical="center" wrapText="0"/>
    </xf>
    <xf borderId="2" fillId="4" fontId="17" numFmtId="0" xfId="0" applyAlignment="1" applyBorder="1" applyFont="1">
      <alignment horizontal="center" readingOrder="0" shrinkToFit="0" vertical="center" wrapText="0"/>
    </xf>
    <xf borderId="1" fillId="4" fontId="18" numFmtId="0" xfId="0" applyAlignment="1" applyBorder="1" applyFont="1">
      <alignment horizontal="center" shrinkToFit="0" vertical="center" wrapText="0"/>
    </xf>
    <xf borderId="1" fillId="4" fontId="18" numFmtId="0" xfId="0" applyAlignment="1" applyBorder="1" applyFont="1">
      <alignment horizontal="center" readingOrder="0" shrinkToFit="0" vertical="center" wrapText="0"/>
    </xf>
    <xf borderId="4" fillId="4" fontId="19" numFmtId="0" xfId="0" applyAlignment="1" applyBorder="1" applyFont="1">
      <alignment horizontal="center" shrinkToFit="0" vertical="center" wrapText="0"/>
    </xf>
    <xf borderId="4" fillId="4" fontId="19" numFmtId="0" xfId="0" applyAlignment="1" applyBorder="1" applyFont="1">
      <alignment horizontal="right" shrinkToFit="0" vertical="center" wrapText="0"/>
    </xf>
    <xf borderId="0" fillId="4" fontId="19" numFmtId="165" xfId="0" applyAlignment="1" applyFont="1" applyNumberFormat="1">
      <alignment horizontal="left" shrinkToFit="0" vertical="center" wrapText="0"/>
    </xf>
    <xf borderId="0" fillId="4" fontId="19" numFmtId="0" xfId="0" applyAlignment="1" applyFont="1">
      <alignment horizontal="right" shrinkToFit="0" vertical="center" wrapText="0"/>
    </xf>
    <xf borderId="0" fillId="4" fontId="1" numFmtId="0" xfId="0" applyAlignment="1" applyFont="1">
      <alignment horizontal="center" readingOrder="0" vertical="bottom"/>
    </xf>
    <xf borderId="1" fillId="4" fontId="20" numFmtId="0" xfId="0" applyAlignment="1" applyBorder="1" applyFont="1">
      <alignment horizontal="center" vertical="center"/>
    </xf>
    <xf borderId="2" fillId="4" fontId="21" numFmtId="0" xfId="0" applyAlignment="1" applyBorder="1" applyFont="1">
      <alignment vertical="bottom"/>
    </xf>
    <xf borderId="1" fillId="4" fontId="20" numFmtId="0" xfId="0" applyAlignment="1" applyBorder="1" applyFont="1">
      <alignment horizontal="right" readingOrder="0" shrinkToFit="0" vertical="center" wrapText="0"/>
    </xf>
    <xf borderId="2" fillId="4" fontId="20" numFmtId="0" xfId="0" applyAlignment="1" applyBorder="1" applyFont="1">
      <alignment horizontal="center" readingOrder="0" shrinkToFit="0" vertical="center" wrapText="0"/>
    </xf>
    <xf borderId="2" fillId="4" fontId="20" numFmtId="0" xfId="0" applyAlignment="1" applyBorder="1" applyFont="1">
      <alignment shrinkToFit="0" vertical="center" wrapText="0"/>
    </xf>
    <xf borderId="0" fillId="4" fontId="20" numFmtId="0" xfId="0" applyAlignment="1" applyFont="1">
      <alignment horizontal="center" readingOrder="0" shrinkToFit="0" vertical="center" wrapText="0"/>
    </xf>
    <xf borderId="1" fillId="4" fontId="6" numFmtId="0" xfId="0" applyAlignment="1" applyBorder="1" applyFont="1">
      <alignment horizontal="right" shrinkToFit="0" vertical="center" wrapText="0"/>
    </xf>
    <xf borderId="2" fillId="4" fontId="16" numFmtId="0" xfId="0" applyAlignment="1" applyBorder="1" applyFont="1">
      <alignment horizontal="center" shrinkToFit="1" vertical="center" wrapText="0"/>
    </xf>
    <xf borderId="2" fillId="4" fontId="6" numFmtId="0" xfId="0" applyAlignment="1" applyBorder="1" applyFont="1">
      <alignment horizontal="left" readingOrder="0" shrinkToFit="0" vertical="center" wrapText="0"/>
    </xf>
    <xf borderId="2" fillId="4" fontId="6" numFmtId="0" xfId="0" applyAlignment="1" applyBorder="1" applyFont="1">
      <alignment horizontal="left" shrinkToFit="0" vertical="center" wrapText="0"/>
    </xf>
    <xf borderId="2" fillId="4" fontId="16" numFmtId="0" xfId="0" applyAlignment="1" applyBorder="1" applyFont="1">
      <alignment horizontal="left" shrinkToFit="0" vertical="center" wrapText="0"/>
    </xf>
    <xf borderId="1" fillId="4" fontId="6" numFmtId="0" xfId="0" applyAlignment="1" applyBorder="1" applyFont="1">
      <alignment horizontal="right" readingOrder="0" shrinkToFit="0" vertical="center" wrapText="0"/>
    </xf>
    <xf borderId="4" fillId="4" fontId="6" numFmtId="0" xfId="0" applyAlignment="1" applyBorder="1" applyFont="1">
      <alignment horizontal="right" readingOrder="0" shrinkToFit="0" vertical="center" wrapText="0"/>
    </xf>
    <xf borderId="0" fillId="4" fontId="6" numFmtId="0" xfId="0" applyAlignment="1" applyFont="1">
      <alignment horizontal="left" readingOrder="0" shrinkToFit="0" vertical="center" wrapText="0"/>
    </xf>
    <xf borderId="0" fillId="4" fontId="6" numFmtId="0" xfId="0" applyAlignment="1" applyFont="1">
      <alignment horizontal="left" shrinkToFit="0" vertical="center" wrapText="0"/>
    </xf>
    <xf borderId="0" fillId="4" fontId="13" numFmtId="0" xfId="0" applyAlignment="1" applyFont="1">
      <alignment horizontal="left" readingOrder="0" shrinkToFit="0" vertical="center" wrapText="0"/>
    </xf>
    <xf borderId="4" fillId="4" fontId="22" numFmtId="49" xfId="0" applyAlignment="1" applyBorder="1" applyFont="1" applyNumberFormat="1">
      <alignment horizontal="center" shrinkToFit="0" vertical="center" wrapText="0"/>
    </xf>
    <xf borderId="0" fillId="4" fontId="22" numFmtId="49" xfId="0" applyAlignment="1" applyFont="1" applyNumberFormat="1">
      <alignment horizontal="center" shrinkToFit="0" vertical="center" wrapText="0"/>
    </xf>
    <xf borderId="0" fillId="4" fontId="6" numFmtId="0" xfId="0" applyAlignment="1" applyFont="1">
      <alignment horizontal="center" vertical="bottom"/>
    </xf>
    <xf borderId="0" fillId="4" fontId="4" numFmtId="0" xfId="0" applyFont="1"/>
    <xf borderId="0" fillId="4" fontId="1" numFmtId="165" xfId="0" applyAlignment="1" applyFont="1" applyNumberFormat="1">
      <alignment horizontal="center" readingOrder="0" vertical="bottom"/>
    </xf>
    <xf borderId="7" fillId="4" fontId="23" numFmtId="0" xfId="0" applyAlignment="1" applyBorder="1" applyFont="1">
      <alignment horizontal="center" readingOrder="0" shrinkToFit="0" vertical="top" wrapText="0"/>
    </xf>
    <xf borderId="5" fillId="4" fontId="23" numFmtId="0" xfId="0" applyAlignment="1" applyBorder="1" applyFont="1">
      <alignment horizontal="center" readingOrder="0" shrinkToFit="0" vertical="top" wrapText="0"/>
    </xf>
    <xf borderId="4" fillId="4" fontId="23" numFmtId="49" xfId="0" applyAlignment="1" applyBorder="1" applyFont="1" applyNumberFormat="1">
      <alignment horizontal="center" readingOrder="0" shrinkToFit="0" vertical="top" wrapText="0"/>
    </xf>
    <xf borderId="0" fillId="4" fontId="23" numFmtId="49" xfId="0" applyAlignment="1" applyFont="1" applyNumberFormat="1">
      <alignment horizontal="center" readingOrder="0" shrinkToFit="0" vertical="top" wrapText="0"/>
    </xf>
    <xf borderId="1" fillId="4" fontId="16" numFmtId="0" xfId="0" applyAlignment="1" applyBorder="1" applyFont="1">
      <alignment horizontal="left" readingOrder="0" shrinkToFit="0" vertical="center" wrapText="0"/>
    </xf>
    <xf borderId="2" fillId="4" fontId="4" numFmtId="0" xfId="0" applyBorder="1" applyFont="1"/>
    <xf borderId="2" fillId="4" fontId="24" numFmtId="0" xfId="0" applyAlignment="1" applyBorder="1" applyFont="1">
      <alignment horizontal="center" readingOrder="0" shrinkToFit="0" vertical="center" wrapText="0"/>
    </xf>
    <xf borderId="4" fillId="4" fontId="16" numFmtId="0" xfId="0" applyAlignment="1" applyBorder="1" applyFont="1">
      <alignment horizontal="left" readingOrder="0" shrinkToFit="0" vertical="center" wrapText="0"/>
    </xf>
    <xf borderId="4" fillId="4" fontId="24" numFmtId="0" xfId="0" applyAlignment="1" applyBorder="1" applyFont="1">
      <alignment horizontal="left" readingOrder="0" shrinkToFit="0" vertical="center" wrapText="0"/>
    </xf>
    <xf quotePrefix="1" borderId="0" fillId="4" fontId="24" numFmtId="0" xfId="0" applyAlignment="1" applyFont="1">
      <alignment horizontal="left" readingOrder="0" shrinkToFit="0" vertical="center" wrapText="0"/>
    </xf>
    <xf borderId="0" fillId="4" fontId="16" numFmtId="0" xfId="0" applyAlignment="1" applyFont="1">
      <alignment horizontal="center" readingOrder="0" shrinkToFit="0" vertical="bottom" wrapText="0"/>
    </xf>
    <xf borderId="0" fillId="4" fontId="24" numFmtId="0" xfId="0" applyAlignment="1" applyFont="1">
      <alignment horizontal="center" readingOrder="0" shrinkToFit="0" vertical="center" wrapText="0"/>
    </xf>
    <xf borderId="0" fillId="4" fontId="6" numFmtId="0" xfId="0" applyAlignment="1" applyFont="1">
      <alignment horizontal="center" readingOrder="0" vertical="bottom"/>
    </xf>
    <xf quotePrefix="1" borderId="0" fillId="4" fontId="24" numFmtId="0" xfId="0" applyAlignment="1" applyFont="1">
      <alignment vertical="center"/>
    </xf>
    <xf borderId="0" fillId="4" fontId="1" numFmtId="165" xfId="0" applyAlignment="1" applyFont="1" applyNumberFormat="1">
      <alignment horizontal="center" vertical="bottom"/>
    </xf>
    <xf borderId="0" fillId="4" fontId="6" numFmtId="0" xfId="0" applyAlignment="1" applyFont="1">
      <alignment horizontal="center" shrinkToFit="1" vertical="bottom" wrapText="0"/>
    </xf>
    <xf borderId="0" fillId="4" fontId="7" numFmtId="165" xfId="0" applyAlignment="1" applyFont="1" applyNumberFormat="1">
      <alignment horizontal="center" shrinkToFit="1" vertical="bottom" wrapText="0"/>
    </xf>
    <xf borderId="7" fillId="4" fontId="24" numFmtId="0" xfId="0" applyAlignment="1" applyBorder="1" applyFont="1">
      <alignment horizontal="center" readingOrder="0" shrinkToFit="0" vertical="center" wrapText="0"/>
    </xf>
    <xf borderId="18" fillId="4" fontId="7" numFmtId="0" xfId="0" applyAlignment="1" applyBorder="1" applyFont="1">
      <alignment horizontal="center" shrinkToFit="0" wrapText="0"/>
    </xf>
    <xf borderId="18" fillId="4" fontId="7" numFmtId="0" xfId="0" applyAlignment="1" applyBorder="1" applyFont="1">
      <alignment shrinkToFit="0" wrapText="0"/>
    </xf>
    <xf borderId="19" fillId="4" fontId="7" numFmtId="0" xfId="0" applyAlignment="1" applyBorder="1" applyFont="1">
      <alignment shrinkToFit="0" wrapText="0"/>
    </xf>
    <xf borderId="20" fillId="4" fontId="7" numFmtId="0" xfId="0" applyAlignment="1" applyBorder="1" applyFont="1">
      <alignment shrinkToFit="0" wrapText="0"/>
    </xf>
    <xf borderId="10" fillId="4" fontId="7" numFmtId="0" xfId="0" applyAlignment="1" applyBorder="1" applyFont="1">
      <alignment shrinkToFit="0" wrapText="0"/>
    </xf>
    <xf borderId="9" fillId="4" fontId="7" numFmtId="0" xfId="0" applyAlignment="1" applyBorder="1" applyFont="1">
      <alignment shrinkToFit="0" wrapText="0"/>
    </xf>
    <xf borderId="0" fillId="0" fontId="6" numFmtId="0" xfId="0" applyAlignment="1" applyFont="1">
      <alignment horizontal="center"/>
    </xf>
    <xf borderId="0" fillId="4" fontId="13" numFmtId="0" xfId="0" applyAlignment="1" applyFont="1">
      <alignment vertical="center"/>
    </xf>
    <xf borderId="4" fillId="4" fontId="24" numFmtId="0" xfId="0" applyAlignment="1" applyBorder="1" applyFont="1">
      <alignment horizontal="center"/>
    </xf>
    <xf borderId="0" fillId="4" fontId="24" numFmtId="0" xfId="0" applyFont="1"/>
    <xf borderId="0" fillId="0" fontId="6" numFmtId="0" xfId="0" applyAlignment="1" applyFont="1">
      <alignment horizontal="center" readingOrder="0"/>
    </xf>
    <xf borderId="0" fillId="4" fontId="1" numFmtId="1" xfId="0" applyAlignment="1" applyFont="1" applyNumberFormat="1">
      <alignment horizontal="center" vertical="bottom"/>
    </xf>
    <xf borderId="0" fillId="4" fontId="11" numFmtId="0" xfId="0" applyAlignment="1" applyFont="1">
      <alignment horizontal="center" readingOrder="0" shrinkToFit="0" vertical="bottom" wrapText="0"/>
    </xf>
    <xf borderId="2" fillId="4" fontId="1" numFmtId="0" xfId="0" applyAlignment="1" applyBorder="1" applyFont="1">
      <alignment horizontal="center" readingOrder="0" vertical="bottom"/>
    </xf>
    <xf borderId="0" fillId="4" fontId="7" numFmtId="1" xfId="0" applyAlignment="1" applyFont="1" applyNumberFormat="1">
      <alignment horizontal="center" shrinkToFit="1" vertical="bottom" wrapText="0"/>
    </xf>
    <xf borderId="0" fillId="4" fontId="7" numFmtId="0" xfId="0" applyAlignment="1" applyFont="1">
      <alignment horizontal="left" readingOrder="0" shrinkToFit="0" vertical="bottom" wrapText="0"/>
    </xf>
    <xf borderId="0" fillId="4" fontId="7" numFmtId="0" xfId="0" applyAlignment="1" applyFont="1">
      <alignment horizontal="center" readingOrder="0" shrinkToFit="1" vertical="bottom" wrapText="0"/>
    </xf>
    <xf borderId="0" fillId="4" fontId="11" numFmtId="0" xfId="0" applyAlignment="1" applyFont="1">
      <alignment horizontal="center" shrinkToFit="0" vertical="bottom" wrapText="0"/>
    </xf>
    <xf borderId="0" fillId="0" fontId="6" numFmtId="0" xfId="0" applyAlignment="1" applyFont="1">
      <alignment horizontal="center" vertical="center"/>
    </xf>
    <xf borderId="0" fillId="4" fontId="1" numFmtId="0" xfId="0" applyAlignment="1" applyFont="1">
      <alignment readingOrder="0" vertical="bottom"/>
    </xf>
    <xf borderId="2" fillId="4" fontId="7" numFmtId="0" xfId="0" applyAlignment="1" applyBorder="1" applyFont="1">
      <alignment horizontal="center" readingOrder="0" shrinkToFit="1" vertical="bottom" wrapText="0"/>
    </xf>
    <xf borderId="0" fillId="4" fontId="7" numFmtId="0" xfId="0" applyAlignment="1" applyFont="1">
      <alignment horizontal="center" shrinkToFit="0" vertical="bottom" wrapText="0"/>
    </xf>
    <xf borderId="2" fillId="4" fontId="7" numFmtId="0" xfId="0" applyAlignment="1" applyBorder="1" applyFont="1">
      <alignment horizontal="left" readingOrder="0" shrinkToFit="0" vertical="bottom" wrapText="0"/>
    </xf>
    <xf borderId="2" fillId="4" fontId="7" numFmtId="0" xfId="0" applyAlignment="1" applyBorder="1" applyFont="1">
      <alignment horizontal="center" shrinkToFit="1" vertical="bottom" wrapText="0"/>
    </xf>
    <xf borderId="32" fillId="4" fontId="4" numFmtId="0" xfId="0" applyAlignment="1" applyBorder="1" applyFont="1">
      <alignment vertical="bottom"/>
    </xf>
    <xf borderId="8" fillId="4" fontId="7" numFmtId="0" xfId="0" applyAlignment="1" applyBorder="1" applyFont="1">
      <alignment shrinkToFit="0" wrapText="0"/>
    </xf>
    <xf borderId="1" fillId="4" fontId="1" numFmtId="0" xfId="0" applyBorder="1" applyFont="1"/>
    <xf borderId="2" fillId="4" fontId="1" numFmtId="0" xfId="0" applyBorder="1" applyFont="1"/>
    <xf borderId="3" fillId="4" fontId="1" numFmtId="0" xfId="0" applyBorder="1" applyFont="1"/>
    <xf borderId="0" fillId="4" fontId="13" numFmtId="0" xfId="0" applyAlignment="1" applyFont="1">
      <alignment horizontal="left" shrinkToFit="0" vertical="center" wrapText="0"/>
    </xf>
    <xf borderId="0" fillId="4" fontId="7" numFmtId="0" xfId="0" applyAlignment="1" applyFont="1">
      <alignment horizontal="center" shrinkToFit="0" vertical="center" wrapText="0"/>
    </xf>
    <xf borderId="0" fillId="4" fontId="5" numFmtId="0" xfId="0" applyFont="1"/>
    <xf borderId="0" fillId="4" fontId="24" numFmtId="0" xfId="0" applyAlignment="1" applyFont="1">
      <alignment horizontal="left" shrinkToFit="0" vertical="center" wrapText="0"/>
    </xf>
    <xf borderId="0" fillId="4" fontId="24" numFmtId="0" xfId="0" applyAlignment="1" applyFont="1">
      <alignment horizontal="center" shrinkToFit="0" vertical="center" wrapText="0"/>
    </xf>
    <xf borderId="0" fillId="4" fontId="26" numFmtId="0" xfId="0" applyAlignment="1" applyFont="1">
      <alignment horizontal="center"/>
    </xf>
    <xf borderId="0" fillId="4" fontId="7" numFmtId="0" xfId="0" applyAlignment="1" applyFont="1">
      <alignment horizontal="left" readingOrder="0" shrinkToFit="0" vertical="center" wrapText="0"/>
    </xf>
    <xf borderId="0" fillId="4" fontId="7" numFmtId="0" xfId="0" applyAlignment="1" applyFont="1">
      <alignment horizontal="center" shrinkToFit="0" wrapText="0"/>
    </xf>
    <xf borderId="0" fillId="4" fontId="7" numFmtId="165" xfId="0" applyAlignment="1" applyFont="1" applyNumberFormat="1">
      <alignment horizontal="center" shrinkToFit="1" wrapText="0"/>
    </xf>
    <xf borderId="0" fillId="4" fontId="7" numFmtId="0" xfId="0" applyAlignment="1" applyFont="1">
      <alignment horizontal="center" readingOrder="0" shrinkToFit="1" wrapText="0"/>
    </xf>
    <xf borderId="0" fillId="4" fontId="7" numFmtId="0" xfId="0" applyAlignment="1" applyFont="1">
      <alignment horizontal="left" readingOrder="0" shrinkToFit="1" wrapText="0"/>
    </xf>
    <xf borderId="2" fillId="4" fontId="7" numFmtId="0" xfId="0" applyAlignment="1" applyBorder="1" applyFont="1">
      <alignment horizontal="left" shrinkToFit="0" vertical="center" wrapText="0"/>
    </xf>
    <xf borderId="2" fillId="4" fontId="7" numFmtId="165" xfId="0" applyAlignment="1" applyBorder="1" applyFont="1" applyNumberFormat="1">
      <alignment horizontal="center" shrinkToFit="1" wrapText="0"/>
    </xf>
    <xf borderId="2" fillId="4" fontId="7" numFmtId="0" xfId="0" applyAlignment="1" applyBorder="1" applyFont="1">
      <alignment horizontal="center" shrinkToFit="1" wrapText="0"/>
    </xf>
    <xf borderId="2" fillId="4" fontId="7" numFmtId="0" xfId="0" applyAlignment="1" applyBorder="1" applyFont="1">
      <alignment horizontal="left" shrinkToFit="1" wrapText="0"/>
    </xf>
    <xf borderId="2" fillId="4" fontId="1" numFmtId="0" xfId="0" applyAlignment="1" applyBorder="1" applyFont="1">
      <alignment readingOrder="0"/>
    </xf>
    <xf borderId="0" fillId="4" fontId="7" numFmtId="0" xfId="0" applyAlignment="1" applyFont="1">
      <alignment horizontal="left" shrinkToFit="0" vertical="center" wrapText="0"/>
    </xf>
    <xf borderId="0" fillId="4" fontId="7" numFmtId="0" xfId="0" applyAlignment="1" applyFont="1">
      <alignment horizontal="left" shrinkToFit="1" wrapText="0"/>
    </xf>
    <xf borderId="2" fillId="4" fontId="1" numFmtId="0" xfId="0" applyBorder="1" applyFont="1"/>
    <xf borderId="5" fillId="4" fontId="7" numFmtId="0" xfId="0" applyAlignment="1" applyBorder="1" applyFont="1">
      <alignment horizontal="center" shrinkToFit="0" wrapText="0"/>
    </xf>
    <xf borderId="5" fillId="4" fontId="7" numFmtId="0" xfId="0" applyAlignment="1" applyBorder="1" applyFont="1">
      <alignment horizontal="center" shrinkToFit="1" wrapText="0"/>
    </xf>
    <xf borderId="1" fillId="4" fontId="7" numFmtId="0" xfId="0" applyAlignment="1" applyBorder="1" applyFont="1">
      <alignment shrinkToFit="0" wrapText="0"/>
    </xf>
    <xf borderId="0" fillId="4" fontId="13" numFmtId="0" xfId="0" applyAlignment="1" applyFont="1">
      <alignment shrinkToFit="0" vertical="center" wrapText="0"/>
    </xf>
    <xf borderId="0" fillId="4" fontId="26" numFmtId="0" xfId="0" applyAlignment="1" applyFont="1">
      <alignment horizontal="center" readingOrder="0" shrinkToFit="0" vertical="center" wrapText="0"/>
    </xf>
    <xf borderId="0" fillId="4" fontId="23" numFmtId="0" xfId="0" applyAlignment="1" applyFont="1">
      <alignment horizontal="center" shrinkToFit="0" vertical="center" wrapText="0"/>
    </xf>
    <xf borderId="0" fillId="4" fontId="24" numFmtId="0" xfId="0" applyAlignment="1" applyFont="1">
      <alignment horizontal="left" readingOrder="0" shrinkToFit="0" vertical="center" wrapText="0"/>
    </xf>
    <xf borderId="0" fillId="0" fontId="1" numFmtId="0" xfId="0" applyFont="1"/>
    <xf borderId="0" fillId="0" fontId="1" numFmtId="0" xfId="0" applyAlignment="1" applyFont="1">
      <alignment horizontal="center"/>
    </xf>
    <xf borderId="2" fillId="0" fontId="1" numFmtId="0" xfId="0" applyBorder="1" applyFont="1"/>
    <xf borderId="0" fillId="0" fontId="1" numFmtId="0" xfId="0" applyAlignment="1" applyFont="1">
      <alignment readingOrder="0"/>
    </xf>
    <xf borderId="0" fillId="4" fontId="6" numFmtId="0" xfId="0" applyAlignment="1" applyFont="1">
      <alignment horizontal="center" readingOrder="0" shrinkToFit="1" vertical="center" wrapText="0"/>
    </xf>
    <xf borderId="0" fillId="4" fontId="7" numFmtId="0" xfId="0" applyAlignment="1" applyFont="1">
      <alignment horizontal="center" shrinkToFit="1" vertical="center" wrapText="0"/>
    </xf>
    <xf borderId="0" fillId="4" fontId="6" numFmtId="0" xfId="0" applyAlignment="1" applyFont="1">
      <alignment horizontal="center" shrinkToFit="1" vertical="center" wrapText="0"/>
    </xf>
    <xf borderId="2" fillId="4" fontId="4" numFmtId="0" xfId="0" applyBorder="1" applyFont="1"/>
    <xf borderId="5" fillId="4" fontId="26" numFmtId="0" xfId="0" applyAlignment="1" applyBorder="1" applyFont="1">
      <alignment horizontal="center" readingOrder="0" shrinkToFit="0" vertical="center" wrapText="0"/>
    </xf>
    <xf borderId="2" fillId="3" fontId="13" numFmtId="0" xfId="0" applyAlignment="1" applyBorder="1" applyFont="1">
      <alignment horizontal="left" readingOrder="0" shrinkToFit="1" vertical="center" wrapText="0"/>
    </xf>
    <xf borderId="2" fillId="4" fontId="13" numFmtId="0" xfId="0" applyAlignment="1" applyBorder="1" applyFont="1">
      <alignment readingOrder="0" vertical="center"/>
    </xf>
    <xf borderId="2" fillId="4" fontId="13" numFmtId="0" xfId="0" applyBorder="1" applyFont="1"/>
    <xf borderId="0" fillId="3" fontId="13" numFmtId="0" xfId="0" applyAlignment="1" applyFont="1">
      <alignment horizontal="left" readingOrder="0" shrinkToFit="1" vertical="center" wrapText="0"/>
    </xf>
    <xf borderId="1" fillId="4" fontId="13" numFmtId="0" xfId="0" applyAlignment="1" applyBorder="1" applyFont="1">
      <alignment horizontal="left" readingOrder="0" shrinkToFit="1" vertical="center" wrapText="0"/>
    </xf>
    <xf borderId="2" fillId="4" fontId="13" numFmtId="0" xfId="0" applyAlignment="1" applyBorder="1" applyFont="1">
      <alignment horizontal="left" readingOrder="0" shrinkToFit="1" vertical="center" wrapText="0"/>
    </xf>
    <xf borderId="2" fillId="4" fontId="7" numFmtId="0" xfId="0" applyAlignment="1" applyBorder="1" applyFont="1">
      <alignment horizontal="left" readingOrder="0" shrinkToFit="1" wrapText="0"/>
    </xf>
    <xf borderId="0" fillId="4" fontId="13" numFmtId="0" xfId="0" applyFont="1"/>
    <xf borderId="4" fillId="4" fontId="7" numFmtId="0" xfId="0" applyAlignment="1" applyBorder="1" applyFont="1">
      <alignment horizontal="left" readingOrder="0" shrinkToFit="1" wrapText="0"/>
    </xf>
    <xf borderId="2" fillId="4" fontId="7" numFmtId="0" xfId="0" applyAlignment="1" applyBorder="1" applyFont="1">
      <alignment readingOrder="0" shrinkToFit="0" vertical="center" wrapText="0"/>
    </xf>
    <xf borderId="0" fillId="4" fontId="4" numFmtId="0" xfId="0" applyFont="1"/>
    <xf borderId="0" fillId="4" fontId="24" numFmtId="0" xfId="0" applyAlignment="1" applyFont="1">
      <alignment horizontal="center" readingOrder="0"/>
    </xf>
    <xf borderId="0" fillId="4" fontId="4" numFmtId="0" xfId="0" applyAlignment="1" applyFont="1">
      <alignment vertical="bottom"/>
    </xf>
    <xf borderId="0" fillId="4" fontId="24" numFmtId="0" xfId="0" applyAlignment="1" applyFont="1">
      <alignment readingOrder="0"/>
    </xf>
    <xf borderId="0" fillId="4" fontId="1" numFmtId="0" xfId="0" applyFont="1"/>
    <xf borderId="1" fillId="4" fontId="7" numFmtId="0" xfId="0" applyAlignment="1" applyBorder="1" applyFont="1">
      <alignment horizontal="left" shrinkToFit="1" wrapText="0"/>
    </xf>
    <xf borderId="2" fillId="4" fontId="1" numFmtId="0" xfId="0" applyAlignment="1" applyBorder="1" applyFont="1">
      <alignment readingOrder="0" vertical="bottom"/>
    </xf>
    <xf borderId="2" fillId="4" fontId="7" numFmtId="0" xfId="0" applyAlignment="1" applyBorder="1" applyFont="1">
      <alignment shrinkToFit="0" vertical="center" wrapText="0"/>
    </xf>
    <xf borderId="2" fillId="4" fontId="10" numFmtId="0" xfId="0" applyAlignment="1" applyBorder="1" applyFont="1">
      <alignment vertical="bottom"/>
    </xf>
    <xf borderId="4" fillId="4" fontId="5" numFmtId="0" xfId="0" applyBorder="1" applyFont="1"/>
    <xf borderId="2" fillId="4" fontId="7" numFmtId="0" xfId="0" applyAlignment="1" applyBorder="1" applyFont="1">
      <alignment horizontal="left" readingOrder="0" shrinkToFit="1" vertical="bottom" wrapText="0"/>
    </xf>
    <xf borderId="2" fillId="4" fontId="7" numFmtId="0" xfId="0" applyAlignment="1" applyBorder="1" applyFont="1">
      <alignment horizontal="left" shrinkToFit="1" vertical="bottom" wrapText="0"/>
    </xf>
    <xf borderId="1" fillId="4" fontId="18" numFmtId="0" xfId="0" applyAlignment="1" applyBorder="1" applyFont="1">
      <alignment horizontal="right" vertical="center"/>
    </xf>
    <xf borderId="2" fillId="4" fontId="18" numFmtId="0" xfId="0" applyAlignment="1" applyBorder="1" applyFont="1">
      <alignment horizontal="center" vertical="bottom"/>
    </xf>
    <xf borderId="1" fillId="4" fontId="18" numFmtId="0" xfId="0" applyAlignment="1" applyBorder="1" applyFont="1">
      <alignment horizontal="center" vertical="bottom"/>
    </xf>
    <xf borderId="4" fillId="4" fontId="18" numFmtId="0" xfId="0" applyAlignment="1" applyBorder="1" applyFont="1">
      <alignment horizontal="right" vertical="center"/>
    </xf>
    <xf borderId="4" fillId="4" fontId="17" numFmtId="0" xfId="0" applyAlignment="1" applyBorder="1" applyFont="1">
      <alignment horizontal="center" readingOrder="0" vertical="center"/>
    </xf>
    <xf borderId="0" fillId="4" fontId="27" numFmtId="0" xfId="0" applyAlignment="1" applyFont="1">
      <alignment horizontal="center" readingOrder="0" shrinkToFit="0" vertical="center" wrapText="0"/>
    </xf>
    <xf borderId="1" fillId="4" fontId="28" numFmtId="166" xfId="0" applyAlignment="1" applyBorder="1" applyFont="1" applyNumberFormat="1">
      <alignment horizontal="left" readingOrder="0" vertical="center"/>
    </xf>
    <xf borderId="2" fillId="4" fontId="28" numFmtId="166" xfId="0" applyAlignment="1" applyBorder="1" applyFont="1" applyNumberFormat="1">
      <alignment horizontal="left" readingOrder="0" shrinkToFit="0" vertical="center" wrapText="0"/>
    </xf>
    <xf borderId="0" fillId="0" fontId="7" numFmtId="0" xfId="0" applyAlignment="1" applyFont="1">
      <alignment horizontal="left" shrinkToFit="1" wrapText="0"/>
    </xf>
    <xf borderId="2" fillId="0" fontId="7" numFmtId="0" xfId="0" applyAlignment="1" applyBorder="1" applyFont="1">
      <alignment horizontal="left" shrinkToFit="1" wrapText="0"/>
    </xf>
    <xf borderId="2" fillId="0" fontId="1" numFmtId="0" xfId="0" applyAlignment="1" applyBorder="1" applyFont="1">
      <alignment horizontal="center" vertical="bottom"/>
    </xf>
    <xf borderId="2" fillId="4" fontId="7" numFmtId="0" xfId="0" applyAlignment="1" applyBorder="1" applyFont="1">
      <alignment horizontal="center" readingOrder="0" shrinkToFit="1" wrapText="0"/>
    </xf>
    <xf borderId="1" fillId="0" fontId="7" numFmtId="0" xfId="0" applyAlignment="1" applyBorder="1" applyFont="1">
      <alignment shrinkToFit="0" wrapText="0"/>
    </xf>
    <xf borderId="2" fillId="0" fontId="13" numFmtId="0" xfId="0" applyAlignment="1" applyBorder="1" applyFont="1">
      <alignment horizontal="left" shrinkToFit="0" vertical="center" wrapText="0"/>
    </xf>
    <xf borderId="2" fillId="0" fontId="7" numFmtId="0" xfId="0" applyAlignment="1" applyBorder="1" applyFont="1">
      <alignment shrinkToFit="0" wrapText="0"/>
    </xf>
    <xf borderId="2" fillId="0" fontId="7" numFmtId="0" xfId="0" applyAlignment="1" applyBorder="1" applyFont="1">
      <alignment horizontal="center" shrinkToFit="0" vertical="center" wrapText="0"/>
    </xf>
    <xf borderId="2" fillId="0" fontId="6" numFmtId="167" xfId="0" applyAlignment="1" applyBorder="1" applyFont="1" applyNumberFormat="1">
      <alignment horizontal="center" shrinkToFit="0" vertical="center" wrapText="0"/>
    </xf>
    <xf borderId="3" fillId="0" fontId="7" numFmtId="0" xfId="0" applyAlignment="1" applyBorder="1" applyFont="1">
      <alignment shrinkToFit="0" wrapText="0"/>
    </xf>
    <xf borderId="4" fillId="0" fontId="7" numFmtId="0" xfId="0" applyAlignment="1" applyBorder="1" applyFont="1">
      <alignment shrinkToFit="0" wrapText="0"/>
    </xf>
    <xf borderId="6" fillId="0" fontId="7" numFmtId="0" xfId="0" applyAlignment="1" applyBorder="1" applyFont="1">
      <alignment shrinkToFit="0" wrapText="0"/>
    </xf>
    <xf borderId="0" fillId="0" fontId="10" numFmtId="0" xfId="0" applyFont="1"/>
    <xf borderId="4" fillId="0" fontId="16" numFmtId="0" xfId="0" applyAlignment="1" applyBorder="1" applyFont="1">
      <alignment shrinkToFit="0" wrapText="0"/>
    </xf>
    <xf borderId="0" fillId="0" fontId="26" numFmtId="0" xfId="0" applyAlignment="1" applyFont="1">
      <alignment horizontal="left" shrinkToFit="0" wrapText="0"/>
    </xf>
    <xf borderId="0" fillId="0" fontId="26" numFmtId="0" xfId="0" applyAlignment="1" applyFont="1">
      <alignment shrinkToFit="0" wrapText="0"/>
    </xf>
    <xf borderId="0" fillId="0" fontId="16" numFmtId="0" xfId="0" applyAlignment="1" applyFont="1">
      <alignment shrinkToFit="0" wrapText="0"/>
    </xf>
    <xf borderId="6" fillId="0" fontId="16" numFmtId="0" xfId="0" applyAlignment="1" applyBorder="1" applyFont="1">
      <alignment shrinkToFit="0" wrapText="0"/>
    </xf>
    <xf borderId="4" fillId="0" fontId="12" numFmtId="0" xfId="0" applyAlignment="1" applyBorder="1" applyFont="1">
      <alignment shrinkToFit="0" wrapText="0"/>
    </xf>
    <xf borderId="0" fillId="0" fontId="21" numFmtId="0" xfId="0" applyAlignment="1" applyFont="1">
      <alignment horizontal="center" vertical="bottom"/>
    </xf>
    <xf borderId="6" fillId="0" fontId="12" numFmtId="0" xfId="0" applyAlignment="1" applyBorder="1" applyFont="1">
      <alignment shrinkToFit="0" wrapText="0"/>
    </xf>
    <xf borderId="2" fillId="0" fontId="21" numFmtId="0" xfId="0" applyAlignment="1" applyBorder="1" applyFont="1">
      <alignment horizontal="center" vertical="bottom"/>
    </xf>
    <xf borderId="0" fillId="0" fontId="21" numFmtId="0" xfId="0" applyAlignment="1" applyFont="1">
      <alignment horizontal="center" vertical="bottom"/>
    </xf>
    <xf borderId="2" fillId="0" fontId="21" numFmtId="0" xfId="0" applyAlignment="1" applyBorder="1" applyFont="1">
      <alignment horizontal="center" vertical="bottom"/>
    </xf>
    <xf borderId="0" fillId="0" fontId="7" numFmtId="0" xfId="0" applyAlignment="1" applyFont="1">
      <alignment horizontal="center" shrinkToFit="1" vertical="center" wrapText="0"/>
    </xf>
    <xf borderId="0" fillId="0" fontId="7" numFmtId="0" xfId="0" applyAlignment="1" applyFont="1">
      <alignment shrinkToFit="1" wrapText="0"/>
    </xf>
    <xf borderId="0" fillId="0" fontId="7" numFmtId="0" xfId="0" applyAlignment="1" applyFont="1">
      <alignment horizontal="left" readingOrder="0" shrinkToFit="1" vertical="center" wrapText="0"/>
    </xf>
    <xf borderId="0" fillId="0" fontId="21" numFmtId="0" xfId="0" applyAlignment="1" applyFont="1">
      <alignment horizontal="center" readingOrder="0" shrinkToFit="1" vertical="center" wrapText="0"/>
    </xf>
    <xf borderId="0" fillId="0" fontId="7" numFmtId="0" xfId="0" applyAlignment="1" applyFont="1">
      <alignment horizontal="center" readingOrder="0" shrinkToFit="1" vertical="center" wrapText="0"/>
    </xf>
    <xf borderId="0" fillId="0" fontId="7" numFmtId="0" xfId="0" applyAlignment="1" applyFont="1">
      <alignment horizontal="center" shrinkToFit="1" wrapText="0"/>
    </xf>
    <xf borderId="0" fillId="0" fontId="21" numFmtId="0" xfId="0" applyAlignment="1" applyFont="1">
      <alignment horizontal="center" shrinkToFit="1" vertical="center" wrapText="0"/>
    </xf>
    <xf borderId="0" fillId="0" fontId="7" numFmtId="0" xfId="0" applyAlignment="1" applyFont="1">
      <alignment horizontal="left" shrinkToFit="1" vertical="center" wrapText="0"/>
    </xf>
    <xf borderId="7" fillId="0" fontId="7" numFmtId="0" xfId="0" applyAlignment="1" applyBorder="1" applyFont="1">
      <alignment shrinkToFit="0" wrapText="0"/>
    </xf>
    <xf borderId="5" fillId="0" fontId="7" numFmtId="0" xfId="0" applyAlignment="1" applyBorder="1" applyFont="1">
      <alignment shrinkToFit="0" wrapText="0"/>
    </xf>
    <xf borderId="21" fillId="0" fontId="7" numFmtId="0" xfId="0" applyAlignment="1" applyBorder="1" applyFont="1">
      <alignment shrinkToFit="0" wrapText="0"/>
    </xf>
    <xf borderId="8" fillId="0" fontId="7" numFmtId="0" xfId="0" applyAlignment="1" applyBorder="1" applyFont="1">
      <alignment shrinkToFit="0" wrapText="0"/>
    </xf>
    <xf borderId="13" fillId="3" fontId="23" numFmtId="0" xfId="0" applyAlignment="1" applyBorder="1" applyFont="1">
      <alignment horizontal="right" shrinkToFit="0" vertical="center" wrapText="0"/>
    </xf>
    <xf borderId="32" fillId="3" fontId="7" numFmtId="0" xfId="0" applyAlignment="1" applyBorder="1" applyFont="1">
      <alignment shrinkToFit="0" wrapText="0"/>
    </xf>
    <xf borderId="33" fillId="3" fontId="29" numFmtId="0" xfId="0" applyAlignment="1" applyBorder="1" applyFont="1">
      <alignment shrinkToFit="0" wrapText="0"/>
    </xf>
    <xf borderId="0" fillId="0" fontId="5" numFmtId="0" xfId="0" applyAlignment="1" applyFont="1">
      <alignment readingOrder="0"/>
    </xf>
    <xf borderId="0" fillId="0" fontId="5" numFmtId="0" xfId="0" applyAlignment="1" applyFont="1">
      <alignment horizontal="center" readingOrder="0"/>
    </xf>
    <xf borderId="0" fillId="0" fontId="5" numFmtId="0" xfId="0" applyAlignment="1" applyFont="1">
      <alignment horizontal="center"/>
    </xf>
    <xf borderId="0" fillId="0" fontId="5" numFmtId="0" xfId="0" applyAlignment="1" applyFont="1">
      <alignment horizontal="left" readingOrder="0" vertical="center"/>
    </xf>
    <xf borderId="0" fillId="0" fontId="5" numFmtId="0" xfId="0" applyAlignment="1" applyFont="1">
      <alignment horizontal="left" vertical="center"/>
    </xf>
    <xf borderId="0" fillId="0" fontId="30" numFmtId="0" xfId="0" applyAlignment="1" applyFont="1">
      <alignment horizontal="left" readingOrder="0" vertical="center"/>
    </xf>
    <xf borderId="0" fillId="4" fontId="31" numFmtId="0" xfId="0" applyAlignment="1" applyFont="1">
      <alignment readingOrder="0"/>
    </xf>
    <xf borderId="0" fillId="4" fontId="3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0</xdr:colOff>
      <xdr:row>9</xdr:row>
      <xdr:rowOff>0</xdr:rowOff>
    </xdr:from>
    <xdr:ext cx="6667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0</xdr:colOff>
      <xdr:row>9</xdr:row>
      <xdr:rowOff>0</xdr:rowOff>
    </xdr:from>
    <xdr:ext cx="6667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zmPVEXbO3YGDOQ9XrQhvdpJFYJ9vvX068zcFJk512g8/edit"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94" width="1.5"/>
  </cols>
  <sheetData>
    <row r="1" ht="8.25" customHeight="1">
      <c r="A1" s="1"/>
      <c r="B1" s="1"/>
      <c r="C1" s="1"/>
      <c r="D1" s="1"/>
      <c r="E1" s="2"/>
      <c r="F1" s="2"/>
      <c r="G1" s="2"/>
      <c r="H1" s="2"/>
      <c r="I1" s="2"/>
      <c r="J1" s="2"/>
      <c r="K1" s="2"/>
      <c r="L1" s="2"/>
      <c r="M1" s="2"/>
      <c r="N1" s="2"/>
      <c r="O1" s="2"/>
      <c r="P1" s="2"/>
      <c r="Q1" s="2"/>
      <c r="R1" s="2"/>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ht="8.25" customHeight="1">
      <c r="A2" s="1"/>
      <c r="B2" s="1"/>
      <c r="C2" s="1"/>
      <c r="D2" s="1"/>
      <c r="E2" s="3" t="s">
        <v>0</v>
      </c>
      <c r="S2" s="1"/>
      <c r="T2" s="4"/>
      <c r="U2" s="5"/>
      <c r="V2" s="6" t="s">
        <v>1</v>
      </c>
      <c r="W2" s="7"/>
      <c r="X2" s="7"/>
      <c r="Y2" s="7"/>
      <c r="Z2" s="7"/>
      <c r="AA2" s="8" t="s">
        <v>2</v>
      </c>
      <c r="AB2" s="7"/>
      <c r="AC2" s="7"/>
      <c r="AD2" s="7"/>
      <c r="AE2" s="7"/>
      <c r="AF2" s="7"/>
      <c r="AG2" s="7"/>
      <c r="AH2" s="7"/>
      <c r="AI2" s="7"/>
      <c r="AJ2" s="7"/>
      <c r="AK2" s="7"/>
      <c r="AL2" s="7"/>
      <c r="AM2" s="7"/>
      <c r="AN2" s="7"/>
      <c r="AO2" s="7"/>
      <c r="AP2" s="7"/>
      <c r="AQ2" s="7"/>
      <c r="AR2" s="7"/>
      <c r="AS2" s="7"/>
      <c r="AT2" s="7"/>
      <c r="AU2" s="7"/>
      <c r="AV2" s="7"/>
      <c r="AW2" s="7"/>
      <c r="AX2" s="7"/>
      <c r="AY2" s="7"/>
      <c r="AZ2" s="7"/>
      <c r="BA2" s="7"/>
      <c r="BB2" s="9" t="s">
        <v>3</v>
      </c>
      <c r="BC2" s="7"/>
      <c r="BD2" s="7"/>
      <c r="BE2" s="7"/>
      <c r="BF2" s="7"/>
      <c r="BG2" s="7"/>
      <c r="BH2" s="8" t="s">
        <v>4</v>
      </c>
      <c r="BI2" s="7"/>
      <c r="BJ2" s="7"/>
      <c r="BK2" s="7"/>
      <c r="BL2" s="7"/>
      <c r="BM2" s="7"/>
      <c r="BN2" s="7"/>
      <c r="BO2" s="7"/>
      <c r="BP2" s="7"/>
      <c r="BQ2" s="7"/>
      <c r="BR2" s="7"/>
      <c r="BS2" s="7"/>
      <c r="BT2" s="7"/>
      <c r="BU2" s="7"/>
      <c r="BV2" s="9" t="s">
        <v>5</v>
      </c>
      <c r="BW2" s="7"/>
      <c r="BX2" s="7"/>
      <c r="BY2" s="7"/>
      <c r="BZ2" s="7"/>
      <c r="CA2" s="7"/>
      <c r="CB2" s="7"/>
      <c r="CC2" s="7"/>
      <c r="CD2" s="7"/>
      <c r="CE2" s="7"/>
      <c r="CF2" s="10">
        <v>2014.0</v>
      </c>
      <c r="CG2" s="7"/>
      <c r="CH2" s="7"/>
      <c r="CI2" s="7"/>
      <c r="CJ2" s="7"/>
      <c r="CK2" s="7"/>
      <c r="CL2" s="11"/>
      <c r="CM2" s="1"/>
      <c r="CN2" s="1"/>
      <c r="CO2" s="1"/>
      <c r="CP2" s="1"/>
    </row>
    <row r="3" ht="8.25" customHeight="1">
      <c r="A3" s="1"/>
      <c r="B3" s="1"/>
      <c r="C3" s="1"/>
      <c r="D3" s="1"/>
      <c r="S3" s="1"/>
      <c r="T3" s="12"/>
      <c r="U3" s="13"/>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H3" s="14"/>
      <c r="BI3" s="14"/>
      <c r="BJ3" s="14"/>
      <c r="BK3" s="14"/>
      <c r="BL3" s="14"/>
      <c r="BM3" s="14"/>
      <c r="BN3" s="14"/>
      <c r="BO3" s="14"/>
      <c r="BP3" s="14"/>
      <c r="BQ3" s="14"/>
      <c r="BR3" s="14"/>
      <c r="BS3" s="14"/>
      <c r="BT3" s="14"/>
      <c r="BU3" s="14"/>
      <c r="CF3" s="14"/>
      <c r="CG3" s="14"/>
      <c r="CH3" s="14"/>
      <c r="CI3" s="14"/>
      <c r="CJ3" s="14"/>
      <c r="CK3" s="14"/>
      <c r="CL3" s="15"/>
      <c r="CM3" s="1"/>
      <c r="CN3" s="1"/>
      <c r="CO3" s="1"/>
      <c r="CP3" s="1"/>
    </row>
    <row r="4" ht="8.25" customHeight="1">
      <c r="A4" s="1"/>
      <c r="B4" s="1"/>
      <c r="C4" s="1"/>
      <c r="D4" s="1"/>
      <c r="S4" s="1"/>
      <c r="T4" s="12"/>
      <c r="U4" s="13"/>
      <c r="V4" s="16" t="s">
        <v>6</v>
      </c>
      <c r="AA4" s="17" t="s">
        <v>7</v>
      </c>
      <c r="AF4" s="18" t="s">
        <v>8</v>
      </c>
      <c r="AJ4" s="19" t="s">
        <v>9</v>
      </c>
      <c r="AO4" s="20" t="s">
        <v>10</v>
      </c>
      <c r="AS4" s="20" t="s">
        <v>11</v>
      </c>
      <c r="AZ4" s="20" t="s">
        <v>12</v>
      </c>
      <c r="BE4" s="20" t="s">
        <v>13</v>
      </c>
      <c r="BO4" s="20" t="s">
        <v>14</v>
      </c>
      <c r="BS4" s="20">
        <v>27.0</v>
      </c>
      <c r="BV4" s="18" t="s">
        <v>15</v>
      </c>
      <c r="CF4" s="20">
        <f>Indice!$H$3-$CH$275</f>
        <v>42.5</v>
      </c>
      <c r="CL4" s="15"/>
      <c r="CM4" s="1"/>
      <c r="CN4" s="1"/>
      <c r="CO4" s="1"/>
      <c r="CP4" s="1"/>
    </row>
    <row r="5" ht="8.25" customHeight="1">
      <c r="A5" s="1"/>
      <c r="B5" s="1"/>
      <c r="C5" s="1"/>
      <c r="D5" s="1"/>
      <c r="S5" s="1"/>
      <c r="T5" s="12"/>
      <c r="U5" s="13"/>
      <c r="AA5" s="14"/>
      <c r="AB5" s="14"/>
      <c r="AC5" s="14"/>
      <c r="AD5" s="14"/>
      <c r="AE5" s="14"/>
      <c r="AJ5" s="14"/>
      <c r="AK5" s="14"/>
      <c r="AL5" s="14"/>
      <c r="AM5" s="14"/>
      <c r="AN5" s="14"/>
      <c r="AS5" s="14"/>
      <c r="AT5" s="14"/>
      <c r="AU5" s="14"/>
      <c r="AV5" s="14"/>
      <c r="AW5" s="14"/>
      <c r="AX5" s="14"/>
      <c r="AY5" s="14"/>
      <c r="BE5" s="14"/>
      <c r="BF5" s="14"/>
      <c r="BG5" s="14"/>
      <c r="BH5" s="14"/>
      <c r="BI5" s="14"/>
      <c r="BJ5" s="14"/>
      <c r="BK5" s="14"/>
      <c r="BL5" s="14"/>
      <c r="BM5" s="14"/>
      <c r="BN5" s="14"/>
      <c r="BS5" s="14"/>
      <c r="BT5" s="14"/>
      <c r="BU5" s="14"/>
      <c r="CF5" s="14"/>
      <c r="CG5" s="14"/>
      <c r="CH5" s="14"/>
      <c r="CI5" s="14"/>
      <c r="CJ5" s="14"/>
      <c r="CK5" s="14"/>
      <c r="CL5" s="15"/>
      <c r="CM5" s="1"/>
      <c r="CN5" s="1"/>
      <c r="CO5" s="1"/>
      <c r="CP5" s="1"/>
    </row>
    <row r="6" ht="8.25" customHeight="1">
      <c r="A6" s="1"/>
      <c r="B6" s="1"/>
      <c r="C6" s="1"/>
      <c r="D6" s="1"/>
      <c r="S6" s="1"/>
      <c r="T6" s="12"/>
      <c r="U6" s="13"/>
      <c r="V6" s="16" t="s">
        <v>16</v>
      </c>
      <c r="AC6" s="21" t="s">
        <v>17</v>
      </c>
      <c r="CL6" s="15"/>
      <c r="CM6" s="1"/>
      <c r="CN6" s="1"/>
      <c r="CO6" s="1"/>
      <c r="CP6" s="1"/>
    </row>
    <row r="7" ht="8.25" customHeight="1">
      <c r="A7" s="1"/>
      <c r="B7" s="1"/>
      <c r="C7" s="1"/>
      <c r="D7" s="1"/>
      <c r="S7" s="1"/>
      <c r="T7" s="12"/>
      <c r="U7" s="13"/>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5"/>
      <c r="CM7" s="1"/>
      <c r="CN7" s="1"/>
      <c r="CO7" s="1"/>
      <c r="CP7" s="1"/>
    </row>
    <row r="8" ht="8.25" customHeight="1">
      <c r="A8" s="1"/>
      <c r="B8" s="1"/>
      <c r="C8" s="1"/>
      <c r="D8" s="1"/>
      <c r="E8" s="22" t="s">
        <v>18</v>
      </c>
      <c r="S8" s="1"/>
      <c r="T8" s="23"/>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5"/>
      <c r="CM8" s="1"/>
      <c r="CN8" s="1"/>
      <c r="CO8" s="1"/>
      <c r="CP8" s="1"/>
    </row>
    <row r="9" ht="8.25" customHeight="1">
      <c r="A9" s="1"/>
      <c r="B9" s="1"/>
      <c r="C9" s="1"/>
      <c r="D9" s="1"/>
      <c r="S9" s="1"/>
      <c r="T9" s="1"/>
      <c r="U9" s="26"/>
      <c r="V9" s="26"/>
      <c r="W9" s="26"/>
      <c r="X9" s="26"/>
      <c r="Y9" s="26"/>
      <c r="Z9" s="26"/>
      <c r="AA9" s="26"/>
      <c r="AB9" s="26"/>
      <c r="AC9" s="26"/>
      <c r="AD9" s="26"/>
      <c r="AE9" s="26"/>
      <c r="AF9" s="26"/>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8"/>
      <c r="CM9" s="1"/>
      <c r="CN9" s="1"/>
      <c r="CO9" s="1"/>
      <c r="CP9" s="1"/>
    </row>
    <row r="10" ht="8.25" customHeight="1">
      <c r="A10" s="1"/>
      <c r="B10" s="29"/>
      <c r="D10" s="1"/>
      <c r="E10" s="30" t="s">
        <v>19</v>
      </c>
      <c r="F10" s="7"/>
      <c r="G10" s="7"/>
      <c r="H10" s="7"/>
      <c r="I10" s="7"/>
      <c r="J10" s="7"/>
      <c r="K10" s="7"/>
      <c r="L10" s="31">
        <f>rounddown(switch($B$12,-80,1,-70,2,-60,3,-50,4,-40,5,-30,6,-20,7,-15,8,-10,9,0,10,10,11,20,12,30,13,45,14,60,15,80,16,$B$12/25+13),0)+2</f>
        <v>17</v>
      </c>
      <c r="M10" s="7"/>
      <c r="N10" s="7"/>
      <c r="O10" s="7"/>
      <c r="P10" s="7"/>
      <c r="Q10" s="7"/>
      <c r="R10" s="32"/>
      <c r="S10" s="33"/>
      <c r="T10" s="34" t="s">
        <v>20</v>
      </c>
      <c r="U10" s="7"/>
      <c r="V10" s="7"/>
      <c r="W10" s="7"/>
      <c r="X10" s="7"/>
      <c r="Y10" s="7"/>
      <c r="Z10" s="35">
        <f>$L$10+2</f>
        <v>19</v>
      </c>
      <c r="AA10" s="7"/>
      <c r="AB10" s="7"/>
      <c r="AC10" s="36" t="s">
        <v>21</v>
      </c>
      <c r="AD10" s="37">
        <f>$L$10+2</f>
        <v>19</v>
      </c>
      <c r="AE10" s="7"/>
      <c r="AF10" s="32"/>
      <c r="AG10" s="38"/>
      <c r="AH10" s="39"/>
      <c r="BJ10" s="40"/>
      <c r="BK10" s="41"/>
      <c r="BL10" s="42" t="s">
        <v>22</v>
      </c>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32"/>
      <c r="CM10" s="43"/>
      <c r="CN10" s="43"/>
      <c r="CO10" s="43"/>
      <c r="CP10" s="43"/>
    </row>
    <row r="11" ht="8.25" customHeight="1">
      <c r="A11" s="1"/>
      <c r="D11" s="1"/>
      <c r="E11" s="44"/>
      <c r="R11" s="45"/>
      <c r="S11" s="46"/>
      <c r="T11" s="44"/>
      <c r="AF11" s="45"/>
      <c r="AG11" s="38"/>
      <c r="AH11" s="44"/>
      <c r="BJ11" s="40"/>
      <c r="BK11" s="47"/>
      <c r="CL11" s="45"/>
      <c r="CM11" s="43"/>
      <c r="CN11" s="43"/>
      <c r="CO11" s="43"/>
      <c r="CP11" s="43"/>
    </row>
    <row r="12" ht="8.25" customHeight="1">
      <c r="A12" s="1"/>
      <c r="B12" s="48">
        <v>60.0</v>
      </c>
      <c r="D12" s="1"/>
      <c r="E12" s="44"/>
      <c r="R12" s="45"/>
      <c r="S12" s="46"/>
      <c r="T12" s="49"/>
      <c r="AG12" s="38"/>
      <c r="AH12" s="44"/>
      <c r="BJ12" s="40"/>
      <c r="BK12" s="47"/>
      <c r="CL12" s="45"/>
      <c r="CM12" s="43"/>
      <c r="CN12" s="43"/>
      <c r="CO12" s="43"/>
      <c r="CP12" s="43"/>
    </row>
    <row r="13" ht="8.25" customHeight="1">
      <c r="A13" s="1"/>
      <c r="B13" s="14"/>
      <c r="C13" s="14"/>
      <c r="D13" s="1"/>
      <c r="E13" s="44"/>
      <c r="R13" s="45"/>
      <c r="S13" s="46"/>
      <c r="T13" s="50" t="s">
        <v>23</v>
      </c>
      <c r="Z13" s="51">
        <f>$L$10+2+$AD$96</f>
        <v>197</v>
      </c>
      <c r="AC13" s="52" t="s">
        <v>21</v>
      </c>
      <c r="AD13" s="53">
        <f>$L$10+2+$AD$96</f>
        <v>197</v>
      </c>
      <c r="AF13" s="45"/>
      <c r="AG13" s="38"/>
      <c r="AH13" s="44"/>
      <c r="BJ13" s="54"/>
      <c r="BK13" s="55" t="s">
        <v>24</v>
      </c>
      <c r="BO13" s="56" t="s">
        <v>1</v>
      </c>
      <c r="BR13" s="57"/>
      <c r="BS13" s="57"/>
      <c r="BT13" s="57"/>
      <c r="BU13" s="57"/>
      <c r="BV13" s="57"/>
      <c r="BW13" s="57"/>
      <c r="BX13" s="57"/>
      <c r="BY13" s="57"/>
      <c r="BZ13" s="57"/>
      <c r="CA13" s="57"/>
      <c r="CB13" s="57"/>
      <c r="CC13" s="58" t="s">
        <v>25</v>
      </c>
      <c r="CJ13" s="58" t="s">
        <v>26</v>
      </c>
      <c r="CL13" s="59"/>
      <c r="CM13" s="43"/>
      <c r="CN13" s="43"/>
      <c r="CO13" s="43"/>
      <c r="CP13" s="43"/>
    </row>
    <row r="14" ht="8.25" customHeight="1">
      <c r="A14" s="1"/>
      <c r="B14" s="60"/>
      <c r="C14" s="60"/>
      <c r="D14" s="1"/>
      <c r="E14" s="61"/>
      <c r="F14" s="14"/>
      <c r="G14" s="14"/>
      <c r="H14" s="14"/>
      <c r="I14" s="14"/>
      <c r="J14" s="14"/>
      <c r="K14" s="14"/>
      <c r="L14" s="14"/>
      <c r="M14" s="14"/>
      <c r="N14" s="14"/>
      <c r="O14" s="14"/>
      <c r="P14" s="14"/>
      <c r="Q14" s="14"/>
      <c r="R14" s="62"/>
      <c r="S14" s="46"/>
      <c r="T14" s="61"/>
      <c r="U14" s="14"/>
      <c r="V14" s="14"/>
      <c r="W14" s="14"/>
      <c r="X14" s="14"/>
      <c r="Y14" s="14"/>
      <c r="Z14" s="14"/>
      <c r="AA14" s="14"/>
      <c r="AB14" s="14"/>
      <c r="AC14" s="14"/>
      <c r="AD14" s="14"/>
      <c r="AE14" s="14"/>
      <c r="AF14" s="62"/>
      <c r="AG14" s="38"/>
      <c r="AH14" s="44"/>
      <c r="BJ14" s="40"/>
      <c r="BK14" s="47"/>
      <c r="BL14" s="63">
        <v>2.0</v>
      </c>
      <c r="BN14" s="64"/>
      <c r="BO14" s="65" t="s">
        <v>27</v>
      </c>
      <c r="CC14" s="64"/>
      <c r="CD14" s="63" t="s">
        <v>28</v>
      </c>
      <c r="CI14" s="64"/>
      <c r="CJ14" s="66">
        <f>SWITCH(CD14,"F/F",SWITCH(BL14,0.5,$L$16-1,1,$L$16,2,$L$16+1,4,$L$16+2,$L$16+BL14/8+2),"F/M",SWITCH(BL14,0.5,$L$16-2,1,$L$16-1,2,$L$16,4,$L$16+1,$L$16+BL14/8+1),"F/D",SWITCH(BL14,0.5,$L$16-3,1,$L$16-2,2,$L$16-1,4,$L$16,$L$16+BL14/8),"M/F",SWITCH(BL14,0.5,$L$22,1,$L$22+1,$L$22+BL14),"M/M",SWITCH(BL14,0.5,$L$22-1,1,$L$22,$L$22+BL14-1),"M/D",SWITCH(BL14,0.5,$L$22-2,1,$L$22-1,$L$22+BL14-2),"M/MD",SWITCH(BL14,0.5,$L$22-3,1,$L$22-2,2,$L$22-1,$L$22+BL14/2-2),"F/F HT",SWITCH(BL14,0.5,$L$28-1,1,$L$28,2,$L$28+1,4,$L$28+2,$L$28+BL14/8+2),"F/M HT",SWITCH(BL14,0.5,$L$28-2,1,$L$28-1,2,$L$28,4,$L$28+1,$L$28+BL14/8+1),"F/D HT",SWITCH(BL14,0.5,$L$28-3,1,$L$28-2,2,$L$28-1,4,$L$28,$L$28+BL14/8),"M/F HT",SWITCH(BL14,0.5,$L$28-1,1,$L$28,$L$28+BL14/2),"M/M HT",SWITCH(BL14,0.5,$L$28-2,1,$L$28-1,$L$28+BL14/2-1),"M/D HT",SWITCH(BL14,0.5,$L$28-3,1,$L$28-2,$L$28+BL14/2-2),"M/MD HT",SWITCH(BL14,0.5,$L$28-4,1,$L$28-3,2,$L$28-2,$L$28+BL14/4-2),"")+(SWITCH(CM14,"A",4,"B",$BF$64,"C","","D",3,"E",1,"G",4,"H",1,"L",0,"M",$AD$92,"S",$BF$66,"T",$AD$132,"U",3,"V",2,"R",1,"")+SWITCH(CN14,"A",4,"B",$BF$64,"C","","D",3,"E",1,"G",4,"H",1,"L",0,"M",$AD$92,"S",$BF$66,"T",$AD$132,"U",3,"V",2,"R",1,"")+SWITCH(CO14,"A",4,"B",$BF$64,"C","","D",3,"E",1,"G",4,"H",1,"L",0,"M",$AD$92,"S",$BF$66,"T",$AD$132,"U",3,"V",2,"R",1,""))</f>
        <v>21</v>
      </c>
      <c r="CK14" s="7"/>
      <c r="CL14" s="67"/>
      <c r="CM14" s="68"/>
      <c r="CN14" s="69"/>
      <c r="CO14" s="69"/>
      <c r="CP14" s="68"/>
    </row>
    <row r="15" ht="8.25" customHeight="1">
      <c r="A15" s="1"/>
      <c r="B15" s="60"/>
      <c r="C15" s="60"/>
      <c r="D15" s="1"/>
      <c r="E15" s="1"/>
      <c r="F15" s="40"/>
      <c r="G15" s="40"/>
      <c r="H15" s="40"/>
      <c r="I15" s="40"/>
      <c r="J15" s="40"/>
      <c r="K15" s="40"/>
      <c r="L15" s="40"/>
      <c r="M15" s="40"/>
      <c r="N15" s="40"/>
      <c r="O15" s="40"/>
      <c r="P15" s="40"/>
      <c r="Q15" s="40"/>
      <c r="R15" s="40"/>
      <c r="S15" s="40"/>
      <c r="T15" s="70"/>
      <c r="U15" s="70"/>
      <c r="V15" s="70"/>
      <c r="W15" s="70"/>
      <c r="X15" s="70"/>
      <c r="Y15" s="70"/>
      <c r="Z15" s="27"/>
      <c r="AA15" s="27"/>
      <c r="AB15" s="27"/>
      <c r="AC15" s="27"/>
      <c r="AD15" s="27"/>
      <c r="AE15" s="27"/>
      <c r="AF15" s="27"/>
      <c r="AG15" s="54"/>
      <c r="AH15" s="44"/>
      <c r="BJ15" s="40"/>
      <c r="BK15" s="47"/>
      <c r="BL15" s="14"/>
      <c r="BM15" s="14"/>
      <c r="BN15" s="64"/>
      <c r="BO15" s="14"/>
      <c r="BP15" s="14"/>
      <c r="BQ15" s="14"/>
      <c r="BR15" s="14"/>
      <c r="BS15" s="14"/>
      <c r="BT15" s="14"/>
      <c r="BU15" s="14"/>
      <c r="BV15" s="14"/>
      <c r="BW15" s="14"/>
      <c r="BX15" s="14"/>
      <c r="BY15" s="14"/>
      <c r="BZ15" s="14"/>
      <c r="CA15" s="14"/>
      <c r="CB15" s="14"/>
      <c r="CC15" s="64"/>
      <c r="CJ15" s="14"/>
      <c r="CK15" s="14"/>
      <c r="CL15" s="67"/>
    </row>
    <row r="16" ht="8.25" customHeight="1">
      <c r="A16" s="1"/>
      <c r="B16" s="29"/>
      <c r="D16" s="1"/>
      <c r="E16" s="71" t="s">
        <v>29</v>
      </c>
      <c r="F16" s="7"/>
      <c r="G16" s="7"/>
      <c r="H16" s="7"/>
      <c r="I16" s="7"/>
      <c r="J16" s="7"/>
      <c r="K16" s="7"/>
      <c r="L16" s="72">
        <f>rounddown(switch($B$18,-80,1,-70,2,-60,3,-50,4,-40,5,-30,6,-20,7,-15,8,-10,9,0,10,10,11,20,12,30,13,45,14,60,15,80,16,$B$18/25+13),0)</f>
        <v>16</v>
      </c>
      <c r="M16" s="7"/>
      <c r="N16" s="7"/>
      <c r="O16" s="7"/>
      <c r="P16" s="7"/>
      <c r="Q16" s="7"/>
      <c r="R16" s="32"/>
      <c r="S16" s="46"/>
      <c r="T16" s="73" t="s">
        <v>30</v>
      </c>
      <c r="U16" s="7"/>
      <c r="V16" s="7"/>
      <c r="W16" s="7"/>
      <c r="X16" s="7"/>
      <c r="Y16" s="7"/>
      <c r="Z16" s="74">
        <f>$L$22</f>
        <v>20</v>
      </c>
      <c r="AA16" s="7"/>
      <c r="AB16" s="7"/>
      <c r="AC16" s="7"/>
      <c r="AD16" s="7"/>
      <c r="AE16" s="7"/>
      <c r="AF16" s="32"/>
      <c r="AG16" s="54"/>
      <c r="AH16" s="44"/>
      <c r="BJ16" s="40"/>
      <c r="BK16" s="47"/>
      <c r="BL16" s="75">
        <v>1.0</v>
      </c>
      <c r="BM16" s="7"/>
      <c r="BN16" s="64"/>
      <c r="BO16" s="76" t="s">
        <v>31</v>
      </c>
      <c r="BP16" s="7"/>
      <c r="BQ16" s="7"/>
      <c r="BR16" s="7"/>
      <c r="BS16" s="7"/>
      <c r="BT16" s="7"/>
      <c r="BU16" s="7"/>
      <c r="BV16" s="7"/>
      <c r="BW16" s="7"/>
      <c r="BX16" s="7"/>
      <c r="BY16" s="7"/>
      <c r="BZ16" s="7"/>
      <c r="CA16" s="7"/>
      <c r="CB16" s="7"/>
      <c r="CC16" s="64"/>
      <c r="CD16" s="75" t="s">
        <v>32</v>
      </c>
      <c r="CE16" s="7"/>
      <c r="CF16" s="7"/>
      <c r="CG16" s="7"/>
      <c r="CH16" s="7"/>
      <c r="CJ16" s="66">
        <f>SWITCH(CD16,"F/F",SWITCH(BL16,0.5,$L$16-1,1,$L$16,2,$L$16+1,4,$L$16+2,$L$16+BL16/8+2),"F/M",SWITCH(BL16,0.5,$L$16-2,1,$L$16-1,2,$L$16,4,$L$16+1,$L$16+BL16/8+1),"F/D",SWITCH(BL16,0.5,$L$16-3,1,$L$16-2,2,$L$16-1,4,$L$16,$L$16+BL16/8),"M/F",SWITCH(BL16,0.5,$L$22,1,$L$22+1,$L$22+BL16),"M/M",SWITCH(BL16,0.5,$L$22-1,1,$L$22,$L$22+BL16-1),"M/D",SWITCH(BL16,0.5,$L$22-2,1,$L$22-1,$L$22+BL16-2),"M/MD",SWITCH(BL16,0.5,$L$22-3,1,$L$22-2,2,$L$22-1,$L$22+BL16/2-2),"F/F HT",SWITCH(BL16,0.5,$L$28-1,1,$L$28,2,$L$28+1,4,$L$28+2,$L$28+BL16/8+2),"F/M HT",SWITCH(BL16,0.5,$L$28-2,1,$L$28-1,2,$L$28,4,$L$28+1,$L$28+BL16/8+1),"F/D HT",SWITCH(BL16,0.5,$L$28-3,1,$L$28-2,2,$L$28-1,4,$L$28,$L$28+BL16/8),"M/F HT",SWITCH(BL16,0.5,$L$28-1,1,$L$28,$L$28+BL16/2),"M/M HT",SWITCH(BL16,0.5,$L$28-2,1,$L$28-1,$L$28+BL16/2-1),"M/D HT",SWITCH(BL16,0.5,$L$28-3,1,$L$28-2,$L$28+BL16/2-2),"M/MD HT",SWITCH(BL16,0.5,$L$28-4,1,$L$28-3,2,$L$28-2,$L$28+BL16/4-2),"")+(SWITCH(CM16,"A",4,"B",$BF$64,"C","","D",3,"E",1,"G",4,"H",1,"L",0,"M",$AD$92,"S",$BF$66,"T",$AD$132,"U",3,"V",2,"R",1,"")+SWITCH(CN16,"A",4,"B",$BF$64,"C","","D",3,"E",1,"G",4,"H",1,"L",0,"M",$AD$92,"S",$BF$66,"T",$AD$132,"U",3,"V",2,"R",1,"")+SWITCH(CO16,"A",4,"B",$BF$64,"C","","D",3,"E",1,"G",4,"H",1,"L",0,"M",$AD$92,"S",$BF$66,"T",$AD$132,"U",3,"V",2,"R",1,""))</f>
        <v>15</v>
      </c>
      <c r="CK16" s="7"/>
      <c r="CL16" s="67"/>
      <c r="CM16" s="68"/>
      <c r="CN16" s="69"/>
      <c r="CO16" s="69"/>
      <c r="CP16" s="68"/>
    </row>
    <row r="17" ht="8.25" customHeight="1">
      <c r="A17" s="1"/>
      <c r="D17" s="1"/>
      <c r="E17" s="44"/>
      <c r="R17" s="45"/>
      <c r="S17" s="46"/>
      <c r="T17" s="44"/>
      <c r="AF17" s="45"/>
      <c r="AG17" s="54"/>
      <c r="AH17" s="44"/>
      <c r="BJ17" s="40"/>
      <c r="BK17" s="47"/>
      <c r="BL17" s="14"/>
      <c r="BM17" s="14"/>
      <c r="BN17" s="64"/>
      <c r="BO17" s="14"/>
      <c r="BP17" s="14"/>
      <c r="BQ17" s="14"/>
      <c r="BR17" s="14"/>
      <c r="BS17" s="14"/>
      <c r="BT17" s="14"/>
      <c r="BU17" s="14"/>
      <c r="BV17" s="14"/>
      <c r="BW17" s="14"/>
      <c r="BX17" s="14"/>
      <c r="BY17" s="14"/>
      <c r="BZ17" s="14"/>
      <c r="CA17" s="14"/>
      <c r="CB17" s="14"/>
      <c r="CC17" s="64"/>
      <c r="CJ17" s="14"/>
      <c r="CK17" s="14"/>
      <c r="CL17" s="67"/>
    </row>
    <row r="18" ht="8.25" customHeight="1">
      <c r="A18" s="1"/>
      <c r="B18" s="48">
        <v>80.0</v>
      </c>
      <c r="D18" s="1"/>
      <c r="E18" s="44"/>
      <c r="R18" s="45"/>
      <c r="S18" s="46"/>
      <c r="T18" s="44"/>
      <c r="AF18" s="45"/>
      <c r="AG18" s="54"/>
      <c r="AH18" s="44"/>
      <c r="BJ18" s="40"/>
      <c r="BK18" s="47"/>
      <c r="BL18" s="75">
        <v>0.5</v>
      </c>
      <c r="BM18" s="7"/>
      <c r="BN18" s="64"/>
      <c r="BO18" s="76" t="s">
        <v>33</v>
      </c>
      <c r="BP18" s="7"/>
      <c r="BQ18" s="7"/>
      <c r="BR18" s="7"/>
      <c r="BS18" s="7"/>
      <c r="BT18" s="7"/>
      <c r="BU18" s="7"/>
      <c r="BV18" s="7"/>
      <c r="BW18" s="7"/>
      <c r="BX18" s="7"/>
      <c r="BY18" s="7"/>
      <c r="BZ18" s="7"/>
      <c r="CA18" s="7"/>
      <c r="CB18" s="7"/>
      <c r="CC18" s="64"/>
      <c r="CD18" s="75" t="s">
        <v>32</v>
      </c>
      <c r="CE18" s="7"/>
      <c r="CF18" s="7"/>
      <c r="CG18" s="7"/>
      <c r="CH18" s="7"/>
      <c r="CJ18" s="66">
        <f>SWITCH(CD18,"F/F",SWITCH(BL18,0.5,$L$16-1,1,$L$16,2,$L$16+1,4,$L$16+2,$L$16+BL18/8+2),"F/M",SWITCH(BL18,0.5,$L$16-2,1,$L$16-1,2,$L$16,4,$L$16+1,$L$16+BL18/8+1),"F/D",SWITCH(BL18,0.5,$L$16-3,1,$L$16-2,2,$L$16-1,4,$L$16,$L$16+BL18/8),"M/F",SWITCH(BL18,0.5,$L$22,1,$L$22+1,$L$22+BL18),"M/M",SWITCH(BL18,0.5,$L$22-1,1,$L$22,$L$22+BL18-1),"M/D",SWITCH(BL18,0.5,$L$22-2,1,$L$22-1,$L$22+BL18-2),"M/MD",SWITCH(BL18,0.5,$L$22-3,1,$L$22-2,2,$L$22-1,$L$22+BL18/2-2),"F/F HT",SWITCH(BL18,0.5,$L$28-1,1,$L$28,2,$L$28+1,4,$L$28+2,$L$28+BL18/8+2),"F/M HT",SWITCH(BL18,0.5,$L$28-2,1,$L$28-1,2,$L$28,4,$L$28+1,$L$28+BL18/8+1),"F/D HT",SWITCH(BL18,0.5,$L$28-3,1,$L$28-2,2,$L$28-1,4,$L$28,$L$28+BL18/8),"M/F HT",SWITCH(BL18,0.5,$L$28-1,1,$L$28,$L$28+BL18/2),"M/M HT",SWITCH(BL18,0.5,$L$28-2,1,$L$28-1,$L$28+BL18/2-1),"M/D HT",SWITCH(BL18,0.5,$L$28-3,1,$L$28-2,$L$28+BL18/2-2),"M/MD HT",SWITCH(BL18,0.5,$L$28-4,1,$L$28-3,2,$L$28-2,$L$28+BL18/4-2),"")+(SWITCH(CM18,"A",4,"B",$BF$64,"C","","D",3,"E",1,"G",4,"H",1,"L",0,"M",$AD$92,"S",$BF$66,"T",$AD$132,"U",3,"V",2,"R",1,"")+SWITCH(CN18,"A",4,"B",$BF$64,"C","","D",3,"E",1,"G",4,"H",1,"L",0,"M",$AD$92,"S",$BF$66,"T",$AD$132,"U",3,"V",2,"R",1,"")+SWITCH(CO18,"A",4,"B",$BF$64,"C","","D",3,"E",1,"G",4,"H",1,"L",0,"M",$AD$92,"S",$BF$66,"T",$AD$132,"U",3,"V",2,"R",1,""))</f>
        <v>14</v>
      </c>
      <c r="CK18" s="7"/>
      <c r="CL18" s="67"/>
      <c r="CM18" s="68"/>
      <c r="CN18" s="69"/>
      <c r="CO18" s="69"/>
      <c r="CP18" s="68"/>
    </row>
    <row r="19" ht="8.25" customHeight="1">
      <c r="A19" s="1"/>
      <c r="B19" s="14"/>
      <c r="C19" s="14"/>
      <c r="D19" s="1"/>
      <c r="E19" s="44"/>
      <c r="R19" s="45"/>
      <c r="S19" s="46"/>
      <c r="T19" s="44"/>
      <c r="AF19" s="45"/>
      <c r="AG19" s="54"/>
      <c r="AH19" s="44"/>
      <c r="BJ19" s="40"/>
      <c r="BK19" s="47"/>
      <c r="BL19" s="14"/>
      <c r="BM19" s="14"/>
      <c r="BN19" s="64"/>
      <c r="BO19" s="14"/>
      <c r="BP19" s="14"/>
      <c r="BQ19" s="14"/>
      <c r="BR19" s="14"/>
      <c r="BS19" s="14"/>
      <c r="BT19" s="14"/>
      <c r="BU19" s="14"/>
      <c r="BV19" s="14"/>
      <c r="BW19" s="14"/>
      <c r="BX19" s="14"/>
      <c r="BY19" s="14"/>
      <c r="BZ19" s="14"/>
      <c r="CA19" s="14"/>
      <c r="CB19" s="14"/>
      <c r="CC19" s="64"/>
      <c r="CJ19" s="14"/>
      <c r="CK19" s="14"/>
      <c r="CL19" s="67"/>
    </row>
    <row r="20" ht="8.25" customHeight="1">
      <c r="A20" s="1"/>
      <c r="B20" s="60"/>
      <c r="C20" s="60"/>
      <c r="D20" s="1"/>
      <c r="E20" s="61"/>
      <c r="F20" s="14"/>
      <c r="G20" s="14"/>
      <c r="H20" s="14"/>
      <c r="I20" s="14"/>
      <c r="J20" s="14"/>
      <c r="K20" s="14"/>
      <c r="L20" s="14"/>
      <c r="M20" s="14"/>
      <c r="N20" s="14"/>
      <c r="O20" s="14"/>
      <c r="P20" s="14"/>
      <c r="Q20" s="14"/>
      <c r="R20" s="62"/>
      <c r="S20" s="46"/>
      <c r="T20" s="61"/>
      <c r="U20" s="14"/>
      <c r="V20" s="14"/>
      <c r="W20" s="14"/>
      <c r="X20" s="14"/>
      <c r="Y20" s="14"/>
      <c r="Z20" s="14"/>
      <c r="AA20" s="14"/>
      <c r="AB20" s="14"/>
      <c r="AC20" s="14"/>
      <c r="AD20" s="14"/>
      <c r="AE20" s="14"/>
      <c r="AF20" s="62"/>
      <c r="AG20" s="54"/>
      <c r="AH20" s="44"/>
      <c r="BJ20" s="40"/>
      <c r="BK20" s="47"/>
      <c r="BL20" s="75">
        <v>0.5</v>
      </c>
      <c r="BM20" s="7"/>
      <c r="BN20" s="64"/>
      <c r="BO20" s="76" t="s">
        <v>34</v>
      </c>
      <c r="BP20" s="7"/>
      <c r="BQ20" s="7"/>
      <c r="BR20" s="7"/>
      <c r="BS20" s="7"/>
      <c r="BT20" s="7"/>
      <c r="BU20" s="7"/>
      <c r="BV20" s="7"/>
      <c r="BW20" s="7"/>
      <c r="BX20" s="7"/>
      <c r="BY20" s="7"/>
      <c r="BZ20" s="7"/>
      <c r="CA20" s="7"/>
      <c r="CB20" s="7"/>
      <c r="CC20" s="64"/>
      <c r="CD20" s="75" t="s">
        <v>32</v>
      </c>
      <c r="CE20" s="7"/>
      <c r="CF20" s="7"/>
      <c r="CG20" s="7"/>
      <c r="CH20" s="7"/>
      <c r="CJ20" s="66">
        <f>SWITCH(CD20,"F/F",SWITCH(BL20,0.5,$L$16-1,1,$L$16,2,$L$16+1,4,$L$16+2,$L$16+BL20/8+2),"F/M",SWITCH(BL20,0.5,$L$16-2,1,$L$16-1,2,$L$16,4,$L$16+1,$L$16+BL20/8+1),"F/D",SWITCH(BL20,0.5,$L$16-3,1,$L$16-2,2,$L$16-1,4,$L$16,$L$16+BL20/8),"M/F",SWITCH(BL20,0.5,$L$22,1,$L$22+1,$L$22+BL20),"M/M",SWITCH(BL20,0.5,$L$22-1,1,$L$22,$L$22+BL20-1),"M/D",SWITCH(BL20,0.5,$L$22-2,1,$L$22-1,$L$22+BL20-2),"M/MD",SWITCH(BL20,0.5,$L$22-3,1,$L$22-2,2,$L$22-1,$L$22+BL20/2-2),"F/F HT",SWITCH(BL20,0.5,$L$28-1,1,$L$28,2,$L$28+1,4,$L$28+2,$L$28+BL20/8+2),"F/M HT",SWITCH(BL20,0.5,$L$28-2,1,$L$28-1,2,$L$28,4,$L$28+1,$L$28+BL20/8+1),"F/D HT",SWITCH(BL20,0.5,$L$28-3,1,$L$28-2,2,$L$28-1,4,$L$28,$L$28+BL20/8),"M/F HT",SWITCH(BL20,0.5,$L$28-1,1,$L$28,$L$28+BL20/2),"M/M HT",SWITCH(BL20,0.5,$L$28-2,1,$L$28-1,$L$28+BL20/2-1),"M/D HT",SWITCH(BL20,0.5,$L$28-3,1,$L$28-2,$L$28+BL20/2-2),"M/MD HT",SWITCH(BL20,0.5,$L$28-4,1,$L$28-3,2,$L$28-2,$L$28+BL20/4-2),"")+(SWITCH(CM20,"A",4,"B",$BF$64,"C","","D",3,"E",1,"G",4,"H",1,"L",0,"M",$AD$92,"S",$BF$66,"T",$AD$132,"U",3,"V",2,"R",1,"")+SWITCH(CN20,"A",4,"B",$BF$64,"C","","D",3,"E",1,"G",4,"H",1,"L",0,"M",$AD$92,"S",$BF$66,"T",$AD$132,"U",3,"V",2,"R",1,"")+SWITCH(CO20,"A",4,"B",$BF$64,"C","","D",3,"E",1,"G",4,"H",1,"L",0,"M",$AD$92,"S",$BF$66,"T",$AD$132,"U",3,"V",2,"R",1,""))</f>
        <v>17</v>
      </c>
      <c r="CK20" s="7"/>
      <c r="CL20" s="67"/>
      <c r="CM20" s="77" t="s">
        <v>35</v>
      </c>
      <c r="CN20" s="69"/>
      <c r="CO20" s="69"/>
      <c r="CP20" s="68"/>
    </row>
    <row r="21" ht="8.25" customHeight="1">
      <c r="A21" s="1"/>
      <c r="B21" s="60"/>
      <c r="C21" s="60"/>
      <c r="D21" s="1"/>
      <c r="E21" s="1"/>
      <c r="F21" s="40"/>
      <c r="G21" s="40"/>
      <c r="H21" s="40"/>
      <c r="I21" s="40"/>
      <c r="J21" s="40"/>
      <c r="K21" s="40"/>
      <c r="L21" s="40"/>
      <c r="M21" s="40"/>
      <c r="N21" s="40"/>
      <c r="O21" s="40"/>
      <c r="P21" s="40"/>
      <c r="Q21" s="40"/>
      <c r="R21" s="40"/>
      <c r="S21" s="40"/>
      <c r="T21" s="78"/>
      <c r="U21" s="78"/>
      <c r="V21" s="78"/>
      <c r="W21" s="78"/>
      <c r="X21" s="78"/>
      <c r="Y21" s="78"/>
      <c r="Z21" s="40"/>
      <c r="AA21" s="40"/>
      <c r="AB21" s="40"/>
      <c r="AC21" s="40"/>
      <c r="AD21" s="40"/>
      <c r="AE21" s="40"/>
      <c r="AF21" s="40"/>
      <c r="AG21" s="54"/>
      <c r="AH21" s="44"/>
      <c r="BJ21" s="40"/>
      <c r="BK21" s="47"/>
      <c r="BL21" s="14"/>
      <c r="BM21" s="14"/>
      <c r="BN21" s="64"/>
      <c r="BO21" s="14"/>
      <c r="BP21" s="14"/>
      <c r="BQ21" s="14"/>
      <c r="BR21" s="14"/>
      <c r="BS21" s="14"/>
      <c r="BT21" s="14"/>
      <c r="BU21" s="14"/>
      <c r="BV21" s="14"/>
      <c r="BW21" s="14"/>
      <c r="BX21" s="14"/>
      <c r="BY21" s="14"/>
      <c r="BZ21" s="14"/>
      <c r="CA21" s="14"/>
      <c r="CB21" s="14"/>
      <c r="CC21" s="64"/>
      <c r="CJ21" s="14"/>
      <c r="CK21" s="14"/>
      <c r="CL21" s="67"/>
    </row>
    <row r="22" ht="8.25" customHeight="1">
      <c r="A22" s="1"/>
      <c r="B22" s="29"/>
      <c r="D22" s="1"/>
      <c r="E22" s="79" t="s">
        <v>36</v>
      </c>
      <c r="F22" s="7"/>
      <c r="G22" s="7"/>
      <c r="H22" s="7"/>
      <c r="I22" s="7"/>
      <c r="J22" s="7"/>
      <c r="K22" s="7"/>
      <c r="L22" s="80">
        <f>rounddown(switch($B$24,-80,1,-70,2,-60,3,-50,4,-40,5,-30,6,-20,7,-15,8,-10,9,0,10,10,11,20,12,30,13,45,14,60,15,80,16,$B$24/25+13),0)</f>
        <v>20</v>
      </c>
      <c r="M22" s="7"/>
      <c r="N22" s="7"/>
      <c r="O22" s="7"/>
      <c r="P22" s="7"/>
      <c r="Q22" s="7"/>
      <c r="R22" s="32"/>
      <c r="S22" s="46"/>
      <c r="T22" s="73" t="s">
        <v>37</v>
      </c>
      <c r="U22" s="7"/>
      <c r="V22" s="7"/>
      <c r="W22" s="7"/>
      <c r="X22" s="7"/>
      <c r="Y22" s="7"/>
      <c r="Z22" s="81">
        <f>L22</f>
        <v>20</v>
      </c>
      <c r="AA22" s="7"/>
      <c r="AB22" s="7"/>
      <c r="AC22" s="7"/>
      <c r="AD22" s="7"/>
      <c r="AE22" s="7"/>
      <c r="AF22" s="32"/>
      <c r="AG22" s="54"/>
      <c r="AH22" s="44"/>
      <c r="BJ22" s="40"/>
      <c r="BK22" s="47"/>
      <c r="BL22" s="75">
        <v>2.0</v>
      </c>
      <c r="BM22" s="7"/>
      <c r="BN22" s="64"/>
      <c r="BO22" s="76" t="s">
        <v>38</v>
      </c>
      <c r="BP22" s="7"/>
      <c r="BQ22" s="7"/>
      <c r="BR22" s="7"/>
      <c r="BS22" s="7"/>
      <c r="BT22" s="7"/>
      <c r="BU22" s="7"/>
      <c r="BV22" s="7"/>
      <c r="BW22" s="7"/>
      <c r="BX22" s="7"/>
      <c r="BY22" s="7"/>
      <c r="BZ22" s="7"/>
      <c r="CA22" s="7"/>
      <c r="CB22" s="7"/>
      <c r="CC22" s="64"/>
      <c r="CD22" s="75" t="s">
        <v>39</v>
      </c>
      <c r="CE22" s="7"/>
      <c r="CF22" s="7"/>
      <c r="CG22" s="7"/>
      <c r="CH22" s="7"/>
      <c r="CJ22" s="66">
        <f>SWITCH(CD22,"F/F",SWITCH(BL22,0.5,$L$16-1,1,$L$16,2,$L$16+1,4,$L$16+2,$L$16+BL22/8+2),"F/M",SWITCH(BL22,0.5,$L$16-2,1,$L$16-1,2,$L$16,4,$L$16+1,$L$16+BL22/8+1),"F/D",SWITCH(BL22,0.5,$L$16-3,1,$L$16-2,2,$L$16-1,4,$L$16,$L$16+BL22/8),"M/F",SWITCH(BL22,0.5,$L$22,1,$L$22+1,$L$22+BL22),"M/M",SWITCH(BL22,0.5,$L$22-1,1,$L$22,$L$22+BL22-1),"M/D",SWITCH(BL22,0.5,$L$22-2,1,$L$22-1,$L$22+BL22-2),"M/MD",SWITCH(BL22,0.5,$L$22-3,1,$L$22-2,2,$L$22-1,$L$22+BL22/2-2),"F/F HT",SWITCH(BL22,0.5,$L$28-1,1,$L$28,2,$L$28+1,4,$L$28+2,$L$28+BL22/8+2),"F/M HT",SWITCH(BL22,0.5,$L$28-2,1,$L$28-1,2,$L$28,4,$L$28+1,$L$28+BL22/8+1),"F/D HT",SWITCH(BL22,0.5,$L$28-3,1,$L$28-2,2,$L$28-1,4,$L$28,$L$28+BL22/8),"M/F HT",SWITCH(BL22,0.5,$L$28-1,1,$L$28,$L$28+BL22/2),"M/M HT",SWITCH(BL22,0.5,$L$28-2,1,$L$28-1,$L$28+BL22/2-1),"M/D HT",SWITCH(BL22,0.5,$L$28-3,1,$L$28-2,$L$28+BL22/2-2),"M/MD HT",SWITCH(BL22,0.5,$L$28-4,1,$L$28-3,2,$L$28-2,$L$28+BL22/4-2),"")+(SWITCH(CM22,"A",4,"B",$BF$64,"C","","D",3,"E",1,"G",4,"H",1,"L",0,"M",$AD$92,"S",$BF$66,"T",$AD$132,"U",3,"V",2,"R",1,"")+SWITCH(CN22,"A",4,"B",$BF$64,"C","","D",3,"E",1,"G",4,"H",1,"L",0,"M",$AD$92,"S",$BF$66,"T",$AD$132,"U",3,"V",2,"R",1,"")+SWITCH(CO22,"A",4,"B",$BF$64,"C","","D",3,"E",1,"G",4,"H",1,"L",0,"M",$AD$92,"S",$BF$66,"T",$AD$132,"U",3,"V",2,"R",1,""))</f>
        <v>19</v>
      </c>
      <c r="CK22" s="7"/>
      <c r="CL22" s="67"/>
      <c r="CM22" s="68"/>
      <c r="CN22" s="68"/>
      <c r="CO22" s="68"/>
      <c r="CP22" s="68"/>
    </row>
    <row r="23" ht="8.25" customHeight="1">
      <c r="A23" s="1"/>
      <c r="D23" s="1"/>
      <c r="E23" s="44"/>
      <c r="R23" s="45"/>
      <c r="S23" s="46"/>
      <c r="T23" s="44"/>
      <c r="AF23" s="45"/>
      <c r="AG23" s="54"/>
      <c r="AH23" s="44"/>
      <c r="BJ23" s="40"/>
      <c r="BK23" s="47"/>
      <c r="BL23" s="14"/>
      <c r="BM23" s="14"/>
      <c r="BN23" s="64"/>
      <c r="BO23" s="14"/>
      <c r="BP23" s="14"/>
      <c r="BQ23" s="14"/>
      <c r="BR23" s="14"/>
      <c r="BS23" s="14"/>
      <c r="BT23" s="14"/>
      <c r="BU23" s="14"/>
      <c r="BV23" s="14"/>
      <c r="BW23" s="14"/>
      <c r="BX23" s="14"/>
      <c r="BY23" s="14"/>
      <c r="BZ23" s="14"/>
      <c r="CA23" s="14"/>
      <c r="CB23" s="14"/>
      <c r="CC23" s="64"/>
      <c r="CJ23" s="14"/>
      <c r="CK23" s="14"/>
      <c r="CL23" s="67"/>
    </row>
    <row r="24" ht="8.25" customHeight="1">
      <c r="A24" s="1"/>
      <c r="B24" s="48">
        <v>175.0</v>
      </c>
      <c r="D24" s="1"/>
      <c r="E24" s="44"/>
      <c r="R24" s="45"/>
      <c r="S24" s="46"/>
      <c r="T24" s="44"/>
      <c r="AF24" s="45"/>
      <c r="AG24" s="54"/>
      <c r="AH24" s="44"/>
      <c r="BJ24" s="40"/>
      <c r="BK24" s="47"/>
      <c r="BL24" s="75">
        <v>8.0</v>
      </c>
      <c r="BM24" s="7"/>
      <c r="BN24" s="64"/>
      <c r="BO24" s="76" t="s">
        <v>40</v>
      </c>
      <c r="BP24" s="7"/>
      <c r="BQ24" s="7"/>
      <c r="BR24" s="7"/>
      <c r="BS24" s="7"/>
      <c r="BT24" s="7"/>
      <c r="BU24" s="7"/>
      <c r="BV24" s="7"/>
      <c r="BW24" s="7"/>
      <c r="BX24" s="7"/>
      <c r="BY24" s="7"/>
      <c r="BZ24" s="7"/>
      <c r="CA24" s="7"/>
      <c r="CB24" s="7"/>
      <c r="CC24" s="64"/>
      <c r="CD24" s="75" t="s">
        <v>41</v>
      </c>
      <c r="CE24" s="7"/>
      <c r="CF24" s="7"/>
      <c r="CG24" s="7"/>
      <c r="CH24" s="7"/>
      <c r="CJ24" s="66">
        <f>SWITCH(CD24,"F/F",SWITCH(BL24,0.5,$L$16-1,1,$L$16,2,$L$16+1,4,$L$16+2,$L$16+BL24/8+2),"F/M",SWITCH(BL24,0.5,$L$16-2,1,$L$16-1,2,$L$16,4,$L$16+1,$L$16+BL24/8+1),"F/D",SWITCH(BL24,0.5,$L$16-3,1,$L$16-2,2,$L$16-1,4,$L$16,$L$16+BL24/8),"M/F",SWITCH(BL24,0.5,$L$22,1,$L$22+1,$L$22+BL24),"M/M",SWITCH(BL24,0.5,$L$22-1,1,$L$22,$L$22+BL24-1),"M/D",SWITCH(BL24,0.5,$L$22-2,1,$L$22-1,$L$22+BL24-2),"M/MD",SWITCH(BL24,0.5,$L$22-3,1,$L$22-2,2,$L$22-1,$L$22+BL24/2-2),"F/F HT",SWITCH(BL24,0.5,$L$28-1,1,$L$28,2,$L$28+1,4,$L$28+2,$L$28+BL24/8+2),"F/M HT",SWITCH(BL24,0.5,$L$28-2,1,$L$28-1,2,$L$28,4,$L$28+1,$L$28+BL24/8+1),"F/D HT",SWITCH(BL24,0.5,$L$28-3,1,$L$28-2,2,$L$28-1,4,$L$28,$L$28+BL24/8),"M/F HT",SWITCH(BL24,0.5,$L$28-1,1,$L$28,$L$28+BL24/2),"M/M HT",SWITCH(BL24,0.5,$L$28-2,1,$L$28-1,$L$28+BL24/2-1),"M/D HT",SWITCH(BL24,0.5,$L$28-3,1,$L$28-2,$L$28+BL24/2-2),"M/MD HT",SWITCH(BL24,0.5,$L$28-4,1,$L$28-3,2,$L$28-2,$L$28+BL24/4-2),"")+(SWITCH(CM24,"A",4,"B",$BF$64,"C","","D",3,"E",1,"G",4,"H",1,"L",0,"M",$AD$92,"S",$BF$66,"T",$AD$132,"U",3,"V",2,"R",1,"")+SWITCH(CN24,"A",4,"B",$BF$64,"C","","D",3,"E",1,"G",4,"H",1,"L",0,"M",$AD$92,"S",$BF$66,"T",$AD$132,"U",3,"V",2,"R",1,"")+SWITCH(CO24,"A",4,"B",$BF$64,"C","","D",3,"E",1,"G",4,"H",1,"L",0,"M",$AD$92,"S",$BF$66,"T",$AD$132,"U",3,"V",2,"R",1,""))</f>
        <v>19</v>
      </c>
      <c r="CK24" s="7"/>
      <c r="CL24" s="67"/>
      <c r="CM24" s="68"/>
      <c r="CN24" s="69"/>
      <c r="CO24" s="69"/>
      <c r="CP24" s="68"/>
    </row>
    <row r="25" ht="8.25" customHeight="1">
      <c r="A25" s="1"/>
      <c r="B25" s="14"/>
      <c r="C25" s="14"/>
      <c r="D25" s="1"/>
      <c r="E25" s="44"/>
      <c r="R25" s="45"/>
      <c r="S25" s="46"/>
      <c r="T25" s="44"/>
      <c r="AF25" s="45"/>
      <c r="AG25" s="54"/>
      <c r="AH25" s="44"/>
      <c r="BJ25" s="40"/>
      <c r="BK25" s="47"/>
      <c r="BL25" s="14"/>
      <c r="BM25" s="14"/>
      <c r="BN25" s="64"/>
      <c r="BO25" s="14"/>
      <c r="BP25" s="14"/>
      <c r="BQ25" s="14"/>
      <c r="BR25" s="14"/>
      <c r="BS25" s="14"/>
      <c r="BT25" s="14"/>
      <c r="BU25" s="14"/>
      <c r="BV25" s="14"/>
      <c r="BW25" s="14"/>
      <c r="BX25" s="14"/>
      <c r="BY25" s="14"/>
      <c r="BZ25" s="14"/>
      <c r="CA25" s="14"/>
      <c r="CB25" s="14"/>
      <c r="CC25" s="64"/>
      <c r="CJ25" s="14"/>
      <c r="CK25" s="14"/>
      <c r="CL25" s="67"/>
    </row>
    <row r="26" ht="8.25" customHeight="1">
      <c r="A26" s="1"/>
      <c r="B26" s="60"/>
      <c r="C26" s="60"/>
      <c r="D26" s="1"/>
      <c r="E26" s="61"/>
      <c r="F26" s="14"/>
      <c r="G26" s="14"/>
      <c r="H26" s="14"/>
      <c r="I26" s="14"/>
      <c r="J26" s="14"/>
      <c r="K26" s="14"/>
      <c r="L26" s="14"/>
      <c r="M26" s="14"/>
      <c r="N26" s="14"/>
      <c r="O26" s="14"/>
      <c r="P26" s="14"/>
      <c r="Q26" s="14"/>
      <c r="R26" s="62"/>
      <c r="S26" s="46"/>
      <c r="T26" s="61"/>
      <c r="U26" s="14"/>
      <c r="V26" s="14"/>
      <c r="W26" s="14"/>
      <c r="X26" s="14"/>
      <c r="Y26" s="14"/>
      <c r="Z26" s="14"/>
      <c r="AA26" s="14"/>
      <c r="AB26" s="14"/>
      <c r="AC26" s="14"/>
      <c r="AD26" s="14"/>
      <c r="AE26" s="14"/>
      <c r="AF26" s="62"/>
      <c r="AG26" s="54"/>
      <c r="AH26" s="44"/>
      <c r="BJ26" s="40"/>
      <c r="BK26" s="47"/>
      <c r="BL26" s="82">
        <v>24.0</v>
      </c>
      <c r="BM26" s="7"/>
      <c r="BN26" s="64"/>
      <c r="BO26" s="76" t="s">
        <v>42</v>
      </c>
      <c r="BP26" s="7"/>
      <c r="BQ26" s="7"/>
      <c r="BR26" s="7"/>
      <c r="BS26" s="7"/>
      <c r="BT26" s="7"/>
      <c r="BU26" s="7"/>
      <c r="BV26" s="7"/>
      <c r="BW26" s="7"/>
      <c r="BX26" s="7"/>
      <c r="BY26" s="7"/>
      <c r="BZ26" s="7"/>
      <c r="CA26" s="7"/>
      <c r="CB26" s="7"/>
      <c r="CC26" s="64"/>
      <c r="CD26" s="75" t="s">
        <v>32</v>
      </c>
      <c r="CE26" s="7"/>
      <c r="CF26" s="7"/>
      <c r="CG26" s="7"/>
      <c r="CH26" s="7"/>
      <c r="CJ26" s="66">
        <f>SWITCH(CD26,"F/F",SWITCH(BL26,0.5,$L$16-1,1,$L$16,2,$L$16+1,4,$L$16+2,$L$16+BL26/8+2),"F/M",SWITCH(BL26+2,0.5,$L$16-2,1,$L$16-1,2,$L$16,4,$L$16+1,$L$16+BL26/8+1),"F/D",SWITCH(BL26,0.5,$L$16-3,1,$L$16-2,2,$L$16-1,4,$L$16,$L$16+BL26/8),"M/F",SWITCH(BL26,0.5,$L$22,1,$L$22+1,$L$22+BL26),"M/M",SWITCH(BL26,0.5,$L$22-1,1,$L$22,$L$22+BL26-1),"M/D",SWITCH(BL26,0.5,$L$22-2,1,$L$22-1,$L$22+BL26-2),"M/MD",SWITCH(BL26,0.5,$L$22-3,1,$L$22-2,2,$L$22-1,$L$22+BL26-2),"F/F HT",SWITCH(BL26,0.5,$L$28-1,1,$L$28,2,$L$28+1,4,$L$28+2,$L$28+BL26/8+2),"F/M HT",SWITCH(BL26,0.5,$L$28-2,1,$L$28-1,2,$L$28,4,$L$28+1,$L$28+BL26/8+1),"F/D HT",SWITCH(BL26,0.5,$L$28-3,1,$L$28-2,2,$L$28-1,4,$L$28,$L$28+BL26/8),"M/F HT",SWITCH(BL26,0.5,$L$28-1,1,$L$28,$L$28+BL26/2),"M/M HT",SWITCH(BL26,0.5,$L$28-2,1,$L$28-1,$L$28+BL26/2-1),"M/D HT",SWITCH(BL26,0.5,$L$28-3,1,$L$28-2,$L$28+BL26/2-2),"M/MD HT",SWITCH(BL26,0.5,$L$28-4,1,$L$28-3,2,$L$28-2,$L$28+BL26/4-2),"")+(SWITCH(CM26,"A",4,"B",$BF$64,"C","","D",3,"E",1,"G",4,"H",1,"L",0,"M",$AD$92,"S",$BF$66,"T",$AD$132,"U",3,"V",2,"R",1,"")+SWITCH(CN26,"A",4,"B",$BF$64,"C","","D",3,"E",1,"G",4,"H",1,"L",0,"M",$AD$92,"S",$BF$66,"T",$AD$132,"U",3,"V",2,"R",1,"")+SWITCH(CO26,"A",4,"B",$BF$64,"C","","D",3,"E",1,"G",4,"H",1,"L",0,"M",$AD$92,"S",$BF$66,"T",$AD$132,"U",3,"V",2,"R",1,""))</f>
        <v>20</v>
      </c>
      <c r="CK26" s="7"/>
      <c r="CL26" s="67"/>
      <c r="CM26" s="68"/>
      <c r="CN26" s="68"/>
      <c r="CO26" s="68"/>
      <c r="CP26" s="68"/>
    </row>
    <row r="27" ht="8.25" customHeight="1">
      <c r="A27" s="1"/>
      <c r="B27" s="60"/>
      <c r="C27" s="60"/>
      <c r="D27" s="1"/>
      <c r="E27" s="1"/>
      <c r="F27" s="40"/>
      <c r="G27" s="40"/>
      <c r="H27" s="40"/>
      <c r="I27" s="40"/>
      <c r="J27" s="40"/>
      <c r="K27" s="40"/>
      <c r="L27" s="40"/>
      <c r="M27" s="40"/>
      <c r="N27" s="40"/>
      <c r="O27" s="40"/>
      <c r="P27" s="40"/>
      <c r="Q27" s="40"/>
      <c r="R27" s="40"/>
      <c r="S27" s="40"/>
      <c r="T27" s="78"/>
      <c r="U27" s="78"/>
      <c r="V27" s="78"/>
      <c r="W27" s="78"/>
      <c r="X27" s="78"/>
      <c r="Y27" s="78"/>
      <c r="Z27" s="83"/>
      <c r="AA27" s="83"/>
      <c r="AB27" s="83"/>
      <c r="AC27" s="83"/>
      <c r="AD27" s="83"/>
      <c r="AE27" s="83"/>
      <c r="AF27" s="83"/>
      <c r="AG27" s="54"/>
      <c r="AH27" s="44"/>
      <c r="BJ27" s="40"/>
      <c r="BK27" s="47"/>
      <c r="BL27" s="14"/>
      <c r="BM27" s="14"/>
      <c r="BN27" s="64"/>
      <c r="BO27" s="14"/>
      <c r="BP27" s="14"/>
      <c r="BQ27" s="14"/>
      <c r="BR27" s="14"/>
      <c r="BS27" s="14"/>
      <c r="BT27" s="14"/>
      <c r="BU27" s="14"/>
      <c r="BV27" s="14"/>
      <c r="BW27" s="14"/>
      <c r="BX27" s="14"/>
      <c r="BY27" s="14"/>
      <c r="BZ27" s="14"/>
      <c r="CA27" s="14"/>
      <c r="CB27" s="14"/>
      <c r="CC27" s="64"/>
      <c r="CJ27" s="14"/>
      <c r="CK27" s="14"/>
      <c r="CL27" s="67"/>
    </row>
    <row r="28" ht="8.25" customHeight="1">
      <c r="A28" s="1"/>
      <c r="B28" s="29"/>
      <c r="D28" s="1"/>
      <c r="E28" s="84" t="s">
        <v>43</v>
      </c>
      <c r="F28" s="7"/>
      <c r="G28" s="7"/>
      <c r="H28" s="7"/>
      <c r="I28" s="7"/>
      <c r="J28" s="7"/>
      <c r="K28" s="7"/>
      <c r="L28" s="85">
        <f>rounddown(switch($B$30,-80,1,-70,2,-60,3,-50,4,-40,5,-30,6,-20,7,-15,8,-10,9,0,10,10,11,20,12,30,13,45,14,60,15,80,16,$B$30/25+13),0)</f>
        <v>18</v>
      </c>
      <c r="M28" s="7"/>
      <c r="N28" s="7"/>
      <c r="O28" s="7"/>
      <c r="P28" s="7"/>
      <c r="Q28" s="7"/>
      <c r="R28" s="32"/>
      <c r="S28" s="46"/>
      <c r="T28" s="86" t="s">
        <v>44</v>
      </c>
      <c r="U28" s="7"/>
      <c r="V28" s="7"/>
      <c r="W28" s="7"/>
      <c r="X28" s="7"/>
      <c r="Y28" s="7"/>
      <c r="Z28" s="87">
        <f>L28</f>
        <v>18</v>
      </c>
      <c r="AA28" s="7"/>
      <c r="AB28" s="7"/>
      <c r="AC28" s="88" t="s">
        <v>21</v>
      </c>
      <c r="AD28" s="87">
        <f>L28</f>
        <v>18</v>
      </c>
      <c r="AE28" s="7"/>
      <c r="AF28" s="32"/>
      <c r="AG28" s="38"/>
      <c r="AH28" s="44"/>
      <c r="BJ28" s="40"/>
      <c r="BK28" s="47"/>
      <c r="BL28" s="75">
        <v>2.0</v>
      </c>
      <c r="BM28" s="7"/>
      <c r="BN28" s="64"/>
      <c r="BO28" s="76" t="s">
        <v>45</v>
      </c>
      <c r="BP28" s="7"/>
      <c r="BQ28" s="7"/>
      <c r="BR28" s="7"/>
      <c r="BS28" s="7"/>
      <c r="BT28" s="7"/>
      <c r="BU28" s="7"/>
      <c r="BV28" s="7"/>
      <c r="BW28" s="7"/>
      <c r="BX28" s="7"/>
      <c r="BY28" s="7"/>
      <c r="BZ28" s="7"/>
      <c r="CA28" s="7"/>
      <c r="CB28" s="7"/>
      <c r="CC28" s="64"/>
      <c r="CD28" s="75" t="s">
        <v>46</v>
      </c>
      <c r="CE28" s="7"/>
      <c r="CF28" s="7"/>
      <c r="CG28" s="7"/>
      <c r="CH28" s="7"/>
      <c r="CJ28" s="66">
        <f>SWITCH(CD28,"F/F",SWITCH(BL28,0.5,$L$16-1,1,$L$16,2,$L$16+1,4,$L$16+2,$L$16+BL28/8+2),"F/M",SWITCH(BL28,0.5,$L$16-2,1,$L$16-1,2,$L$16,4,$L$16+1,$L$16+BL28/8+1),"F/D",SWITCH(BL28,0.5,$L$16-3,1,$L$16-2,2,$L$16-1,4,$L$16,$L$16+BL28/8),"M/F",SWITCH(BL28,0.5,$L$22,1,$L$22+1,$L$22+BL28),"M/M",SWITCH(BL28,0.5,$L$22-1,1,$L$22,$L$22+BL28-1),"M/D",SWITCH(BL28,0.5,$L$22-2,1,$L$22-1,$L$22+BL28-2),"M/MD",SWITCH(BL28,0.5,$L$22-3,1,$L$22-2,2,$L$22-1,$L$22+BL28/2-2),"F/F HT",SWITCH(BL28,0.5,$L$28-1,1,$L$28,2,$L$28+1,4,$L$28+2,$L$28+BL28/8+2),"F/M HT",SWITCH(BL28,0.5,$L$28-2,1,$L$28-1,2,$L$28,4,$L$28+1,$L$28+BL28/8+1),"F/D HT",SWITCH(BL28,0.5,$L$28-3,1,$L$28-2,2,$L$28-1,4,$L$28,$L$28+BL28/8),"M/F HT",SWITCH(BL28,0.5,$L$28-1,1,$L$28,$L$28+BL28/2),"M/M HT",SWITCH(BL28,0.5,$L$28-2,1,$L$28-1,$L$28+BL28/2-1),"M/D HT",SWITCH(BL28,0.5,$L$28-3,1,$L$28-2,$L$28+BL28/2-2),"M/MD HT",SWITCH(BL28,0.5,$L$28-4,1,$L$28-3,2,$L$28-2,$L$28+BL28/4-2),"")+(SWITCH(CM28,"A",4,"B",$BF$64,"C","","D",3,"E",1,"G",4,"H",1,"L",0,"M",$AD$92,"S",$BF$66,"T",$AD$132,"U",3,"V",2,"R",1,"")+SWITCH(CN28,"A",4,"B",$BF$64,"C","","D",3,"E",1,"G",4,"H",1,"L",0,"M",$AD$92,"S",$BF$66,"T",$AD$132,"U",3,"V",2,"R",1,"")+SWITCH(CO28,"A",4,"B",$BF$64,"C","","D",3,"E",1,"G",4,"H",1,"L",0,"M",$AD$92,"S",$BF$66,"T",$AD$132,"U",3,"V",2,"R",1,""))</f>
        <v>17</v>
      </c>
      <c r="CK28" s="7"/>
      <c r="CL28" s="67"/>
      <c r="CM28" s="68"/>
      <c r="CN28" s="69"/>
      <c r="CO28" s="69"/>
      <c r="CP28" s="68"/>
    </row>
    <row r="29" ht="8.25" customHeight="1">
      <c r="A29" s="1"/>
      <c r="D29" s="1"/>
      <c r="E29" s="44"/>
      <c r="R29" s="45"/>
      <c r="S29" s="46"/>
      <c r="T29" s="44"/>
      <c r="AF29" s="45"/>
      <c r="AG29" s="38"/>
      <c r="AH29" s="44"/>
      <c r="BJ29" s="40"/>
      <c r="BK29" s="47"/>
      <c r="BL29" s="14"/>
      <c r="BM29" s="14"/>
      <c r="BN29" s="64"/>
      <c r="BO29" s="14"/>
      <c r="BP29" s="14"/>
      <c r="BQ29" s="14"/>
      <c r="BR29" s="14"/>
      <c r="BS29" s="14"/>
      <c r="BT29" s="14"/>
      <c r="BU29" s="14"/>
      <c r="BV29" s="14"/>
      <c r="BW29" s="14"/>
      <c r="BX29" s="14"/>
      <c r="BY29" s="14"/>
      <c r="BZ29" s="14"/>
      <c r="CA29" s="14"/>
      <c r="CB29" s="14"/>
      <c r="CC29" s="64"/>
      <c r="CJ29" s="14"/>
      <c r="CK29" s="14"/>
      <c r="CL29" s="67"/>
    </row>
    <row r="30" ht="8.25" customHeight="1">
      <c r="A30" s="1"/>
      <c r="B30" s="48">
        <v>125.0</v>
      </c>
      <c r="D30" s="1"/>
      <c r="E30" s="44"/>
      <c r="R30" s="45"/>
      <c r="S30" s="46"/>
      <c r="T30" s="44"/>
      <c r="AF30" s="45"/>
      <c r="AG30" s="38"/>
      <c r="AH30" s="44"/>
      <c r="BJ30" s="40"/>
      <c r="BK30" s="47"/>
      <c r="BL30" s="82">
        <v>4.0</v>
      </c>
      <c r="BM30" s="7"/>
      <c r="BN30" s="64"/>
      <c r="BO30" s="76" t="s">
        <v>47</v>
      </c>
      <c r="BP30" s="7"/>
      <c r="BQ30" s="7"/>
      <c r="BR30" s="7"/>
      <c r="BS30" s="7"/>
      <c r="BT30" s="7"/>
      <c r="BU30" s="7"/>
      <c r="BV30" s="7"/>
      <c r="BW30" s="7"/>
      <c r="BX30" s="7"/>
      <c r="BY30" s="7"/>
      <c r="BZ30" s="7"/>
      <c r="CA30" s="7"/>
      <c r="CB30" s="7"/>
      <c r="CC30" s="64"/>
      <c r="CD30" s="75" t="s">
        <v>46</v>
      </c>
      <c r="CE30" s="7"/>
      <c r="CF30" s="7"/>
      <c r="CG30" s="7"/>
      <c r="CH30" s="7"/>
      <c r="CJ30" s="66">
        <f>SWITCH(CD30,"F/F",SWITCH(BL30,0.5,$L$16-1,1,$L$16,2,$L$16+1,4,$L$16+2,$L$16+BL30/8+2),"F/M",SWITCH(BL30,0.5,$L$16-2,1,$L$16-1,2,$L$16,4,$L$16+1,$L$16+BL30/8+1),"F/D",SWITCH(BL30,0.5,$L$16-3,1,$L$16-2,2,$L$16-1,4,$L$16,$L$16+BL30/8),"M/F",SWITCH(BL30,0.5,$L$22,1,$L$22+1,$L$22+BL30),"M/M",SWITCH(BL30,0.5,$L$22-1,1,$L$22,$L$22+BL30-1),"M/D",SWITCH(BL30,0.5,$L$22-2,1,$L$22-1,$L$22+BL30-2),"M/MD",SWITCH(BL30,0.5,$L$22-3,1,$L$22-2,2,$L$22-1,$L$22+BL30/2-2),"F/F HT",SWITCH(BL30,0.5,$L$28-1,1,$L$28,2,$L$28+1,4,$L$28+2,$L$28+BL30/8+2),"F/M HT",SWITCH(BL30,0.5,$L$28-2,1,$L$28-1,2,$L$28,4,$L$28+1,$L$28+BL30/8+1),"F/D HT",SWITCH(BL30,0.5,$L$28-3,1,$L$28-2,2,$L$28-1,4,$L$28,$L$28+BL30/8),"M/F HT",SWITCH(BL30,0.5,$L$28-1,1,$L$28,$L$28+BL30/2),"M/M HT",SWITCH(BL30,0.5,$L$28-2,1,$L$28-1,$L$28+BL30/2-1),"M/D HT",SWITCH(BL30,0.5,$L$28-3,1,$L$28-2,$L$28+BL30/2-2),"M/MD HT",SWITCH(BL30,0.5,$L$28-4,1,$L$28-3,2,$L$28-2,$L$28+BL30/4-2),"")+(SWITCH(CM30,"A",4,"B",$BF$64,"C","","D",3,"E",1,"G",4,"H",1,"L",0,"M",$AD$92,"S",$BF$66,"T",$AD$132,"U",3,"V",2,"R",1,"")+SWITCH(CN30,"A",4,"B",$BF$64,"C","","D",3,"E",1,"G",4,"H",1,"L",0,"M",$AD$92,"S",$BF$66,"T",$AD$132,"U",3,"V",2,"R",1,"")+SWITCH(CO30,"A",4,"B",$BF$64,"C","","D",3,"E",1,"G",4,"H",1,"L",0,"M",$AD$92,"S",$BF$66,"T",$AD$132,"U",3,"V",2,"R",1,""))</f>
        <v>18</v>
      </c>
      <c r="CK30" s="7"/>
      <c r="CL30" s="67"/>
      <c r="CM30" s="68"/>
      <c r="CN30" s="69"/>
      <c r="CO30" s="69"/>
      <c r="CP30" s="68"/>
    </row>
    <row r="31" ht="8.25" customHeight="1">
      <c r="A31" s="1"/>
      <c r="B31" s="14"/>
      <c r="C31" s="14"/>
      <c r="D31" s="1"/>
      <c r="E31" s="44"/>
      <c r="R31" s="45"/>
      <c r="S31" s="46"/>
      <c r="T31" s="44"/>
      <c r="AF31" s="45"/>
      <c r="AG31" s="38"/>
      <c r="AH31" s="44"/>
      <c r="BJ31" s="40"/>
      <c r="BK31" s="47"/>
      <c r="BL31" s="14"/>
      <c r="BM31" s="14"/>
      <c r="BN31" s="64"/>
      <c r="BO31" s="14"/>
      <c r="BP31" s="14"/>
      <c r="BQ31" s="14"/>
      <c r="BR31" s="14"/>
      <c r="BS31" s="14"/>
      <c r="BT31" s="14"/>
      <c r="BU31" s="14"/>
      <c r="BV31" s="14"/>
      <c r="BW31" s="14"/>
      <c r="BX31" s="14"/>
      <c r="BY31" s="14"/>
      <c r="BZ31" s="14"/>
      <c r="CA31" s="14"/>
      <c r="CB31" s="14"/>
      <c r="CC31" s="64"/>
      <c r="CJ31" s="14"/>
      <c r="CK31" s="14"/>
      <c r="CL31" s="67"/>
    </row>
    <row r="32" ht="8.25" customHeight="1">
      <c r="A32" s="1"/>
      <c r="B32" s="89"/>
      <c r="C32" s="89"/>
      <c r="D32" s="1"/>
      <c r="E32" s="61"/>
      <c r="F32" s="14"/>
      <c r="G32" s="14"/>
      <c r="H32" s="14"/>
      <c r="I32" s="14"/>
      <c r="J32" s="14"/>
      <c r="K32" s="14"/>
      <c r="L32" s="14"/>
      <c r="M32" s="14"/>
      <c r="N32" s="14"/>
      <c r="O32" s="14"/>
      <c r="P32" s="14"/>
      <c r="Q32" s="14"/>
      <c r="R32" s="62"/>
      <c r="S32" s="46"/>
      <c r="T32" s="61"/>
      <c r="U32" s="14"/>
      <c r="V32" s="14"/>
      <c r="W32" s="14"/>
      <c r="X32" s="14"/>
      <c r="Y32" s="14"/>
      <c r="Z32" s="14"/>
      <c r="AA32" s="14"/>
      <c r="AB32" s="14"/>
      <c r="AC32" s="14"/>
      <c r="AD32" s="14"/>
      <c r="AE32" s="14"/>
      <c r="AF32" s="62"/>
      <c r="AG32" s="38"/>
      <c r="AH32" s="44"/>
      <c r="BJ32" s="40"/>
      <c r="BK32" s="47"/>
      <c r="BL32" s="75">
        <v>2.0</v>
      </c>
      <c r="BM32" s="7"/>
      <c r="BN32" s="64"/>
      <c r="BO32" s="76" t="s">
        <v>48</v>
      </c>
      <c r="BP32" s="7"/>
      <c r="BQ32" s="7"/>
      <c r="BR32" s="7"/>
      <c r="BS32" s="7"/>
      <c r="BT32" s="7"/>
      <c r="BU32" s="7"/>
      <c r="BV32" s="7"/>
      <c r="BW32" s="7"/>
      <c r="BX32" s="7"/>
      <c r="BY32" s="7"/>
      <c r="BZ32" s="7"/>
      <c r="CA32" s="7"/>
      <c r="CB32" s="7"/>
      <c r="CC32" s="64"/>
      <c r="CD32" s="75" t="s">
        <v>28</v>
      </c>
      <c r="CE32" s="7"/>
      <c r="CF32" s="7"/>
      <c r="CG32" s="7"/>
      <c r="CH32" s="7"/>
      <c r="CJ32" s="66">
        <f>SWITCH(CD32,"F/F",SWITCH(BL32,0.5,$L$16-1,1,$L$16,2,$L$16+1,4,$L$16+2,$L$16+BL32/8+2),"F/M",SWITCH(BL32,0.5,$L$16-2,1,$L$16-1,2,$L$16,4,$L$16+1,$L$16+BL32/8+1),"F/D",SWITCH(BL32,0.5,$L$16-3,1,$L$16-2,2,$L$16-1,4,$L$16,$L$16+BL32/8),"M/F",SWITCH(BL32,0.5,$L$22,1,$L$22+1,$L$22+BL32),"M/M",SWITCH(BL32,0.5,$L$22-1,1,$L$22,$L$22+BL32-1),"M/D",SWITCH(BL32,0.5,$L$22-2,1,$L$22-1,$L$22+BL32-2),"M/MD",SWITCH(BL32,0.5,$L$22-3,1,$L$22-2,2,$L$22-1,$L$22+BL32/2-2),"F/F HT",SWITCH(BL32,0.5,$L$28-1,1,$L$28,2,$L$28+1,4,$L$28+2,$L$28+BL32/8+2),"F/M HT",SWITCH(BL32,0.5,$L$28-2,1,$L$28-1,2,$L$28,4,$L$28+1,$L$28+BL32/8+1),"F/D HT",SWITCH(BL32,0.5,$L$28-3,1,$L$28-2,2,$L$28-1,4,$L$28,$L$28+BL32/8),"M/F HT",SWITCH(BL32,0.5,$L$28-1,1,$L$28,$L$28+BL32/2),"M/M HT",SWITCH(BL32,0.5,$L$28-2,1,$L$28-1,$L$28+BL32/2-1),"M/D HT",SWITCH(BL32,0.5,$L$28-3,1,$L$28-2,$L$28+BL32/2-2),"M/MD HT",SWITCH(BL32,0.5,$L$28-4,1,$L$28-3,2,$L$28-2,$L$28+BL32/4-2),"")+(SWITCH(CM32,"A",4,"B",$BF$64,"C","","D",3,"E",1,"G",4,"H",1,"L",0,"M",$AD$92,"S",$BF$66,"T",$AD$132,"U",3,"V",2,"R",1,"")+SWITCH(CN32,"A",4,"B",$BF$64,"C","","D",3,"E",1,"G",4,"H",1,"L",0,"M",$AD$92,"S",$BF$66,"T",$AD$132,"U",3,"V",2,"R",1,"")+SWITCH(CO32,"A",4,"B",$BF$64,"C","","D",3,"E",1,"G",4,"H",1,"L",0,"M",$AD$92,"S",$BF$66,"T",$AD$132,"U",3,"V",2,"R",1,""))</f>
        <v>24</v>
      </c>
      <c r="CK32" s="7"/>
      <c r="CL32" s="67"/>
      <c r="CM32" s="77" t="s">
        <v>35</v>
      </c>
      <c r="CN32" s="69"/>
      <c r="CO32" s="69"/>
      <c r="CP32" s="68"/>
    </row>
    <row r="33" ht="8.25" customHeight="1">
      <c r="A33" s="1"/>
      <c r="B33" s="89"/>
      <c r="C33" s="89"/>
      <c r="D33" s="1"/>
      <c r="E33" s="1"/>
      <c r="F33" s="40"/>
      <c r="G33" s="40"/>
      <c r="H33" s="40"/>
      <c r="I33" s="40"/>
      <c r="J33" s="40"/>
      <c r="K33" s="40"/>
      <c r="L33" s="40"/>
      <c r="M33" s="40"/>
      <c r="N33" s="40"/>
      <c r="O33" s="40"/>
      <c r="P33" s="40"/>
      <c r="Q33" s="40"/>
      <c r="R33" s="40"/>
      <c r="S33" s="40"/>
      <c r="T33" s="78"/>
      <c r="U33" s="78"/>
      <c r="V33" s="78"/>
      <c r="W33" s="78"/>
      <c r="X33" s="78"/>
      <c r="Y33" s="78"/>
      <c r="Z33" s="27"/>
      <c r="AA33" s="27"/>
      <c r="AB33" s="27"/>
      <c r="AC33" s="27"/>
      <c r="AD33" s="27"/>
      <c r="AE33" s="27"/>
      <c r="AF33" s="27"/>
      <c r="AG33" s="54"/>
      <c r="AH33" s="44"/>
      <c r="BJ33" s="40"/>
      <c r="BK33" s="47"/>
      <c r="BL33" s="14"/>
      <c r="BM33" s="14"/>
      <c r="BN33" s="64"/>
      <c r="BO33" s="14"/>
      <c r="BP33" s="14"/>
      <c r="BQ33" s="14"/>
      <c r="BR33" s="14"/>
      <c r="BS33" s="14"/>
      <c r="BT33" s="14"/>
      <c r="BU33" s="14"/>
      <c r="BV33" s="14"/>
      <c r="BW33" s="14"/>
      <c r="BX33" s="14"/>
      <c r="BY33" s="14"/>
      <c r="BZ33" s="14"/>
      <c r="CA33" s="14"/>
      <c r="CB33" s="14"/>
      <c r="CC33" s="64"/>
      <c r="CJ33" s="14"/>
      <c r="CK33" s="14"/>
      <c r="CL33" s="67"/>
    </row>
    <row r="34" ht="8.25" customHeight="1">
      <c r="A34" s="1"/>
      <c r="B34" s="89"/>
      <c r="C34" s="89"/>
      <c r="D34" s="1"/>
      <c r="E34" s="90" t="s">
        <v>49</v>
      </c>
      <c r="F34" s="7"/>
      <c r="G34" s="7"/>
      <c r="H34" s="7"/>
      <c r="I34" s="7"/>
      <c r="J34" s="7"/>
      <c r="K34" s="7"/>
      <c r="L34" s="7"/>
      <c r="M34" s="7"/>
      <c r="N34" s="32"/>
      <c r="O34" s="91" t="s">
        <v>50</v>
      </c>
      <c r="P34" s="7"/>
      <c r="Q34" s="7"/>
      <c r="R34" s="7"/>
      <c r="S34" s="7"/>
      <c r="T34" s="7"/>
      <c r="U34" s="7"/>
      <c r="V34" s="7"/>
      <c r="W34" s="32"/>
      <c r="X34" s="91" t="s">
        <v>51</v>
      </c>
      <c r="Y34" s="7"/>
      <c r="Z34" s="7"/>
      <c r="AA34" s="7"/>
      <c r="AB34" s="7"/>
      <c r="AC34" s="7"/>
      <c r="AD34" s="7"/>
      <c r="AE34" s="7"/>
      <c r="AF34" s="32"/>
      <c r="AG34" s="54"/>
      <c r="AH34" s="44"/>
      <c r="BJ34" s="40"/>
      <c r="BK34" s="47"/>
      <c r="BL34" s="75">
        <v>2.0</v>
      </c>
      <c r="BM34" s="7"/>
      <c r="BN34" s="64"/>
      <c r="BO34" s="76" t="s">
        <v>52</v>
      </c>
      <c r="BP34" s="7"/>
      <c r="BQ34" s="7"/>
      <c r="BR34" s="7"/>
      <c r="BS34" s="7"/>
      <c r="BT34" s="7"/>
      <c r="BU34" s="7"/>
      <c r="BV34" s="7"/>
      <c r="BW34" s="7"/>
      <c r="BX34" s="7"/>
      <c r="BY34" s="7"/>
      <c r="BZ34" s="7"/>
      <c r="CA34" s="7"/>
      <c r="CB34" s="7"/>
      <c r="CC34" s="64"/>
      <c r="CD34" s="75" t="s">
        <v>28</v>
      </c>
      <c r="CE34" s="7"/>
      <c r="CF34" s="7"/>
      <c r="CG34" s="7"/>
      <c r="CH34" s="7"/>
      <c r="CJ34" s="66">
        <f>SWITCH(CD34,"F/F",SWITCH(BL34,0.5,$L$16-1,1,$L$16,2,$L$16+1,4,$L$16+2,$L$16+BL34/8+2),"F/M",SWITCH(BL34,0.5,$L$16-2,1,$L$16-1,2,$L$16,4,$L$16+1,$L$16+BL34/8+1),"F/D",SWITCH(BL34,0.5,$L$16-3,1,$L$16-2,2,$L$16-1,4,$L$16,$L$16+BL34/8),"M/F",SWITCH(BL34,0.5,$L$22,1,$L$22+1,$L$22+BL34),"M/M",SWITCH(BL34,0.5,$L$22-1,1,$L$22,$L$22+BL34-1),"M/D",SWITCH(BL34,0.5,$L$22-2,1,$L$22-1,$L$22+BL34-2),"M/MD",SWITCH(BL34,0.5,$L$22-3,1,$L$22-2,2,$L$22-1,$L$22+BL34/2-2),"F/F HT",SWITCH(BL34,0.5,$L$28-1,1,$L$28,2,$L$28+1,4,$L$28+2,$L$28+BL34/8+2),"F/M HT",SWITCH(BL34,0.5,$L$28-2,1,$L$28-1,2,$L$28,4,$L$28+1,$L$28+BL34/8+1),"F/D HT",SWITCH(BL34,0.5,$L$28-3,1,$L$28-2,2,$L$28-1,4,$L$28,$L$28+BL34/8),"M/F HT",SWITCH(BL34,0.5,$L$28-1,1,$L$28,$L$28+BL34/2),"M/M HT",SWITCH(BL34,0.5,$L$28-2,1,$L$28-1,$L$28+BL34/2-1),"M/D HT",SWITCH(BL34,0.5,$L$28-3,1,$L$28-2,$L$28+BL34/2-2),"M/MD HT",SWITCH(BL34,0.5,$L$28-4,1,$L$28-3,2,$L$28-2,$L$28+BL34/4-2),"")+(SWITCH(CM34,"A",4,"B",$BF$64,"C","","D",3,"E",1,"G",4,"H",1,"L",0,"M",$AD$92,"S",$BF$66,"T",$AD$132,"U",3,"V",2,"R",1,"")+SWITCH(CN34,"A",4,"B",$BF$64,"C","","D",3,"E",1,"G",4,"H",1,"L",0,"M",$AD$92,"S",$BF$66,"T",$AD$132,"U",3,"V",2,"R",1,"")+SWITCH(CO34,"A",4,"B",$BF$64,"C","","D",3,"E",1,"G",4,"H",1,"L",0,"M",$AD$92,"S",$BF$66,"T",$AD$132,"U",3,"V",2,"R",1,""))</f>
        <v>24</v>
      </c>
      <c r="CK34" s="7"/>
      <c r="CL34" s="67"/>
      <c r="CM34" s="77" t="s">
        <v>35</v>
      </c>
      <c r="CN34" s="69"/>
      <c r="CO34" s="69"/>
      <c r="CP34" s="68"/>
    </row>
    <row r="35" ht="8.25" customHeight="1">
      <c r="A35" s="1"/>
      <c r="B35" s="89"/>
      <c r="C35" s="89"/>
      <c r="D35" s="1"/>
      <c r="E35" s="44"/>
      <c r="N35" s="45"/>
      <c r="O35" s="44"/>
      <c r="W35" s="45"/>
      <c r="X35" s="44"/>
      <c r="AF35" s="45"/>
      <c r="AG35" s="54"/>
      <c r="AH35" s="44"/>
      <c r="BJ35" s="40"/>
      <c r="BK35" s="47"/>
      <c r="BL35" s="14"/>
      <c r="BM35" s="14"/>
      <c r="BN35" s="64"/>
      <c r="BO35" s="14"/>
      <c r="BP35" s="14"/>
      <c r="BQ35" s="14"/>
      <c r="BR35" s="14"/>
      <c r="BS35" s="14"/>
      <c r="BT35" s="14"/>
      <c r="BU35" s="14"/>
      <c r="BV35" s="14"/>
      <c r="BW35" s="14"/>
      <c r="BX35" s="14"/>
      <c r="BY35" s="14"/>
      <c r="BZ35" s="14"/>
      <c r="CA35" s="14"/>
      <c r="CB35" s="14"/>
      <c r="CC35" s="64"/>
      <c r="CJ35" s="14"/>
      <c r="CK35" s="14"/>
      <c r="CL35" s="67"/>
    </row>
    <row r="36" ht="8.25" customHeight="1">
      <c r="A36" s="1"/>
      <c r="B36" s="89"/>
      <c r="C36" s="89"/>
      <c r="D36" s="1"/>
      <c r="E36" s="92">
        <f>L10</f>
        <v>17</v>
      </c>
      <c r="N36" s="45"/>
      <c r="O36" s="93" t="str">
        <f>SWITCH($L$10,1,,2,,3,,4,,5,"1D",6,"1D",7,"1D",8,"1D",9,"1D",10,"1D",11,"1D",12,"1D",13,"1D",14,"1D",15,"1D",16,"1D",17,"1D",18,"1D",19,"2D",20,"2D",21,"2D",22,"2D",23,"2D",24,"2D",25,"2D",26,"2D",27,"2D",28,"2D",29,"3D",30,"3D","Olo")</f>
        <v>1D</v>
      </c>
      <c r="T36" s="94">
        <f>SWITCH($L$10,1,0,2,0,3,0,4,0,5,-5,6,-4,7,-3,8,-3,9,-2,10,-2,11,-1,12,-1,13,,14,,15,+1,16,+1,17,+2,18,+2,19,-1,20,-1,21,,22,,23,+1,24,+1,25,+2,26,+2,27,+3,28,+3,29,-1,30,-1,"co")</f>
        <v>2</v>
      </c>
      <c r="W36" s="45"/>
      <c r="X36" s="95" t="str">
        <f>SWITCH($L$10,1,,2,,3,,4,,5,"1D",6,"1D",7,"1D",8,"1D",9,"1D",10,"1D",11,"1D",12,"1D",13,"2D",14,"2D",15,"2D",16,"2D",17,"3D",18,"3D",19,"3D",20,"3D",21,"4D",22,"4D",23,"4D",24,"4D",25,"5D",26,"5D",27,"5D",28,"5D",29,"5D",30,"5D","Olo")</f>
        <v>3D</v>
      </c>
      <c r="AC36" s="94">
        <f>SWITCH($L$10,1,0,2,0,3,0,4,0,5,-5,6,-4,7,-3,8,-2,9,-1,10,,11,+1,12,+2,13,-1,14,,15,+1,16,+2,17,-1,18,,19,+1,20,+2,21,-1,22,,23,+1,24,+2,25,-1,26,,27,+1,28,+1,29,2,30,+2,"co")</f>
        <v>-1</v>
      </c>
      <c r="AF36" s="45"/>
      <c r="AG36" s="38"/>
      <c r="AH36" s="44"/>
      <c r="BJ36" s="40"/>
      <c r="BK36" s="47"/>
      <c r="BL36" s="75">
        <v>0.5</v>
      </c>
      <c r="BM36" s="7"/>
      <c r="BN36" s="64"/>
      <c r="BO36" s="76" t="s">
        <v>53</v>
      </c>
      <c r="BP36" s="7"/>
      <c r="BQ36" s="7"/>
      <c r="BR36" s="7"/>
      <c r="BS36" s="7"/>
      <c r="BT36" s="7"/>
      <c r="BU36" s="7"/>
      <c r="BV36" s="7"/>
      <c r="BW36" s="7"/>
      <c r="BX36" s="7"/>
      <c r="BY36" s="7"/>
      <c r="BZ36" s="7"/>
      <c r="CA36" s="7"/>
      <c r="CB36" s="7"/>
      <c r="CC36" s="64"/>
      <c r="CD36" s="75" t="s">
        <v>54</v>
      </c>
      <c r="CE36" s="7"/>
      <c r="CF36" s="7"/>
      <c r="CG36" s="7"/>
      <c r="CH36" s="7"/>
      <c r="CJ36" s="66">
        <f>SWITCH(CD36,"F/F",SWITCH(BL36,0.5,$L$16-1,1,$L$16,2,$L$16+1,4,$L$16+2,$L$16+BL36/8+2),"F/M",SWITCH(BL36,0.5,$L$16-2,1,$L$16-1,2,$L$16,4,$L$16+1,$L$16+BL36/8+1),"F/D",SWITCH(BL36,0.5,$L$16-3,1,$L$16-2,2,$L$16-1,4,$L$16,$L$16+BL36/8),"M/F",SWITCH(BL36,0.5,$L$22,1,$L$22+1,$L$22+BL36),"M/M",SWITCH(BL36,0.5,$L$22-1,1,$L$22,$L$22+BL36-1),"M/D",SWITCH(BL36,0.5,$L$22-2,1,$L$22-1,$L$22+BL36-2),"M/MD",SWITCH(BL36,0.5,$L$22-3,1,$L$22-2,2,$L$22-1,$L$22+BL36/2-2),"F/F HT",SWITCH(BL36,0.5,$L$28-1,1,$L$28,2,$L$28+1,4,$L$28+2,$L$28+BL36/8+2),"F/M HT",SWITCH(BL36,0.5,$L$28-2,1,$L$28-1,2,$L$28,4,$L$28+1,$L$28+BL36/8+1),"F/D HT",SWITCH(BL36,0.5,$L$28-3,1,$L$28-2,2,$L$28-1,4,$L$28,$L$28+BL36/8),"M/F HT",SWITCH(BL36,0.5,$L$28-1,1,$L$28,$L$28+BL36/2),"M/M HT",SWITCH(BL36,0.5,$L$28-2,1,$L$28-1,$L$28+BL36/2-1),"M/D HT",SWITCH(BL36,0.5,$L$28-3,1,$L$28-2,$L$28+BL36/2-2),"M/MD HT",SWITCH(BL36,0.5,$L$28-4,1,$L$28-3,2,$L$28-2,$L$28+BL36/4-2),"")+(SWITCH(CM36,"A",4,"B",$BF$64,"C","","D",3,"E",1,"G",4,"H",1,"L",0,"M",$AD$92,"S",$BF$66,"T",$AD$132,"U",3,"V",2,"R",1,"")+SWITCH(CN36,"A",4,"B",$BF$64,"C","","D",3,"E",1,"G",4,"H",1,"L",0,"M",$AD$92,"S",$BF$66,"T",$AD$132,"U",3,"V",2,"R",1,"")+SWITCH(CO36,"A",4,"B",$BF$64,"C","","D",3,"E",1,"G",4,"H",1,"L",0,"M",$AD$92,"S",$BF$66,"T",$AD$132,"U",3,"V",2,"R",1,""))</f>
        <v>23</v>
      </c>
      <c r="CK36" s="7"/>
      <c r="CL36" s="67"/>
      <c r="CM36" s="77" t="s">
        <v>35</v>
      </c>
      <c r="CN36" s="69"/>
      <c r="CO36" s="69"/>
      <c r="CP36" s="68"/>
    </row>
    <row r="37" ht="8.25" customHeight="1">
      <c r="A37" s="1"/>
      <c r="B37" s="89"/>
      <c r="C37" s="89"/>
      <c r="D37" s="1"/>
      <c r="E37" s="44"/>
      <c r="N37" s="45"/>
      <c r="O37" s="44"/>
      <c r="W37" s="45"/>
      <c r="AF37" s="45"/>
      <c r="AG37" s="38"/>
      <c r="AH37" s="44"/>
      <c r="BJ37" s="40"/>
      <c r="BK37" s="47"/>
      <c r="BL37" s="14"/>
      <c r="BM37" s="14"/>
      <c r="BN37" s="64"/>
      <c r="BO37" s="14"/>
      <c r="BP37" s="14"/>
      <c r="BQ37" s="14"/>
      <c r="BR37" s="14"/>
      <c r="BS37" s="14"/>
      <c r="BT37" s="14"/>
      <c r="BU37" s="14"/>
      <c r="BV37" s="14"/>
      <c r="BW37" s="14"/>
      <c r="BX37" s="14"/>
      <c r="BY37" s="14"/>
      <c r="BZ37" s="14"/>
      <c r="CA37" s="14"/>
      <c r="CB37" s="14"/>
      <c r="CC37" s="64"/>
      <c r="CJ37" s="14"/>
      <c r="CK37" s="14"/>
      <c r="CL37" s="67"/>
    </row>
    <row r="38" ht="8.25" customHeight="1">
      <c r="A38" s="1"/>
      <c r="B38" s="89"/>
      <c r="C38" s="89"/>
      <c r="D38" s="1"/>
      <c r="E38" s="44"/>
      <c r="N38" s="45"/>
      <c r="O38" s="44"/>
      <c r="W38" s="45"/>
      <c r="AF38" s="45"/>
      <c r="AG38" s="38"/>
      <c r="AH38" s="44"/>
      <c r="BJ38" s="40"/>
      <c r="BK38" s="47"/>
      <c r="BL38" s="75">
        <v>2.0</v>
      </c>
      <c r="BM38" s="7"/>
      <c r="BN38" s="64"/>
      <c r="BO38" s="76" t="s">
        <v>55</v>
      </c>
      <c r="BP38" s="7"/>
      <c r="BQ38" s="7"/>
      <c r="BR38" s="7"/>
      <c r="BS38" s="7"/>
      <c r="BT38" s="7"/>
      <c r="BU38" s="7"/>
      <c r="BV38" s="7"/>
      <c r="BW38" s="7"/>
      <c r="BX38" s="7"/>
      <c r="BY38" s="7"/>
      <c r="BZ38" s="7"/>
      <c r="CA38" s="7"/>
      <c r="CB38" s="7"/>
      <c r="CC38" s="64"/>
      <c r="CD38" s="75" t="s">
        <v>54</v>
      </c>
      <c r="CE38" s="7"/>
      <c r="CF38" s="7"/>
      <c r="CG38" s="7"/>
      <c r="CH38" s="7"/>
      <c r="CJ38" s="66">
        <f>SWITCH(CD38,"F/F",SWITCH(BL38,0.5,$L$16-1,1,$L$16,2,$L$16+1,4,$L$16+2,$L$16+BL38/8+2),"F/M",SWITCH(BL38,0.5,$L$16-2,1,$L$16-1,2,$L$16,4,$L$16+1,$L$16+BL38/8+1),"F/D",SWITCH(BL38,0.5,$L$16-3,1,$L$16-2,2,$L$16-1,4,$L$16,$L$16+BL38/8),"M/F",SWITCH(BL38,0.5,$L$22,1,$L$22+1,$L$22+BL38),"M/M",SWITCH(BL38,0.5,$L$22-1,1,$L$22,$L$22+BL38-1),"M/D",SWITCH(BL38,0.5,$L$22-2,1,$L$22-1,$L$22+BL38-2),"M/MD",SWITCH(BL38,0.5,$L$22-3,1,$L$22-2,2,$L$22-1,$L$22+BL38/2-2),"F/F HT",SWITCH(BL38,0.5,$L$28-1,1,$L$28,2,$L$28+1,4,$L$28+2,$L$28+BL38/8+2),"F/M HT",SWITCH(BL38,0.5,$L$28-2,1,$L$28-1,2,$L$28,4,$L$28+1,$L$28+BL38/8+1),"F/D HT",SWITCH(BL38,0.5,$L$28-3,1,$L$28-2,2,$L$28-1,4,$L$28,$L$28+BL38/8),"M/F HT",SWITCH(BL38,0.5,$L$28-1,1,$L$28,$L$28+BL38/2),"M/M HT",SWITCH(BL38,0.5,$L$28-2,1,$L$28-1,$L$28+BL38/2-1),"M/D HT",SWITCH(BL38,0.5,$L$28-3,1,$L$28-2,$L$28+BL38/2-2),"M/MD HT",SWITCH(BL38,0.5,$L$28-4,1,$L$28-3,2,$L$28-2,$L$28+BL38/4-2),"")+(SWITCH(CM38,"A",4,"B",$BF$64,"C","","D",3,"E",1,"G",4,"H",1,"L",0,"M",$AD$92,"S",$BF$66,"T",$AD$132,"U",3,"V",2,"R",1,"")+SWITCH(CN38,"A",4,"B",$BF$64,"C","","D",3,"E",1,"G",4,"H",1,"L",0,"M",$AD$92,"S",$BF$66,"T",$AD$132,"U",3,"V",2,"R",1,"")+SWITCH(CO38,"A",4,"B",$BF$64,"C","","D",3,"E",1,"G",4,"H",1,"L",0,"M",$AD$92,"S",$BF$66,"T",$AD$132,"U",3,"V",2,"R",1,""))</f>
        <v>25</v>
      </c>
      <c r="CK38" s="7"/>
      <c r="CL38" s="67"/>
      <c r="CM38" s="77" t="s">
        <v>35</v>
      </c>
      <c r="CN38" s="69"/>
      <c r="CO38" s="69"/>
      <c r="CP38" s="68"/>
    </row>
    <row r="39" ht="8.25" customHeight="1">
      <c r="A39" s="1"/>
      <c r="B39" s="89"/>
      <c r="C39" s="89"/>
      <c r="D39" s="1"/>
      <c r="E39" s="61"/>
      <c r="F39" s="14"/>
      <c r="G39" s="14"/>
      <c r="H39" s="14"/>
      <c r="I39" s="14"/>
      <c r="J39" s="14"/>
      <c r="K39" s="14"/>
      <c r="L39" s="14"/>
      <c r="M39" s="14"/>
      <c r="N39" s="62"/>
      <c r="O39" s="61"/>
      <c r="P39" s="14"/>
      <c r="Q39" s="14"/>
      <c r="R39" s="14"/>
      <c r="S39" s="14"/>
      <c r="T39" s="14"/>
      <c r="U39" s="14"/>
      <c r="V39" s="14"/>
      <c r="W39" s="62"/>
      <c r="X39" s="14"/>
      <c r="Y39" s="14"/>
      <c r="Z39" s="14"/>
      <c r="AA39" s="14"/>
      <c r="AB39" s="14"/>
      <c r="AC39" s="14"/>
      <c r="AD39" s="14"/>
      <c r="AE39" s="14"/>
      <c r="AF39" s="62"/>
      <c r="AG39" s="38"/>
      <c r="AH39" s="44"/>
      <c r="BJ39" s="40"/>
      <c r="BK39" s="47"/>
      <c r="BL39" s="14"/>
      <c r="BM39" s="14"/>
      <c r="BN39" s="64"/>
      <c r="BO39" s="14"/>
      <c r="BP39" s="14"/>
      <c r="BQ39" s="14"/>
      <c r="BR39" s="14"/>
      <c r="BS39" s="14"/>
      <c r="BT39" s="14"/>
      <c r="BU39" s="14"/>
      <c r="BV39" s="14"/>
      <c r="BW39" s="14"/>
      <c r="BX39" s="14"/>
      <c r="BY39" s="14"/>
      <c r="BZ39" s="14"/>
      <c r="CA39" s="14"/>
      <c r="CB39" s="14"/>
      <c r="CC39" s="64"/>
      <c r="CJ39" s="14"/>
      <c r="CK39" s="14"/>
      <c r="CL39" s="67"/>
    </row>
    <row r="40" ht="8.25" customHeight="1">
      <c r="A40" s="1"/>
      <c r="B40" s="89"/>
      <c r="C40" s="89"/>
      <c r="D40" s="1"/>
      <c r="E40" s="1"/>
      <c r="F40" s="83"/>
      <c r="G40" s="83"/>
      <c r="H40" s="83"/>
      <c r="I40" s="83"/>
      <c r="J40" s="83"/>
      <c r="K40" s="83"/>
      <c r="L40" s="83"/>
      <c r="M40" s="83"/>
      <c r="N40" s="83"/>
      <c r="O40" s="26"/>
      <c r="P40" s="26"/>
      <c r="Q40" s="26"/>
      <c r="R40" s="26"/>
      <c r="S40" s="26"/>
      <c r="T40" s="96"/>
      <c r="U40" s="96"/>
      <c r="V40" s="96"/>
      <c r="W40" s="96"/>
      <c r="X40" s="96"/>
      <c r="Y40" s="96"/>
      <c r="Z40" s="26"/>
      <c r="AA40" s="26"/>
      <c r="AB40" s="26"/>
      <c r="AC40" s="26"/>
      <c r="AD40" s="26"/>
      <c r="AE40" s="26"/>
      <c r="AF40" s="26"/>
      <c r="AG40" s="54"/>
      <c r="AH40" s="44"/>
      <c r="BJ40" s="40"/>
      <c r="BK40" s="47"/>
      <c r="BL40" s="75">
        <v>1.0</v>
      </c>
      <c r="BM40" s="7"/>
      <c r="BN40" s="64"/>
      <c r="BO40" s="76" t="s">
        <v>56</v>
      </c>
      <c r="BP40" s="7"/>
      <c r="BQ40" s="7"/>
      <c r="BR40" s="7"/>
      <c r="BS40" s="7"/>
      <c r="BT40" s="7"/>
      <c r="BU40" s="7"/>
      <c r="BV40" s="7"/>
      <c r="BW40" s="7"/>
      <c r="BX40" s="7"/>
      <c r="BY40" s="7"/>
      <c r="BZ40" s="7"/>
      <c r="CA40" s="7"/>
      <c r="CB40" s="7"/>
      <c r="CC40" s="64"/>
      <c r="CD40" s="75" t="s">
        <v>57</v>
      </c>
      <c r="CE40" s="7"/>
      <c r="CF40" s="7"/>
      <c r="CG40" s="7"/>
      <c r="CH40" s="7"/>
      <c r="CJ40" s="66">
        <f>SWITCH(CD40,"F/F",SWITCH(BL40,0.5,$L$16-1,1,$L$16,2,$L$16+1,4,$L$16+2,$L$16+BL40/8+2),"F/M",SWITCH(BL40,0.5,$L$16-2,1,$L$16-1,2,$L$16,4,$L$16+1,$L$16+BL40/8+1),"F/D",SWITCH(BL40,0.5,$L$16-3,1,$L$16-2,2,$L$16-1,4,$L$16,$L$16+BL40/8),"M/F",SWITCH(BL40,0.5,$L$22,1,$L$22+1,$L$22+BL40),"M/M",SWITCH(BL40,0.5,$L$22-1,1,$L$22,$L$22+BL40-1),"M/D",SWITCH(BL40,0.5,$L$22-2,1,$L$22-1,$L$22+BL40-2),"M/MD",SWITCH(BL40,0.5,$L$22-3,1,$L$22-2,2,$L$22-1,$L$22+BL40/2-2),"F/F HT",SWITCH(BL40,0.5,$L$28-1,1,$L$28,2,$L$28+1,4,$L$28+2,$L$28+BL40/8+2),"F/M HT",SWITCH(BL40,0.5,$L$28-2,1,$L$28-1,2,$L$28,4,$L$28+1,$L$28+BL40/8+1),"F/D HT",SWITCH(BL40,0.5,$L$28-3,1,$L$28-2,2,$L$28-1,4,$L$28,$L$28+BL40/8),"M/F HT",SWITCH(BL40,0.5,$L$28-1,1,$L$28,$L$28+BL40/2),"M/M HT",SWITCH(BL40,0.5,$L$28-2,1,$L$28-1,$L$28+BL40/2-1),"M/D HT",SWITCH(BL40,0.5,$L$28-3,1,$L$28-2,$L$28+BL40/2-2),"M/MD HT",SWITCH(BL40,0.5,$L$28-4,1,$L$28-3,2,$L$28-2,$L$28+BL40/4-2),"")+(SWITCH(CM40,"A",4,"B",$BF$64,"C","","D",3,"E",1,"G",4,"H",1,"L",0,"M",$AD$92,"S",$BF$66,"T",$AD$132,"U",3,"V",2,"R",1,"")+SWITCH(CN40,"A",4,"B",$BF$64,"C","","D",3,"E",1,"G",4,"H",1,"L",0,"M",$AD$92,"S",$BF$66,"T",$AD$132,"U",3,"V",2,"R",1,"")+SWITCH(CO40,"A",4,"B",$BF$64,"C","","D",3,"E",1,"G",4,"H",1,"L",0,"M",$AD$92,"S",$BF$66,"T",$AD$132,"U",3,"V",2,"R",1,""))</f>
        <v>22</v>
      </c>
      <c r="CK40" s="7"/>
      <c r="CL40" s="67"/>
      <c r="CM40" s="77" t="s">
        <v>35</v>
      </c>
      <c r="CN40" s="69"/>
      <c r="CO40" s="69"/>
      <c r="CP40" s="68"/>
    </row>
    <row r="41" ht="8.25" customHeight="1">
      <c r="A41" s="1"/>
      <c r="B41" s="89"/>
      <c r="C41" s="89"/>
      <c r="D41" s="1"/>
      <c r="E41" s="97" t="s">
        <v>58</v>
      </c>
      <c r="F41" s="7"/>
      <c r="G41" s="7"/>
      <c r="H41" s="7"/>
      <c r="I41" s="7"/>
      <c r="J41" s="7"/>
      <c r="K41" s="7"/>
      <c r="L41" s="7"/>
      <c r="M41" s="7"/>
      <c r="N41" s="7"/>
      <c r="O41" s="7"/>
      <c r="P41" s="7"/>
      <c r="Q41" s="7"/>
      <c r="R41" s="7"/>
      <c r="S41" s="97" t="s">
        <v>59</v>
      </c>
      <c r="T41" s="7"/>
      <c r="U41" s="7"/>
      <c r="V41" s="7"/>
      <c r="W41" s="7"/>
      <c r="X41" s="7"/>
      <c r="Y41" s="7"/>
      <c r="Z41" s="7"/>
      <c r="AA41" s="7"/>
      <c r="AB41" s="7"/>
      <c r="AC41" s="7"/>
      <c r="AD41" s="7"/>
      <c r="AE41" s="7"/>
      <c r="AF41" s="7"/>
      <c r="AG41" s="38"/>
      <c r="AH41" s="44"/>
      <c r="BJ41" s="40"/>
      <c r="BK41" s="47"/>
      <c r="BL41" s="14"/>
      <c r="BM41" s="14"/>
      <c r="BN41" s="64"/>
      <c r="BO41" s="14"/>
      <c r="BP41" s="14"/>
      <c r="BQ41" s="14"/>
      <c r="BR41" s="14"/>
      <c r="BS41" s="14"/>
      <c r="BT41" s="14"/>
      <c r="BU41" s="14"/>
      <c r="BV41" s="14"/>
      <c r="BW41" s="14"/>
      <c r="BX41" s="14"/>
      <c r="BY41" s="14"/>
      <c r="BZ41" s="14"/>
      <c r="CA41" s="14"/>
      <c r="CB41" s="14"/>
      <c r="CC41" s="64"/>
      <c r="CJ41" s="14"/>
      <c r="CK41" s="14"/>
      <c r="CL41" s="67"/>
    </row>
    <row r="42" ht="8.25" customHeight="1">
      <c r="A42" s="1"/>
      <c r="B42" s="29"/>
      <c r="D42" s="1"/>
      <c r="E42" s="44"/>
      <c r="S42" s="44"/>
      <c r="AG42" s="38"/>
      <c r="AH42" s="44"/>
      <c r="BJ42" s="40"/>
      <c r="BK42" s="47"/>
      <c r="BL42" s="75">
        <v>2.0</v>
      </c>
      <c r="BM42" s="7"/>
      <c r="BN42" s="64"/>
      <c r="BO42" s="76" t="s">
        <v>60</v>
      </c>
      <c r="BP42" s="7"/>
      <c r="BQ42" s="7"/>
      <c r="BR42" s="7"/>
      <c r="BS42" s="7"/>
      <c r="BT42" s="7"/>
      <c r="BU42" s="7"/>
      <c r="BV42" s="7"/>
      <c r="BW42" s="7"/>
      <c r="BX42" s="7"/>
      <c r="BY42" s="7"/>
      <c r="BZ42" s="7"/>
      <c r="CA42" s="7"/>
      <c r="CB42" s="7"/>
      <c r="CC42" s="64"/>
      <c r="CD42" s="75" t="s">
        <v>54</v>
      </c>
      <c r="CE42" s="7"/>
      <c r="CF42" s="7"/>
      <c r="CG42" s="7"/>
      <c r="CH42" s="7"/>
      <c r="CJ42" s="66">
        <f>SWITCH(CD42,"F/F",SWITCH(BL42,0.5,$L$16-1,1,$L$16,2,$L$16+1,4,$L$16+2,$L$16+BL42/8+2),"F/M",SWITCH(BL42,0.5,$L$16-2,1,$L$16-1,2,$L$16,4,$L$16+1,$L$16+BL42/8+1),"F/D",SWITCH(BL42,0.5,$L$16-3,1,$L$16-2,2,$L$16-1,4,$L$16,$L$16+BL42/8),"M/F",SWITCH(BL42,0.5,$L$22,1,$L$22+1,$L$22+BL42),"M/M",SWITCH(BL42,0.5,$L$22-1,1,$L$22,$L$22+BL42-1),"M/D",SWITCH(BL42,0.5,$L$22-2,1,$L$22-1,$L$22+BL42-2),"M/MD",SWITCH(BL42,0.5,$L$22-3,1,$L$22-2,2,$L$22-1,$L$22+BL42/2-2),"F/F HT",SWITCH(BL42,0.5,$L$28-1,1,$L$28,2,$L$28+1,4,$L$28+2,$L$28+BL42/8+2),"F/M HT",SWITCH(BL42,0.5,$L$28-2,1,$L$28-1,2,$L$28,4,$L$28+1,$L$28+BL42/8+1),"F/D HT",SWITCH(BL42,0.5,$L$28-3,1,$L$28-2,2,$L$28-1,4,$L$28,$L$28+BL42/8),"M/F HT",SWITCH(BL42,0.5,$L$28-1,1,$L$28,$L$28+BL42/2),"M/M HT",SWITCH(BL42,0.5,$L$28-2,1,$L$28-1,$L$28+BL42/2-1),"M/D HT",SWITCH(BL42,0.5,$L$28-3,1,$L$28-2,$L$28+BL42/2-2),"M/MD HT",SWITCH(BL42,0.5,$L$28-4,1,$L$28-3,2,$L$28-2,$L$28+BL42/4-2),"")+(SWITCH(CM42,"A",4,"B",$BF$64,"C","","D",3,"E",1,"G",4,"H",1,"L",0,"M",$AD$92,"S",$BF$66,"T",$AD$132,"U",3,"V",2,"R",1,"")+SWITCH(CN42,"A",4,"B",$BF$64,"C","","D",3,"E",1,"G",4,"H",1,"L",0,"M",$AD$92,"S",$BF$66,"T",$AD$132,"U",3,"V",2,"R",1,"")+SWITCH(CO42,"A",4,"B",$BF$64,"C","","D",3,"E",1,"G",4,"H",1,"L",0,"M",$AD$92,"S",$BF$66,"T",$AD$132,"U",3,"V",2,"R",1,""))</f>
        <v>25</v>
      </c>
      <c r="CK42" s="7"/>
      <c r="CL42" s="67"/>
      <c r="CM42" s="77" t="s">
        <v>35</v>
      </c>
      <c r="CN42" s="69"/>
      <c r="CO42" s="69"/>
      <c r="CP42" s="77" t="s">
        <v>61</v>
      </c>
    </row>
    <row r="43" ht="8.25" customHeight="1">
      <c r="A43" s="1"/>
      <c r="D43" s="1"/>
      <c r="E43" s="98">
        <f>((L16+L28)/4)+($CJ$22/8)+BG122</f>
        <v>10.875</v>
      </c>
      <c r="S43" s="98">
        <f>ROUNDDOWN(E43,0)-1</f>
        <v>9</v>
      </c>
      <c r="AG43" s="38"/>
      <c r="AH43" s="44"/>
      <c r="BJ43" s="40"/>
      <c r="BK43" s="47"/>
      <c r="BL43" s="14"/>
      <c r="BM43" s="14"/>
      <c r="BN43" s="64"/>
      <c r="BO43" s="14"/>
      <c r="BP43" s="14"/>
      <c r="BQ43" s="14"/>
      <c r="BR43" s="14"/>
      <c r="BS43" s="14"/>
      <c r="BT43" s="14"/>
      <c r="BU43" s="14"/>
      <c r="BV43" s="14"/>
      <c r="BW43" s="14"/>
      <c r="BX43" s="14"/>
      <c r="BY43" s="14"/>
      <c r="BZ43" s="14"/>
      <c r="CA43" s="14"/>
      <c r="CB43" s="14"/>
      <c r="CC43" s="64"/>
      <c r="CJ43" s="14"/>
      <c r="CK43" s="14"/>
      <c r="CL43" s="67"/>
    </row>
    <row r="44" ht="8.25" customHeight="1">
      <c r="A44" s="1"/>
      <c r="B44" s="29"/>
      <c r="D44" s="1"/>
      <c r="E44" s="44"/>
      <c r="S44" s="44"/>
      <c r="AG44" s="38"/>
      <c r="AH44" s="44"/>
      <c r="BJ44" s="40"/>
      <c r="BK44" s="47"/>
      <c r="BL44" s="75">
        <v>0.5</v>
      </c>
      <c r="BM44" s="7"/>
      <c r="BN44" s="64"/>
      <c r="BO44" s="99" t="s">
        <v>62</v>
      </c>
      <c r="BP44" s="7"/>
      <c r="BQ44" s="7"/>
      <c r="BR44" s="7"/>
      <c r="BS44" s="7"/>
      <c r="BT44" s="7"/>
      <c r="BU44" s="7"/>
      <c r="BV44" s="7"/>
      <c r="BW44" s="7"/>
      <c r="BX44" s="7"/>
      <c r="BY44" s="7"/>
      <c r="BZ44" s="7"/>
      <c r="CA44" s="7"/>
      <c r="CB44" s="7"/>
      <c r="CC44" s="64"/>
      <c r="CD44" s="75" t="s">
        <v>54</v>
      </c>
      <c r="CE44" s="7"/>
      <c r="CF44" s="7"/>
      <c r="CG44" s="7"/>
      <c r="CH44" s="7"/>
      <c r="CJ44" s="66">
        <f>SWITCH(CD44,"F/F",SWITCH(BL44,0.5,$L$16-1,1,$L$16,2,$L$16+1,4,$L$16+2,$L$16+BL44/8+2),"F/M",SWITCH(BL44,0.5,$L$16-2,1,$L$16-1,2,$L$16,4,$L$16+1,$L$16+BL44/8+1),"F/D",SWITCH(BL44,0.5,$L$16-3,1,$L$16-2,2,$L$16-1,4,$L$16,$L$16+BL44/8),"M/F",SWITCH(BL44,0.5,$L$22,1,$L$22+1,$L$22+BL44),"M/M",SWITCH(BL44,0.5,$L$22-1,1,$L$22,$L$22+BL44-1),"M/D",SWITCH(BL44,0.5,$L$22-2,1,$L$22-1,$L$22+BL44-2),"M/MD",SWITCH(BL44,0.5,$L$22-3,1,$L$22-2,2,$L$22-1,$L$22+BL44/2-2),"F/F HT",SWITCH(BL44,0.5,$L$28-1,1,$L$28,2,$L$28+1,4,$L$28+2,$L$28+BL44/8+2),"F/M HT",SWITCH(BL44,0.5,$L$28-2,1,$L$28-1,2,$L$28,4,$L$28+1,$L$28+BL44/8+1),"F/D HT",SWITCH(BL44,0.5,$L$28-3,1,$L$28-2,2,$L$28-1,4,$L$28,$L$28+BL44/8),"M/F HT",SWITCH(BL44,0.5,$L$28-1,1,$L$28,$L$28+BL44/2),"M/M HT",SWITCH(BL44,0.5,$L$28-2,1,$L$28-1,$L$28+BL44/2-1),"M/D HT",SWITCH(BL44,0.5,$L$28-3,1,$L$28-2,$L$28+BL44/2-2),"M/MD HT",SWITCH(BL44,0.5,$L$28-4,1,$L$28-3,2,$L$28-2,$L$28+BL44/4-2),"")+(SWITCH(CM44,"A",4,"B",$BF$64,"C","","D",3,"E",1,"G",4,"H",1,"L",0,"M",$AD$92,"S",$BF$66,"T",$AD$132,"U",3,"V",2,"R",1,"")+SWITCH(CN44,"A",4,"B",$BF$64,"C","","D",3,"E",1,"G",4,"H",1,"L",0,"M",$AD$92,"S",$BF$66,"T",$AD$132,"U",3,"V",2,"R",1,"")+SWITCH(CO44,"A",4,"B",$BF$64,"C","","D",3,"E",1,"G",4,"H",1,"L",0,"M",$AD$92,"S",$BF$66,"T",$AD$132,"U",3,"V",2,"R",1,""))</f>
        <v>23</v>
      </c>
      <c r="CK44" s="7"/>
      <c r="CL44" s="67"/>
      <c r="CM44" s="77" t="s">
        <v>35</v>
      </c>
      <c r="CN44" s="69"/>
      <c r="CO44" s="69"/>
      <c r="CP44" s="77" t="s">
        <v>61</v>
      </c>
    </row>
    <row r="45" ht="8.25" customHeight="1">
      <c r="A45" s="1"/>
      <c r="D45" s="1"/>
      <c r="E45" s="44"/>
      <c r="S45" s="44"/>
      <c r="AG45" s="38"/>
      <c r="AH45" s="44"/>
      <c r="BJ45" s="40"/>
      <c r="BK45" s="47"/>
      <c r="BL45" s="14"/>
      <c r="BM45" s="14"/>
      <c r="BN45" s="64"/>
      <c r="BO45" s="14"/>
      <c r="BP45" s="14"/>
      <c r="BQ45" s="14"/>
      <c r="BR45" s="14"/>
      <c r="BS45" s="14"/>
      <c r="BT45" s="14"/>
      <c r="BU45" s="14"/>
      <c r="BV45" s="14"/>
      <c r="BW45" s="14"/>
      <c r="BX45" s="14"/>
      <c r="BY45" s="14"/>
      <c r="BZ45" s="14"/>
      <c r="CA45" s="14"/>
      <c r="CB45" s="14"/>
      <c r="CC45" s="64"/>
      <c r="CJ45" s="14"/>
      <c r="CK45" s="14"/>
      <c r="CL45" s="67"/>
    </row>
    <row r="46" ht="8.25" customHeight="1">
      <c r="A46" s="1"/>
      <c r="B46" s="1"/>
      <c r="C46" s="1"/>
      <c r="D46" s="1"/>
      <c r="E46" s="61"/>
      <c r="F46" s="14"/>
      <c r="G46" s="14"/>
      <c r="H46" s="14"/>
      <c r="I46" s="14"/>
      <c r="J46" s="14"/>
      <c r="K46" s="14"/>
      <c r="L46" s="14"/>
      <c r="M46" s="14"/>
      <c r="N46" s="14"/>
      <c r="O46" s="14"/>
      <c r="P46" s="14"/>
      <c r="Q46" s="14"/>
      <c r="R46" s="14"/>
      <c r="S46" s="61"/>
      <c r="T46" s="14"/>
      <c r="U46" s="14"/>
      <c r="V46" s="14"/>
      <c r="W46" s="14"/>
      <c r="X46" s="14"/>
      <c r="Y46" s="14"/>
      <c r="Z46" s="14"/>
      <c r="AA46" s="14"/>
      <c r="AB46" s="14"/>
      <c r="AC46" s="14"/>
      <c r="AD46" s="14"/>
      <c r="AE46" s="14"/>
      <c r="AF46" s="14"/>
      <c r="AG46" s="38"/>
      <c r="AH46" s="44"/>
      <c r="BJ46" s="40"/>
      <c r="BK46" s="47"/>
      <c r="BL46" s="75">
        <v>0.5</v>
      </c>
      <c r="BM46" s="7"/>
      <c r="BN46" s="64"/>
      <c r="BO46" s="76" t="s">
        <v>63</v>
      </c>
      <c r="BP46" s="7"/>
      <c r="BQ46" s="7"/>
      <c r="BR46" s="7"/>
      <c r="BS46" s="7"/>
      <c r="BT46" s="7"/>
      <c r="BU46" s="7"/>
      <c r="BV46" s="7"/>
      <c r="BW46" s="7"/>
      <c r="BX46" s="7"/>
      <c r="BY46" s="7"/>
      <c r="BZ46" s="7"/>
      <c r="CA46" s="7"/>
      <c r="CB46" s="7"/>
      <c r="CC46" s="64"/>
      <c r="CD46" s="75" t="s">
        <v>28</v>
      </c>
      <c r="CE46" s="7"/>
      <c r="CF46" s="7"/>
      <c r="CG46" s="7"/>
      <c r="CH46" s="7"/>
      <c r="CJ46" s="66">
        <f>SWITCH(CD46,"F/F",SWITCH(BL46,0.5,$L$16-1,1,$L$16,2,$L$16+1,4,$L$16+2,$L$16+BL46/8+2),"F/M",SWITCH(BL46,0.5,$L$16-2,1,$L$16-1,2,$L$16,4,$L$16+1,$L$16+BL46/8+1),"F/D",SWITCH(BL46,0.5,$L$16-3,1,$L$16-2,2,$L$16-1,4,$L$16,$L$16+BL46/8),"M/F",SWITCH(BL46,0.5,$L$22,1,$L$22+1,$L$22+BL46),"M/M",SWITCH(BL46,0.5,$L$22-1,1,$L$22,$L$22+BL46-1),"M/D",SWITCH(BL46,0.5,$L$22-2,1,$L$22-1,$L$22+BL46-2),"M/MD",SWITCH(BL46,0.5,$L$22-3,1,$L$22-2,2,$L$22-1,$L$22+BL46/2-2),"F/F HT",SWITCH(BL46,0.5,$L$28-1,1,$L$28,2,$L$28+1,4,$L$28+2,$L$28+BL46/8+2),"F/M HT",SWITCH(BL46,0.5,$L$28-2,1,$L$28-1,2,$L$28,4,$L$28+1,$L$28+BL46/8+1),"F/D HT",SWITCH(BL46,0.5,$L$28-3,1,$L$28-2,2,$L$28-1,4,$L$28,$L$28+BL46/8),"M/F HT",SWITCH(BL46,0.5,$L$28-1,1,$L$28,$L$28+BL46/2),"M/M HT",SWITCH(BL46,0.5,$L$28-2,1,$L$28-1,$L$28+BL46/2-1),"M/D HT",SWITCH(BL46,0.5,$L$28-3,1,$L$28-2,$L$28+BL46/2-2),"M/MD HT",SWITCH(BL46,0.5,$L$28-4,1,$L$28-3,2,$L$28-2,$L$28+BL46/4-2),"")+(SWITCH(CM46,"A",4,"B",$BF$64,"C","","D",3,"E",1,"G",4,"H",1,"L",0,"M",$AD$92,"S",$BF$66,"T",$AD$132,"U",3,"V",2,"R",1,"")+SWITCH(CN46,"A",4,"B",$BF$64,"C","","D",3,"E",1,"G",4,"H",1,"L",0,"M",$AD$92,"S",$BF$66,"T",$AD$132,"U",3,"V",2,"R",1,"")+SWITCH(CO46,"A",4,"B",$BF$64,"C","","D",3,"E",1,"G",4,"H",1,"L",0,"M",$AD$92,"S",$BF$66,"T",$AD$132,"U",3,"V",2,"R",1,""))</f>
        <v>22</v>
      </c>
      <c r="CK46" s="7"/>
      <c r="CL46" s="67"/>
      <c r="CM46" s="77" t="s">
        <v>35</v>
      </c>
      <c r="CN46" s="69"/>
      <c r="CO46" s="69"/>
      <c r="CP46" s="77" t="s">
        <v>61</v>
      </c>
    </row>
    <row r="47" ht="8.25" customHeight="1">
      <c r="A47" s="1"/>
      <c r="B47" s="1"/>
      <c r="C47" s="1"/>
      <c r="D47" s="1"/>
      <c r="E47" s="1"/>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54"/>
      <c r="AH47" s="44"/>
      <c r="BJ47" s="40"/>
      <c r="BK47" s="47"/>
      <c r="BL47" s="14"/>
      <c r="BM47" s="14"/>
      <c r="BN47" s="64"/>
      <c r="BO47" s="14"/>
      <c r="BP47" s="14"/>
      <c r="BQ47" s="14"/>
      <c r="BR47" s="14"/>
      <c r="BS47" s="14"/>
      <c r="BT47" s="14"/>
      <c r="BU47" s="14"/>
      <c r="BV47" s="14"/>
      <c r="BW47" s="14"/>
      <c r="BX47" s="14"/>
      <c r="BY47" s="14"/>
      <c r="BZ47" s="14"/>
      <c r="CA47" s="14"/>
      <c r="CB47" s="14"/>
      <c r="CC47" s="64"/>
      <c r="CJ47" s="14"/>
      <c r="CK47" s="14"/>
      <c r="CL47" s="67"/>
    </row>
    <row r="48" ht="8.25" customHeight="1">
      <c r="A48" s="1"/>
      <c r="B48" s="1"/>
      <c r="C48" s="1"/>
      <c r="D48" s="1"/>
      <c r="E48" s="100" t="s">
        <v>64</v>
      </c>
      <c r="F48" s="7"/>
      <c r="G48" s="7"/>
      <c r="H48" s="7"/>
      <c r="I48" s="7"/>
      <c r="J48" s="7"/>
      <c r="K48" s="7"/>
      <c r="L48" s="7"/>
      <c r="M48" s="7"/>
      <c r="N48" s="101"/>
      <c r="O48" s="101"/>
      <c r="P48" s="101"/>
      <c r="Q48" s="101"/>
      <c r="R48" s="102" t="s">
        <v>65</v>
      </c>
      <c r="S48" s="7"/>
      <c r="T48" s="7"/>
      <c r="U48" s="7"/>
      <c r="V48" s="7"/>
      <c r="W48" s="7"/>
      <c r="X48" s="7"/>
      <c r="Y48" s="7"/>
      <c r="Z48" s="102" t="s">
        <v>66</v>
      </c>
      <c r="AA48" s="7"/>
      <c r="AB48" s="7"/>
      <c r="AC48" s="7"/>
      <c r="AD48" s="7"/>
      <c r="AE48" s="7"/>
      <c r="AF48" s="32"/>
      <c r="AG48" s="38"/>
      <c r="AH48" s="44"/>
      <c r="BJ48" s="40"/>
      <c r="BK48" s="47"/>
      <c r="BL48" s="75">
        <v>0.5</v>
      </c>
      <c r="BM48" s="7"/>
      <c r="BN48" s="64"/>
      <c r="BO48" s="76" t="s">
        <v>67</v>
      </c>
      <c r="BP48" s="7"/>
      <c r="BQ48" s="7"/>
      <c r="BR48" s="7"/>
      <c r="BS48" s="7"/>
      <c r="BT48" s="7"/>
      <c r="BU48" s="7"/>
      <c r="BV48" s="7"/>
      <c r="BW48" s="7"/>
      <c r="BX48" s="7"/>
      <c r="BY48" s="7"/>
      <c r="BZ48" s="7"/>
      <c r="CA48" s="7"/>
      <c r="CB48" s="7"/>
      <c r="CC48" s="64"/>
      <c r="CD48" s="75" t="s">
        <v>32</v>
      </c>
      <c r="CE48" s="7"/>
      <c r="CF48" s="7"/>
      <c r="CG48" s="7"/>
      <c r="CH48" s="7"/>
      <c r="CJ48" s="66">
        <f>SWITCH(CD48,"F/F",SWITCH(BL48,0.5,$L$16-1,1,$L$16,2,$L$16+1,4,$L$16+2,$L$16+BL48/8+2),"F/M",SWITCH(BL48,0.5,$L$16-2,1,$L$16-1,2,$L$16,4,$L$16+1,$L$16+BL48/8+1),"F/D",SWITCH(BL48,0.5,$L$16-3,1,$L$16-2,2,$L$16-1,4,$L$16,$L$16+BL48/8),"M/F",SWITCH(BL48,0.5,$L$22,1,$L$22+1,$L$22+BL48),"M/M",SWITCH(BL48,0.5,$L$22-1,1,$L$22,$L$22+BL48-1),"M/D",SWITCH(BL48,0.5,$L$22-2,1,$L$22-1,$L$22+BL48-2),"M/MD",SWITCH(BL48,0.5,$L$22-3,1,$L$22-2,2,$L$22-1,$L$22+BL48/2-2),"F/F HT",SWITCH(BL48,0.5,$L$28-1,1,$L$28,2,$L$28+1,4,$L$28+2,$L$28+BL48/8+2),"F/M HT",SWITCH(BL48,0.5,$L$28-2,1,$L$28-1,2,$L$28,4,$L$28+1,$L$28+BL48/8+1),"F/D HT",SWITCH(BL48,0.5,$L$28-3,1,$L$28-2,2,$L$28-1,4,$L$28,$L$28+BL48/8),"M/F HT",SWITCH(BL48,0.5,$L$28-1,1,$L$28,$L$28+BL48/2),"M/M HT",SWITCH(BL48,0.5,$L$28-2,1,$L$28-1,$L$28+BL48/2-1),"M/D HT",SWITCH(BL48,0.5,$L$28-3,1,$L$28-2,$L$28+BL48/2-2),"M/MD HT",SWITCH(BL48,0.5,$L$28-4,1,$L$28-3,2,$L$28-2,$L$28+BL48/4-2),"")+(SWITCH(CM48,"A",4,"B",$BF$64,"C","","D",3,"E",1,"G",4,"H",1,"L",0,"M",$AD$92,"S",$BF$66,"T",$AD$132,"U",3,"V",2,"R",1,"")+SWITCH(CN48,"A",4,"B",$BF$64,"C","","D",3,"E",1,"G",4,"H",1,"L",0,"M",$AD$92,"S",$BF$66,"T",$AD$132,"U",3,"V",2,"R",1,"")+SWITCH(CO48,"A",4,"B",$BF$64,"C","","D",3,"E",1,"G",4,"H",1,"L",0,"M",$AD$92,"S",$BF$66,"T",$AD$132,"U",3,"V",2,"R",1,""))</f>
        <v>17</v>
      </c>
      <c r="CK48" s="7"/>
      <c r="CL48" s="67"/>
      <c r="CM48" s="77" t="s">
        <v>35</v>
      </c>
      <c r="CN48" s="69"/>
      <c r="CO48" s="69"/>
      <c r="CP48" s="68"/>
    </row>
    <row r="49" ht="8.25" customHeight="1">
      <c r="A49" s="1"/>
      <c r="B49" s="1"/>
      <c r="C49" s="1"/>
      <c r="D49" s="1"/>
      <c r="E49" s="44"/>
      <c r="N49" s="103"/>
      <c r="O49" s="103"/>
      <c r="P49" s="103"/>
      <c r="Q49" s="103"/>
      <c r="AF49" s="45"/>
      <c r="AG49" s="38"/>
      <c r="AH49" s="44"/>
      <c r="BJ49" s="40"/>
      <c r="BK49" s="47"/>
      <c r="BL49" s="14"/>
      <c r="BM49" s="14"/>
      <c r="BN49" s="64"/>
      <c r="BO49" s="14"/>
      <c r="BP49" s="14"/>
      <c r="BQ49" s="14"/>
      <c r="BR49" s="14"/>
      <c r="BS49" s="14"/>
      <c r="BT49" s="14"/>
      <c r="BU49" s="14"/>
      <c r="BV49" s="14"/>
      <c r="BW49" s="14"/>
      <c r="BX49" s="14"/>
      <c r="BY49" s="14"/>
      <c r="BZ49" s="14"/>
      <c r="CA49" s="14"/>
      <c r="CB49" s="14"/>
      <c r="CC49" s="64"/>
      <c r="CJ49" s="14"/>
      <c r="CK49" s="14"/>
      <c r="CL49" s="67"/>
    </row>
    <row r="50" ht="8.25" customHeight="1">
      <c r="A50" s="1"/>
      <c r="B50" s="1"/>
      <c r="C50" s="1"/>
      <c r="D50" s="1"/>
      <c r="E50" s="104" t="s">
        <v>68</v>
      </c>
      <c r="F50" s="7"/>
      <c r="G50" s="7"/>
      <c r="H50" s="7"/>
      <c r="I50" s="7"/>
      <c r="J50" s="7"/>
      <c r="K50" s="7"/>
      <c r="L50" s="7"/>
      <c r="M50" s="7"/>
      <c r="N50" s="105">
        <f>$E$36</f>
        <v>17</v>
      </c>
      <c r="O50" s="7"/>
      <c r="P50" s="7"/>
      <c r="Q50" s="7"/>
      <c r="R50" s="106" t="s">
        <v>69</v>
      </c>
      <c r="S50" s="7"/>
      <c r="T50" s="7"/>
      <c r="U50" s="7"/>
      <c r="V50" s="105">
        <f>$S$43</f>
        <v>9</v>
      </c>
      <c r="W50" s="7"/>
      <c r="X50" s="7"/>
      <c r="Y50" s="7"/>
      <c r="Z50" s="107" t="s">
        <v>66</v>
      </c>
      <c r="AA50" s="7"/>
      <c r="AB50" s="7"/>
      <c r="AC50" s="7"/>
      <c r="AD50" s="7"/>
      <c r="AE50" s="108" t="str">
        <f>$E$63</f>
        <v>#REF!</v>
      </c>
      <c r="AF50" s="7"/>
      <c r="AG50" s="54"/>
      <c r="AH50" s="44"/>
      <c r="BJ50" s="40"/>
      <c r="BK50" s="47"/>
      <c r="BL50" s="75">
        <v>0.5</v>
      </c>
      <c r="BM50" s="7"/>
      <c r="BN50" s="64"/>
      <c r="BO50" s="76" t="s">
        <v>70</v>
      </c>
      <c r="BP50" s="7"/>
      <c r="BQ50" s="7"/>
      <c r="BR50" s="7"/>
      <c r="BS50" s="7"/>
      <c r="BT50" s="7"/>
      <c r="BU50" s="7"/>
      <c r="BV50" s="7"/>
      <c r="BW50" s="7"/>
      <c r="BX50" s="7"/>
      <c r="BY50" s="7"/>
      <c r="BZ50" s="7"/>
      <c r="CA50" s="7"/>
      <c r="CB50" s="7"/>
      <c r="CC50" s="64"/>
      <c r="CD50" s="75" t="s">
        <v>28</v>
      </c>
      <c r="CE50" s="7"/>
      <c r="CF50" s="7"/>
      <c r="CG50" s="7"/>
      <c r="CH50" s="7"/>
      <c r="CJ50" s="66">
        <f>SWITCH(CD50,"F/F",SWITCH(BL50,0.5,$L$16-1,1,$L$16,2,$L$16+1,4,$L$16+2,$L$16+BL50/8+2),"F/M",SWITCH(BL50,0.5,$L$16-2,1,$L$16-1,2,$L$16,4,$L$16+1,$L$16+BL50/8+1),"F/D",SWITCH(BL50,0.5,$L$16-3,1,$L$16-2,2,$L$16-1,4,$L$16,$L$16+BL50/8),"M/F",SWITCH(BL50,0.5,$L$22,1,$L$22+1,$L$22+BL50),"M/M",SWITCH(BL50,0.5,$L$22-1,1,$L$22,$L$22+BL50-1),"M/D",SWITCH(BL50,0.5,$L$22-2,1,$L$22-1,$L$22+BL50-2),"M/MD",SWITCH(BL50,0.5,$L$22-3,1,$L$22-2,2,$L$22-1,$L$22+BL50/2-2),"F/F HT",SWITCH(BL50,0.5,$L$28-1,1,$L$28,2,$L$28+1,4,$L$28+2,$L$28+BL50/8+2),"F/M HT",SWITCH(BL50,0.5,$L$28-2,1,$L$28-1,2,$L$28,4,$L$28+1,$L$28+BL50/8+1),"F/D HT",SWITCH(BL50,0.5,$L$28-3,1,$L$28-2,2,$L$28-1,4,$L$28,$L$28+BL50/8),"M/F HT",SWITCH(BL50,0.5,$L$28-1,1,$L$28,$L$28+BL50/2),"M/M HT",SWITCH(BL50,0.5,$L$28-2,1,$L$28-1,$L$28+BL50/2-1),"M/D HT",SWITCH(BL50,0.5,$L$28-3,1,$L$28-2,$L$28+BL50/2-2),"M/MD HT",SWITCH(BL50,0.5,$L$28-4,1,$L$28-3,2,$L$28-2,$L$28+BL50/4-2),"")+(SWITCH(CM50,"A",4,"B",$BF$64,"C","","D",3,"E",1,"G",4,"H",1,"L",0,"M",$AD$92,"S",$BF$66,"T",$AD$132,"U",3,"V",2,"R",1,"")+SWITCH(CN50,"A",4,"B",$BF$64,"C","","D",3,"E",1,"G",4,"H",1,"L",0,"M",$AD$92,"S",$BF$66,"T",$AD$132,"U",3,"V",2,"R",1,"")+SWITCH(CO50,"A",4,"B",$BF$64,"C","","D",3,"E",1,"G",4,"H",1,"L",0,"M",$AD$92,"S",$BF$66,"T",$AD$132,"U",3,"V",2,"R",1,""))</f>
        <v>22</v>
      </c>
      <c r="CK50" s="7"/>
      <c r="CL50" s="67"/>
      <c r="CM50" s="77" t="s">
        <v>35</v>
      </c>
      <c r="CN50" s="69"/>
      <c r="CO50" s="69"/>
      <c r="CP50" s="68"/>
    </row>
    <row r="51" ht="8.25" customHeight="1">
      <c r="A51" s="1"/>
      <c r="B51" s="1"/>
      <c r="C51" s="1"/>
      <c r="D51" s="1"/>
      <c r="E51" s="61"/>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54"/>
      <c r="AH51" s="44"/>
      <c r="BJ51" s="40"/>
      <c r="BK51" s="47"/>
      <c r="BL51" s="14"/>
      <c r="BM51" s="14"/>
      <c r="BN51" s="64"/>
      <c r="BO51" s="14"/>
      <c r="BP51" s="14"/>
      <c r="BQ51" s="14"/>
      <c r="BR51" s="14"/>
      <c r="BS51" s="14"/>
      <c r="BT51" s="14"/>
      <c r="BU51" s="14"/>
      <c r="BV51" s="14"/>
      <c r="BW51" s="14"/>
      <c r="BX51" s="14"/>
      <c r="BY51" s="14"/>
      <c r="BZ51" s="14"/>
      <c r="CA51" s="14"/>
      <c r="CB51" s="14"/>
      <c r="CC51" s="64"/>
      <c r="CJ51" s="14"/>
      <c r="CK51" s="14"/>
      <c r="CL51" s="67"/>
    </row>
    <row r="52" ht="8.25" customHeight="1">
      <c r="A52" s="1"/>
      <c r="B52" s="1"/>
      <c r="C52" s="1"/>
      <c r="D52" s="1"/>
      <c r="E52" s="109" t="s">
        <v>71</v>
      </c>
      <c r="F52" s="7"/>
      <c r="G52" s="7"/>
      <c r="H52" s="7"/>
      <c r="I52" s="7"/>
      <c r="J52" s="7"/>
      <c r="K52" s="7"/>
      <c r="L52" s="7"/>
      <c r="M52" s="7"/>
      <c r="N52" s="105">
        <f>$E$36*2.5</f>
        <v>42.5</v>
      </c>
      <c r="O52" s="7"/>
      <c r="P52" s="7"/>
      <c r="Q52" s="7"/>
      <c r="R52" s="106" t="s">
        <v>72</v>
      </c>
      <c r="S52" s="7"/>
      <c r="T52" s="7"/>
      <c r="U52" s="7"/>
      <c r="V52" s="105">
        <f>$S$43-1</f>
        <v>8</v>
      </c>
      <c r="W52" s="7"/>
      <c r="X52" s="7"/>
      <c r="Y52" s="7"/>
      <c r="Z52" s="107" t="s">
        <v>73</v>
      </c>
      <c r="AA52" s="7"/>
      <c r="AB52" s="7"/>
      <c r="AC52" s="7"/>
      <c r="AD52" s="7"/>
      <c r="AE52" s="108" t="str">
        <f>$E$63-1</f>
        <v>#REF!</v>
      </c>
      <c r="AF52" s="7"/>
      <c r="AG52" s="54"/>
      <c r="AH52" s="44"/>
      <c r="BJ52" s="40"/>
      <c r="BK52" s="47"/>
      <c r="BL52" s="75">
        <v>0.5</v>
      </c>
      <c r="BM52" s="7"/>
      <c r="BN52" s="64"/>
      <c r="BO52" s="76" t="s">
        <v>74</v>
      </c>
      <c r="BP52" s="7"/>
      <c r="BQ52" s="7"/>
      <c r="BR52" s="7"/>
      <c r="BS52" s="7"/>
      <c r="BT52" s="7"/>
      <c r="BU52" s="7"/>
      <c r="BV52" s="7"/>
      <c r="BW52" s="7"/>
      <c r="BX52" s="7"/>
      <c r="BY52" s="7"/>
      <c r="BZ52" s="7"/>
      <c r="CA52" s="7"/>
      <c r="CB52" s="7"/>
      <c r="CC52" s="64"/>
      <c r="CD52" s="75" t="s">
        <v>46</v>
      </c>
      <c r="CE52" s="7"/>
      <c r="CF52" s="7"/>
      <c r="CG52" s="7"/>
      <c r="CH52" s="7"/>
      <c r="CJ52" s="66">
        <f>SWITCH(CD52,"F/F",SWITCH(BL52,0.5,$L$16-1,1,$L$16,2,$L$16+1,4,$L$16+2,$L$16+BL52/8+2),"F/M",SWITCH(BL52,0.5,$L$16-2,1,$L$16-1,2,$L$16,4,$L$16+1,$L$16+BL52/8+1),"F/D",SWITCH(BL52,0.5,$L$16-3,1,$L$16-2,2,$L$16-1,4,$L$16,$L$16+BL52/8),"M/F",SWITCH(BL52,0.5,$L$22,1,$L$22+1,$L$22+BL52),"M/M",SWITCH(BL52,0.5,$L$22-1,1,$L$22,$L$22+BL52-1),"M/D",SWITCH(BL52,0.5,$L$22-2,1,$L$22-1,$L$22+BL52-2),"M/MD",SWITCH(BL52,0.5,$L$22-3,1,$L$22-2,2,$L$22-1,$L$22+BL52/2-2),"F/F HT",SWITCH(BL52,0.5,$L$28-1,1,$L$28,2,$L$28+1,4,$L$28+2,$L$28+BL52/8+2),"F/M HT",SWITCH(BL52,0.5,$L$28-2,1,$L$28-1,2,$L$28,4,$L$28+1,$L$28+BL52/8+1),"F/D HT",SWITCH(BL52,0.5,$L$28-3,1,$L$28-2,2,$L$28-1,4,$L$28,$L$28+BL52/8),"M/F HT",SWITCH(BL52,0.5,$L$28-1,1,$L$28,$L$28+BL52/2),"M/M HT",SWITCH(BL52,0.5,$L$28-2,1,$L$28-1,$L$28+BL52/2-1),"M/D HT",SWITCH(BL52,0.5,$L$28-3,1,$L$28-2,$L$28+BL52/2-2),"M/MD HT",SWITCH(BL52,0.5,$L$28-4,1,$L$28-3,2,$L$28-2,$L$28+BL52/4-2),"")+(SWITCH(CM52,"A",4,"B",$BF$64,"C","","D",3,"E",1,"G",4,"H",1,"L",0,"M",$AD$92,"S",$BF$66,"T",$AD$132,"U",3,"V",2,"R",1,"")+SWITCH(CN52,"A",4,"B",$BF$64,"C","","D",3,"E",1,"G",4,"H",1,"L",0,"M",$AD$92,"S",$BF$66,"T",$AD$132,"U",3,"V",2,"R",1,"")+SWITCH(CO52,"A",4,"B",$BF$64,"C","","D",3,"E",1,"G",4,"H",1,"L",0,"M",$AD$92,"S",$BF$66,"T",$AD$132,"U",3,"V",2,"R",1,""))</f>
        <v>18</v>
      </c>
      <c r="CK52" s="7"/>
      <c r="CL52" s="67"/>
      <c r="CM52" s="77" t="s">
        <v>35</v>
      </c>
      <c r="CN52" s="69"/>
      <c r="CO52" s="69"/>
      <c r="CP52" s="68"/>
    </row>
    <row r="53" ht="8.25" customHeight="1">
      <c r="A53" s="1"/>
      <c r="B53" s="1"/>
      <c r="C53" s="1"/>
      <c r="D53" s="1"/>
      <c r="E53" s="61"/>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54"/>
      <c r="AH53" s="44"/>
      <c r="BJ53" s="40"/>
      <c r="BK53" s="47"/>
      <c r="BL53" s="14"/>
      <c r="BM53" s="14"/>
      <c r="BN53" s="64"/>
      <c r="BO53" s="14"/>
      <c r="BP53" s="14"/>
      <c r="BQ53" s="14"/>
      <c r="BR53" s="14"/>
      <c r="BS53" s="14"/>
      <c r="BT53" s="14"/>
      <c r="BU53" s="14"/>
      <c r="BV53" s="14"/>
      <c r="BW53" s="14"/>
      <c r="BX53" s="14"/>
      <c r="BY53" s="14"/>
      <c r="BZ53" s="14"/>
      <c r="CA53" s="14"/>
      <c r="CB53" s="14"/>
      <c r="CC53" s="64"/>
      <c r="CJ53" s="14"/>
      <c r="CK53" s="14"/>
      <c r="CL53" s="67"/>
    </row>
    <row r="54" ht="8.25" customHeight="1">
      <c r="A54" s="1"/>
      <c r="B54" s="1"/>
      <c r="C54" s="1"/>
      <c r="D54" s="1"/>
      <c r="E54" s="109" t="s">
        <v>75</v>
      </c>
      <c r="F54" s="7"/>
      <c r="G54" s="7"/>
      <c r="H54" s="7"/>
      <c r="I54" s="7"/>
      <c r="J54" s="7"/>
      <c r="K54" s="7"/>
      <c r="L54" s="7"/>
      <c r="M54" s="7"/>
      <c r="N54" s="105">
        <f>$E$36*5</f>
        <v>85</v>
      </c>
      <c r="O54" s="7"/>
      <c r="P54" s="7"/>
      <c r="Q54" s="7"/>
      <c r="R54" s="106" t="s">
        <v>76</v>
      </c>
      <c r="S54" s="7"/>
      <c r="T54" s="7"/>
      <c r="U54" s="7"/>
      <c r="V54" s="105">
        <f>$S$43-2</f>
        <v>7</v>
      </c>
      <c r="W54" s="7"/>
      <c r="X54" s="7"/>
      <c r="Y54" s="7"/>
      <c r="Z54" s="107" t="s">
        <v>77</v>
      </c>
      <c r="AA54" s="7"/>
      <c r="AB54" s="7"/>
      <c r="AC54" s="7"/>
      <c r="AD54" s="7"/>
      <c r="AE54" s="108" t="str">
        <f>$E$63-2</f>
        <v>#REF!</v>
      </c>
      <c r="AF54" s="7"/>
      <c r="AG54" s="54"/>
      <c r="AH54" s="44"/>
      <c r="BJ54" s="40"/>
      <c r="BK54" s="47"/>
      <c r="BL54" s="75">
        <v>0.5</v>
      </c>
      <c r="BM54" s="7"/>
      <c r="BN54" s="64"/>
      <c r="BO54" s="76" t="s">
        <v>78</v>
      </c>
      <c r="BP54" s="7"/>
      <c r="BQ54" s="7"/>
      <c r="BR54" s="7"/>
      <c r="BS54" s="7"/>
      <c r="BT54" s="7"/>
      <c r="BU54" s="7"/>
      <c r="BV54" s="7"/>
      <c r="BW54" s="7"/>
      <c r="BX54" s="7"/>
      <c r="BY54" s="7"/>
      <c r="BZ54" s="7"/>
      <c r="CA54" s="7"/>
      <c r="CB54" s="7"/>
      <c r="CC54" s="64"/>
      <c r="CD54" s="75" t="s">
        <v>28</v>
      </c>
      <c r="CE54" s="7"/>
      <c r="CF54" s="7"/>
      <c r="CG54" s="7"/>
      <c r="CH54" s="7"/>
      <c r="CJ54" s="66">
        <f>SWITCH(CD54,"F/F",SWITCH(BL54,0.5,$L$16-1,1,$L$16,2,$L$16+1,4,$L$16+2,$L$16+BL54/8+2),"F/M",SWITCH(BL54,0.5,$L$16-2,1,$L$16-1,2,$L$16,4,$L$16+1,$L$16+BL54/8+1),"F/D",SWITCH(BL54,0.5,$L$16-3,1,$L$16-2,2,$L$16-1,4,$L$16,$L$16+BL54/8),"M/F",SWITCH(BL54,0.5,$L$22,1,$L$22+1,$L$22+BL54),"M/M",SWITCH(BL54,0.5,$L$22-1,1,$L$22,$L$22+BL54-1),"M/D",SWITCH(BL54,0.5,$L$22-2,1,$L$22-1,$L$22+BL54-2),"M/MD",SWITCH(BL54,0.5,$L$22-3,1,$L$22-2,2,$L$22-1,$L$22+BL54/2-2),"F/F HT",SWITCH(BL54,0.5,$L$28-1,1,$L$28,2,$L$28+1,4,$L$28+2,$L$28+BL54/8+2),"F/M HT",SWITCH(BL54,0.5,$L$28-2,1,$L$28-1,2,$L$28,4,$L$28+1,$L$28+BL54/8+1),"F/D HT",SWITCH(BL54,0.5,$L$28-3,1,$L$28-2,2,$L$28-1,4,$L$28,$L$28+BL54/8),"M/F HT",SWITCH(BL54,0.5,$L$28-1,1,$L$28,$L$28+BL54/2),"M/M HT",SWITCH(BL54,0.5,$L$28-2,1,$L$28-1,$L$28+BL54/2-1),"M/D HT",SWITCH(BL54,0.5,$L$28-3,1,$L$28-2,$L$28+BL54/2-2),"M/MD HT",SWITCH(BL54,0.5,$L$28-4,1,$L$28-3,2,$L$28-2,$L$28+BL54/4-2),"")+(SWITCH(CM54,"A",4,"B",$BF$64,"C","","D",3,"E",1,"G",4,"H",1,"L",0,"M",$AD$92,"S",$BF$66,"T",$AD$132,"U",3,"V",2,"R",1,"")+SWITCH(CN54,"A",4,"B",$BF$64,"C","","D",3,"E",1,"G",4,"H",1,"L",0,"M",$AD$92,"S",$BF$66,"T",$AD$132,"U",3,"V",2,"R",1,"")+SWITCH(CO54,"A",4,"B",$BF$64,"C","","D",3,"E",1,"G",4,"H",1,"L",0,"M",$AD$92,"S",$BF$66,"T",$AD$132,"U",3,"V",2,"R",1,""))</f>
        <v>19</v>
      </c>
      <c r="CK54" s="7"/>
      <c r="CL54" s="67"/>
      <c r="CM54" s="68"/>
      <c r="CN54" s="69"/>
      <c r="CO54" s="69"/>
      <c r="CP54" s="68"/>
    </row>
    <row r="55" ht="8.25" customHeight="1">
      <c r="A55" s="1"/>
      <c r="B55" s="1"/>
      <c r="C55" s="1"/>
      <c r="D55" s="1"/>
      <c r="E55" s="61"/>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54"/>
      <c r="AH55" s="44"/>
      <c r="BJ55" s="40"/>
      <c r="BK55" s="47"/>
      <c r="BL55" s="14"/>
      <c r="BM55" s="14"/>
      <c r="BN55" s="64"/>
      <c r="BO55" s="14"/>
      <c r="BP55" s="14"/>
      <c r="BQ55" s="14"/>
      <c r="BR55" s="14"/>
      <c r="BS55" s="14"/>
      <c r="BT55" s="14"/>
      <c r="BU55" s="14"/>
      <c r="BV55" s="14"/>
      <c r="BW55" s="14"/>
      <c r="BX55" s="14"/>
      <c r="BY55" s="14"/>
      <c r="BZ55" s="14"/>
      <c r="CA55" s="14"/>
      <c r="CB55" s="14"/>
      <c r="CC55" s="64"/>
      <c r="CJ55" s="14"/>
      <c r="CK55" s="14"/>
      <c r="CL55" s="67"/>
    </row>
    <row r="56" ht="8.25" customHeight="1">
      <c r="A56" s="1"/>
      <c r="B56" s="1"/>
      <c r="C56" s="1"/>
      <c r="D56" s="1"/>
      <c r="E56" s="109" t="s">
        <v>79</v>
      </c>
      <c r="F56" s="7"/>
      <c r="G56" s="7"/>
      <c r="H56" s="7"/>
      <c r="I56" s="7"/>
      <c r="J56" s="7"/>
      <c r="K56" s="7"/>
      <c r="L56" s="7"/>
      <c r="M56" s="7"/>
      <c r="N56" s="105">
        <f>$E$36*10</f>
        <v>170</v>
      </c>
      <c r="O56" s="7"/>
      <c r="P56" s="7"/>
      <c r="Q56" s="7"/>
      <c r="R56" s="106" t="s">
        <v>80</v>
      </c>
      <c r="S56" s="7"/>
      <c r="T56" s="7"/>
      <c r="U56" s="7"/>
      <c r="V56" s="105">
        <f>$S$43-3</f>
        <v>6</v>
      </c>
      <c r="W56" s="7"/>
      <c r="X56" s="7"/>
      <c r="Y56" s="7"/>
      <c r="Z56" s="107" t="s">
        <v>81</v>
      </c>
      <c r="AA56" s="7"/>
      <c r="AB56" s="7"/>
      <c r="AC56" s="7"/>
      <c r="AD56" s="7"/>
      <c r="AE56" s="108" t="str">
        <f>$E$63-3</f>
        <v>#REF!</v>
      </c>
      <c r="AF56" s="7"/>
      <c r="AG56" s="54"/>
      <c r="AH56" s="44"/>
      <c r="BJ56" s="40"/>
      <c r="BK56" s="47"/>
      <c r="BL56" s="75">
        <v>0.5</v>
      </c>
      <c r="BM56" s="7"/>
      <c r="BN56" s="64"/>
      <c r="BO56" s="76" t="s">
        <v>82</v>
      </c>
      <c r="BP56" s="7"/>
      <c r="BQ56" s="7"/>
      <c r="BR56" s="7"/>
      <c r="BS56" s="7"/>
      <c r="BT56" s="7"/>
      <c r="BU56" s="7"/>
      <c r="BV56" s="7"/>
      <c r="BW56" s="7"/>
      <c r="BX56" s="7"/>
      <c r="BY56" s="7"/>
      <c r="BZ56" s="7"/>
      <c r="CA56" s="7"/>
      <c r="CB56" s="7"/>
      <c r="CC56" s="64"/>
      <c r="CD56" s="75" t="s">
        <v>54</v>
      </c>
      <c r="CE56" s="7"/>
      <c r="CF56" s="7"/>
      <c r="CG56" s="7"/>
      <c r="CH56" s="7"/>
      <c r="CJ56" s="66">
        <f>SWITCH(CD56,"F/F",SWITCH(BL56,0.5,$L$16-1,1,$L$16,2,$L$16+1,4,$L$16+2,$L$16+BL56/8+2),"F/M",SWITCH(BL56,0.5,$L$16-2,1,$L$16-1,2,$L$16,4,$L$16+1,$L$16+BL56/8+1),"F/D",SWITCH(BL56,0.5,$L$16-3,1,$L$16-2,2,$L$16-1,4,$L$16,$L$16+BL56/8),"M/F",SWITCH(BL56,0.5,$L$22,1,$L$22+1,$L$22+BL56),"M/M",SWITCH(BL56,0.5,$L$22-1,1,$L$22,$L$22+BL56-1),"M/D",SWITCH(BL56,0.5,$L$22-2,1,$L$22-1,$L$22+BL56-2),"M/MD",SWITCH(BL56,0.5,$L$22-3,1,$L$22-2,2,$L$22-1,$L$22+BL56/2-2),"F/F HT",SWITCH(BL56,0.5,$L$28-1,1,$L$28,2,$L$28+1,4,$L$28+2,$L$28+BL56/8+2),"F/M HT",SWITCH(BL56,0.5,$L$28-2,1,$L$28-1,2,$L$28,4,$L$28+1,$L$28+BL56/8+1),"F/D HT",SWITCH(BL56,0.5,$L$28-3,1,$L$28-2,2,$L$28-1,4,$L$28,$L$28+BL56/8),"M/F HT",SWITCH(BL56,0.5,$L$28-1,1,$L$28,$L$28+BL56/2),"M/M HT",SWITCH(BL56,0.5,$L$28-2,1,$L$28-1,$L$28+BL56/2-1),"M/D HT",SWITCH(BL56,0.5,$L$28-3,1,$L$28-2,$L$28+BL56/2-2),"M/MD HT",SWITCH(BL56,0.5,$L$28-4,1,$L$28-3,2,$L$28-2,$L$28+BL56/4-2),"")+(SWITCH(CM56,"A",4,"B",$BF$64,"C","","D",3,"E",1,"G",4,"H",1,"L",0,"M",$AD$92,"S",$BF$66,"T",$AD$132,"U",3,"V",2,"R",1,"")+SWITCH(CN56,"A",4,"B",$BF$64,"C","","D",3,"E",1,"G",4,"H",1,"L",0,"M",$AD$92,"S",$BF$66,"T",$AD$132,"U",3,"V",2,"R",1,"")+SWITCH(CO56,"A",4,"B",$BF$64,"C","","D",3,"E",1,"G",4,"H",1,"L",0,"M",$AD$92,"S",$BF$66,"T",$AD$132,"U",3,"V",2,"R",1,""))</f>
        <v>20</v>
      </c>
      <c r="CK56" s="7"/>
      <c r="CL56" s="67"/>
      <c r="CM56" s="68"/>
      <c r="CN56" s="69"/>
      <c r="CO56" s="69"/>
      <c r="CP56" s="68"/>
    </row>
    <row r="57" ht="8.25" customHeight="1">
      <c r="A57" s="1"/>
      <c r="B57" s="1"/>
      <c r="C57" s="1"/>
      <c r="D57" s="1"/>
      <c r="E57" s="61"/>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54"/>
      <c r="AH57" s="44"/>
      <c r="BJ57" s="40"/>
      <c r="BK57" s="47"/>
      <c r="BL57" s="14"/>
      <c r="BM57" s="14"/>
      <c r="BN57" s="64"/>
      <c r="BO57" s="14"/>
      <c r="BP57" s="14"/>
      <c r="BQ57" s="14"/>
      <c r="BR57" s="14"/>
      <c r="BS57" s="14"/>
      <c r="BT57" s="14"/>
      <c r="BU57" s="14"/>
      <c r="BV57" s="14"/>
      <c r="BW57" s="14"/>
      <c r="BX57" s="14"/>
      <c r="BY57" s="14"/>
      <c r="BZ57" s="14"/>
      <c r="CA57" s="14"/>
      <c r="CB57" s="14"/>
      <c r="CC57" s="64"/>
      <c r="CJ57" s="14"/>
      <c r="CK57" s="14"/>
      <c r="CL57" s="67"/>
    </row>
    <row r="58" ht="8.25" customHeight="1">
      <c r="A58" s="1"/>
      <c r="B58" s="1"/>
      <c r="C58" s="1"/>
      <c r="D58" s="1"/>
      <c r="E58" s="110" t="s">
        <v>83</v>
      </c>
      <c r="N58" s="105">
        <f>$E$36*15</f>
        <v>255</v>
      </c>
      <c r="O58" s="7"/>
      <c r="P58" s="7"/>
      <c r="Q58" s="7"/>
      <c r="R58" s="111" t="s">
        <v>84</v>
      </c>
      <c r="V58" s="105">
        <f>$S$43-4</f>
        <v>5</v>
      </c>
      <c r="W58" s="7"/>
      <c r="X58" s="7"/>
      <c r="Y58" s="7"/>
      <c r="Z58" s="112" t="s">
        <v>85</v>
      </c>
      <c r="AE58" s="108" t="str">
        <f>$E$63-4</f>
        <v>#REF!</v>
      </c>
      <c r="AF58" s="7"/>
      <c r="AG58" s="54"/>
      <c r="AH58" s="44"/>
      <c r="BJ58" s="40"/>
      <c r="BK58" s="47"/>
      <c r="BL58" s="75">
        <v>0.5</v>
      </c>
      <c r="BM58" s="7"/>
      <c r="BN58" s="64"/>
      <c r="BO58" s="76" t="s">
        <v>86</v>
      </c>
      <c r="BP58" s="7"/>
      <c r="BQ58" s="7"/>
      <c r="BR58" s="7"/>
      <c r="BS58" s="7"/>
      <c r="BT58" s="7"/>
      <c r="BU58" s="7"/>
      <c r="BV58" s="7"/>
      <c r="BW58" s="7"/>
      <c r="BX58" s="7"/>
      <c r="BY58" s="7"/>
      <c r="BZ58" s="7"/>
      <c r="CA58" s="7"/>
      <c r="CB58" s="7"/>
      <c r="CC58" s="64"/>
      <c r="CD58" s="75" t="s">
        <v>57</v>
      </c>
      <c r="CE58" s="7"/>
      <c r="CF58" s="7"/>
      <c r="CG58" s="7"/>
      <c r="CH58" s="7"/>
      <c r="CJ58" s="66">
        <f>SWITCH(CD58,"F/F",SWITCH(BL58,0.5,$L$16-1,1,$L$16,2,$L$16+1,4,$L$16+2,$L$16+BL58/8+2),"F/M",SWITCH(BL58,0.5,$L$16-2,1,$L$16-1,2,$L$16,4,$L$16+1,$L$16+BL58/8+1),"F/D",SWITCH(BL58,0.5,$L$16-3,1,$L$16-2,2,$L$16-1,4,$L$16,$L$16+BL58/8),"M/F",SWITCH(BL58,0.5,$L$22,1,$L$22+1,$L$22+BL58),"M/M",SWITCH(BL58,0.5,$L$22-1,1,$L$22,$L$22+BL58-1),"M/D",SWITCH(BL58,0.5,$L$22-2,1,$L$22-1,$L$22+BL58-2),"M/MD",SWITCH(BL58,0.5,$L$22-3,1,$L$22-2,2,$L$22-1,$L$22+BL58/2-2),"F/F HT",SWITCH(BL58,0.5,$L$28-1,1,$L$28,2,$L$28+1,4,$L$28+2,$L$28+BL58/8+2),"F/M HT",SWITCH(BL58,0.5,$L$28-2,1,$L$28-1,2,$L$28,4,$L$28+1,$L$28+BL58/8+1),"F/D HT",SWITCH(BL58,0.5,$L$28-3,1,$L$28-2,2,$L$28-1,4,$L$28,$L$28+BL58/8),"M/F HT",SWITCH(BL58,0.5,$L$28-1,1,$L$28,$L$28+BL58/2),"M/M HT",SWITCH(BL58,0.5,$L$28-2,1,$L$28-1,$L$28+BL58/2-1),"M/D HT",SWITCH(BL58,0.5,$L$28-3,1,$L$28-2,$L$28+BL58/2-2),"M/MD HT",SWITCH(BL58,0.5,$L$28-4,1,$L$28-3,2,$L$28-2,$L$28+BL58/4-2),"")+(SWITCH(CM58,"A",4,"B",$BF$64,"C","","D",3,"E",1,"G",4,"H",1,"L",0,"M",$AD$92,"S",$BF$66,"T",$AD$132,"U",3,"V",2,"R",1,"")+SWITCH(CN58,"A",4,"B",$BF$64,"C","","D",3,"E",1,"G",4,"H",1,"L",0,"M",$AD$92,"S",$BF$66,"T",$AD$132,"U",3,"V",2,"R",1,"")+SWITCH(CO58,"A",4,"B",$BF$64,"C","","D",3,"E",1,"G",4,"H",1,"L",0,"M",$AD$92,"S",$BF$66,"T",$AD$132,"U",3,"V",2,"R",1,""))</f>
        <v>18</v>
      </c>
      <c r="CK58" s="7"/>
      <c r="CL58" s="67"/>
      <c r="CM58" s="68"/>
      <c r="CN58" s="69"/>
      <c r="CO58" s="69"/>
      <c r="CP58" s="68"/>
    </row>
    <row r="59" ht="8.25" customHeight="1">
      <c r="A59" s="1"/>
      <c r="B59" s="1"/>
      <c r="C59" s="1"/>
      <c r="D59" s="1"/>
      <c r="E59" s="61"/>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54"/>
      <c r="AH59" s="44"/>
      <c r="BJ59" s="40"/>
      <c r="BK59" s="47"/>
      <c r="BL59" s="14"/>
      <c r="BM59" s="14"/>
      <c r="BN59" s="64"/>
      <c r="BO59" s="14"/>
      <c r="BP59" s="14"/>
      <c r="BQ59" s="14"/>
      <c r="BR59" s="14"/>
      <c r="BS59" s="14"/>
      <c r="BT59" s="14"/>
      <c r="BU59" s="14"/>
      <c r="BV59" s="14"/>
      <c r="BW59" s="14"/>
      <c r="BX59" s="14"/>
      <c r="BY59" s="14"/>
      <c r="BZ59" s="14"/>
      <c r="CA59" s="14"/>
      <c r="CB59" s="14"/>
      <c r="CC59" s="64"/>
      <c r="CJ59" s="14"/>
      <c r="CK59" s="14"/>
      <c r="CL59" s="67"/>
    </row>
    <row r="60" ht="8.25" customHeight="1">
      <c r="A60" s="1"/>
      <c r="B60" s="1"/>
      <c r="C60" s="1"/>
      <c r="D60" s="1"/>
      <c r="E60" s="1"/>
      <c r="F60" s="26"/>
      <c r="G60" s="26"/>
      <c r="H60" s="26"/>
      <c r="I60" s="26"/>
      <c r="J60" s="26"/>
      <c r="K60" s="26"/>
      <c r="L60" s="26"/>
      <c r="M60" s="26"/>
      <c r="N60" s="26"/>
      <c r="O60" s="27"/>
      <c r="P60" s="27"/>
      <c r="Q60" s="27"/>
      <c r="R60" s="27"/>
      <c r="S60" s="27"/>
      <c r="T60" s="70"/>
      <c r="U60" s="70"/>
      <c r="V60" s="70"/>
      <c r="W60" s="70"/>
      <c r="X60" s="70"/>
      <c r="Y60" s="70"/>
      <c r="Z60" s="27"/>
      <c r="AA60" s="27"/>
      <c r="AB60" s="27"/>
      <c r="AC60" s="27"/>
      <c r="AD60" s="27"/>
      <c r="AE60" s="27"/>
      <c r="AF60" s="27"/>
      <c r="AG60" s="40"/>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40"/>
      <c r="BK60" s="47"/>
      <c r="BL60" s="75">
        <v>0.5</v>
      </c>
      <c r="BM60" s="7"/>
      <c r="BN60" s="64"/>
      <c r="BO60" s="76" t="s">
        <v>87</v>
      </c>
      <c r="BP60" s="7"/>
      <c r="BQ60" s="7"/>
      <c r="BR60" s="7"/>
      <c r="BS60" s="7"/>
      <c r="BT60" s="7"/>
      <c r="BU60" s="7"/>
      <c r="BV60" s="7"/>
      <c r="BW60" s="7"/>
      <c r="BX60" s="7"/>
      <c r="BY60" s="7"/>
      <c r="BZ60" s="7"/>
      <c r="CA60" s="7"/>
      <c r="CB60" s="7"/>
      <c r="CC60" s="64"/>
      <c r="CD60" s="75" t="s">
        <v>57</v>
      </c>
      <c r="CE60" s="7"/>
      <c r="CF60" s="7"/>
      <c r="CG60" s="7"/>
      <c r="CH60" s="7"/>
      <c r="CJ60" s="66">
        <f>SWITCH(CD60,"F/F",SWITCH(BL60,0.5,$L$16-1,1,$L$16,2,$L$16+1,4,$L$16+2,$L$16+BL60/8+2),"F/M",SWITCH(BL60,0.5,$L$16-2,1,$L$16-1,2,$L$16,4,$L$16+1,$L$16+BL60/8+1),"F/D",SWITCH(BL60,0.5,$L$16-3,1,$L$16-2,2,$L$16-1,4,$L$16,$L$16+BL60/8),"M/F",SWITCH(BL60,0.5,$L$22,1,$L$22+1,$L$22+BL60),"M/M",SWITCH(BL60,0.5,$L$22-1,1,$L$22,$L$22+BL60-1),"M/D",SWITCH(BL60,0.5,$L$22-2,1,$L$22-1,$L$22+BL60-2),"M/MD",SWITCH(BL60,0.5,$L$22-3,1,$L$22-2,2,$L$22-1,$L$22+BL60/2-2),"F/F HT",SWITCH(BL60,0.5,$L$28-1,1,$L$28,2,$L$28+1,4,$L$28+2,$L$28+BL60/8+2),"F/M HT",SWITCH(BL60,0.5,$L$28-2,1,$L$28-1,2,$L$28,4,$L$28+1,$L$28+BL60/8+1),"F/D HT",SWITCH(BL60,0.5,$L$28-3,1,$L$28-2,2,$L$28-1,4,$L$28,$L$28+BL60/8),"M/F HT",SWITCH(BL60,0.5,$L$28-1,1,$L$28,$L$28+BL60/2),"M/M HT",SWITCH(BL60,0.5,$L$28-2,1,$L$28-1,$L$28+BL60/2-1),"M/D HT",SWITCH(BL60,0.5,$L$28-3,1,$L$28-2,$L$28+BL60/2-2),"M/MD HT",SWITCH(BL60,0.5,$L$28-4,1,$L$28-3,2,$L$28-2,$L$28+BL60/4-2),"")+(SWITCH(CM60,"A",4,"B",$BF$64,"C","","D",3,"E",1,"G",4,"H",1,"L",0,"M",$AD$92,"S",$BF$66,"T",$AD$132,"U",3,"V",2,"R",1,"")+SWITCH(CN60,"A",4,"B",$BF$64,"C","","D",3,"E",1,"G",4,"H",1,"L",0,"M",$AD$92,"S",$BF$66,"T",$AD$132,"U",3,"V",2,"R",1,"")+SWITCH(CO60,"A",4,"B",$BF$64,"C","","D",3,"E",1,"G",4,"H",1,"L",0,"M",$AD$92,"S",$BF$66,"T",$AD$132,"U",3,"V",2,"R",1,""))</f>
        <v>18</v>
      </c>
      <c r="CK60" s="7"/>
      <c r="CL60" s="67"/>
      <c r="CM60" s="68"/>
      <c r="CN60" s="69"/>
      <c r="CO60" s="69"/>
      <c r="CP60" s="68"/>
    </row>
    <row r="61" ht="8.25" customHeight="1">
      <c r="A61" s="1"/>
      <c r="B61" s="1"/>
      <c r="C61" s="1"/>
      <c r="D61" s="1"/>
      <c r="E61" s="113" t="s">
        <v>66</v>
      </c>
      <c r="F61" s="7"/>
      <c r="G61" s="7"/>
      <c r="H61" s="7"/>
      <c r="I61" s="7"/>
      <c r="J61" s="7"/>
      <c r="K61" s="7"/>
      <c r="L61" s="7"/>
      <c r="M61" s="7"/>
      <c r="N61" s="32"/>
      <c r="O61" s="114" t="s">
        <v>88</v>
      </c>
      <c r="P61" s="7"/>
      <c r="Q61" s="7"/>
      <c r="R61" s="7"/>
      <c r="S61" s="7"/>
      <c r="T61" s="7"/>
      <c r="U61" s="7"/>
      <c r="V61" s="7"/>
      <c r="W61" s="32"/>
      <c r="X61" s="113" t="s">
        <v>89</v>
      </c>
      <c r="Y61" s="7"/>
      <c r="Z61" s="7"/>
      <c r="AA61" s="7"/>
      <c r="AB61" s="7"/>
      <c r="AC61" s="7"/>
      <c r="AD61" s="7"/>
      <c r="AE61" s="7"/>
      <c r="AF61" s="32"/>
      <c r="AG61" s="54"/>
      <c r="AH61" s="115"/>
      <c r="AI61" s="116" t="s">
        <v>90</v>
      </c>
      <c r="BI61" s="116"/>
      <c r="BJ61" s="117"/>
      <c r="BK61" s="47"/>
      <c r="BL61" s="14"/>
      <c r="BM61" s="14"/>
      <c r="BN61" s="64"/>
      <c r="BO61" s="14"/>
      <c r="BP61" s="14"/>
      <c r="BQ61" s="14"/>
      <c r="BR61" s="14"/>
      <c r="BS61" s="14"/>
      <c r="BT61" s="14"/>
      <c r="BU61" s="14"/>
      <c r="BV61" s="14"/>
      <c r="BW61" s="14"/>
      <c r="BX61" s="14"/>
      <c r="BY61" s="14"/>
      <c r="BZ61" s="14"/>
      <c r="CA61" s="14"/>
      <c r="CB61" s="14"/>
      <c r="CC61" s="64"/>
      <c r="CJ61" s="14"/>
      <c r="CK61" s="14"/>
      <c r="CL61" s="67"/>
    </row>
    <row r="62" ht="8.25" customHeight="1">
      <c r="A62" s="1"/>
      <c r="B62" s="1"/>
      <c r="C62" s="1"/>
      <c r="D62" s="1"/>
      <c r="E62" s="44"/>
      <c r="N62" s="45"/>
      <c r="O62" s="44"/>
      <c r="W62" s="45"/>
      <c r="X62" s="44"/>
      <c r="AF62" s="45"/>
      <c r="AG62" s="54"/>
      <c r="BJ62" s="117"/>
      <c r="BK62" s="47"/>
      <c r="BL62" s="75">
        <v>0.5</v>
      </c>
      <c r="BM62" s="7"/>
      <c r="BN62" s="64"/>
      <c r="BO62" s="76" t="s">
        <v>91</v>
      </c>
      <c r="BP62" s="7"/>
      <c r="BQ62" s="7"/>
      <c r="BR62" s="7"/>
      <c r="BS62" s="7"/>
      <c r="BT62" s="7"/>
      <c r="BU62" s="7"/>
      <c r="BV62" s="7"/>
      <c r="BW62" s="7"/>
      <c r="BX62" s="7"/>
      <c r="BY62" s="7"/>
      <c r="BZ62" s="7"/>
      <c r="CA62" s="7"/>
      <c r="CB62" s="7"/>
      <c r="CC62" s="64"/>
      <c r="CD62" s="75" t="s">
        <v>57</v>
      </c>
      <c r="CE62" s="7"/>
      <c r="CF62" s="7"/>
      <c r="CG62" s="7"/>
      <c r="CH62" s="7"/>
      <c r="CJ62" s="66">
        <f>SWITCH(CD62,"F/F",SWITCH(BL62,0.5,$L$16-1,1,$L$16,2,$L$16+1,4,$L$16+2,$L$16+BL62/8+2),"F/M",SWITCH(BL62,0.5,$L$16-2,1,$L$16-1,2,$L$16,4,$L$16+1,$L$16+BL62/8+1),"F/D",SWITCH(BL62,0.5,$L$16-3,1,$L$16-2,2,$L$16-1,4,$L$16,$L$16+BL62/8),"M/F",SWITCH(BL62,0.5,$L$22,1,$L$22+1,$L$22+BL62),"M/M",SWITCH(BL62,0.5,$L$22-1,1,$L$22,$L$22+BL62-1),"M/D",SWITCH(BL62,0.5,$L$22-2,1,$L$22-1,$L$22+BL62-2),"M/MD",SWITCH(BL62,0.5,$L$22-3,1,$L$22-2,2,$L$22-1,$L$22+BL62/2-2),"F/F HT",SWITCH(BL62,0.5,$L$28-1,1,$L$28,2,$L$28+1,4,$L$28+2,$L$28+BL62/8+2),"F/M HT",SWITCH(BL62,0.5,$L$28-2,1,$L$28-1,2,$L$28,4,$L$28+1,$L$28+BL62/8+1),"F/D HT",SWITCH(BL62,0.5,$L$28-3,1,$L$28-2,2,$L$28-1,4,$L$28,$L$28+BL62/8),"M/F HT",SWITCH(BL62,0.5,$L$28-1,1,$L$28,$L$28+BL62/2),"M/M HT",SWITCH(BL62,0.5,$L$28-2,1,$L$28-1,$L$28+BL62/2-1),"M/D HT",SWITCH(BL62,0.5,$L$28-3,1,$L$28-2,$L$28+BL62/2-2),"M/MD HT",SWITCH(BL62,0.5,$L$28-4,1,$L$28-3,2,$L$28-2,$L$28+BL62/4-2),"")+(SWITCH(CM62,"A",4,"B",$BF$64,"C","","D",3,"E",1,"G",4,"H",1,"L",0,"M",$AD$92,"S",$BF$66,"T",$AD$132,"U",3,"V",2,"R",1,"")+SWITCH(CN62,"A",4,"B",$BF$64,"C","","D",3,"E",1,"G",4,"H",1,"L",0,"M",$AD$92,"S",$BF$66,"T",$AD$132,"U",3,"V",2,"R",1,"")+SWITCH(CO62,"A",4,"B",$BF$64,"C","","D",3,"E",1,"G",4,"H",1,"L",0,"M",$AD$92,"S",$BF$66,"T",$AD$132,"U",3,"V",2,"R",1,""))</f>
        <v>18</v>
      </c>
      <c r="CK62" s="7"/>
      <c r="CL62" s="67"/>
      <c r="CM62" s="68"/>
      <c r="CN62" s="69"/>
      <c r="CO62" s="69"/>
      <c r="CP62" s="68"/>
    </row>
    <row r="63" ht="8.25" customHeight="1">
      <c r="A63" s="1"/>
      <c r="B63" s="1"/>
      <c r="C63" s="1"/>
      <c r="D63" s="1"/>
      <c r="E63" s="98" t="str">
        <f>if(BA275&lt;=N50,V50,if(BA275&lt;=N52,V52,if(BA275&lt;=N54,V54,if(BA275&lt;=N56,V56,if(BA275&lt;=N58,V58,1)))))</f>
        <v>#REF!</v>
      </c>
      <c r="J63" s="98" t="str">
        <f>if(BA275&lt;=N50,V50,if(BA275&lt;=N52,V52,if(BA275&lt;=N54,V54,if(BA275&lt;=N56,V56,if(BA275&lt;=N58,V58,1)))))</f>
        <v>#REF!</v>
      </c>
      <c r="O63" s="118">
        <f>rounddown($CJ$26/2,0)</f>
        <v>10</v>
      </c>
      <c r="Q63" s="45"/>
      <c r="R63" s="119">
        <f>rounddown($CJ$28*2/3,0)</f>
        <v>11</v>
      </c>
      <c r="U63" s="120"/>
      <c r="X63" s="98">
        <f>ROUNDDOWN($CJ$30/2,0)</f>
        <v>9</v>
      </c>
      <c r="AF63" s="45"/>
      <c r="AG63" s="54"/>
      <c r="BJ63" s="117"/>
      <c r="BK63" s="47"/>
      <c r="BL63" s="14"/>
      <c r="BM63" s="14"/>
      <c r="BN63" s="64"/>
      <c r="BO63" s="14"/>
      <c r="BP63" s="14"/>
      <c r="BQ63" s="14"/>
      <c r="BR63" s="14"/>
      <c r="BS63" s="14"/>
      <c r="BT63" s="14"/>
      <c r="BU63" s="14"/>
      <c r="BV63" s="14"/>
      <c r="BW63" s="14"/>
      <c r="BX63" s="14"/>
      <c r="BY63" s="14"/>
      <c r="BZ63" s="14"/>
      <c r="CA63" s="14"/>
      <c r="CB63" s="14"/>
      <c r="CC63" s="64"/>
      <c r="CJ63" s="14"/>
      <c r="CK63" s="14"/>
      <c r="CL63" s="67"/>
    </row>
    <row r="64" ht="8.25" customHeight="1">
      <c r="A64" s="1"/>
      <c r="B64" s="1"/>
      <c r="C64" s="1"/>
      <c r="D64" s="1"/>
      <c r="E64" s="44"/>
      <c r="J64" s="44"/>
      <c r="O64" s="44"/>
      <c r="Q64" s="45"/>
      <c r="U64" s="44"/>
      <c r="X64" s="44"/>
      <c r="AF64" s="45"/>
      <c r="AG64" s="54"/>
      <c r="AI64" s="121" t="s">
        <v>16</v>
      </c>
      <c r="AN64" s="122"/>
      <c r="AO64" s="123" t="s">
        <v>78</v>
      </c>
      <c r="BE64" s="122"/>
      <c r="BF64" s="124">
        <v>0.0</v>
      </c>
      <c r="BJ64" s="117"/>
      <c r="BK64" s="47"/>
      <c r="BL64" s="75">
        <v>2.0</v>
      </c>
      <c r="BM64" s="7"/>
      <c r="BN64" s="64"/>
      <c r="BO64" s="76" t="s">
        <v>92</v>
      </c>
      <c r="BP64" s="7"/>
      <c r="BQ64" s="7"/>
      <c r="BR64" s="7"/>
      <c r="BS64" s="7"/>
      <c r="BT64" s="7"/>
      <c r="BU64" s="7"/>
      <c r="BV64" s="7"/>
      <c r="BW64" s="7"/>
      <c r="BX64" s="7"/>
      <c r="BY64" s="7"/>
      <c r="BZ64" s="7"/>
      <c r="CA64" s="7"/>
      <c r="CB64" s="7"/>
      <c r="CC64" s="64"/>
      <c r="CD64" s="75" t="s">
        <v>57</v>
      </c>
      <c r="CE64" s="7"/>
      <c r="CF64" s="7"/>
      <c r="CG64" s="7"/>
      <c r="CH64" s="7"/>
      <c r="CJ64" s="66">
        <f>SWITCH(CD64,"F/F",SWITCH(BL64,0.5,$L$16-1,1,$L$16,2,$L$16+1,4,$L$16+2,$L$16+BL64/8+2),"F/M",SWITCH(BL64,0.5,$L$16-2,1,$L$16-1,2,$L$16,4,$L$16+1,$L$16+BL64/8+1),"F/D",SWITCH(BL64,0.5,$L$16-3,1,$L$16-2,2,$L$16-1,4,$L$16,$L$16+BL64/8),"M/F",SWITCH(BL64,0.5,$L$22,1,$L$22+1,$L$22+BL64),"M/M",SWITCH(BL64,0.5,$L$22-1,1,$L$22,$L$22+BL64-1),"M/D",SWITCH(BL64,0.5,$L$22-2,1,$L$22-1,$L$22+BL64-2),"M/MD",SWITCH(BL64,0.5,$L$22-3,1,$L$22-2,2,$L$22-1,$L$22+BL64/2-2),"F/F HT",SWITCH(BL64,0.5,$L$28-1,1,$L$28,2,$L$28+1,4,$L$28+2,$L$28+BL64/8+2),"F/M HT",SWITCH(BL64,0.5,$L$28-2,1,$L$28-1,2,$L$28,4,$L$28+1,$L$28+BL64/8+1),"F/D HT",SWITCH(BL64,0.5,$L$28-3,1,$L$28-2,2,$L$28-1,4,$L$28,$L$28+BL64/8),"M/F HT",SWITCH(BL64,0.5,$L$28-1,1,$L$28,$L$28+BL64/2),"M/M HT",SWITCH(BL64,0.5,$L$28-2,1,$L$28-1,$L$28+BL64/2-1),"M/D HT",SWITCH(BL64,0.5,$L$28-3,1,$L$28-2,$L$28+BL64/2-2),"M/MD HT",SWITCH(BL64,0.5,$L$28-4,1,$L$28-3,2,$L$28-2,$L$28+BL64/4-2),"")+(SWITCH(CM64,"A",4,"B",$BF$64,"C","","D",3,"E",1,"G",4,"H",1,"L",0,"M",$AD$92,"S",$BF$66,"T",$AD$132,"U",3,"V",2,"R",1,"")+SWITCH(CN64,"A",4,"B",$BF$64,"C","","D",3,"E",1,"G",4,"H",1,"L",0,"M",$AD$92,"S",$BF$66,"T",$AD$132,"U",3,"V",2,"R",1,"")+SWITCH(CO64,"A",4,"B",$BF$64,"C","","D",3,"E",1,"G",4,"H",1,"L",0,"M",$AD$92,"S",$BF$66,"T",$AD$132,"U",3,"V",2,"R",1,""))</f>
        <v>20</v>
      </c>
      <c r="CK64" s="7"/>
      <c r="CL64" s="67"/>
      <c r="CM64" s="68"/>
      <c r="CN64" s="69"/>
      <c r="CO64" s="69"/>
      <c r="CP64" s="68"/>
    </row>
    <row r="65" ht="8.25" customHeight="1">
      <c r="A65" s="1"/>
      <c r="B65" s="1"/>
      <c r="C65" s="1"/>
      <c r="D65" s="1"/>
      <c r="E65" s="44"/>
      <c r="J65" s="44"/>
      <c r="O65" s="44"/>
      <c r="Q65" s="45"/>
      <c r="U65" s="44"/>
      <c r="X65" s="44"/>
      <c r="AF65" s="45"/>
      <c r="AG65" s="54"/>
      <c r="AO65" s="14"/>
      <c r="AP65" s="14"/>
      <c r="AQ65" s="14"/>
      <c r="AR65" s="14"/>
      <c r="AS65" s="14"/>
      <c r="AT65" s="14"/>
      <c r="AU65" s="14"/>
      <c r="AV65" s="14"/>
      <c r="AW65" s="14"/>
      <c r="AX65" s="14"/>
      <c r="AY65" s="14"/>
      <c r="AZ65" s="14"/>
      <c r="BA65" s="14"/>
      <c r="BB65" s="14"/>
      <c r="BC65" s="14"/>
      <c r="BD65" s="14"/>
      <c r="BF65" s="14"/>
      <c r="BG65" s="14"/>
      <c r="BH65" s="14"/>
      <c r="BJ65" s="117"/>
      <c r="BK65" s="47"/>
      <c r="BL65" s="14"/>
      <c r="BM65" s="14"/>
      <c r="BN65" s="64"/>
      <c r="BO65" s="14"/>
      <c r="BP65" s="14"/>
      <c r="BQ65" s="14"/>
      <c r="BR65" s="14"/>
      <c r="BS65" s="14"/>
      <c r="BT65" s="14"/>
      <c r="BU65" s="14"/>
      <c r="BV65" s="14"/>
      <c r="BW65" s="14"/>
      <c r="BX65" s="14"/>
      <c r="BY65" s="14"/>
      <c r="BZ65" s="14"/>
      <c r="CA65" s="14"/>
      <c r="CB65" s="14"/>
      <c r="CC65" s="64"/>
      <c r="CJ65" s="14"/>
      <c r="CK65" s="14"/>
      <c r="CL65" s="67"/>
    </row>
    <row r="66" ht="8.25" customHeight="1">
      <c r="A66" s="1"/>
      <c r="B66" s="1"/>
      <c r="C66" s="1"/>
      <c r="D66" s="1"/>
      <c r="E66" s="125" t="s">
        <v>93</v>
      </c>
      <c r="F66" s="14"/>
      <c r="G66" s="14"/>
      <c r="H66" s="14"/>
      <c r="I66" s="14"/>
      <c r="J66" s="126" t="s">
        <v>94</v>
      </c>
      <c r="K66" s="14"/>
      <c r="L66" s="14"/>
      <c r="M66" s="14"/>
      <c r="N66" s="62"/>
      <c r="O66" s="127" t="s">
        <v>95</v>
      </c>
      <c r="R66" s="128" t="s">
        <v>45</v>
      </c>
      <c r="U66" s="128"/>
      <c r="X66" s="61"/>
      <c r="Y66" s="14"/>
      <c r="Z66" s="14"/>
      <c r="AA66" s="14"/>
      <c r="AB66" s="14"/>
      <c r="AC66" s="14"/>
      <c r="AD66" s="14"/>
      <c r="AE66" s="14"/>
      <c r="AF66" s="62"/>
      <c r="AG66" s="54"/>
      <c r="AI66" s="121" t="s">
        <v>96</v>
      </c>
      <c r="AO66" s="123" t="s">
        <v>97</v>
      </c>
      <c r="BF66" s="129">
        <f>AD100</f>
        <v>1</v>
      </c>
      <c r="BJ66" s="117"/>
      <c r="BK66" s="47"/>
      <c r="BL66" s="75">
        <v>0.5</v>
      </c>
      <c r="BM66" s="7"/>
      <c r="BN66" s="64"/>
      <c r="BO66" s="76" t="s">
        <v>98</v>
      </c>
      <c r="BP66" s="7"/>
      <c r="BQ66" s="7"/>
      <c r="BR66" s="7"/>
      <c r="BS66" s="7"/>
      <c r="BT66" s="7"/>
      <c r="BU66" s="7"/>
      <c r="BV66" s="7"/>
      <c r="BW66" s="7"/>
      <c r="BX66" s="7"/>
      <c r="BY66" s="7"/>
      <c r="BZ66" s="7"/>
      <c r="CA66" s="7"/>
      <c r="CB66" s="7"/>
      <c r="CC66" s="64"/>
      <c r="CD66" s="75" t="s">
        <v>57</v>
      </c>
      <c r="CE66" s="7"/>
      <c r="CF66" s="7"/>
      <c r="CG66" s="7"/>
      <c r="CH66" s="7"/>
      <c r="CJ66" s="66">
        <f>SWITCH(CD66,"F/F",SWITCH(BL66,0.5,$L$16-1,1,$L$16,2,$L$16+1,4,$L$16+2,$L$16+BL66/8+2),"F/M",SWITCH(BL66,0.5,$L$16-2,1,$L$16-1,2,$L$16,4,$L$16+1,$L$16+BL66/8+1),"F/D",SWITCH(BL66,0.5,$L$16-3,1,$L$16-2,2,$L$16-1,4,$L$16,$L$16+BL66/8),"M/F",SWITCH(BL66,0.5,$L$22,1,$L$22+1,$L$22+BL66),"M/M",SWITCH(BL66,0.5,$L$22-1,1,$L$22,$L$22+BL66-1),"M/D",SWITCH(BL66,0.5,$L$22-2,1,$L$22-1,$L$22+BL66-2),"M/MD",SWITCH(BL66,0.5,$L$22-3,1,$L$22-2,2,$L$22-1,$L$22+BL66/2-2),"F/F HT",SWITCH(BL66,0.5,$L$28-1,1,$L$28,2,$L$28+1,4,$L$28+2,$L$28+BL66/8+2),"F/M HT",SWITCH(BL66,0.5,$L$28-2,1,$L$28-1,2,$L$28,4,$L$28+1,$L$28+BL66/8+1),"F/D HT",SWITCH(BL66,0.5,$L$28-3,1,$L$28-2,2,$L$28-1,4,$L$28,$L$28+BL66/8),"M/F HT",SWITCH(BL66,0.5,$L$28-1,1,$L$28,$L$28+BL66/2),"M/M HT",SWITCH(BL66,0.5,$L$28-2,1,$L$28-1,$L$28+BL66/2-1),"M/D HT",SWITCH(BL66,0.5,$L$28-3,1,$L$28-2,$L$28+BL66/2-2),"M/MD HT",SWITCH(BL66,0.5,$L$28-4,1,$L$28-3,2,$L$28-2,$L$28+BL66/4-2),"")+(SWITCH(CM66,"A",4,"B",$BF$64,"C","","D",3,"E",1,"G",4,"H",1,"L",0,"M",$AD$92,"S",$BF$66,"T",$AD$132,"U",3,"V",2,"R",1,"")+SWITCH(CN66,"A",4,"B",$BF$64,"C","","D",3,"E",1,"G",4,"H",1,"L",0,"M",$AD$92,"S",$BF$66,"T",$AD$132,"U",3,"V",2,"R",1,"")+SWITCH(CO66,"A",4,"B",$BF$64,"C","","D",3,"E",1,"G",4,"H",1,"L",0,"M",$AD$92,"S",$BF$66,"T",$AD$132,"U",3,"V",2,"R",1,""))</f>
        <v>18</v>
      </c>
      <c r="CK66" s="7"/>
      <c r="CL66" s="67"/>
      <c r="CM66" s="68"/>
      <c r="CN66" s="69"/>
      <c r="CO66" s="69"/>
      <c r="CP66" s="68"/>
    </row>
    <row r="67" ht="8.25" customHeight="1">
      <c r="A67" s="1"/>
      <c r="B67" s="1"/>
      <c r="C67" s="1"/>
      <c r="D67" s="1"/>
      <c r="E67" s="1"/>
      <c r="F67" s="26"/>
      <c r="G67" s="26"/>
      <c r="H67" s="26"/>
      <c r="I67" s="26"/>
      <c r="J67" s="26"/>
      <c r="K67" s="26"/>
      <c r="L67" s="26"/>
      <c r="M67" s="26"/>
      <c r="N67" s="26"/>
      <c r="O67" s="26"/>
      <c r="P67" s="26"/>
      <c r="Q67" s="26"/>
      <c r="R67" s="26"/>
      <c r="S67" s="26"/>
      <c r="T67" s="26"/>
      <c r="U67" s="26"/>
      <c r="V67" s="26"/>
      <c r="W67" s="26"/>
      <c r="X67" s="83"/>
      <c r="Y67" s="83"/>
      <c r="Z67" s="83"/>
      <c r="AA67" s="83"/>
      <c r="AB67" s="83"/>
      <c r="AC67" s="83"/>
      <c r="AD67" s="83"/>
      <c r="AE67" s="83"/>
      <c r="AF67" s="83"/>
      <c r="AG67" s="54"/>
      <c r="AO67" s="14"/>
      <c r="AP67" s="14"/>
      <c r="AQ67" s="14"/>
      <c r="AR67" s="14"/>
      <c r="AS67" s="14"/>
      <c r="AT67" s="14"/>
      <c r="AU67" s="14"/>
      <c r="AV67" s="14"/>
      <c r="AW67" s="14"/>
      <c r="AX67" s="14"/>
      <c r="AY67" s="14"/>
      <c r="AZ67" s="14"/>
      <c r="BA67" s="14"/>
      <c r="BB67" s="14"/>
      <c r="BC67" s="14"/>
      <c r="BD67" s="14"/>
      <c r="BF67" s="14"/>
      <c r="BG67" s="14"/>
      <c r="BH67" s="14"/>
      <c r="BJ67" s="117"/>
      <c r="BK67" s="47"/>
      <c r="BL67" s="14"/>
      <c r="BM67" s="14"/>
      <c r="BN67" s="64"/>
      <c r="BO67" s="14"/>
      <c r="BP67" s="14"/>
      <c r="BQ67" s="14"/>
      <c r="BR67" s="14"/>
      <c r="BS67" s="14"/>
      <c r="BT67" s="14"/>
      <c r="BU67" s="14"/>
      <c r="BV67" s="14"/>
      <c r="BW67" s="14"/>
      <c r="BX67" s="14"/>
      <c r="BY67" s="14"/>
      <c r="BZ67" s="14"/>
      <c r="CA67" s="14"/>
      <c r="CB67" s="14"/>
      <c r="CC67" s="64"/>
      <c r="CJ67" s="14"/>
      <c r="CK67" s="14"/>
      <c r="CL67" s="67"/>
    </row>
    <row r="68" ht="8.25" customHeight="1">
      <c r="A68" s="1"/>
      <c r="B68" s="1"/>
      <c r="C68" s="1"/>
      <c r="D68" s="1"/>
      <c r="E68" s="130"/>
      <c r="F68" s="131" t="s">
        <v>99</v>
      </c>
      <c r="G68" s="7"/>
      <c r="H68" s="7"/>
      <c r="I68" s="7"/>
      <c r="J68" s="7"/>
      <c r="K68" s="7"/>
      <c r="L68" s="7"/>
      <c r="M68" s="7"/>
      <c r="N68" s="7"/>
      <c r="O68" s="132"/>
      <c r="P68" s="133" t="s">
        <v>100</v>
      </c>
      <c r="Q68" s="7"/>
      <c r="R68" s="7"/>
      <c r="S68" s="7"/>
      <c r="T68" s="7"/>
      <c r="U68" s="7"/>
      <c r="V68" s="134"/>
      <c r="W68" s="131" t="s">
        <v>101</v>
      </c>
      <c r="X68" s="7"/>
      <c r="Y68" s="7"/>
      <c r="Z68" s="7"/>
      <c r="AA68" s="7"/>
      <c r="AB68" s="7"/>
      <c r="AC68" s="7"/>
      <c r="AD68" s="7"/>
      <c r="AE68" s="7"/>
      <c r="AF68" s="132"/>
      <c r="AG68" s="38"/>
      <c r="AI68" s="121" t="s">
        <v>102</v>
      </c>
      <c r="AO68" s="123" t="s">
        <v>103</v>
      </c>
      <c r="BF68" s="129">
        <f>AD98</f>
        <v>1</v>
      </c>
      <c r="BJ68" s="117"/>
      <c r="BK68" s="47"/>
      <c r="BL68" s="75">
        <v>0.5</v>
      </c>
      <c r="BM68" s="7"/>
      <c r="BN68" s="64"/>
      <c r="BO68" s="76" t="s">
        <v>104</v>
      </c>
      <c r="BP68" s="7"/>
      <c r="BQ68" s="7"/>
      <c r="BR68" s="7"/>
      <c r="BS68" s="7"/>
      <c r="BT68" s="7"/>
      <c r="BU68" s="7"/>
      <c r="BV68" s="7"/>
      <c r="BW68" s="7"/>
      <c r="BX68" s="7"/>
      <c r="BY68" s="7"/>
      <c r="BZ68" s="7"/>
      <c r="CA68" s="7"/>
      <c r="CB68" s="7"/>
      <c r="CC68" s="64"/>
      <c r="CD68" s="75" t="s">
        <v>28</v>
      </c>
      <c r="CE68" s="7"/>
      <c r="CF68" s="7"/>
      <c r="CG68" s="7"/>
      <c r="CH68" s="7"/>
      <c r="CJ68" s="66">
        <f>SWITCH(CD68,"F/F",SWITCH(BL68,0.5,$L$16-1,1,$L$16,2,$L$16+1,4,$L$16+2,$L$16+BL68/8+2),"F/M",SWITCH(BL68,0.5,$L$16-2,1,$L$16-1,2,$L$16,4,$L$16+1,$L$16+BL68/8+1),"F/D",SWITCH(BL68,0.5,$L$16-3,1,$L$16-2,2,$L$16-1,4,$L$16,$L$16+BL68/8),"M/F",SWITCH(BL68,0.5,$L$22,1,$L$22+1,$L$22+BL68),"M/M",SWITCH(BL68,0.5,$L$22-1,1,$L$22,$L$22+BL68-1),"M/D",SWITCH(BL68,0.5,$L$22-2,1,$L$22-1,$L$22+BL68-2),"M/MD",SWITCH(BL68,0.5,$L$22-3,1,$L$22-2,2,$L$22-1,$L$22+BL68/2-2),"F/F HT",SWITCH(BL68,0.5,$L$28-1,1,$L$28,2,$L$28+1,4,$L$28+2,$L$28+BL68/8+2),"F/M HT",SWITCH(BL68,0.5,$L$28-2,1,$L$28-1,2,$L$28,4,$L$28+1,$L$28+BL68/8+1),"F/D HT",SWITCH(BL68,0.5,$L$28-3,1,$L$28-2,2,$L$28-1,4,$L$28,$L$28+BL68/8),"M/F HT",SWITCH(BL68,0.5,$L$28-1,1,$L$28,$L$28+BL68/2),"M/M HT",SWITCH(BL68,0.5,$L$28-2,1,$L$28-1,$L$28+BL68/2-1),"M/D HT",SWITCH(BL68,0.5,$L$28-3,1,$L$28-2,$L$28+BL68/2-2),"M/MD HT",SWITCH(BL68,0.5,$L$28-4,1,$L$28-3,2,$L$28-2,$L$28+BL68/4-2),"")+(SWITCH(CM68,"A",4,"B",$BF$64,"C","","D",3,"E",1,"G",4,"H",1,"L",0,"M",$AD$92,"S",$BF$66,"T",$AD$132,"U",3,"V",2,"R",1,"")+SWITCH(CN68,"A",4,"B",$BF$64,"C","","D",3,"E",1,"G",4,"H",1,"L",0,"M",$AD$92,"S",$BF$66,"T",$AD$132,"U",3,"V",2,"R",1,"")+SWITCH(CO68,"A",4,"B",$BF$64,"C","","D",3,"E",1,"G",4,"H",1,"L",0,"M",$AD$92,"S",$BF$66,"T",$AD$132,"U",3,"V",2,"R",1,""))</f>
        <v>19</v>
      </c>
      <c r="CK68" s="7"/>
      <c r="CL68" s="67"/>
      <c r="CM68" s="68"/>
      <c r="CN68" s="69"/>
      <c r="CO68" s="69"/>
      <c r="CP68" s="68"/>
    </row>
    <row r="69" ht="8.25" customHeight="1">
      <c r="A69" s="1"/>
      <c r="B69" s="1"/>
      <c r="C69" s="1"/>
      <c r="D69" s="1"/>
      <c r="E69" s="135"/>
      <c r="AG69" s="38"/>
      <c r="AO69" s="14"/>
      <c r="AP69" s="14"/>
      <c r="AQ69" s="14"/>
      <c r="AR69" s="14"/>
      <c r="AS69" s="14"/>
      <c r="AT69" s="14"/>
      <c r="AU69" s="14"/>
      <c r="AV69" s="14"/>
      <c r="AW69" s="14"/>
      <c r="AX69" s="14"/>
      <c r="AY69" s="14"/>
      <c r="AZ69" s="14"/>
      <c r="BA69" s="14"/>
      <c r="BB69" s="14"/>
      <c r="BC69" s="14"/>
      <c r="BD69" s="14"/>
      <c r="BF69" s="14"/>
      <c r="BG69" s="14"/>
      <c r="BH69" s="14"/>
      <c r="BJ69" s="117"/>
      <c r="BK69" s="47"/>
      <c r="BL69" s="14"/>
      <c r="BM69" s="14"/>
      <c r="BN69" s="64"/>
      <c r="BO69" s="14"/>
      <c r="BP69" s="14"/>
      <c r="BQ69" s="14"/>
      <c r="BR69" s="14"/>
      <c r="BS69" s="14"/>
      <c r="BT69" s="14"/>
      <c r="BU69" s="14"/>
      <c r="BV69" s="14"/>
      <c r="BW69" s="14"/>
      <c r="BX69" s="14"/>
      <c r="BY69" s="14"/>
      <c r="BZ69" s="14"/>
      <c r="CA69" s="14"/>
      <c r="CB69" s="14"/>
      <c r="CC69" s="64"/>
      <c r="CJ69" s="14"/>
      <c r="CK69" s="14"/>
      <c r="CL69" s="67"/>
    </row>
    <row r="70" ht="8.25" customHeight="1">
      <c r="A70" s="1"/>
      <c r="B70" s="1"/>
      <c r="C70" s="1"/>
      <c r="D70" s="1"/>
      <c r="E70" s="135"/>
      <c r="F70" s="136">
        <v>4.0</v>
      </c>
      <c r="H70" s="137" t="s">
        <v>105</v>
      </c>
      <c r="I70" s="136">
        <v>4.0</v>
      </c>
      <c r="K70" s="137" t="s">
        <v>106</v>
      </c>
      <c r="L70" s="136">
        <f>F70+I70</f>
        <v>8</v>
      </c>
      <c r="P70" s="138" t="s">
        <v>107</v>
      </c>
      <c r="W70" s="139">
        <v>6.0</v>
      </c>
      <c r="Y70" s="137" t="s">
        <v>105</v>
      </c>
      <c r="Z70" s="140">
        <f>$AD$112</f>
        <v>3</v>
      </c>
      <c r="AB70" s="137" t="s">
        <v>106</v>
      </c>
      <c r="AC70" s="140">
        <f>W70+Z70</f>
        <v>9</v>
      </c>
      <c r="AG70" s="38"/>
      <c r="AI70" s="121" t="s">
        <v>108</v>
      </c>
      <c r="AO70" s="123" t="s">
        <v>109</v>
      </c>
      <c r="BF70" s="129">
        <f>2</f>
        <v>2</v>
      </c>
      <c r="BJ70" s="117"/>
      <c r="BK70" s="47"/>
      <c r="BL70" s="75">
        <v>0.5</v>
      </c>
      <c r="BM70" s="7"/>
      <c r="BN70" s="64"/>
      <c r="BO70" s="76" t="s">
        <v>110</v>
      </c>
      <c r="BP70" s="7"/>
      <c r="BQ70" s="7"/>
      <c r="BR70" s="7"/>
      <c r="BS70" s="7"/>
      <c r="BT70" s="7"/>
      <c r="BU70" s="7"/>
      <c r="BV70" s="7"/>
      <c r="BW70" s="7"/>
      <c r="BX70" s="7"/>
      <c r="BY70" s="7"/>
      <c r="BZ70" s="7"/>
      <c r="CA70" s="7"/>
      <c r="CB70" s="7"/>
      <c r="CC70" s="64"/>
      <c r="CD70" s="75" t="s">
        <v>54</v>
      </c>
      <c r="CE70" s="7"/>
      <c r="CF70" s="7"/>
      <c r="CG70" s="7"/>
      <c r="CH70" s="7"/>
      <c r="CJ70" s="66">
        <f>SWITCH(CD70,"F/F",SWITCH(BL70,0.5,$L$16-1,1,$L$16,2,$L$16+1,4,$L$16+2,$L$16+BL70/8+2),"F/M",SWITCH(BL70,0.5,$L$16-2,1,$L$16-1,2,$L$16,4,$L$16+1,$L$16+BL70/8+1),"F/D",SWITCH(BL70,0.5,$L$16-3,1,$L$16-2,2,$L$16-1,4,$L$16,$L$16+BL70/8),"M/F",SWITCH(BL70,0.5,$L$22,1,$L$22+1,$L$22+BL70),"M/M",SWITCH(BL70,0.5,$L$22-1,1,$L$22,$L$22+BL70-1),"M/D",SWITCH(BL70,0.5,$L$22-2,1,$L$22-1,$L$22+BL70-2),"M/MD",SWITCH(BL70,0.5,$L$22-3,1,$L$22-2,2,$L$22-1,$L$22+BL70/2-2),"F/F HT",SWITCH(BL70,0.5,$L$28-1,1,$L$28,2,$L$28+1,4,$L$28+2,$L$28+BL70/8+2),"F/M HT",SWITCH(BL70,0.5,$L$28-2,1,$L$28-1,2,$L$28,4,$L$28+1,$L$28+BL70/8+1),"F/D HT",SWITCH(BL70,0.5,$L$28-3,1,$L$28-2,2,$L$28-1,4,$L$28,$L$28+BL70/8),"M/F HT",SWITCH(BL70,0.5,$L$28-1,1,$L$28,$L$28+BL70/2),"M/M HT",SWITCH(BL70,0.5,$L$28-2,1,$L$28-1,$L$28+BL70/2-1),"M/D HT",SWITCH(BL70,0.5,$L$28-3,1,$L$28-2,$L$28+BL70/2-2),"M/MD HT",SWITCH(BL70,0.5,$L$28-4,1,$L$28-3,2,$L$28-2,$L$28+BL70/4-2),"")+(SWITCH(CM70,"A",4,"B",$BF$64,"C","","D",3,"E",1,"G",4,"H",1,"L",0,"M",$AD$92,"S",$BF$66,"T",$AD$132,"U",3,"V",2,"R",1,"")+SWITCH(CN70,"A",4,"B",$BF$64,"C","","D",3,"E",1,"G",4,"H",1,"L",0,"M",$AD$92,"S",$BF$66,"T",$AD$132,"U",3,"V",2,"R",1,"")+SWITCH(CO70,"A",4,"B",$BF$64,"C","","D",3,"E",1,"G",4,"H",1,"L",0,"M",$AD$92,"S",$BF$66,"T",$AD$132,"U",3,"V",2,"R",1,""))</f>
        <v>20</v>
      </c>
      <c r="CK70" s="7"/>
      <c r="CL70" s="67"/>
      <c r="CM70" s="68"/>
      <c r="CN70" s="69"/>
      <c r="CO70" s="69"/>
      <c r="CP70" s="68"/>
    </row>
    <row r="71" ht="8.25" customHeight="1">
      <c r="A71" s="1"/>
      <c r="B71" s="1"/>
      <c r="C71" s="1"/>
      <c r="D71" s="1"/>
      <c r="E71" s="135"/>
      <c r="L71" s="14"/>
      <c r="M71" s="14"/>
      <c r="N71" s="14"/>
      <c r="W71" s="14"/>
      <c r="X71" s="14"/>
      <c r="Z71" s="14"/>
      <c r="AA71" s="14"/>
      <c r="AC71" s="14"/>
      <c r="AD71" s="14"/>
      <c r="AE71" s="14"/>
      <c r="AG71" s="38"/>
      <c r="AI71" s="14"/>
      <c r="AJ71" s="14"/>
      <c r="AK71" s="14"/>
      <c r="AL71" s="14"/>
      <c r="AM71" s="14"/>
      <c r="AO71" s="14"/>
      <c r="AP71" s="14"/>
      <c r="AQ71" s="14"/>
      <c r="AR71" s="14"/>
      <c r="AS71" s="14"/>
      <c r="AT71" s="14"/>
      <c r="AU71" s="14"/>
      <c r="AV71" s="14"/>
      <c r="AW71" s="14"/>
      <c r="AX71" s="14"/>
      <c r="AY71" s="14"/>
      <c r="AZ71" s="14"/>
      <c r="BA71" s="14"/>
      <c r="BB71" s="14"/>
      <c r="BC71" s="14"/>
      <c r="BD71" s="14"/>
      <c r="BF71" s="14"/>
      <c r="BG71" s="14"/>
      <c r="BH71" s="14"/>
      <c r="BJ71" s="117"/>
      <c r="BK71" s="47"/>
      <c r="BL71" s="14"/>
      <c r="BM71" s="14"/>
      <c r="BN71" s="64"/>
      <c r="BO71" s="14"/>
      <c r="BP71" s="14"/>
      <c r="BQ71" s="14"/>
      <c r="BR71" s="14"/>
      <c r="BS71" s="14"/>
      <c r="BT71" s="14"/>
      <c r="BU71" s="14"/>
      <c r="BV71" s="14"/>
      <c r="BW71" s="14"/>
      <c r="BX71" s="14"/>
      <c r="BY71" s="14"/>
      <c r="BZ71" s="14"/>
      <c r="CA71" s="14"/>
      <c r="CB71" s="14"/>
      <c r="CC71" s="64"/>
      <c r="CJ71" s="14"/>
      <c r="CK71" s="14"/>
      <c r="CL71" s="67"/>
    </row>
    <row r="72" ht="8.25" customHeight="1">
      <c r="A72" s="1"/>
      <c r="B72" s="1"/>
      <c r="C72" s="1"/>
      <c r="D72" s="1"/>
      <c r="E72" s="135"/>
      <c r="F72" s="141">
        <v>3.0</v>
      </c>
      <c r="G72" s="7"/>
      <c r="H72" s="137" t="s">
        <v>105</v>
      </c>
      <c r="I72" s="141">
        <v>4.0</v>
      </c>
      <c r="J72" s="7"/>
      <c r="K72" s="137" t="s">
        <v>106</v>
      </c>
      <c r="L72" s="136">
        <f>F72+I72</f>
        <v>7</v>
      </c>
      <c r="P72" s="138" t="s">
        <v>111</v>
      </c>
      <c r="W72" s="142">
        <v>7.0</v>
      </c>
      <c r="X72" s="7"/>
      <c r="Y72" s="137" t="s">
        <v>105</v>
      </c>
      <c r="Z72" s="140">
        <f>$AD$112</f>
        <v>3</v>
      </c>
      <c r="AB72" s="137" t="s">
        <v>106</v>
      </c>
      <c r="AC72" s="140">
        <f>W72+Z72</f>
        <v>10</v>
      </c>
      <c r="AG72" s="38"/>
      <c r="AI72" s="143"/>
      <c r="AO72" s="143"/>
      <c r="BF72" s="144"/>
      <c r="BJ72" s="117"/>
      <c r="BK72" s="47"/>
      <c r="BL72" s="75">
        <v>1.0</v>
      </c>
      <c r="BM72" s="7"/>
      <c r="BN72" s="64"/>
      <c r="BO72" s="76" t="s">
        <v>112</v>
      </c>
      <c r="BP72" s="7"/>
      <c r="BQ72" s="7"/>
      <c r="BR72" s="7"/>
      <c r="BS72" s="7"/>
      <c r="BT72" s="7"/>
      <c r="BU72" s="7"/>
      <c r="BV72" s="7"/>
      <c r="BW72" s="7"/>
      <c r="BX72" s="7"/>
      <c r="BY72" s="7"/>
      <c r="BZ72" s="7"/>
      <c r="CA72" s="7"/>
      <c r="CB72" s="7"/>
      <c r="CC72" s="64"/>
      <c r="CD72" s="75" t="s">
        <v>57</v>
      </c>
      <c r="CE72" s="7"/>
      <c r="CF72" s="7"/>
      <c r="CG72" s="7"/>
      <c r="CH72" s="7"/>
      <c r="CJ72" s="66">
        <f>SWITCH(CD72,"F/F",SW/ITCH(BL72,0.5,$L$16-1,1,$L$16,2,$L$16+1,4,$L$16+2,$L$16+BL72/8+2),"F/M",SWITCH(BL72,0.5,$L$16-2,1,$L$16-1,2,$L$16,4,$L$16+1,$L$16+BL72/8+1),"F/D",SWITCH(BL72,0.5,$L$16-3,1,$L$16-2,2,$L$16-1,4,$L$16,$L$16+BL72/8),"M/F",SWITCH(BL72,0.5,$L$22,1,$L$22+1,$L$22+BL72),"M/M",SWITCH(BL72,0.5,$L$22-1,1,$L$22,$L$22+BL72-1),"M/D",SWITCH(BL72,0.5,$L$22-2,1,$L$22-1,$L$22+BL72-2),"M/MD",SWITCH(BL72,0.5,$L$22-3,1,$L$22-2,2,$L$22-1,$L$22+BL72/2-2),"F/F HT",SWITCH(BL72,0.5,$L$28-1,1,$L$28,2,$L$28+1,4,$L$28+2,$L$28+BL72/8+2),"F/M HT",SWITCH(BL72,0.5,$L$28-2,1,$L$28-1,2,$L$28,4,$L$28+1,$L$28+BL72/8+1),"F/D HT",SWITCH(BL72,0.5,$L$28-3,1,$L$28-2,2,$L$28-1,4,$L$28,$L$28+BL72/8),"M/F HT",SWITCH(BL72,0.5,$L$28-1,1,$L$28,$L$28+BL72/2),"M/M HT",SWITCH(BL72,0.5,$L$28-2,1,$L$28-1,$L$28+BL72/2-1),"M/D HT",SWITCH(BL72,0.5,$L$28-3,1,$L$28-2,$L$28+BL72/2-2),"M/MD HT",SWITCH(BL72,0.5,$L$28-4,1,$L$28-3,2,$L$28-2,$L$28+BL72/4-2),"")+(SWITCH(CM72,"A",4,"B",$BF$64,"C","","D",3,"E",1,"G",4,"H",1,"L",0,"M",$AD$92,"S",$BF$66,"T",$AD$132,"U",3,"V",2,"R",1,"")+SWITCH(CN72,"A",4,"B",$BF$64,"C","","D",3,"E",1,"G",4,"H",1,"L",0,"M",$AD$92,"S",$BF$66,"T",$AD$132,"U",3,"V",2,"R",1,"")+SWITCH(CO72,"A",4,"B",$BF$64,"C","","D",3,"E",1,"G",4,"H",1,"L",0,"M",$AD$92,"S",$BF$66,"T",$AD$132,"U",3,"V",2,"R",1,""))</f>
        <v>19</v>
      </c>
      <c r="CK72" s="7"/>
      <c r="CL72" s="67"/>
      <c r="CM72" s="68"/>
      <c r="CN72" s="69"/>
      <c r="CO72" s="69"/>
      <c r="CP72" s="68"/>
    </row>
    <row r="73" ht="8.25" customHeight="1">
      <c r="A73" s="1"/>
      <c r="B73" s="1"/>
      <c r="C73" s="1"/>
      <c r="D73" s="1"/>
      <c r="E73" s="135"/>
      <c r="L73" s="14"/>
      <c r="M73" s="14"/>
      <c r="N73" s="14"/>
      <c r="W73" s="14"/>
      <c r="X73" s="14"/>
      <c r="Z73" s="14"/>
      <c r="AA73" s="14"/>
      <c r="AC73" s="14"/>
      <c r="AD73" s="14"/>
      <c r="AE73" s="14"/>
      <c r="AG73" s="38"/>
      <c r="AI73" s="14"/>
      <c r="AJ73" s="14"/>
      <c r="AK73" s="14"/>
      <c r="AL73" s="14"/>
      <c r="AM73" s="14"/>
      <c r="AO73" s="14"/>
      <c r="AP73" s="14"/>
      <c r="AQ73" s="14"/>
      <c r="AR73" s="14"/>
      <c r="AS73" s="14"/>
      <c r="AT73" s="14"/>
      <c r="AU73" s="14"/>
      <c r="AV73" s="14"/>
      <c r="AW73" s="14"/>
      <c r="AX73" s="14"/>
      <c r="AY73" s="14"/>
      <c r="AZ73" s="14"/>
      <c r="BA73" s="14"/>
      <c r="BB73" s="14"/>
      <c r="BC73" s="14"/>
      <c r="BD73" s="14"/>
      <c r="BF73" s="14"/>
      <c r="BG73" s="14"/>
      <c r="BH73" s="14"/>
      <c r="BJ73" s="117"/>
      <c r="BK73" s="47"/>
      <c r="BL73" s="14"/>
      <c r="BM73" s="14"/>
      <c r="BN73" s="64"/>
      <c r="BO73" s="14"/>
      <c r="BP73" s="14"/>
      <c r="BQ73" s="14"/>
      <c r="BR73" s="14"/>
      <c r="BS73" s="14"/>
      <c r="BT73" s="14"/>
      <c r="BU73" s="14"/>
      <c r="BV73" s="14"/>
      <c r="BW73" s="14"/>
      <c r="BX73" s="14"/>
      <c r="BY73" s="14"/>
      <c r="BZ73" s="14"/>
      <c r="CA73" s="14"/>
      <c r="CB73" s="14"/>
      <c r="CC73" s="64"/>
      <c r="CJ73" s="14"/>
      <c r="CK73" s="14"/>
      <c r="CL73" s="67"/>
    </row>
    <row r="74" ht="8.25" customHeight="1">
      <c r="A74" s="1"/>
      <c r="B74" s="1"/>
      <c r="C74" s="1"/>
      <c r="D74" s="1"/>
      <c r="E74" s="135"/>
      <c r="F74" s="141">
        <v>3.0</v>
      </c>
      <c r="G74" s="7"/>
      <c r="H74" s="137" t="s">
        <v>105</v>
      </c>
      <c r="I74" s="141">
        <v>4.0</v>
      </c>
      <c r="J74" s="7"/>
      <c r="K74" s="137" t="s">
        <v>106</v>
      </c>
      <c r="L74" s="136">
        <f>F74+I74</f>
        <v>7</v>
      </c>
      <c r="P74" s="138" t="s">
        <v>113</v>
      </c>
      <c r="W74" s="142">
        <v>6.0</v>
      </c>
      <c r="X74" s="7"/>
      <c r="Y74" s="137" t="s">
        <v>105</v>
      </c>
      <c r="Z74" s="140">
        <f>$AD$112</f>
        <v>3</v>
      </c>
      <c r="AB74" s="137" t="s">
        <v>106</v>
      </c>
      <c r="AC74" s="140">
        <f>W74+Z74</f>
        <v>9</v>
      </c>
      <c r="AG74" s="38"/>
      <c r="AI74" s="143"/>
      <c r="AO74" s="143"/>
      <c r="BF74" s="143"/>
      <c r="BJ74" s="117"/>
      <c r="BK74" s="47"/>
      <c r="BL74" s="75">
        <v>1.0</v>
      </c>
      <c r="BM74" s="7"/>
      <c r="BN74" s="64"/>
      <c r="BO74" s="76" t="s">
        <v>114</v>
      </c>
      <c r="BP74" s="7"/>
      <c r="BQ74" s="7"/>
      <c r="BR74" s="7"/>
      <c r="BS74" s="7"/>
      <c r="BT74" s="7"/>
      <c r="BU74" s="7"/>
      <c r="BV74" s="7"/>
      <c r="BW74" s="7"/>
      <c r="BX74" s="7"/>
      <c r="BY74" s="7"/>
      <c r="BZ74" s="7"/>
      <c r="CA74" s="7"/>
      <c r="CB74" s="7"/>
      <c r="CC74" s="64"/>
      <c r="CD74" s="75" t="s">
        <v>28</v>
      </c>
      <c r="CE74" s="7"/>
      <c r="CF74" s="7"/>
      <c r="CG74" s="7"/>
      <c r="CH74" s="7"/>
      <c r="CJ74" s="66">
        <f>SWITCH(CD74,"F/F",SWITCH(BL74,0.5,$L$16-1,1,$L$16,2,$L$16+1,4,$L$16+2,$L$16+BL74/8+2),"F/M",SWITCH(BL74,0.5,$L$16-2,1,$L$16-1,2,$L$16,4,$L$16+1,$L$16+BL74/8+1),"F/D",SWITCH(BL74,0.5,$L$16-3,1,$L$16-2,2,$L$16-1,4,$L$16,$L$16+BL74/8),"M/F",SWITCH(BL74,0.5,$L$22,1,$L$22+1,$L$22+BL74),"M/M",SWITCH(BL74,0.5,$L$22-1,1,$L$22,$L$22+BL74-1),"M/D",SWITCH(BL74,0.5,$L$22-2,1,$L$22-1,$L$22+BL74-2),"M/MD",SWITCH(BL74,0.5,$L$22-3,1,$L$22-2,2,$L$22-1,$L$22+BL74/2-2),"F/F HT",SWITCH(BL74,0.5,$L$28-1,1,$L$28,2,$L$28+1,4,$L$28+2,$L$28+BL74/8+2),"F/M HT",SWITCH(BL74,0.5,$L$28-2,1,$L$28-1,2,$L$28,4,$L$28+1,$L$28+BL74/8+1),"F/D HT",SWITCH(BL74,0.5,$L$28-3,1,$L$28-2,2,$L$28-1,4,$L$28,$L$28+BL74/8),"M/F HT",SWITCH(BL74,0.5,$L$28-1,1,$L$28,$L$28+BL74/2),"M/M HT",SWITCH(BL74,0.5,$L$28-2,1,$L$28-1,$L$28+BL74/2-1),"M/D HT",SWITCH(BL74,0.5,$L$28-3,1,$L$28-2,$L$28+BL74/2-2),"M/MD HT",SWITCH(BL74,0.5,$L$28-4,1,$L$28-3,2,$L$28-2,$L$28+BL74/4-2),"")+(SWITCH(CM74,"A",4,"B",$BF$64,"C","","D",3,"E",1,"G",4,"H",1,"L",0,"M",$AD$92,"S",$BF$66,"T",$AD$132,"U",3,"V",2,"R",1,"")+SWITCH(CN74,"A",4,"B",$BF$64,"C","","D",3,"E",1,"G",4,"H",1,"L",0,"M",$AD$92,"S",$BF$66,"T",$AD$132,"U",3,"V",2,"R",1,"")+SWITCH(CO74,"A",4,"B",$BF$64,"C","","D",3,"E",1,"G",4,"H",1,"L",0,"M",$AD$92,"S",$BF$66,"T",$AD$132,"U",3,"V",2,"R",1,""))</f>
        <v>20</v>
      </c>
      <c r="CK74" s="7"/>
      <c r="CL74" s="67"/>
      <c r="CM74" s="68"/>
      <c r="CN74" s="69"/>
      <c r="CO74" s="69"/>
      <c r="CP74" s="68"/>
    </row>
    <row r="75" ht="8.25" customHeight="1">
      <c r="A75" s="1"/>
      <c r="B75" s="1"/>
      <c r="C75" s="1"/>
      <c r="D75" s="1"/>
      <c r="E75" s="135"/>
      <c r="L75" s="14"/>
      <c r="M75" s="14"/>
      <c r="N75" s="14"/>
      <c r="W75" s="14"/>
      <c r="X75" s="14"/>
      <c r="Z75" s="14"/>
      <c r="AA75" s="14"/>
      <c r="AC75" s="14"/>
      <c r="AD75" s="14"/>
      <c r="AE75" s="14"/>
      <c r="AG75" s="38"/>
      <c r="AI75" s="14"/>
      <c r="AJ75" s="14"/>
      <c r="AK75" s="14"/>
      <c r="AL75" s="14"/>
      <c r="AM75" s="14"/>
      <c r="AO75" s="14"/>
      <c r="AP75" s="14"/>
      <c r="AQ75" s="14"/>
      <c r="AR75" s="14"/>
      <c r="AS75" s="14"/>
      <c r="AT75" s="14"/>
      <c r="AU75" s="14"/>
      <c r="AV75" s="14"/>
      <c r="AW75" s="14"/>
      <c r="AX75" s="14"/>
      <c r="AY75" s="14"/>
      <c r="AZ75" s="14"/>
      <c r="BA75" s="14"/>
      <c r="BB75" s="14"/>
      <c r="BC75" s="14"/>
      <c r="BD75" s="14"/>
      <c r="BF75" s="14"/>
      <c r="BG75" s="14"/>
      <c r="BH75" s="14"/>
      <c r="BJ75" s="117"/>
      <c r="BK75" s="47"/>
      <c r="BL75" s="14"/>
      <c r="BM75" s="14"/>
      <c r="BN75" s="64"/>
      <c r="BO75" s="14"/>
      <c r="BP75" s="14"/>
      <c r="BQ75" s="14"/>
      <c r="BR75" s="14"/>
      <c r="BS75" s="14"/>
      <c r="BT75" s="14"/>
      <c r="BU75" s="14"/>
      <c r="BV75" s="14"/>
      <c r="BW75" s="14"/>
      <c r="BX75" s="14"/>
      <c r="BY75" s="14"/>
      <c r="BZ75" s="14"/>
      <c r="CA75" s="14"/>
      <c r="CB75" s="14"/>
      <c r="CC75" s="64"/>
      <c r="CJ75" s="14"/>
      <c r="CK75" s="14"/>
      <c r="CL75" s="67"/>
    </row>
    <row r="76" ht="8.25" customHeight="1">
      <c r="A76" s="1"/>
      <c r="B76" s="1"/>
      <c r="C76" s="1"/>
      <c r="D76" s="1"/>
      <c r="E76" s="135"/>
      <c r="F76" s="141">
        <v>3.0</v>
      </c>
      <c r="G76" s="7"/>
      <c r="H76" s="137" t="s">
        <v>105</v>
      </c>
      <c r="I76" s="141">
        <v>4.0</v>
      </c>
      <c r="J76" s="7"/>
      <c r="K76" s="137" t="s">
        <v>106</v>
      </c>
      <c r="L76" s="136">
        <f>F76+I76</f>
        <v>7</v>
      </c>
      <c r="P76" s="138" t="s">
        <v>115</v>
      </c>
      <c r="W76" s="142">
        <v>6.0</v>
      </c>
      <c r="X76" s="7"/>
      <c r="Y76" s="137" t="s">
        <v>105</v>
      </c>
      <c r="Z76" s="140">
        <f>$AD$112</f>
        <v>3</v>
      </c>
      <c r="AB76" s="137" t="s">
        <v>106</v>
      </c>
      <c r="AC76" s="140">
        <f>W76+Z76</f>
        <v>9</v>
      </c>
      <c r="AG76" s="38"/>
      <c r="AI76" s="143"/>
      <c r="AO76" s="143"/>
      <c r="BF76" s="144"/>
      <c r="BJ76" s="117"/>
      <c r="BK76" s="47"/>
      <c r="BL76" s="75">
        <v>0.5</v>
      </c>
      <c r="BM76" s="7"/>
      <c r="BN76" s="64"/>
      <c r="BO76" s="76" t="s">
        <v>116</v>
      </c>
      <c r="BP76" s="7"/>
      <c r="BQ76" s="7"/>
      <c r="BR76" s="7"/>
      <c r="BS76" s="7"/>
      <c r="BT76" s="7"/>
      <c r="BU76" s="7"/>
      <c r="BV76" s="7"/>
      <c r="BW76" s="7"/>
      <c r="BX76" s="7"/>
      <c r="BY76" s="7"/>
      <c r="BZ76" s="7"/>
      <c r="CA76" s="7"/>
      <c r="CB76" s="7"/>
      <c r="CC76" s="64"/>
      <c r="CD76" s="75" t="s">
        <v>54</v>
      </c>
      <c r="CE76" s="7"/>
      <c r="CF76" s="7"/>
      <c r="CG76" s="7"/>
      <c r="CH76" s="7"/>
      <c r="CJ76" s="66">
        <f>SWITCH(CD76,"F/F",SWITCH(BL76,0.5,$L$16-1,1,$L$16,2,$L$16+1,4,$L$16+2,$L$16+BL76/8+2),"F/M",SWITCH(BL76,0.5,$L$16-2,1,$L$16-1,2,$L$16,4,$L$16+1,$L$16+BL76/8+1),"F/D",SWITCH(BL76,0.5,$L$16-3,1,$L$16-2,2,$L$16-1,4,$L$16,$L$16+BL76/8),"M/F",SWITCH(BL76,0.5,$L$22,1,$L$22+1,$L$22+BL76),"M/M",SWITCH(BL76,0.5,$L$22-1,1,$L$22,$L$22+BL76-1),"M/D",SWITCH(BL76,0.5,$L$22-2,1,$L$22-1,$L$22+BL76-2),"M/MD",SWITCH(BL76,0.5,$L$22-3,1,$L$22-2,2,$L$22-1,$L$22+BL76/2-2),"F/F HT",SWITCH(BL76,0.5,$L$28-1,1,$L$28,2,$L$28+1,4,$L$28+2,$L$28+BL76/8+2),"F/M HT",SWITCH(BL76,0.5,$L$28-2,1,$L$28-1,2,$L$28,4,$L$28+1,$L$28+BL76/8+1),"F/D HT",SWITCH(BL76,0.5,$L$28-3,1,$L$28-2,2,$L$28-1,4,$L$28,$L$28+BL76/8),"M/F HT",SWITCH(BL76,0.5,$L$28-1,1,$L$28,$L$28+BL76/2),"M/M HT",SWITCH(BL76,0.5,$L$28-2,1,$L$28-1,$L$28+BL76/2-1),"M/D HT",SWITCH(BL76,0.5,$L$28-3,1,$L$28-2,$L$28+BL76/2-2),"M/MD HT",SWITCH(BL76,0.5,$L$28-4,1,$L$28-3,2,$L$28-2,$L$28+BL76/4-2),"")+(SWITCH(CM76,"A",4,"B",$BF$64,"C","","D",3,"E",1,"G",4,"H",1,"L",0,"M",$AD$92,"S",$BF$66,"T",$AD$132,"U",3,"V",2,"R",1,"")+SWITCH(CN76,"A",4,"B",$BF$64,"C","","D",3,"E",1,"G",4,"H",1,"L",0,"M",$AD$92,"S",$BF$66,"T",$AD$132,"U",3,"V",2,"R",1,"")+SWITCH(CO76,"A",4,"B",$BF$64,"C","","D",3,"E",1,"G",4,"H",1,"L",0,"M",$AD$92,"S",$BF$66,"T",$AD$132,"U",3,"V",2,"R",1,""))</f>
        <v>20</v>
      </c>
      <c r="CK76" s="7"/>
      <c r="CL76" s="67"/>
      <c r="CM76" s="68"/>
      <c r="CN76" s="69"/>
      <c r="CO76" s="69"/>
      <c r="CP76" s="68"/>
    </row>
    <row r="77" ht="8.25" customHeight="1">
      <c r="A77" s="1"/>
      <c r="B77" s="1"/>
      <c r="C77" s="1"/>
      <c r="D77" s="1"/>
      <c r="E77" s="135"/>
      <c r="L77" s="14"/>
      <c r="M77" s="14"/>
      <c r="N77" s="14"/>
      <c r="W77" s="14"/>
      <c r="X77" s="14"/>
      <c r="Z77" s="14"/>
      <c r="AA77" s="14"/>
      <c r="AC77" s="14"/>
      <c r="AD77" s="14"/>
      <c r="AE77" s="14"/>
      <c r="AG77" s="38"/>
      <c r="AI77" s="14"/>
      <c r="AJ77" s="14"/>
      <c r="AK77" s="14"/>
      <c r="AL77" s="14"/>
      <c r="AM77" s="14"/>
      <c r="AO77" s="14"/>
      <c r="AP77" s="14"/>
      <c r="AQ77" s="14"/>
      <c r="AR77" s="14"/>
      <c r="AS77" s="14"/>
      <c r="AT77" s="14"/>
      <c r="AU77" s="14"/>
      <c r="AV77" s="14"/>
      <c r="AW77" s="14"/>
      <c r="AX77" s="14"/>
      <c r="AY77" s="14"/>
      <c r="AZ77" s="14"/>
      <c r="BA77" s="14"/>
      <c r="BB77" s="14"/>
      <c r="BC77" s="14"/>
      <c r="BD77" s="14"/>
      <c r="BF77" s="14"/>
      <c r="BG77" s="14"/>
      <c r="BH77" s="14"/>
      <c r="BJ77" s="117"/>
      <c r="BK77" s="47"/>
      <c r="BL77" s="14"/>
      <c r="BM77" s="14"/>
      <c r="BN77" s="64"/>
      <c r="BO77" s="14"/>
      <c r="BP77" s="14"/>
      <c r="BQ77" s="14"/>
      <c r="BR77" s="14"/>
      <c r="BS77" s="14"/>
      <c r="BT77" s="14"/>
      <c r="BU77" s="14"/>
      <c r="BV77" s="14"/>
      <c r="BW77" s="14"/>
      <c r="BX77" s="14"/>
      <c r="BY77" s="14"/>
      <c r="BZ77" s="14"/>
      <c r="CA77" s="14"/>
      <c r="CB77" s="14"/>
      <c r="CC77" s="64"/>
      <c r="CJ77" s="14"/>
      <c r="CK77" s="14"/>
      <c r="CL77" s="67"/>
    </row>
    <row r="78" ht="8.25" customHeight="1">
      <c r="A78" s="1"/>
      <c r="B78" s="1"/>
      <c r="C78" s="1"/>
      <c r="D78" s="1"/>
      <c r="E78" s="135"/>
      <c r="F78" s="141">
        <v>3.0</v>
      </c>
      <c r="G78" s="7"/>
      <c r="H78" s="137" t="s">
        <v>105</v>
      </c>
      <c r="I78" s="141">
        <v>4.0</v>
      </c>
      <c r="J78" s="7"/>
      <c r="K78" s="137" t="s">
        <v>106</v>
      </c>
      <c r="L78" s="136">
        <f>F78+I78</f>
        <v>7</v>
      </c>
      <c r="P78" s="138" t="s">
        <v>117</v>
      </c>
      <c r="W78" s="142">
        <v>6.0</v>
      </c>
      <c r="X78" s="7"/>
      <c r="Y78" s="137" t="s">
        <v>105</v>
      </c>
      <c r="Z78" s="140">
        <f>$AD$112</f>
        <v>3</v>
      </c>
      <c r="AB78" s="137" t="s">
        <v>106</v>
      </c>
      <c r="AC78" s="140">
        <f>W78+Z78</f>
        <v>9</v>
      </c>
      <c r="AG78" s="38"/>
      <c r="AI78" s="145"/>
      <c r="AO78" s="145"/>
      <c r="BF78" s="144"/>
      <c r="BJ78" s="117"/>
      <c r="BK78" s="47"/>
      <c r="BL78" s="75">
        <v>1.0</v>
      </c>
      <c r="BM78" s="7"/>
      <c r="BN78" s="64"/>
      <c r="BO78" s="76" t="s">
        <v>118</v>
      </c>
      <c r="BP78" s="7"/>
      <c r="BQ78" s="7"/>
      <c r="BR78" s="7"/>
      <c r="BS78" s="7"/>
      <c r="BT78" s="7"/>
      <c r="BU78" s="7"/>
      <c r="BV78" s="7"/>
      <c r="BW78" s="7"/>
      <c r="BX78" s="7"/>
      <c r="BY78" s="7"/>
      <c r="BZ78" s="7"/>
      <c r="CA78" s="7"/>
      <c r="CB78" s="7"/>
      <c r="CC78" s="64"/>
      <c r="CD78" s="75" t="s">
        <v>57</v>
      </c>
      <c r="CE78" s="7"/>
      <c r="CF78" s="7"/>
      <c r="CG78" s="7"/>
      <c r="CH78" s="7"/>
      <c r="CJ78" s="66">
        <f>SWITCH(CD78,"F/F",SWITCH(BL78,0.5,$L$16-1,1,$L$16,2,$L$16+1,4,$L$16+2,$L$16+BL78/8+2),"F/M",SWITCH(BL78,0.5,$L$16-2,1,$L$16-1,2,$L$16,4,$L$16+1,$L$16+BL78/8+1),"F/D",SWITCH(BL78,0.5,$L$16-3,1,$L$16-2,2,$L$16-1,4,$L$16,$L$16+BL78/8),"M/F",SWITCH(BL78,0.5,$L$22,1,$L$22+1,$L$22+BL78),"M/M",SWITCH(BL78,0.5,$L$22-1,1,$L$22,$L$22+BL78-1),"M/D",SWITCH(BL78,0.5,$L$22-2,1,$L$22-1,$L$22+BL78-2),"M/MD",SWITCH(BL78,0.5,$L$22-3,1,$L$22-2,2,$L$22-1,$L$22+BL78/2-2),"F/F HT",SWITCH(BL78,0.5,$L$28-1,1,$L$28,2,$L$28+1,4,$L$28+2,$L$28+BL78/8+2),"F/M HT",SWITCH(BL78,0.5,$L$28-2,1,$L$28-1,2,$L$28,4,$L$28+1,$L$28+BL78/8+1),"F/D HT",SWITCH(BL78,0.5,$L$28-3,1,$L$28-2,2,$L$28-1,4,$L$28,$L$28+BL78/8),"M/F HT",SWITCH(BL78,0.5,$L$28-1,1,$L$28,$L$28+BL78/2),"M/M HT",SWITCH(BL78,0.5,$L$28-2,1,$L$28-1,$L$28+BL78/2-1),"M/D HT",SWITCH(BL78,0.5,$L$28-3,1,$L$28-2,$L$28+BL78/2-2),"M/MD HT",SWITCH(BL78,0.5,$L$28-4,1,$L$28-3,2,$L$28-2,$L$28+BL78/4-2),"")+(SWITCH(CM78,"A",4,"B",$BF$64,"C","","D",3,"E",1,"G",4,"H",1,"L",0,"M",$AD$92,"S",$BF$66,"T",$AD$132,"U",3,"V",2,"R",1,"")+SWITCH(CN78,"A",4,"B",$BF$64,"C","","D",3,"E",1,"G",4,"H",1,"L",0,"M",$AD$92,"S",$BF$66,"T",$AD$132,"U",3,"V",2,"R",1,"")+SWITCH(CO78,"A",4,"B",$BF$64,"C","","D",3,"E",1,"G",4,"H",1,"L",0,"M",$AD$92,"S",$BF$66,"T",$AD$132,"U",3,"V",2,"R",1,""))</f>
        <v>19</v>
      </c>
      <c r="CK78" s="7"/>
      <c r="CL78" s="67"/>
      <c r="CM78" s="68"/>
      <c r="CN78" s="68"/>
      <c r="CO78" s="69"/>
      <c r="CP78" s="68"/>
    </row>
    <row r="79" ht="8.25" customHeight="1">
      <c r="A79" s="1"/>
      <c r="B79" s="1"/>
      <c r="C79" s="1"/>
      <c r="D79" s="1"/>
      <c r="E79" s="135"/>
      <c r="L79" s="14"/>
      <c r="M79" s="14"/>
      <c r="N79" s="14"/>
      <c r="W79" s="14"/>
      <c r="X79" s="14"/>
      <c r="Z79" s="14"/>
      <c r="AA79" s="14"/>
      <c r="AC79" s="14"/>
      <c r="AD79" s="14"/>
      <c r="AE79" s="14"/>
      <c r="AG79" s="38"/>
      <c r="AI79" s="14"/>
      <c r="AJ79" s="14"/>
      <c r="AK79" s="14"/>
      <c r="AL79" s="14"/>
      <c r="AM79" s="14"/>
      <c r="AO79" s="14"/>
      <c r="AP79" s="14"/>
      <c r="AQ79" s="14"/>
      <c r="AR79" s="14"/>
      <c r="AS79" s="14"/>
      <c r="AT79" s="14"/>
      <c r="AU79" s="14"/>
      <c r="AV79" s="14"/>
      <c r="AW79" s="14"/>
      <c r="AX79" s="14"/>
      <c r="AY79" s="14"/>
      <c r="AZ79" s="14"/>
      <c r="BA79" s="14"/>
      <c r="BB79" s="14"/>
      <c r="BC79" s="14"/>
      <c r="BD79" s="14"/>
      <c r="BF79" s="14"/>
      <c r="BG79" s="14"/>
      <c r="BH79" s="14"/>
      <c r="BJ79" s="117"/>
      <c r="BK79" s="47"/>
      <c r="BL79" s="14"/>
      <c r="BM79" s="14"/>
      <c r="BN79" s="64"/>
      <c r="BO79" s="14"/>
      <c r="BP79" s="14"/>
      <c r="BQ79" s="14"/>
      <c r="BR79" s="14"/>
      <c r="BS79" s="14"/>
      <c r="BT79" s="14"/>
      <c r="BU79" s="14"/>
      <c r="BV79" s="14"/>
      <c r="BW79" s="14"/>
      <c r="BX79" s="14"/>
      <c r="BY79" s="14"/>
      <c r="BZ79" s="14"/>
      <c r="CA79" s="14"/>
      <c r="CB79" s="14"/>
      <c r="CC79" s="64"/>
      <c r="CJ79" s="14"/>
      <c r="CK79" s="14"/>
      <c r="CL79" s="67"/>
    </row>
    <row r="80" ht="8.25" customHeight="1">
      <c r="A80" s="1"/>
      <c r="B80" s="1"/>
      <c r="C80" s="1"/>
      <c r="D80" s="1"/>
      <c r="E80" s="135"/>
      <c r="F80" s="141">
        <v>3.0</v>
      </c>
      <c r="G80" s="7"/>
      <c r="H80" s="137" t="s">
        <v>105</v>
      </c>
      <c r="I80" s="141">
        <v>4.0</v>
      </c>
      <c r="J80" s="7"/>
      <c r="K80" s="137" t="s">
        <v>106</v>
      </c>
      <c r="L80" s="136">
        <f>F80+I80</f>
        <v>7</v>
      </c>
      <c r="P80" s="138" t="s">
        <v>119</v>
      </c>
      <c r="W80" s="142">
        <v>6.0</v>
      </c>
      <c r="X80" s="7"/>
      <c r="Y80" s="137" t="s">
        <v>105</v>
      </c>
      <c r="Z80" s="140">
        <f>$AD$112</f>
        <v>3</v>
      </c>
      <c r="AB80" s="137" t="s">
        <v>106</v>
      </c>
      <c r="AC80" s="140">
        <f>W80+Z80</f>
        <v>9</v>
      </c>
      <c r="AG80" s="38"/>
      <c r="AI80" s="121" t="s">
        <v>120</v>
      </c>
      <c r="AO80" s="145"/>
      <c r="BF80" s="129">
        <f>Sum(BF64:BH79)</f>
        <v>4</v>
      </c>
      <c r="BJ80" s="117"/>
      <c r="BK80" s="47"/>
      <c r="BL80" s="75">
        <v>0.5</v>
      </c>
      <c r="BM80" s="7"/>
      <c r="BN80" s="64"/>
      <c r="BO80" s="76" t="s">
        <v>121</v>
      </c>
      <c r="BP80" s="7"/>
      <c r="BQ80" s="7"/>
      <c r="BR80" s="7"/>
      <c r="BS80" s="7"/>
      <c r="BT80" s="7"/>
      <c r="BU80" s="7"/>
      <c r="BV80" s="7"/>
      <c r="BW80" s="7"/>
      <c r="BX80" s="7"/>
      <c r="BY80" s="7"/>
      <c r="BZ80" s="7"/>
      <c r="CA80" s="7"/>
      <c r="CB80" s="7"/>
      <c r="CC80" s="64"/>
      <c r="CD80" s="75" t="s">
        <v>28</v>
      </c>
      <c r="CE80" s="7"/>
      <c r="CF80" s="7"/>
      <c r="CG80" s="7"/>
      <c r="CH80" s="7"/>
      <c r="CJ80" s="66">
        <f>SWITCH(CD80,"F/F",SWITCH(BL80,0.5,$L$16-1,1,$L$16,2,$L$16+1,4,$L$16+2,$L$16+BL80/8+2),"F/M",SWITCH(BL80,0.5,$L$16-2,1,$L$16-1,2,$L$16,4,$L$16+1,$L$16+BL80/8+1),"F/D",SWITCH(BL80,0.5,$L$16-3,1,$L$16-2,2,$L$16-1,4,$L$16,$L$16+BL80/8),"M/F",SWITCH(BL80,0.5,$L$22,1,$L$22+1,$L$22+BL80),"M/M",SWITCH(BL80,0.5,$L$22-1,1,$L$22,$L$22+BL80-1),"M/D",SWITCH(BL80,0.5,$L$22-2,1,$L$22-1,$L$22+BL80-2),"M/MD",SWITCH(BL80,0.5,$L$22-3,1,$L$22-2,2,$L$22-1,$L$22+BL80/2-2),"F/F HT",SWITCH(BL80,0.5,$L$28-1,1,$L$28,2,$L$28+1,4,$L$28+2,$L$28+BL80/8+2),"F/M HT",SWITCH(BL80,0.5,$L$28-2,1,$L$28-1,2,$L$28,4,$L$28+1,$L$28+BL80/8+1),"F/D HT",SWITCH(BL80,0.5,$L$28-3,1,$L$28-2,2,$L$28-1,4,$L$28,$L$28+BL80/8),"M/F HT",SWITCH(BL80,0.5,$L$28-1,1,$L$28,$L$28+BL80/2),"M/M HT",SWITCH(BL80,0.5,$L$28-2,1,$L$28-1,$L$28+BL80/2-1),"M/D HT",SWITCH(BL80,0.5,$L$28-3,1,$L$28-2,$L$28+BL80/2-2),"M/MD HT",SWITCH(BL80,0.5,$L$28-4,1,$L$28-3,2,$L$28-2,$L$28+BL80/4-2),"")+(SWITCH(CM80,"A",4,"B",$BF$64,"C","","D",3,"E",1,"G",4,"H",1,"L",0,"M",$AD$92,"S",$BF$66,"T",$AD$132,"U",3,"V",2,"R",1,"")+SWITCH(CN80,"A",4,"B",$BF$64,"C","","D",3,"E",1,"G",4,"H",1,"L",0,"M",$AD$92,"S",$BF$66,"T",$AD$132,"U",3,"V",2,"R",1,"")+SWITCH(CO80,"A",4,"B",$BF$64,"C","","D",3,"E",1,"G",4,"H",1,"L",0,"M",$AD$92,"S",$BF$66,"T",$AD$132,"U",3,"V",2,"R",1,""))</f>
        <v>19</v>
      </c>
      <c r="CK80" s="7"/>
      <c r="CL80" s="67"/>
      <c r="CM80" s="68"/>
      <c r="CN80" s="69"/>
      <c r="CO80" s="69"/>
      <c r="CP80" s="68"/>
    </row>
    <row r="81" ht="8.25" customHeight="1">
      <c r="A81" s="1"/>
      <c r="B81" s="1"/>
      <c r="C81" s="1"/>
      <c r="D81" s="1"/>
      <c r="E81" s="135"/>
      <c r="F81" s="14"/>
      <c r="G81" s="14"/>
      <c r="I81" s="14"/>
      <c r="J81" s="14"/>
      <c r="L81" s="14"/>
      <c r="M81" s="14"/>
      <c r="N81" s="14"/>
      <c r="W81" s="14"/>
      <c r="X81" s="14"/>
      <c r="Z81" s="14"/>
      <c r="AA81" s="14"/>
      <c r="AC81" s="14"/>
      <c r="AD81" s="14"/>
      <c r="AE81" s="14"/>
      <c r="AG81" s="38"/>
      <c r="AO81" s="14"/>
      <c r="AP81" s="14"/>
      <c r="AQ81" s="14"/>
      <c r="AR81" s="14"/>
      <c r="AS81" s="14"/>
      <c r="AT81" s="14"/>
      <c r="AU81" s="14"/>
      <c r="AV81" s="14"/>
      <c r="AW81" s="14"/>
      <c r="AX81" s="14"/>
      <c r="AY81" s="14"/>
      <c r="AZ81" s="14"/>
      <c r="BA81" s="14"/>
      <c r="BB81" s="14"/>
      <c r="BC81" s="14"/>
      <c r="BD81" s="14"/>
      <c r="BF81" s="14"/>
      <c r="BG81" s="14"/>
      <c r="BH81" s="14"/>
      <c r="BJ81" s="117"/>
      <c r="BK81" s="47"/>
      <c r="BL81" s="14"/>
      <c r="BM81" s="14"/>
      <c r="BN81" s="64"/>
      <c r="BO81" s="14"/>
      <c r="BP81" s="14"/>
      <c r="BQ81" s="14"/>
      <c r="BR81" s="14"/>
      <c r="BS81" s="14"/>
      <c r="BT81" s="14"/>
      <c r="BU81" s="14"/>
      <c r="BV81" s="14"/>
      <c r="BW81" s="14"/>
      <c r="BX81" s="14"/>
      <c r="BY81" s="14"/>
      <c r="BZ81" s="14"/>
      <c r="CA81" s="14"/>
      <c r="CB81" s="14"/>
      <c r="CC81" s="64"/>
      <c r="CJ81" s="14"/>
      <c r="CK81" s="14"/>
      <c r="CL81" s="67"/>
    </row>
    <row r="82" ht="8.25" customHeight="1">
      <c r="A82" s="1"/>
      <c r="B82" s="1"/>
      <c r="C82" s="1"/>
      <c r="D82" s="1"/>
      <c r="E82" s="146"/>
      <c r="F82" s="147"/>
      <c r="G82" s="147"/>
      <c r="H82" s="147"/>
      <c r="I82" s="147"/>
      <c r="J82" s="147"/>
      <c r="K82" s="147"/>
      <c r="L82" s="147"/>
      <c r="M82" s="147"/>
      <c r="N82" s="148"/>
      <c r="P82" s="149"/>
      <c r="Q82" s="149"/>
      <c r="R82" s="149"/>
      <c r="S82" s="149"/>
      <c r="T82" s="149"/>
      <c r="U82" s="149"/>
      <c r="W82" s="150"/>
      <c r="X82" s="147"/>
      <c r="Y82" s="147"/>
      <c r="Z82" s="147"/>
      <c r="AA82" s="147"/>
      <c r="AB82" s="147"/>
      <c r="AC82" s="147"/>
      <c r="AD82" s="147"/>
      <c r="AE82" s="147"/>
      <c r="AF82" s="147"/>
      <c r="AG82" s="40"/>
      <c r="AH82" s="151"/>
      <c r="AI82" s="152"/>
      <c r="AJ82" s="152"/>
      <c r="AK82" s="152"/>
      <c r="AL82" s="152"/>
      <c r="AM82" s="152"/>
      <c r="AN82" s="152"/>
      <c r="AO82" s="152"/>
      <c r="AP82" s="152"/>
      <c r="AQ82" s="152"/>
      <c r="AR82" s="152"/>
      <c r="AS82" s="152"/>
      <c r="AT82" s="152"/>
      <c r="AU82" s="152"/>
      <c r="AV82" s="152"/>
      <c r="AW82" s="152"/>
      <c r="AX82" s="152"/>
      <c r="AY82" s="152"/>
      <c r="AZ82" s="152"/>
      <c r="BA82" s="152"/>
      <c r="BB82" s="152"/>
      <c r="BC82" s="152"/>
      <c r="BD82" s="152"/>
      <c r="BE82" s="152"/>
      <c r="BF82" s="152"/>
      <c r="BG82" s="152"/>
      <c r="BH82" s="152"/>
      <c r="BI82" s="152"/>
      <c r="BJ82" s="40"/>
      <c r="BK82" s="47"/>
      <c r="BL82" s="75">
        <v>4.0</v>
      </c>
      <c r="BM82" s="7"/>
      <c r="BN82" s="64"/>
      <c r="BO82" s="76" t="s">
        <v>122</v>
      </c>
      <c r="BP82" s="7"/>
      <c r="BQ82" s="7"/>
      <c r="BR82" s="7"/>
      <c r="BS82" s="7"/>
      <c r="BT82" s="7"/>
      <c r="BU82" s="7"/>
      <c r="BV82" s="7"/>
      <c r="BW82" s="7"/>
      <c r="BX82" s="7"/>
      <c r="BY82" s="7"/>
      <c r="BZ82" s="7"/>
      <c r="CA82" s="7"/>
      <c r="CB82" s="7"/>
      <c r="CC82" s="64"/>
      <c r="CD82" s="75" t="s">
        <v>39</v>
      </c>
      <c r="CE82" s="7"/>
      <c r="CF82" s="7"/>
      <c r="CG82" s="7"/>
      <c r="CH82" s="7"/>
      <c r="CJ82" s="66">
        <f>SWITCH(CD82,"F/F",SWITCH(BL82,0.5,$L$16-1,1,$L$16,2,$L$16+1,4,$L$16+2,$L$16+BL82/8+2),"F/M",SWITCH(BL82,0.5,$L$16-2,1,$L$16-1,2,$L$16,4,$L$16+1,$L$16+BL82/8+1),"F/D",SWITCH(BL82,0.5,$L$16-3,1,$L$16-2,2,$L$16-1,4,$L$16,$L$16+BL82/8),"M/F",SWITCH(BL82,0.5,$L$22,1,$L$22+1,$L$22+BL82),"M/M",SWITCH(BL82,0.5,$L$22-1,1,$L$22,$L$22+BL82-1),"M/D",SWITCH(BL82,0.5,$L$22-2,1,$L$22-1,$L$22+BL82-2),"M/MD",SWITCH(BL82,0.5,$L$22-3,1,$L$22-2,2,$L$22-1,$L$22+BL82/2-2),"F/F HT",SWITCH(BL82,0.5,$L$28-1,1,$L$28,2,$L$28+1,4,$L$28+2,$L$28+BL82/8+2),"F/M HT",SWITCH(BL82,0.5,$L$28-2,1,$L$28-1,2,$L$28,4,$L$28+1,$L$28+BL82/8+1),"F/D HT",SWITCH(BL82,0.5,$L$28-3,1,$L$28-2,2,$L$28-1,4,$L$28,$L$28+BL82/8),"M/F HT",SWITCH(BL82,0.5,$L$28-1,1,$L$28,$L$28+BL82/2),"M/M HT",SWITCH(BL82,0.5,$L$28-2,1,$L$28-1,$L$28+BL82/2-1),"M/D HT",SWITCH(BL82,0.5,$L$28-3,1,$L$28-2,$L$28+BL82/2-2),"M/MD HT",SWITCH(BL82,0.5,$L$28-4,1,$L$28-3,2,$L$28-2,$L$28+BL82/4-2),"")+(SWITCH(CM82,"A",4,"B",$BF$64,"C","","D",3,"E",1,"G",4,"H",1,"L",0,"M",$AD$92,"S",$BF$66,"T",$AD$132,"U",3,"V",2,"R",1,"")+SWITCH(CN82,"A",4,"B",$BF$64,"C","","D",3,"E",1,"G",4,"H",1,"L",0,"M",$AD$92,"S",$BF$66,"T",$AD$132,"U",3,"V",2,"R",1,"")+SWITCH(CO82,"A",4,"B",$BF$64,"C","","D",3,"E",1,"G",4,"H",1,"L",0,"M",$AD$92,"S",$BF$66,"T",$AD$132,"U",3,"V",2,"R",1,""))</f>
        <v>20</v>
      </c>
      <c r="CK82" s="7"/>
      <c r="CL82" s="67"/>
      <c r="CM82" s="68"/>
      <c r="CN82" s="69"/>
      <c r="CO82" s="69"/>
      <c r="CP82" s="68"/>
    </row>
    <row r="83" ht="8.25" customHeight="1">
      <c r="A83" s="1"/>
      <c r="B83" s="1"/>
      <c r="C83" s="1"/>
      <c r="D83" s="1"/>
      <c r="E83" s="153"/>
      <c r="F83" s="154"/>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40"/>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117"/>
      <c r="BK83" s="47"/>
      <c r="BL83" s="14"/>
      <c r="BM83" s="14"/>
      <c r="BN83" s="64"/>
      <c r="BO83" s="14"/>
      <c r="BP83" s="14"/>
      <c r="BQ83" s="14"/>
      <c r="BR83" s="14"/>
      <c r="BS83" s="14"/>
      <c r="BT83" s="14"/>
      <c r="BU83" s="14"/>
      <c r="BV83" s="14"/>
      <c r="BW83" s="14"/>
      <c r="BX83" s="14"/>
      <c r="BY83" s="14"/>
      <c r="BZ83" s="14"/>
      <c r="CA83" s="14"/>
      <c r="CB83" s="14"/>
      <c r="CC83" s="64"/>
      <c r="CJ83" s="14"/>
      <c r="CK83" s="14"/>
      <c r="CL83" s="67"/>
    </row>
    <row r="84" ht="8.25" customHeight="1">
      <c r="A84" s="1"/>
      <c r="B84" s="1"/>
      <c r="C84" s="1"/>
      <c r="D84" s="60"/>
      <c r="E84" s="155"/>
      <c r="F84" s="156" t="s">
        <v>123</v>
      </c>
      <c r="AG84" s="38"/>
      <c r="AH84" s="157"/>
      <c r="AI84" s="158" t="s">
        <v>124</v>
      </c>
      <c r="BJ84" s="117"/>
      <c r="BK84" s="47"/>
      <c r="BL84" s="75">
        <v>1.0</v>
      </c>
      <c r="BM84" s="7"/>
      <c r="BN84" s="64"/>
      <c r="BO84" s="76" t="s">
        <v>125</v>
      </c>
      <c r="BP84" s="7"/>
      <c r="BQ84" s="7"/>
      <c r="BR84" s="7"/>
      <c r="BS84" s="7"/>
      <c r="BT84" s="7"/>
      <c r="BU84" s="7"/>
      <c r="BV84" s="7"/>
      <c r="BW84" s="7"/>
      <c r="BX84" s="7"/>
      <c r="BY84" s="7"/>
      <c r="BZ84" s="7"/>
      <c r="CA84" s="7"/>
      <c r="CB84" s="7"/>
      <c r="CC84" s="64"/>
      <c r="CD84" s="75" t="s">
        <v>39</v>
      </c>
      <c r="CE84" s="7"/>
      <c r="CF84" s="7"/>
      <c r="CG84" s="7"/>
      <c r="CH84" s="7"/>
      <c r="CJ84" s="66">
        <f>SWITCH(CD84,"F/F",SWITCH(BL84,0.5,$L$16-1,1,$L$16,2,$L$16+1,4,$L$16+2,$L$16+BL84/8+2),"F/M",SWITCH(BL84,0.5,$L$16-2,1,$L$16-1,2,$L$16,4,$L$16+1,$L$16+BL84/8+1),"F/D",SWITCH(BL84,0.5,$L$16-3,1,$L$16-2,2,$L$16-1,4,$L$16,$L$16+BL84/8),"M/F",SWITCH(BL84,0.5,$L$22,1,$L$22+1,$L$22+BL84),"M/M",SWITCH(BL84,0.5,$L$22-1,1,$L$22,$L$22+BL84-1),"M/D",SWITCH(BL84,0.5,$L$22-2,1,$L$22-1,$L$22+BL84-2),"M/MD",SWITCH(BL84,0.5,$L$22-3,1,$L$22-2,2,$L$22-1,$L$22+BL84/2-2),"F/F HT",SWITCH(BL84,0.5,$L$28-1,1,$L$28,2,$L$28+1,4,$L$28+2,$L$28+BL84/8+2),"F/M HT",SWITCH(BL84,0.5,$L$28-2,1,$L$28-1,2,$L$28,4,$L$28+1,$L$28+BL84/8+1),"F/D HT",SWITCH(BL84,0.5,$L$28-3,1,$L$28-2,2,$L$28-1,4,$L$28,$L$28+BL84/8),"M/F HT",SWITCH(BL84,0.5,$L$28-1,1,$L$28,$L$28+BL84/2),"M/M HT",SWITCH(BL84,0.5,$L$28-2,1,$L$28-1,$L$28+BL84/2-1),"M/D HT",SWITCH(BL84,0.5,$L$28-3,1,$L$28-2,$L$28+BL84/2-2),"M/MD HT",SWITCH(BL84,0.5,$L$28-4,1,$L$28-3,2,$L$28-2,$L$28+BL84/4-2),"")+(SWITCH(CM84,"A",4,"B",$BF$64,"C","","D",3,"E",1,"G",4,"H",1,"L",0,"M",$AD$92,"S",$BF$66,"T",$AD$132,"U",3,"V",2,"R",1,"")+SWITCH(CN84,"A",4,"B",$BF$64,"C","","D",3,"E",1,"G",4,"H",1,"L",0,"M",$AD$92,"S",$BF$66,"T",$AD$132,"U",3,"V",2,"R",1,"")+SWITCH(CO84,"A",4,"B",$BF$64,"C","","D",3,"E",1,"G",4,"H",1,"L",0,"M",$AD$92,"S",$BF$66,"T",$AD$132,"U",3,"V",2,"R",1,""))</f>
        <v>18</v>
      </c>
      <c r="CK84" s="7"/>
      <c r="CL84" s="67"/>
      <c r="CM84" s="68"/>
      <c r="CN84" s="69"/>
      <c r="CO84" s="69"/>
      <c r="CP84" s="68"/>
    </row>
    <row r="85" ht="8.25" customHeight="1">
      <c r="A85" s="1"/>
      <c r="B85" s="1"/>
      <c r="C85" s="1"/>
      <c r="D85" s="60"/>
      <c r="E85" s="159"/>
      <c r="AG85" s="117"/>
      <c r="AH85" s="157"/>
      <c r="BJ85" s="117"/>
      <c r="BK85" s="47"/>
      <c r="BL85" s="14"/>
      <c r="BM85" s="14"/>
      <c r="BN85" s="64"/>
      <c r="BO85" s="14"/>
      <c r="BP85" s="14"/>
      <c r="BQ85" s="14"/>
      <c r="BR85" s="14"/>
      <c r="BS85" s="14"/>
      <c r="BT85" s="14"/>
      <c r="BU85" s="14"/>
      <c r="BV85" s="14"/>
      <c r="BW85" s="14"/>
      <c r="BX85" s="14"/>
      <c r="BY85" s="14"/>
      <c r="BZ85" s="14"/>
      <c r="CA85" s="14"/>
      <c r="CB85" s="14"/>
      <c r="CC85" s="64"/>
      <c r="CJ85" s="14"/>
      <c r="CK85" s="14"/>
      <c r="CL85" s="67"/>
    </row>
    <row r="86" ht="8.25" customHeight="1">
      <c r="A86" s="1"/>
      <c r="B86" s="1"/>
      <c r="C86" s="1"/>
      <c r="D86" s="60"/>
      <c r="E86" s="159"/>
      <c r="AG86" s="117"/>
      <c r="AH86" s="157"/>
      <c r="BJ86" s="117"/>
      <c r="BK86" s="47"/>
      <c r="BL86" s="75">
        <v>2.0</v>
      </c>
      <c r="BM86" s="7"/>
      <c r="BN86" s="64"/>
      <c r="BO86" s="76" t="s">
        <v>126</v>
      </c>
      <c r="BP86" s="7"/>
      <c r="BQ86" s="7"/>
      <c r="BR86" s="7"/>
      <c r="BS86" s="7"/>
      <c r="BT86" s="7"/>
      <c r="BU86" s="7"/>
      <c r="BV86" s="7"/>
      <c r="BW86" s="7"/>
      <c r="BX86" s="7"/>
      <c r="BY86" s="7"/>
      <c r="BZ86" s="7"/>
      <c r="CA86" s="7"/>
      <c r="CB86" s="7"/>
      <c r="CC86" s="64"/>
      <c r="CD86" s="75" t="s">
        <v>32</v>
      </c>
      <c r="CE86" s="7"/>
      <c r="CF86" s="7"/>
      <c r="CG86" s="7"/>
      <c r="CH86" s="7"/>
      <c r="CJ86" s="66">
        <f>SWITCH(CD86,"F/F",SWITCH(BL86,0.5,$L$16-1,1,$L$16,2,$L$16+1,4,$L$16+2,$L$16+BL86/8+2),"F/M",SWITCH(BL86,0.5,$L$16-2,1,$L$16-1,2,$L$16,4,$L$16+1,$L$16+BL86/8+1),"F/D",SWITCH(BL86,0.5,$L$16-3,1,$L$16-2,2,$L$16-1,4,$L$16,$L$16+BL86/8),"M/F",SWITCH(BL86,0.5,$L$22,1,$L$22+1,$L$22+BL86),"M/M",SWITCH(BL86,0.5,$L$22-1,1,$L$22,$L$22+BL86-1),"M/D",SWITCH(BL86,0.5,$L$22-2,1,$L$22-1,$L$22+BL86-2),"M/MD",SWITCH(BL86,0.5,$L$22-3,1,$L$22-2,2,$L$22-1,$L$22+BL86/2-2),"F/F HT",SWITCH(BL86,0.5,$L$28-1,1,$L$28,2,$L$28+1,4,$L$28+2,$L$28+BL86/8+2),"F/M HT",SWITCH(BL86,0.5,$L$28-2,1,$L$28-1,2,$L$28,4,$L$28+1,$L$28+BL86/8+1),"F/D HT",SWITCH(BL86,0.5,$L$28-3,1,$L$28-2,2,$L$28-1,4,$L$28,$L$28+BL86/8),"M/F HT",SWITCH(BL86,0.5,$L$28-1,1,$L$28,$L$28+BL86/2),"M/M HT",SWITCH(BL86,0.5,$L$28-2,1,$L$28-1,$L$28+BL86/2-1),"M/D HT",SWITCH(BL86,0.5,$L$28-3,1,$L$28-2,$L$28+BL86/2-2),"M/MD HT",SWITCH(BL86,0.5,$L$28-4,1,$L$28-3,2,$L$28-2,$L$28+BL86/4-2),"")+(SWITCH(CM86,"A",4,"B",$BF$64,"C","","D",3,"E",1,"G",4,"H",1,"L",0,"M",$AD$92,"S",$BF$66,"T",$AD$132,"U",3,"V",2,"R",1,"")+SWITCH(CN86,"A",4,"B",$BF$64,"C","","D",3,"E",1,"G",4,"H",1,"L",0,"M",$AD$92,"S",$BF$66,"T",$AD$132,"U",3,"V",2,"R",1,"")+SWITCH(CO86,"A",4,"B",$BF$64,"C","","D",3,"E",1,"G",4,"H",1,"L",0,"M",$AD$92,"S",$BF$66,"T",$AD$132,"U",3,"V",2,"R",1,""))</f>
        <v>16</v>
      </c>
      <c r="CK86" s="7"/>
      <c r="CL86" s="67"/>
      <c r="CM86" s="68"/>
      <c r="CN86" s="69"/>
      <c r="CO86" s="69"/>
      <c r="CP86" s="68"/>
    </row>
    <row r="87" ht="8.25" customHeight="1">
      <c r="A87" s="1"/>
      <c r="B87" s="1"/>
      <c r="C87" s="1"/>
      <c r="D87" s="60"/>
      <c r="E87" s="160" t="s">
        <v>24</v>
      </c>
      <c r="I87" s="161" t="s">
        <v>127</v>
      </c>
      <c r="P87" s="60"/>
      <c r="Q87" s="60"/>
      <c r="R87" s="60"/>
      <c r="S87" s="60"/>
      <c r="T87" s="60"/>
      <c r="U87" s="60"/>
      <c r="V87" s="60"/>
      <c r="W87" s="60"/>
      <c r="X87" s="60"/>
      <c r="Y87" s="60"/>
      <c r="Z87" s="60"/>
      <c r="AA87" s="60"/>
      <c r="AB87" s="60"/>
      <c r="AC87" s="60"/>
      <c r="AD87" s="60"/>
      <c r="AE87" s="60"/>
      <c r="AF87" s="162"/>
      <c r="AG87" s="54"/>
      <c r="AH87" s="163" t="s">
        <v>24</v>
      </c>
      <c r="AL87" s="164" t="s">
        <v>127</v>
      </c>
      <c r="AS87" s="165"/>
      <c r="AT87" s="165"/>
      <c r="AU87" s="165"/>
      <c r="AV87" s="165"/>
      <c r="AW87" s="165"/>
      <c r="AX87" s="165"/>
      <c r="AY87" s="165"/>
      <c r="AZ87" s="165"/>
      <c r="BA87" s="165"/>
      <c r="BB87" s="165"/>
      <c r="BC87" s="165"/>
      <c r="BD87" s="165"/>
      <c r="BE87" s="165"/>
      <c r="BF87" s="165"/>
      <c r="BG87" s="165"/>
      <c r="BH87" s="165"/>
      <c r="BI87" s="166"/>
      <c r="BJ87" s="40"/>
      <c r="BK87" s="47"/>
      <c r="BL87" s="14"/>
      <c r="BM87" s="14"/>
      <c r="BN87" s="64"/>
      <c r="BO87" s="14"/>
      <c r="BP87" s="14"/>
      <c r="BQ87" s="14"/>
      <c r="BR87" s="14"/>
      <c r="BS87" s="14"/>
      <c r="BT87" s="14"/>
      <c r="BU87" s="14"/>
      <c r="BV87" s="14"/>
      <c r="BW87" s="14"/>
      <c r="BX87" s="14"/>
      <c r="BY87" s="14"/>
      <c r="BZ87" s="14"/>
      <c r="CA87" s="14"/>
      <c r="CB87" s="14"/>
      <c r="CC87" s="64"/>
      <c r="CJ87" s="14"/>
      <c r="CK87" s="14"/>
      <c r="CL87" s="67"/>
    </row>
    <row r="88" ht="8.25" customHeight="1">
      <c r="A88" s="1"/>
      <c r="B88" s="1"/>
      <c r="C88" s="1"/>
      <c r="D88" s="77" t="s">
        <v>35</v>
      </c>
      <c r="E88" s="159"/>
      <c r="F88" s="167">
        <v>30.0</v>
      </c>
      <c r="H88" s="60"/>
      <c r="I88" s="168" t="s">
        <v>11</v>
      </c>
      <c r="AD88" s="169"/>
      <c r="AF88" s="162"/>
      <c r="AG88" s="40"/>
      <c r="AH88" s="157"/>
      <c r="AI88" s="170">
        <v>-5.0</v>
      </c>
      <c r="AK88" s="165"/>
      <c r="AL88" s="171" t="s">
        <v>128</v>
      </c>
      <c r="BG88" s="172"/>
      <c r="BI88" s="166"/>
      <c r="BJ88" s="40"/>
      <c r="BK88" s="47"/>
      <c r="BL88" s="75">
        <v>1.0</v>
      </c>
      <c r="BM88" s="7"/>
      <c r="BN88" s="64"/>
      <c r="BO88" s="76" t="s">
        <v>129</v>
      </c>
      <c r="BP88" s="7"/>
      <c r="BQ88" s="7"/>
      <c r="BR88" s="7"/>
      <c r="BS88" s="7"/>
      <c r="BT88" s="7"/>
      <c r="BU88" s="7"/>
      <c r="BV88" s="7"/>
      <c r="BW88" s="7"/>
      <c r="BX88" s="7"/>
      <c r="BY88" s="7"/>
      <c r="BZ88" s="7"/>
      <c r="CA88" s="7"/>
      <c r="CB88" s="7"/>
      <c r="CC88" s="64"/>
      <c r="CD88" s="75" t="s">
        <v>130</v>
      </c>
      <c r="CE88" s="7"/>
      <c r="CF88" s="7"/>
      <c r="CG88" s="7"/>
      <c r="CH88" s="7"/>
      <c r="CJ88" s="66">
        <f>SWITCH(CD88,"F/F",SWITCH(BL88,0.5,$L$16-1,1,$L$16,2,$L$16+1,4,$L$16+2,$L$16+BL88/8+2),"F/M",SWITCH(BL88,0.5,$L$16-2,1,$L$16-1,2,$L$16,4,$L$16+1,$L$16+BL88/8+1),"F/D",SWITCH(BL88,0.5,$L$16-3,1,$L$16-2,2,$L$16-1,4,$L$16,$L$16+BL88/8),"M/F",SWITCH(BL88,0.5,$L$22,1,$L$22+1,$L$22+BL88),"M/M",SWITCH(BL88,0.5,$L$22-1,1,$L$22,$L$22+BL88-1),"M/D",SWITCH(BL88,0.5,$L$22-2,1,$L$22-1,$L$22+BL88-2),"M/MD",SWITCH(BL88,0.5,$L$22-3,1,$L$22-2,2,$L$22-1,$L$22+BL88/2-2),"F/F HT",SWITCH(BL88,0.5,$L$28-1,1,$L$28,2,$L$28+1,4,$L$28+2,$L$28+BL88/8+2),"F/M HT",SWITCH(BL88,0.5,$L$28-2,1,$L$28-1,2,$L$28,4,$L$28+1,$L$28+BL88/8+1),"F/D HT",SWITCH(BL88,0.5,$L$28-3,1,$L$28-2,2,$L$28-1,4,$L$28,$L$28+BL88/8),"M/F HT",SWITCH(BL88,0.5,$L$28-1,1,$L$28,$L$28+BL88/2),"M/M HT",SWITCH(BL88,0.5,$L$28-2,1,$L$28-1,$L$28+BL88/2-1),"M/D HT",SWITCH(BL88,0.5,$L$28-3,1,$L$28-2,$L$28+BL88/2-2),"M/MD HT",SWITCH(BL88,0.5,$L$28-4,1,$L$28-3,2,$L$28-2,$L$28+BL88/4-2),"")+(SWITCH(CM88,"A",4,"B",$BF$64,"C","","D",3,"E",1,"G",4,"H",1,"L",0,"M",$AD$92,"S",$BF$66,"T",$AD$132,"U",3,"V",2,"R",1,"")+SWITCH(CN88,"A",4,"B",$BF$64,"C","","D",3,"E",1,"G",4,"H",1,"L",0,"M",$AD$92,"S",$BF$66,"T",$AD$132,"U",3,"V",2,"R",1,"")+SWITCH(CO88,"A",4,"B",$BF$64,"C","","D",3,"E",1,"G",4,"H",1,"L",0,"M",$AD$92,"S",$BF$66,"T",$AD$132,"U",3,"V",2,"R",1,""))</f>
        <v>17</v>
      </c>
      <c r="CK88" s="7"/>
      <c r="CL88" s="67"/>
      <c r="CM88" s="68"/>
      <c r="CN88" s="69"/>
      <c r="CO88" s="69"/>
      <c r="CP88" s="68"/>
    </row>
    <row r="89" ht="8.25" customHeight="1">
      <c r="A89" s="1"/>
      <c r="B89" s="1"/>
      <c r="C89" s="1"/>
      <c r="E89" s="159"/>
      <c r="F89" s="14"/>
      <c r="G89" s="14"/>
      <c r="H89" s="60"/>
      <c r="I89" s="14"/>
      <c r="J89" s="14"/>
      <c r="K89" s="14"/>
      <c r="L89" s="14"/>
      <c r="M89" s="14"/>
      <c r="N89" s="14"/>
      <c r="O89" s="14"/>
      <c r="P89" s="14"/>
      <c r="Q89" s="14"/>
      <c r="R89" s="14"/>
      <c r="S89" s="14"/>
      <c r="T89" s="14"/>
      <c r="U89" s="14"/>
      <c r="V89" s="14"/>
      <c r="W89" s="14"/>
      <c r="X89" s="14"/>
      <c r="Y89" s="14"/>
      <c r="Z89" s="14"/>
      <c r="AA89" s="14"/>
      <c r="AB89" s="14"/>
      <c r="AC89" s="14"/>
      <c r="AD89" s="14"/>
      <c r="AE89" s="14"/>
      <c r="AF89" s="162"/>
      <c r="AG89" s="40"/>
      <c r="AH89" s="157"/>
      <c r="AI89" s="14"/>
      <c r="AJ89" s="14"/>
      <c r="AK89" s="165"/>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66"/>
      <c r="BJ89" s="40"/>
      <c r="BK89" s="47"/>
      <c r="BL89" s="14"/>
      <c r="BM89" s="14"/>
      <c r="BN89" s="64"/>
      <c r="BO89" s="14"/>
      <c r="BP89" s="14"/>
      <c r="BQ89" s="14"/>
      <c r="BR89" s="14"/>
      <c r="BS89" s="14"/>
      <c r="BT89" s="14"/>
      <c r="BU89" s="14"/>
      <c r="BV89" s="14"/>
      <c r="BW89" s="14"/>
      <c r="BX89" s="14"/>
      <c r="BY89" s="14"/>
      <c r="BZ89" s="14"/>
      <c r="CA89" s="14"/>
      <c r="CB89" s="14"/>
      <c r="CC89" s="64"/>
      <c r="CJ89" s="14"/>
      <c r="CK89" s="14"/>
      <c r="CL89" s="67"/>
    </row>
    <row r="90" ht="8.25" customHeight="1">
      <c r="A90" s="1"/>
      <c r="B90" s="1"/>
      <c r="C90" s="1"/>
      <c r="D90" s="173"/>
      <c r="E90" s="159"/>
      <c r="F90" s="167">
        <v>30.0</v>
      </c>
      <c r="H90" s="60"/>
      <c r="I90" s="168" t="s">
        <v>131</v>
      </c>
      <c r="AD90" s="174">
        <v>1.0</v>
      </c>
      <c r="AF90" s="162"/>
      <c r="AG90" s="40"/>
      <c r="AH90" s="157"/>
      <c r="AI90" s="170">
        <v>-10.0</v>
      </c>
      <c r="AK90" s="165"/>
      <c r="AL90" s="171" t="s">
        <v>132</v>
      </c>
      <c r="BG90" s="172"/>
      <c r="BI90" s="166"/>
      <c r="BJ90" s="40"/>
      <c r="BK90" s="47"/>
      <c r="BL90" s="75">
        <v>1.0</v>
      </c>
      <c r="BM90" s="7"/>
      <c r="BN90" s="64"/>
      <c r="BO90" s="76" t="s">
        <v>133</v>
      </c>
      <c r="BP90" s="7"/>
      <c r="BQ90" s="7"/>
      <c r="BR90" s="7"/>
      <c r="BS90" s="7"/>
      <c r="BT90" s="7"/>
      <c r="BU90" s="7"/>
      <c r="BV90" s="7"/>
      <c r="BW90" s="7"/>
      <c r="BX90" s="7"/>
      <c r="BY90" s="7"/>
      <c r="BZ90" s="7"/>
      <c r="CA90" s="7"/>
      <c r="CB90" s="7"/>
      <c r="CC90" s="64"/>
      <c r="CD90" s="75" t="s">
        <v>134</v>
      </c>
      <c r="CE90" s="7"/>
      <c r="CF90" s="7"/>
      <c r="CG90" s="7"/>
      <c r="CH90" s="7"/>
      <c r="CJ90" s="66">
        <f>SWITCH(CD90,"F/F",SWITCH(BL90,0.5,$L$16-1,1,$L$16,2,$L$16+1,4,$L$16+2,$L$16+BL90/8+2),"F/M",SWITCH(BL90,0.5,$L$16-2,1,$L$16-1,2,$L$16,4,$L$16+1,$L$16+BL90/8+1),"F/D",SWITCH(BL90,0.5,$L$16-3,1,$L$16-2,2,$L$16-1,4,$L$16,$L$16+BL90/8),"M/F",SWITCH(BL90,0.5,$L$22,1,$L$22+1,$L$22+BL90),"M/M",SWITCH(BL90,0.5,$L$22-1,1,$L$22,$L$22+BL90-1),"M/D",SWITCH(BL90,0.5,$L$22-2,1,$L$22-1,$L$22+BL90-2),"M/MD",SWITCH(BL90,0.5,$L$22-3,1,$L$22-2,2,$L$22-1,$L$22+BL90/2-2),"F/F HT",SWITCH(BL90,0.5,$L$28-1,1,$L$28,2,$L$28+1,4,$L$28+2,$L$28+BL90/8+2),"F/M HT",SWITCH(BL90,0.5,$L$28-2,1,$L$28-1,2,$L$28,4,$L$28+1,$L$28+BL90/8+1),"F/D HT",SWITCH(BL90,0.5,$L$28-3,1,$L$28-2,2,$L$28-1,4,$L$28,$L$28+BL90/8),"M/F HT",SWITCH(BL90,0.5,$L$28-1,1,$L$28,$L$28+BL90/2),"M/M HT",SWITCH(BL90,0.5,$L$28-2,1,$L$28-1,$L$28+BL90/2-1),"M/D HT",SWITCH(BL90,0.5,$L$28-3,1,$L$28-2,$L$28+BL90/2-2),"M/MD HT",SWITCH(BL90,0.5,$L$28-4,1,$L$28-3,2,$L$28-2,$L$28+BL90/4-2),"")+(SWITCH(CM90,"A",4,"B",$BF$64,"C","","D",3,"E",1,"G",4,"H",1,"L",0,"M",$AD$92,"S",$BF$66,"T",$AD$132,"U",3,"V",2,"R",1,"")+SWITCH(CN90,"A",4,"B",$BF$64,"C","","D",3,"E",1,"G",4,"H",1,"L",0,"M",$AD$92,"S",$BF$66,"T",$AD$132,"U",3,"V",2,"R",1,"")+SWITCH(CO90,"A",4,"B",$BF$64,"C","","D",3,"E",1,"G",4,"H",1,"L",0,"M",$AD$92,"S",$BF$66,"T",$AD$132,"U",3,"V",2,"R",1,""))</f>
        <v>17</v>
      </c>
      <c r="CK90" s="7"/>
      <c r="CL90" s="67"/>
      <c r="CM90" s="68"/>
      <c r="CN90" s="69"/>
      <c r="CO90" s="69"/>
      <c r="CP90" s="68"/>
    </row>
    <row r="91" ht="8.25" customHeight="1">
      <c r="A91" s="1"/>
      <c r="B91" s="1"/>
      <c r="C91" s="1"/>
      <c r="E91" s="159"/>
      <c r="F91" s="14"/>
      <c r="G91" s="14"/>
      <c r="H91" s="60"/>
      <c r="I91" s="14"/>
      <c r="J91" s="14"/>
      <c r="K91" s="14"/>
      <c r="L91" s="14"/>
      <c r="M91" s="14"/>
      <c r="N91" s="14"/>
      <c r="O91" s="14"/>
      <c r="P91" s="14"/>
      <c r="Q91" s="14"/>
      <c r="R91" s="14"/>
      <c r="S91" s="14"/>
      <c r="T91" s="14"/>
      <c r="U91" s="14"/>
      <c r="V91" s="14"/>
      <c r="W91" s="14"/>
      <c r="X91" s="14"/>
      <c r="Y91" s="14"/>
      <c r="Z91" s="14"/>
      <c r="AA91" s="14"/>
      <c r="AB91" s="14"/>
      <c r="AC91" s="14"/>
      <c r="AD91" s="14"/>
      <c r="AE91" s="14"/>
      <c r="AF91" s="162"/>
      <c r="AG91" s="40"/>
      <c r="AH91" s="157"/>
      <c r="AI91" s="14"/>
      <c r="AJ91" s="14"/>
      <c r="AK91" s="165"/>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66"/>
      <c r="BJ91" s="40"/>
      <c r="BK91" s="47"/>
      <c r="BL91" s="14"/>
      <c r="BM91" s="14"/>
      <c r="BN91" s="64"/>
      <c r="BO91" s="14"/>
      <c r="BP91" s="14"/>
      <c r="BQ91" s="14"/>
      <c r="BR91" s="14"/>
      <c r="BS91" s="14"/>
      <c r="BT91" s="14"/>
      <c r="BU91" s="14"/>
      <c r="BV91" s="14"/>
      <c r="BW91" s="14"/>
      <c r="BX91" s="14"/>
      <c r="BY91" s="14"/>
      <c r="BZ91" s="14"/>
      <c r="CA91" s="14"/>
      <c r="CB91" s="14"/>
      <c r="CC91" s="64"/>
      <c r="CJ91" s="14"/>
      <c r="CK91" s="14"/>
      <c r="CL91" s="67"/>
    </row>
    <row r="92" ht="8.25" customHeight="1">
      <c r="A92" s="1"/>
      <c r="B92" s="1"/>
      <c r="C92" s="1"/>
      <c r="D92" s="77" t="s">
        <v>135</v>
      </c>
      <c r="E92" s="159"/>
      <c r="F92" s="167">
        <v>15.0</v>
      </c>
      <c r="H92" s="60"/>
      <c r="I92" s="168" t="s">
        <v>136</v>
      </c>
      <c r="AD92" s="175">
        <v>1.0</v>
      </c>
      <c r="AF92" s="162"/>
      <c r="AG92" s="40"/>
      <c r="AH92" s="157"/>
      <c r="AI92" s="170">
        <v>-10.0</v>
      </c>
      <c r="AK92" s="165"/>
      <c r="AL92" s="171" t="s">
        <v>137</v>
      </c>
      <c r="BG92" s="172"/>
      <c r="BI92" s="166"/>
      <c r="BJ92" s="40"/>
      <c r="BK92" s="47"/>
      <c r="BL92" s="75">
        <v>1.0</v>
      </c>
      <c r="BM92" s="7"/>
      <c r="BN92" s="64"/>
      <c r="BO92" s="176" t="s">
        <v>138</v>
      </c>
      <c r="BP92" s="7"/>
      <c r="BQ92" s="7"/>
      <c r="BR92" s="7"/>
      <c r="BS92" s="7"/>
      <c r="BT92" s="7"/>
      <c r="BU92" s="7"/>
      <c r="BV92" s="7"/>
      <c r="BW92" s="7"/>
      <c r="BX92" s="7"/>
      <c r="BY92" s="7"/>
      <c r="BZ92" s="7"/>
      <c r="CA92" s="7"/>
      <c r="CB92" s="7"/>
      <c r="CC92" s="64"/>
      <c r="CD92" s="66" t="s">
        <v>39</v>
      </c>
      <c r="CE92" s="7"/>
      <c r="CF92" s="7"/>
      <c r="CG92" s="7"/>
      <c r="CH92" s="7"/>
      <c r="CJ92" s="66">
        <f>SWITCH(CD92,"F/F",SWITCH(BL92,0.5,$L$16-1,1,$L$16,2,$L$16+1,4,$L$16+2,$L$16+BL92/8+2),"F/M",SWITCH(BL92,0.5,$L$16-2,1,$L$16-1,2,$L$16,4,$L$16+1,$L$16+BL92/8+1),"F/D",SWITCH(BL92,0.5,$L$16-3,1,$L$16-2,2,$L$16-1,4,$L$16,$L$16+BL92/8),"M/F",SWITCH(BL92,0.5,$L$22,1,$L$22+1,$L$22+BL92),"M/M",SWITCH(BL92,0.5,$L$22-1,1,$L$22,$L$22+BL92-1),"M/D",SWITCH(BL92,0.5,$L$22-2,1,$L$22-1,$L$22+BL92-2),"M/MD",SWITCH(BL92,0.5,$L$22-3,1,$L$22-2,2,$L$22-1,$L$22+BL92/2-2),"F/F HT",SWITCH(BL92,0.5,$L$28-1,1,$L$28,2,$L$28+1,4,$L$28+2,$L$28+BL92/8+2),"F/M HT",SWITCH(BL92,0.5,$L$28-2,1,$L$28-1,2,$L$28,4,$L$28+1,$L$28+BL92/8+1),"F/D HT",SWITCH(BL92,0.5,$L$28-3,1,$L$28-2,2,$L$28-1,4,$L$28,$L$28+BL92/8),"M/F HT",SWITCH(BL92,0.5,$L$28-1,1,$L$28,$L$28+BL92/2),"M/M HT",SWITCH(BL92,0.5,$L$28-2,1,$L$28-1,$L$28+BL92/2-1),"M/D HT",SWITCH(BL92,0.5,$L$28-3,1,$L$28-2,$L$28+BL92/2-2),"M/MD HT",SWITCH(BL92,0.5,$L$28-4,1,$L$28-3,2,$L$28-2,$L$28+BL92/4-2),"")+(SWITCH(CM92,"A",4,"B",$BF$64,"C","","D",3,"E",1,"G",4,"H",1,"L",0,"M",$AD$92,"S",$BF$66,"T",$AD$132,"U",3,"V",2,"R",1,"")+SWITCH(CN92,"A",4,"B",$BF$64,"C","","D",3,"E",1,"G",4,"H",1,"L",0,"M",$AD$92,"S",$BF$66,"T",$AD$132,"U",3,"V",2,"R",1,"")+SWITCH(CO92,"A",4,"B",$BF$64,"C","","D",3,"E",1,"G",4,"H",1,"L",0,"M",$AD$92,"S",$BF$66,"T",$AD$132,"U",3,"V",2,"R",1,""))</f>
        <v>18</v>
      </c>
      <c r="CK92" s="7"/>
      <c r="CL92" s="67"/>
      <c r="CM92" s="68"/>
      <c r="CN92" s="69"/>
      <c r="CO92" s="69"/>
      <c r="CP92" s="68"/>
    </row>
    <row r="93" ht="8.25" customHeight="1">
      <c r="A93" s="1"/>
      <c r="B93" s="1"/>
      <c r="C93" s="1"/>
      <c r="E93" s="159"/>
      <c r="F93" s="14"/>
      <c r="G93" s="14"/>
      <c r="H93" s="60"/>
      <c r="I93" s="14"/>
      <c r="J93" s="14"/>
      <c r="K93" s="14"/>
      <c r="L93" s="14"/>
      <c r="M93" s="14"/>
      <c r="N93" s="14"/>
      <c r="O93" s="14"/>
      <c r="P93" s="14"/>
      <c r="Q93" s="14"/>
      <c r="R93" s="14"/>
      <c r="S93" s="14"/>
      <c r="T93" s="14"/>
      <c r="U93" s="14"/>
      <c r="V93" s="14"/>
      <c r="W93" s="14"/>
      <c r="X93" s="14"/>
      <c r="Y93" s="14"/>
      <c r="Z93" s="14"/>
      <c r="AA93" s="14"/>
      <c r="AB93" s="14"/>
      <c r="AC93" s="14"/>
      <c r="AD93" s="14"/>
      <c r="AE93" s="14"/>
      <c r="AF93" s="162"/>
      <c r="AG93" s="40"/>
      <c r="AH93" s="157"/>
      <c r="AI93" s="14"/>
      <c r="AJ93" s="14"/>
      <c r="AK93" s="165"/>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66"/>
      <c r="BJ93" s="40"/>
      <c r="BK93" s="47"/>
      <c r="BL93" s="14"/>
      <c r="BM93" s="14"/>
      <c r="BN93" s="64"/>
      <c r="BO93" s="14"/>
      <c r="BP93" s="14"/>
      <c r="BQ93" s="14"/>
      <c r="BR93" s="14"/>
      <c r="BS93" s="14"/>
      <c r="BT93" s="14"/>
      <c r="BU93" s="14"/>
      <c r="BV93" s="14"/>
      <c r="BW93" s="14"/>
      <c r="BX93" s="14"/>
      <c r="BY93" s="14"/>
      <c r="BZ93" s="14"/>
      <c r="CA93" s="14"/>
      <c r="CB93" s="14"/>
      <c r="CC93" s="64"/>
      <c r="CJ93" s="14"/>
      <c r="CK93" s="14"/>
      <c r="CL93" s="67"/>
    </row>
    <row r="94" ht="8.25" customHeight="1">
      <c r="A94" s="1"/>
      <c r="B94" s="1"/>
      <c r="C94" s="1"/>
      <c r="D94" s="177"/>
      <c r="E94" s="159"/>
      <c r="F94" s="167">
        <v>10.0</v>
      </c>
      <c r="H94" s="60"/>
      <c r="I94" s="168" t="s">
        <v>139</v>
      </c>
      <c r="AD94" s="174" t="s">
        <v>140</v>
      </c>
      <c r="AF94" s="162"/>
      <c r="AG94" s="40"/>
      <c r="AH94" s="157"/>
      <c r="AI94" s="170">
        <v>-10.0</v>
      </c>
      <c r="AK94" s="165"/>
      <c r="AL94" s="171" t="s">
        <v>141</v>
      </c>
      <c r="BG94" s="172"/>
      <c r="BI94" s="166"/>
      <c r="BJ94" s="40"/>
      <c r="BK94" s="47"/>
      <c r="BL94" s="82">
        <v>0.5</v>
      </c>
      <c r="BM94" s="7"/>
      <c r="BN94" s="64"/>
      <c r="BO94" s="176" t="s">
        <v>142</v>
      </c>
      <c r="BP94" s="7"/>
      <c r="BQ94" s="7"/>
      <c r="BR94" s="7"/>
      <c r="BS94" s="7"/>
      <c r="BT94" s="7"/>
      <c r="BU94" s="7"/>
      <c r="BV94" s="7"/>
      <c r="BW94" s="7"/>
      <c r="BX94" s="7"/>
      <c r="BY94" s="7"/>
      <c r="BZ94" s="7"/>
      <c r="CA94" s="7"/>
      <c r="CB94" s="7"/>
      <c r="CC94" s="64"/>
      <c r="CD94" s="82" t="s">
        <v>28</v>
      </c>
      <c r="CE94" s="7"/>
      <c r="CF94" s="7"/>
      <c r="CG94" s="7"/>
      <c r="CH94" s="7"/>
      <c r="CJ94" s="66">
        <f>SWITCH(CD94,"F/F",SWITCH(BL94,0.5,$L$16-1,1,$L$16,2,$L$16+1,4,$L$16+2,$L$16+BL94/8+2),"F/M",SWITCH(BL94,0.5,$L$16-2,1,$L$16-1,2,$L$16,4,$L$16+1,$L$16+BL94/8+1),"F/D",SWITCH(BL94,0.5,$L$16-3,1,$L$16-2,2,$L$16-1,4,$L$16,$L$16+BL94/8),"M/F",SWITCH(BL94,0.5,$L$22,1,$L$22+1,$L$22+BL94),"M/M",SWITCH(BL94,0.5,$L$22-1,1,$L$22,$L$22+BL94-1),"M/D",SWITCH(BL94,0.5,$L$22-2,1,$L$22-1,$L$22+BL94-2),"M/MD",SWITCH(BL94,0.5,$L$22-3,1,$L$22-2,2,$L$22-1,$L$22+BL94/2-2),"F/F HT",SWITCH(BL94,0.5,$L$28-1,1,$L$28,2,$L$28+1,4,$L$28+2,$L$28+BL94/8+2),"F/M HT",SWITCH(BL94,0.5,$L$28-2,1,$L$28-1,2,$L$28,4,$L$28+1,$L$28+BL94/8+1),"F/D HT",SWITCH(BL94,0.5,$L$28-3,1,$L$28-2,2,$L$28-1,4,$L$28,$L$28+BL94/8),"M/F HT",SWITCH(BL94,0.5,$L$28-1,1,$L$28,$L$28+BL94/2),"M/M HT",SWITCH(BL94,0.5,$L$28-2,1,$L$28-1,$L$28+BL94/2-1),"M/D HT",SWITCH(BL94,0.5,$L$28-3,1,$L$28-2,$L$28+BL94/2-2),"M/MD HT",SWITCH(BL94,0.5,$L$28-4,1,$L$28-3,2,$L$28-2,$L$28+BL94/4-2),"")+(SWITCH(CM94,"A",4,"B",$BF$64,"C","","D",3,"E",1,"G",4,"H",1,"L",0,"M",$AD$92,"S",$BF$66,"T",$AD$132,"U",3,"V",2,"R",1,"")+SWITCH(CN94,"A",4,"B",$BF$64,"C","","D",3,"E",1,"G",4,"H",1,"L",0,"M",$AD$92,"S",$BF$66,"T",$AD$132,"U",3,"V",2,"R",1,"")+SWITCH(CO94,"A",4,"B",$BF$64,"C","","D",3,"E",1,"G",4,"H",1,"L",0,"M",$AD$92,"S",$BF$66,"T",$AD$132,"U",3,"V",2,"R",1,""))</f>
        <v>19</v>
      </c>
      <c r="CK94" s="7"/>
      <c r="CL94" s="67"/>
      <c r="CM94" s="68"/>
      <c r="CN94" s="69"/>
      <c r="CO94" s="69"/>
      <c r="CP94" s="68"/>
    </row>
    <row r="95" ht="8.25" customHeight="1">
      <c r="A95" s="1"/>
      <c r="B95" s="1"/>
      <c r="C95" s="1"/>
      <c r="E95" s="159"/>
      <c r="F95" s="14"/>
      <c r="G95" s="14"/>
      <c r="H95" s="60"/>
      <c r="I95" s="14"/>
      <c r="J95" s="14"/>
      <c r="K95" s="14"/>
      <c r="L95" s="14"/>
      <c r="M95" s="14"/>
      <c r="N95" s="14"/>
      <c r="O95" s="14"/>
      <c r="P95" s="14"/>
      <c r="Q95" s="14"/>
      <c r="R95" s="14"/>
      <c r="S95" s="14"/>
      <c r="T95" s="14"/>
      <c r="U95" s="14"/>
      <c r="V95" s="14"/>
      <c r="W95" s="14"/>
      <c r="X95" s="14"/>
      <c r="Y95" s="14"/>
      <c r="Z95" s="14"/>
      <c r="AA95" s="14"/>
      <c r="AB95" s="14"/>
      <c r="AC95" s="14"/>
      <c r="AD95" s="14"/>
      <c r="AE95" s="14"/>
      <c r="AF95" s="162"/>
      <c r="AG95" s="40"/>
      <c r="AH95" s="157"/>
      <c r="AI95" s="14"/>
      <c r="AJ95" s="14"/>
      <c r="AK95" s="165"/>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66"/>
      <c r="BJ95" s="40"/>
      <c r="BK95" s="47"/>
      <c r="BL95" s="14"/>
      <c r="BM95" s="14"/>
      <c r="BN95" s="64"/>
      <c r="BO95" s="14"/>
      <c r="BP95" s="14"/>
      <c r="BQ95" s="14"/>
      <c r="BR95" s="14"/>
      <c r="BS95" s="14"/>
      <c r="BT95" s="14"/>
      <c r="BU95" s="14"/>
      <c r="BV95" s="14"/>
      <c r="BW95" s="14"/>
      <c r="BX95" s="14"/>
      <c r="BY95" s="14"/>
      <c r="BZ95" s="14"/>
      <c r="CA95" s="14"/>
      <c r="CB95" s="14"/>
      <c r="CC95" s="64"/>
      <c r="CJ95" s="14"/>
      <c r="CK95" s="14"/>
      <c r="CL95" s="67"/>
    </row>
    <row r="96" ht="8.25" customHeight="1">
      <c r="A96" s="1"/>
      <c r="B96" s="1"/>
      <c r="C96" s="1"/>
      <c r="D96" s="173"/>
      <c r="E96" s="159"/>
      <c r="F96" s="178">
        <v>356.0</v>
      </c>
      <c r="H96" s="60"/>
      <c r="I96" s="168" t="s">
        <v>143</v>
      </c>
      <c r="AD96" s="179">
        <f>F96/2</f>
        <v>178</v>
      </c>
      <c r="AF96" s="162"/>
      <c r="AG96" s="40"/>
      <c r="AH96" s="157"/>
      <c r="AI96" s="170">
        <v>-15.0</v>
      </c>
      <c r="AK96" s="165"/>
      <c r="AL96" s="171" t="s">
        <v>144</v>
      </c>
      <c r="BG96" s="172"/>
      <c r="BI96" s="166"/>
      <c r="BJ96" s="40"/>
      <c r="BK96" s="47"/>
      <c r="BL96" s="75"/>
      <c r="BM96" s="7"/>
      <c r="BN96" s="64"/>
      <c r="BO96" s="176"/>
      <c r="BP96" s="7"/>
      <c r="BQ96" s="7"/>
      <c r="BR96" s="7"/>
      <c r="BS96" s="7"/>
      <c r="BT96" s="7"/>
      <c r="BU96" s="7"/>
      <c r="BV96" s="7"/>
      <c r="BW96" s="7"/>
      <c r="BX96" s="7"/>
      <c r="BY96" s="7"/>
      <c r="BZ96" s="7"/>
      <c r="CA96" s="7"/>
      <c r="CB96" s="7"/>
      <c r="CC96" s="64"/>
      <c r="CD96" s="66"/>
      <c r="CE96" s="7"/>
      <c r="CF96" s="7"/>
      <c r="CG96" s="7"/>
      <c r="CH96" s="7"/>
      <c r="CJ96" s="66">
        <f>SWITCH(CD96,"F/F",SWITCH(BL96,0.5,$L$16-1,1,$L$16,2,$L$16+1,4,$L$16+2,$L$16+BL96/8+2),"F/M",SWITCH(BL96,0.5,$L$16-2,1,$L$16-1,2,$L$16,4,$L$16+1,$L$16+BL96/8+1),"F/D",SWITCH(BL96,0.5,$L$16-3,1,$L$16-2,2,$L$16-1,4,$L$16,$L$16+BL96/8),"M/F",SWITCH(BL96,0.5,$L$22,1,$L$22+1,$L$22+BL96),"M/M",SWITCH(BL96,0.5,$L$22-1,1,$L$22,$L$22+BL96-1),"M/D",SWITCH(BL96,0.5,$L$22-2,1,$L$22-1,$L$22+BL96-2),"M/MD",SWITCH(BL96,0.5,$L$22-3,1,$L$22-2,2,$L$22-1,$L$22+BL96/2-2),"F/F HT",SWITCH(BL96,0.5,$L$28-1,1,$L$28,2,$L$28+1,4,$L$28+2,$L$28+BL96/8+2),"F/M HT",SWITCH(BL96,0.5,$L$28-2,1,$L$28-1,2,$L$28,4,$L$28+1,$L$28+BL96/8+1),"F/D HT",SWITCH(BL96,0.5,$L$28-3,1,$L$28-2,2,$L$28-1,4,$L$28,$L$28+BL96/8),"M/F HT",SWITCH(BL96,0.5,$L$28-1,1,$L$28,$L$28+BL96/2),"M/M HT",SWITCH(BL96,0.5,$L$28-2,1,$L$28-1,$L$28+BL96/2-1),"M/D HT",SWITCH(BL96,0.5,$L$28-3,1,$L$28-2,$L$28+BL96/2-2),"M/MD HT",SWITCH(BL96,0.5,$L$28-4,1,$L$28-3,2,$L$28-2,$L$28+BL96/4-2),"")+(SWITCH(CM96,"A",4,"B",$BF$64,"C","","D",3,"E",1,"G",4,"H",1,"L",0,"M",$AD$92,"S",$BF$66,"T",$AD$132,"U",3,"V",2,"R",1,"")+SWITCH(CN96,"A",4,"B",$BF$64,"C","","D",3,"E",1,"G",4,"H",1,"L",0,"M",$AD$92,"S",$BF$66,"T",$AD$132,"U",3,"V",2,"R",1,"")+SWITCH(CO96,"A",4,"B",$BF$64,"C","","D",3,"E",1,"G",4,"H",1,"L",0,"M",$AD$92,"S",$BF$66,"T",$AD$132,"U",3,"V",2,"R",1,""))</f>
        <v>0</v>
      </c>
      <c r="CK96" s="7"/>
      <c r="CL96" s="67"/>
      <c r="CM96" s="68"/>
      <c r="CN96" s="69"/>
      <c r="CO96" s="69"/>
      <c r="CP96" s="68"/>
    </row>
    <row r="97" ht="8.25" customHeight="1">
      <c r="A97" s="1"/>
      <c r="B97" s="1"/>
      <c r="C97" s="1"/>
      <c r="E97" s="159"/>
      <c r="F97" s="14"/>
      <c r="G97" s="14"/>
      <c r="H97" s="60"/>
      <c r="I97" s="14"/>
      <c r="J97" s="14"/>
      <c r="K97" s="14"/>
      <c r="L97" s="14"/>
      <c r="M97" s="14"/>
      <c r="N97" s="14"/>
      <c r="O97" s="14"/>
      <c r="P97" s="14"/>
      <c r="Q97" s="14"/>
      <c r="R97" s="14"/>
      <c r="S97" s="14"/>
      <c r="T97" s="14"/>
      <c r="U97" s="14"/>
      <c r="V97" s="14"/>
      <c r="W97" s="14"/>
      <c r="X97" s="14"/>
      <c r="Y97" s="14"/>
      <c r="Z97" s="14"/>
      <c r="AA97" s="14"/>
      <c r="AB97" s="14"/>
      <c r="AC97" s="14"/>
      <c r="AD97" s="14"/>
      <c r="AE97" s="14"/>
      <c r="AF97" s="162"/>
      <c r="AG97" s="40"/>
      <c r="AH97" s="157"/>
      <c r="AI97" s="14"/>
      <c r="AJ97" s="14"/>
      <c r="AK97" s="165"/>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66"/>
      <c r="BJ97" s="40"/>
      <c r="BK97" s="47"/>
      <c r="BL97" s="14"/>
      <c r="BM97" s="14"/>
      <c r="BN97" s="64"/>
      <c r="BO97" s="14"/>
      <c r="BP97" s="14"/>
      <c r="BQ97" s="14"/>
      <c r="BR97" s="14"/>
      <c r="BS97" s="14"/>
      <c r="BT97" s="14"/>
      <c r="BU97" s="14"/>
      <c r="BV97" s="14"/>
      <c r="BW97" s="14"/>
      <c r="BX97" s="14"/>
      <c r="BY97" s="14"/>
      <c r="BZ97" s="14"/>
      <c r="CA97" s="14"/>
      <c r="CB97" s="14"/>
      <c r="CC97" s="64"/>
      <c r="CJ97" s="14"/>
      <c r="CK97" s="14"/>
      <c r="CL97" s="67"/>
    </row>
    <row r="98" ht="8.25" customHeight="1">
      <c r="A98" s="1"/>
      <c r="B98" s="1"/>
      <c r="C98" s="1"/>
      <c r="D98" s="173"/>
      <c r="E98" s="159"/>
      <c r="F98" s="167">
        <v>5.0</v>
      </c>
      <c r="H98" s="60"/>
      <c r="I98" s="168" t="s">
        <v>145</v>
      </c>
      <c r="AD98" s="174">
        <v>1.0</v>
      </c>
      <c r="AF98" s="162"/>
      <c r="AG98" s="40"/>
      <c r="AH98" s="157"/>
      <c r="AI98" s="170" t="s">
        <v>146</v>
      </c>
      <c r="AK98" s="165"/>
      <c r="AL98" s="171" t="s">
        <v>147</v>
      </c>
      <c r="BG98" s="172"/>
      <c r="BI98" s="166"/>
      <c r="BJ98" s="40"/>
      <c r="BK98" s="47"/>
      <c r="BL98" s="75"/>
      <c r="BM98" s="7"/>
      <c r="BN98" s="64"/>
      <c r="BO98" s="176"/>
      <c r="BP98" s="7"/>
      <c r="BQ98" s="7"/>
      <c r="BR98" s="7"/>
      <c r="BS98" s="7"/>
      <c r="BT98" s="7"/>
      <c r="BU98" s="7"/>
      <c r="BV98" s="7"/>
      <c r="BW98" s="7"/>
      <c r="BX98" s="7"/>
      <c r="BY98" s="7"/>
      <c r="BZ98" s="7"/>
      <c r="CA98" s="7"/>
      <c r="CB98" s="7"/>
      <c r="CC98" s="64"/>
      <c r="CD98" s="66"/>
      <c r="CE98" s="7"/>
      <c r="CF98" s="7"/>
      <c r="CG98" s="7"/>
      <c r="CH98" s="7"/>
      <c r="CJ98" s="66">
        <f>SWITCH(CD98,"F/F",SWITCH(BL98,0.5,$L$16-1,1,$L$16,2,$L$16+1,4,$L$16+2,$L$16+BL98/8+2),"F/M",SWITCH(BL98,0.5,$L$16-2,1,$L$16-1,2,$L$16,4,$L$16+1,$L$16+BL98/8+1),"F/D",SWITCH(BL98,0.5,$L$16-3,1,$L$16-2,2,$L$16-1,4,$L$16,$L$16+BL98/8),"M/F",SWITCH(BL98,0.5,$L$22,1,$L$22+1,$L$22+BL98),"M/M",SWITCH(BL98,0.5,$L$22-1,1,$L$22,$L$22+BL98-1),"M/D",SWITCH(BL98,0.5,$L$22-2,1,$L$22-1,$L$22+BL98-2),"M/MD",SWITCH(BL98,0.5,$L$22-3,1,$L$22-2,2,$L$22-1,$L$22+BL98/2-2),"F/F HT",SWITCH(BL98,0.5,$L$28-1,1,$L$28,2,$L$28+1,4,$L$28+2,$L$28+BL98/8+2),"F/M HT",SWITCH(BL98,0.5,$L$28-2,1,$L$28-1,2,$L$28,4,$L$28+1,$L$28+BL98/8+1),"F/D HT",SWITCH(BL98,0.5,$L$28-3,1,$L$28-2,2,$L$28-1,4,$L$28,$L$28+BL98/8),"M/F HT",SWITCH(BL98,0.5,$L$28-1,1,$L$28,$L$28+BL98/2),"M/M HT",SWITCH(BL98,0.5,$L$28-2,1,$L$28-1,$L$28+BL98/2-1),"M/D HT",SWITCH(BL98,0.5,$L$28-3,1,$L$28-2,$L$28+BL98/2-2),"M/MD HT",SWITCH(BL98,0.5,$L$28-4,1,$L$28-3,2,$L$28-2,$L$28+BL98/4-2),"")+(SWITCH(CM98,"A",4,"B",$BF$64,"C","","D",3,"E",1,"G",4,"H",1,"L",0,"M",$AD$92,"S",$BF$66,"T",$AD$132,"U",3,"V",2,"R",1,"")+SWITCH(CN98,"A",4,"B",$BF$64,"C","","D",3,"E",1,"G",4,"H",1,"L",0,"M",$AD$92,"S",$BF$66,"T",$AD$132,"U",3,"V",2,"R",1,"")+SWITCH(CO98,"A",4,"B",$BF$64,"C","","D",3,"E",1,"G",4,"H",1,"L",0,"M",$AD$92,"S",$BF$66,"T",$AD$132,"U",3,"V",2,"R",1,""))</f>
        <v>0</v>
      </c>
      <c r="CK98" s="7"/>
      <c r="CL98" s="67"/>
      <c r="CM98" s="68"/>
      <c r="CN98" s="69"/>
      <c r="CO98" s="69"/>
      <c r="CP98" s="68"/>
    </row>
    <row r="99" ht="8.25" customHeight="1">
      <c r="A99" s="1"/>
      <c r="B99" s="1"/>
      <c r="C99" s="1"/>
      <c r="E99" s="159"/>
      <c r="F99" s="14"/>
      <c r="G99" s="14"/>
      <c r="H99" s="60"/>
      <c r="I99" s="14"/>
      <c r="J99" s="14"/>
      <c r="K99" s="14"/>
      <c r="L99" s="14"/>
      <c r="M99" s="14"/>
      <c r="N99" s="14"/>
      <c r="O99" s="14"/>
      <c r="P99" s="14"/>
      <c r="Q99" s="14"/>
      <c r="R99" s="14"/>
      <c r="S99" s="14"/>
      <c r="T99" s="14"/>
      <c r="U99" s="14"/>
      <c r="V99" s="14"/>
      <c r="W99" s="14"/>
      <c r="X99" s="14"/>
      <c r="Y99" s="14"/>
      <c r="Z99" s="14"/>
      <c r="AA99" s="14"/>
      <c r="AB99" s="14"/>
      <c r="AC99" s="14"/>
      <c r="AD99" s="14"/>
      <c r="AE99" s="14"/>
      <c r="AF99" s="162"/>
      <c r="AG99" s="40"/>
      <c r="AH99" s="157"/>
      <c r="AI99" s="14"/>
      <c r="AJ99" s="14"/>
      <c r="AK99" s="165"/>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66"/>
      <c r="BJ99" s="40"/>
      <c r="BK99" s="47"/>
      <c r="BL99" s="14"/>
      <c r="BM99" s="14"/>
      <c r="BN99" s="64"/>
      <c r="BO99" s="14"/>
      <c r="BP99" s="14"/>
      <c r="BQ99" s="14"/>
      <c r="BR99" s="14"/>
      <c r="BS99" s="14"/>
      <c r="BT99" s="14"/>
      <c r="BU99" s="14"/>
      <c r="BV99" s="14"/>
      <c r="BW99" s="14"/>
      <c r="BX99" s="14"/>
      <c r="BY99" s="14"/>
      <c r="BZ99" s="14"/>
      <c r="CA99" s="14"/>
      <c r="CB99" s="14"/>
      <c r="CC99" s="64"/>
      <c r="CJ99" s="14"/>
      <c r="CK99" s="14"/>
      <c r="CL99" s="67"/>
    </row>
    <row r="100" ht="8.25" customHeight="1">
      <c r="A100" s="1"/>
      <c r="B100" s="1"/>
      <c r="C100" s="1"/>
      <c r="D100" s="173"/>
      <c r="E100" s="159"/>
      <c r="F100" s="167">
        <v>30.0</v>
      </c>
      <c r="H100" s="60"/>
      <c r="I100" s="180" t="s">
        <v>148</v>
      </c>
      <c r="AD100" s="181">
        <f>1</f>
        <v>1</v>
      </c>
      <c r="AF100" s="162"/>
      <c r="AG100" s="40"/>
      <c r="AH100" s="157"/>
      <c r="AI100" s="182"/>
      <c r="AK100" s="165"/>
      <c r="AL100" s="172"/>
      <c r="BG100" s="172"/>
      <c r="BI100" s="166"/>
      <c r="BJ100" s="40"/>
      <c r="BK100" s="47"/>
      <c r="BL100" s="66"/>
      <c r="BM100" s="7"/>
      <c r="BN100" s="64"/>
      <c r="BO100" s="176"/>
      <c r="BP100" s="7"/>
      <c r="BQ100" s="7"/>
      <c r="BR100" s="7"/>
      <c r="BS100" s="7"/>
      <c r="BT100" s="7"/>
      <c r="BU100" s="7"/>
      <c r="BV100" s="7"/>
      <c r="BW100" s="7"/>
      <c r="BX100" s="7"/>
      <c r="BY100" s="7"/>
      <c r="BZ100" s="7"/>
      <c r="CA100" s="7"/>
      <c r="CB100" s="7"/>
      <c r="CC100" s="64"/>
      <c r="CD100" s="66"/>
      <c r="CE100" s="7"/>
      <c r="CF100" s="7"/>
      <c r="CG100" s="7"/>
      <c r="CH100" s="7"/>
      <c r="CJ100" s="66">
        <f>SWITCH(CD100,"F/F",SWITCH(BL100,0.5,$L$16-1,1,$L$16,2,$L$16+1,4,$L$16+2,$L$16+BL100/8+2),"F/M",SWITCH(BL100,0.5,$L$16-2,1,$L$16-1,2,$L$16,4,$L$16+1,$L$16+BL100/8+1),"F/D",SWITCH(BL100,0.5,$L$16-3,1,$L$16-2,2,$L$16-1,4,$L$16,$L$16+BL100/8),"M/F",SWITCH(BL100,0.5,$L$22,1,$L$22+1,$L$22+BL100),"M/M",SWITCH(BL100,0.5,$L$22-1,1,$L$22,$L$22+BL100-1),"M/D",SWITCH(BL100,0.5,$L$22-2,1,$L$22-1,$L$22+BL100-2),"M/MD",SWITCH(BL100,0.5,$L$22-3,1,$L$22-2,2,$L$22-1,$L$22+BL100/2-2),"F/F HT",SWITCH(BL100,0.5,$L$28-1,1,$L$28,2,$L$28+1,4,$L$28+2,$L$28+BL100/8+2),"F/M HT",SWITCH(BL100,0.5,$L$28-2,1,$L$28-1,2,$L$28,4,$L$28+1,$L$28+BL100/8+1),"F/D HT",SWITCH(BL100,0.5,$L$28-3,1,$L$28-2,2,$L$28-1,4,$L$28,$L$28+BL100/8),"M/F HT",SWITCH(BL100,0.5,$L$28-1,1,$L$28,$L$28+BL100/2),"M/M HT",SWITCH(BL100,0.5,$L$28-2,1,$L$28-1,$L$28+BL100/2-1),"M/D HT",SWITCH(BL100,0.5,$L$28-3,1,$L$28-2,$L$28+BL100/2-2),"M/MD HT",SWITCH(BL100,0.5,$L$28-4,1,$L$28-3,2,$L$28-2,$L$28+BL100/4-2),"")+(SWITCH(CM100,"A",4,"B",$BF$64,"C","","D",3,"E",1,"G",4,"H",1,"L",0,"M",$AD$92,"S",$BF$66,"T",$AD$132,"U",3,"V",2,"R",1,"")+SWITCH(CN100,"A",4,"B",$BF$64,"C","","D",3,"E",1,"G",4,"H",1,"L",0,"M",$AD$92,"S",$BF$66,"T",$AD$132,"U",3,"V",2,"R",1,"")+SWITCH(CO100,"A",4,"B",$BF$64,"C","","D",3,"E",1,"G",4,"H",1,"L",0,"M",$AD$92,"S",$BF$66,"T",$AD$132,"U",3,"V",2,"R",1,""))</f>
        <v>0</v>
      </c>
      <c r="CK100" s="7"/>
      <c r="CL100" s="67"/>
      <c r="CM100" s="68"/>
      <c r="CN100" s="69"/>
      <c r="CO100" s="69"/>
      <c r="CP100" s="68"/>
    </row>
    <row r="101" ht="8.25" customHeight="1">
      <c r="A101" s="1"/>
      <c r="B101" s="1"/>
      <c r="C101" s="1"/>
      <c r="E101" s="159"/>
      <c r="F101" s="14"/>
      <c r="G101" s="14"/>
      <c r="H101" s="60"/>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62"/>
      <c r="AG101" s="40"/>
      <c r="AH101" s="157"/>
      <c r="AI101" s="14"/>
      <c r="AJ101" s="14"/>
      <c r="AK101" s="165"/>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66"/>
      <c r="BJ101" s="40"/>
      <c r="BK101" s="47"/>
      <c r="BL101" s="14"/>
      <c r="BM101" s="14"/>
      <c r="BN101" s="64"/>
      <c r="BO101" s="14"/>
      <c r="BP101" s="14"/>
      <c r="BQ101" s="14"/>
      <c r="BR101" s="14"/>
      <c r="BS101" s="14"/>
      <c r="BT101" s="14"/>
      <c r="BU101" s="14"/>
      <c r="BV101" s="14"/>
      <c r="BW101" s="14"/>
      <c r="BX101" s="14"/>
      <c r="BY101" s="14"/>
      <c r="BZ101" s="14"/>
      <c r="CA101" s="14"/>
      <c r="CB101" s="14"/>
      <c r="CC101" s="64"/>
      <c r="CJ101" s="14"/>
      <c r="CK101" s="14"/>
      <c r="CL101" s="67"/>
    </row>
    <row r="102" ht="8.25" customHeight="1">
      <c r="A102" s="1"/>
      <c r="B102" s="1"/>
      <c r="C102" s="1"/>
      <c r="D102" s="173"/>
      <c r="E102" s="159"/>
      <c r="F102" s="167" t="s">
        <v>146</v>
      </c>
      <c r="H102" s="60"/>
      <c r="I102" s="168" t="s">
        <v>149</v>
      </c>
      <c r="AD102" s="181"/>
      <c r="AF102" s="162"/>
      <c r="AG102" s="40"/>
      <c r="AH102" s="157"/>
      <c r="AI102" s="183"/>
      <c r="AK102" s="165"/>
      <c r="AL102" s="184"/>
      <c r="BG102" s="185"/>
      <c r="BI102" s="166"/>
      <c r="BJ102" s="40"/>
      <c r="BK102" s="47"/>
      <c r="BL102" s="66"/>
      <c r="BM102" s="7"/>
      <c r="BN102" s="64"/>
      <c r="BO102" s="176"/>
      <c r="BP102" s="7"/>
      <c r="BQ102" s="7"/>
      <c r="BR102" s="7"/>
      <c r="BS102" s="7"/>
      <c r="BT102" s="7"/>
      <c r="BU102" s="7"/>
      <c r="BV102" s="7"/>
      <c r="BW102" s="7"/>
      <c r="BX102" s="7"/>
      <c r="BY102" s="7"/>
      <c r="BZ102" s="7"/>
      <c r="CA102" s="7"/>
      <c r="CB102" s="7"/>
      <c r="CC102" s="64"/>
      <c r="CD102" s="66"/>
      <c r="CE102" s="7"/>
      <c r="CF102" s="7"/>
      <c r="CG102" s="7"/>
      <c r="CH102" s="7"/>
      <c r="CJ102" s="66">
        <f>SWITCH(CD102,"F/F",SWITCH(BL102,0.5,$L$16-1,1,$L$16,2,$L$16+1,4,$L$16+2,$L$16+BL102/8+2),"F/M",SWITCH(BL102,0.5,$L$16-2,1,$L$16-1,2,$L$16,4,$L$16+1,$L$16+BL102/8+1),"F/D",SWITCH(BL102,0.5,$L$16-3,1,$L$16-2,2,$L$16-1,4,$L$16,$L$16+BL102/8),"M/F",SWITCH(BL102,0.5,$L$22,1,$L$22+1,$L$22+BL102),"M/M",SWITCH(BL102,0.5,$L$22-1,1,$L$22,$L$22+BL102-1),"M/D",SWITCH(BL102,0.5,$L$22-2,1,$L$22-1,$L$22+BL102-2),"M/MD",SWITCH(BL102,0.5,$L$22-3,1,$L$22-2,2,$L$22-1,$L$22+BL102/2-2),"F/F HT",SWITCH(BL102,0.5,$L$28-1,1,$L$28,2,$L$28+1,4,$L$28+2,$L$28+BL102/8+2),"F/M HT",SWITCH(BL102,0.5,$L$28-2,1,$L$28-1,2,$L$28,4,$L$28+1,$L$28+BL102/8+1),"F/D HT",SWITCH(BL102,0.5,$L$28-3,1,$L$28-2,2,$L$28-1,4,$L$28,$L$28+BL102/8),"M/F HT",SWITCH(BL102,0.5,$L$28-1,1,$L$28,$L$28+BL102/2),"M/M HT",SWITCH(BL102,0.5,$L$28-2,1,$L$28-1,$L$28+BL102/2-1),"M/D HT",SWITCH(BL102,0.5,$L$28-3,1,$L$28-2,$L$28+BL102/2-2),"M/MD HT",SWITCH(BL102,0.5,$L$28-4,1,$L$28-3,2,$L$28-2,$L$28+BL102/4-2),"")+(SWITCH(CM102,"A",4,"B",$BF$64,"C","","D",3,"E",1,"G",4,"H",1,"L",0,"M",$AD$92,"S",$BF$66,"T",$AD$132,"U",3,"V",2,"R",1,"")+SWITCH(CN102,"A",4,"B",$BF$64,"C","","D",3,"E",1,"G",4,"H",1,"L",0,"M",$AD$92,"S",$BF$66,"T",$AD$132,"U",3,"V",2,"R",1,"")+SWITCH(CO102,"A",4,"B",$BF$64,"C","","D",3,"E",1,"G",4,"H",1,"L",0,"M",$AD$92,"S",$BF$66,"T",$AD$132,"U",3,"V",2,"R",1,""))</f>
        <v>0</v>
      </c>
      <c r="CK102" s="7"/>
      <c r="CL102" s="67"/>
      <c r="CM102" s="68"/>
      <c r="CN102" s="69"/>
      <c r="CO102" s="69"/>
      <c r="CP102" s="68"/>
    </row>
    <row r="103" ht="8.25" customHeight="1">
      <c r="A103" s="1"/>
      <c r="B103" s="1"/>
      <c r="C103" s="1"/>
      <c r="E103" s="159"/>
      <c r="F103" s="14"/>
      <c r="G103" s="14"/>
      <c r="H103" s="60"/>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62"/>
      <c r="AG103" s="40"/>
      <c r="AH103" s="157"/>
      <c r="AI103" s="14"/>
      <c r="AJ103" s="14"/>
      <c r="AK103" s="165"/>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66"/>
      <c r="BJ103" s="40"/>
      <c r="BK103" s="47"/>
      <c r="BL103" s="14"/>
      <c r="BM103" s="14"/>
      <c r="BN103" s="64"/>
      <c r="BO103" s="14"/>
      <c r="BP103" s="14"/>
      <c r="BQ103" s="14"/>
      <c r="BR103" s="14"/>
      <c r="BS103" s="14"/>
      <c r="BT103" s="14"/>
      <c r="BU103" s="14"/>
      <c r="BV103" s="14"/>
      <c r="BW103" s="14"/>
      <c r="BX103" s="14"/>
      <c r="BY103" s="14"/>
      <c r="BZ103" s="14"/>
      <c r="CA103" s="14"/>
      <c r="CB103" s="14"/>
      <c r="CC103" s="64"/>
      <c r="CJ103" s="14"/>
      <c r="CK103" s="14"/>
      <c r="CL103" s="67"/>
    </row>
    <row r="104" ht="8.25" customHeight="1">
      <c r="A104" s="1"/>
      <c r="B104" s="1"/>
      <c r="C104" s="1"/>
      <c r="D104" s="177"/>
      <c r="E104" s="159"/>
      <c r="F104" s="167">
        <v>30.0</v>
      </c>
      <c r="H104" s="60"/>
      <c r="I104" s="168" t="s">
        <v>150</v>
      </c>
      <c r="AD104" s="175">
        <v>2.0</v>
      </c>
      <c r="AF104" s="162"/>
      <c r="AG104" s="40"/>
      <c r="AH104" s="157"/>
      <c r="AI104" s="183"/>
      <c r="AK104" s="165"/>
      <c r="AL104" s="184"/>
      <c r="BG104" s="185"/>
      <c r="BI104" s="166"/>
      <c r="BJ104" s="40"/>
      <c r="BK104" s="47"/>
      <c r="BL104" s="66"/>
      <c r="BM104" s="7"/>
      <c r="BN104" s="64"/>
      <c r="BO104" s="176"/>
      <c r="BP104" s="7"/>
      <c r="BQ104" s="7"/>
      <c r="BR104" s="7"/>
      <c r="BS104" s="7"/>
      <c r="BT104" s="7"/>
      <c r="BU104" s="7"/>
      <c r="BV104" s="7"/>
      <c r="BW104" s="7"/>
      <c r="BX104" s="7"/>
      <c r="BY104" s="7"/>
      <c r="BZ104" s="7"/>
      <c r="CA104" s="7"/>
      <c r="CB104" s="7"/>
      <c r="CC104" s="64"/>
      <c r="CD104" s="66"/>
      <c r="CE104" s="7"/>
      <c r="CF104" s="7"/>
      <c r="CG104" s="7"/>
      <c r="CH104" s="7"/>
      <c r="CJ104" s="66">
        <f>SWITCH(CD104,"F/F",SWITCH(BL104,0.5,$L$16-1,1,$L$16,2,$L$16+1,4,$L$16+2,$L$16+BL104/8+2),"F/M",SWITCH(BL104,0.5,$L$16-2,1,$L$16-1,2,$L$16,4,$L$16+1,$L$16+BL104/8+1),"F/D",SWITCH(BL104,0.5,$L$16-3,1,$L$16-2,2,$L$16-1,4,$L$16,$L$16+BL104/8),"M/F",SWITCH(BL104,0.5,$L$22,1,$L$22+1,$L$22+BL104),"M/M",SWITCH(BL104,0.5,$L$22-1,1,$L$22,$L$22+BL104-1),"M/D",SWITCH(BL104,0.5,$L$22-2,1,$L$22-1,$L$22+BL104-2),"M/MD",SWITCH(BL104,0.5,$L$22-3,1,$L$22-2,2,$L$22-1,$L$22+BL104/2-2),"F/F HT",SWITCH(BL104,0.5,$L$28-1,1,$L$28,2,$L$28+1,4,$L$28+2,$L$28+BL104/8+2),"F/M HT",SWITCH(BL104,0.5,$L$28-2,1,$L$28-1,2,$L$28,4,$L$28+1,$L$28+BL104/8+1),"F/D HT",SWITCH(BL104,0.5,$L$28-3,1,$L$28-2,2,$L$28-1,4,$L$28,$L$28+BL104/8),"M/F HT",SWITCH(BL104,0.5,$L$28-1,1,$L$28,$L$28+BL104/2),"M/M HT",SWITCH(BL104,0.5,$L$28-2,1,$L$28-1,$L$28+BL104/2-1),"M/D HT",SWITCH(BL104,0.5,$L$28-3,1,$L$28-2,$L$28+BL104/2-2),"M/MD HT",SWITCH(BL104,0.5,$L$28-4,1,$L$28-3,2,$L$28-2,$L$28+BL104/4-2),"")+(SWITCH(CM104,"A",4,"B",$BF$64,"C","","D",3,"E",1,"G",4,"H",1,"L",0,"M",$AD$92,"S",$BF$66,"T",$AD$132,"U",3,"V",2,"R",1,"")+SWITCH(CN104,"A",4,"B",$BF$64,"C","","D",3,"E",1,"G",4,"H",1,"L",0,"M",$AD$92,"S",$BF$66,"T",$AD$132,"U",3,"V",2,"R",1,"")+SWITCH(CO104,"A",4,"B",$BF$64,"C","","D",3,"E",1,"G",4,"H",1,"L",0,"M",$AD$92,"S",$BF$66,"T",$AD$132,"U",3,"V",2,"R",1,""))</f>
        <v>0</v>
      </c>
      <c r="CK104" s="7"/>
      <c r="CL104" s="67"/>
      <c r="CM104" s="68"/>
      <c r="CN104" s="69"/>
      <c r="CO104" s="69"/>
      <c r="CP104" s="68"/>
    </row>
    <row r="105" ht="8.25" customHeight="1">
      <c r="A105" s="1"/>
      <c r="B105" s="1"/>
      <c r="C105" s="1"/>
      <c r="E105" s="159"/>
      <c r="F105" s="14"/>
      <c r="G105" s="14"/>
      <c r="H105" s="60"/>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62"/>
      <c r="AG105" s="40"/>
      <c r="AH105" s="157"/>
      <c r="AI105" s="14"/>
      <c r="AJ105" s="14"/>
      <c r="AK105" s="165"/>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66"/>
      <c r="BJ105" s="40"/>
      <c r="BK105" s="47"/>
      <c r="BL105" s="14"/>
      <c r="BM105" s="14"/>
      <c r="BN105" s="64"/>
      <c r="BO105" s="14"/>
      <c r="BP105" s="14"/>
      <c r="BQ105" s="14"/>
      <c r="BR105" s="14"/>
      <c r="BS105" s="14"/>
      <c r="BT105" s="14"/>
      <c r="BU105" s="14"/>
      <c r="BV105" s="14"/>
      <c r="BW105" s="14"/>
      <c r="BX105" s="14"/>
      <c r="BY105" s="14"/>
      <c r="BZ105" s="14"/>
      <c r="CA105" s="14"/>
      <c r="CB105" s="14"/>
      <c r="CC105" s="64"/>
      <c r="CJ105" s="14"/>
      <c r="CK105" s="14"/>
      <c r="CL105" s="67"/>
    </row>
    <row r="106" ht="8.25" customHeight="1">
      <c r="A106" s="1"/>
      <c r="B106" s="1"/>
      <c r="C106" s="1"/>
      <c r="D106" s="177"/>
      <c r="E106" s="159"/>
      <c r="F106" s="167" t="s">
        <v>146</v>
      </c>
      <c r="H106" s="60"/>
      <c r="I106" s="168" t="s">
        <v>151</v>
      </c>
      <c r="AD106" s="174">
        <v>1.0</v>
      </c>
      <c r="AF106" s="162"/>
      <c r="AG106" s="40"/>
      <c r="AH106" s="157"/>
      <c r="AI106" s="183"/>
      <c r="AK106" s="165"/>
      <c r="AL106" s="184"/>
      <c r="BG106" s="185"/>
      <c r="BI106" s="166"/>
      <c r="BJ106" s="40"/>
      <c r="BK106" s="47"/>
      <c r="BL106" s="66"/>
      <c r="BM106" s="7"/>
      <c r="BN106" s="64"/>
      <c r="BO106" s="176"/>
      <c r="BP106" s="7"/>
      <c r="BQ106" s="7"/>
      <c r="BR106" s="7"/>
      <c r="BS106" s="7"/>
      <c r="BT106" s="7"/>
      <c r="BU106" s="7"/>
      <c r="BV106" s="7"/>
      <c r="BW106" s="7"/>
      <c r="BX106" s="7"/>
      <c r="BY106" s="7"/>
      <c r="BZ106" s="7"/>
      <c r="CA106" s="7"/>
      <c r="CB106" s="7"/>
      <c r="CC106" s="64"/>
      <c r="CD106" s="66"/>
      <c r="CE106" s="7"/>
      <c r="CF106" s="7"/>
      <c r="CG106" s="7"/>
      <c r="CH106" s="7"/>
      <c r="CJ106" s="66">
        <f>SWITCH(CD106,"F/F",SWITCH(BL106,0.5,$L$16-1,1,$L$16,2,$L$16+1,4,$L$16+2,$L$16+BL106/8+2),"F/M",SWITCH(BL106,0.5,$L$16-2,1,$L$16-1,2,$L$16,4,$L$16+1,$L$16+BL106/8+1),"F/D",SWITCH(BL106,0.5,$L$16-3,1,$L$16-2,2,$L$16-1,4,$L$16,$L$16+BL106/8),"M/F",SWITCH(BL106,0.5,$L$22,1,$L$22+1,$L$22+BL106),"M/M",SWITCH(BL106,0.5,$L$22-1,1,$L$22,$L$22+BL106-1),"M/D",SWITCH(BL106,0.5,$L$22-2,1,$L$22-1,$L$22+BL106-2),"M/MD",SWITCH(BL106,0.5,$L$22-3,1,$L$22-2,2,$L$22-1,$L$22+BL106/2-2),"F/F HT",SWITCH(BL106,0.5,$L$28-1,1,$L$28,2,$L$28+1,4,$L$28+2,$L$28+BL106/8+2),"F/M HT",SWITCH(BL106,0.5,$L$28-2,1,$L$28-1,2,$L$28,4,$L$28+1,$L$28+BL106/8+1),"F/D HT",SWITCH(BL106,0.5,$L$28-3,1,$L$28-2,2,$L$28-1,4,$L$28,$L$28+BL106/8),"M/F HT",SWITCH(BL106,0.5,$L$28-1,1,$L$28,$L$28+BL106/2),"M/M HT",SWITCH(BL106,0.5,$L$28-2,1,$L$28-1,$L$28+BL106/2-1),"M/D HT",SWITCH(BL106,0.5,$L$28-3,1,$L$28-2,$L$28+BL106/2-2),"M/MD HT",SWITCH(BL106,0.5,$L$28-4,1,$L$28-3,2,$L$28-2,$L$28+BL106/4-2),"")+(SWITCH(CM106,"A",4,"B",$BF$64,"C","","D",3,"E",1,"G",4,"H",1,"L",0,"M",$AD$92,"S",$BF$66,"T",$AD$132,"U",3,"V",2,"R",1,"")+SWITCH(CN106,"A",4,"B",$BF$64,"C","","D",3,"E",1,"G",4,"H",1,"L",0,"M",$AD$92,"S",$BF$66,"T",$AD$132,"U",3,"V",2,"R",1,"")+SWITCH(CO106,"A",4,"B",$BF$64,"C","","D",3,"E",1,"G",4,"H",1,"L",0,"M",$AD$92,"S",$BF$66,"T",$AD$132,"U",3,"V",2,"R",1,""))</f>
        <v>0</v>
      </c>
      <c r="CK106" s="7"/>
      <c r="CL106" s="67"/>
      <c r="CM106" s="68"/>
      <c r="CN106" s="69"/>
      <c r="CO106" s="69"/>
      <c r="CP106" s="68"/>
    </row>
    <row r="107" ht="8.25" customHeight="1">
      <c r="A107" s="1"/>
      <c r="B107" s="1"/>
      <c r="C107" s="1"/>
      <c r="E107" s="159"/>
      <c r="F107" s="14"/>
      <c r="G107" s="14"/>
      <c r="H107" s="60"/>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62"/>
      <c r="AG107" s="40"/>
      <c r="AH107" s="157"/>
      <c r="AI107" s="14"/>
      <c r="AJ107" s="14"/>
      <c r="AK107" s="165"/>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66"/>
      <c r="BJ107" s="40"/>
      <c r="BK107" s="47"/>
      <c r="BL107" s="14"/>
      <c r="BM107" s="14"/>
      <c r="BN107" s="64"/>
      <c r="BO107" s="14"/>
      <c r="BP107" s="14"/>
      <c r="BQ107" s="14"/>
      <c r="BR107" s="14"/>
      <c r="BS107" s="14"/>
      <c r="BT107" s="14"/>
      <c r="BU107" s="14"/>
      <c r="BV107" s="14"/>
      <c r="BW107" s="14"/>
      <c r="BX107" s="14"/>
      <c r="BY107" s="14"/>
      <c r="BZ107" s="14"/>
      <c r="CA107" s="14"/>
      <c r="CB107" s="14"/>
      <c r="CC107" s="64"/>
      <c r="CJ107" s="14"/>
      <c r="CK107" s="14"/>
      <c r="CL107" s="67"/>
    </row>
    <row r="108" ht="8.25" customHeight="1">
      <c r="A108" s="1"/>
      <c r="B108" s="1"/>
      <c r="C108" s="1"/>
      <c r="D108" s="177"/>
      <c r="E108" s="159"/>
      <c r="F108" s="167" t="s">
        <v>146</v>
      </c>
      <c r="H108" s="60"/>
      <c r="I108" s="168" t="s">
        <v>152</v>
      </c>
      <c r="AD108" s="181"/>
      <c r="AF108" s="162"/>
      <c r="AG108" s="40"/>
      <c r="AH108" s="157"/>
      <c r="AI108" s="183"/>
      <c r="AK108" s="165"/>
      <c r="AL108" s="184"/>
      <c r="BG108" s="185"/>
      <c r="BI108" s="166"/>
      <c r="BJ108" s="40"/>
      <c r="BK108" s="47"/>
      <c r="BL108" s="66"/>
      <c r="BM108" s="7"/>
      <c r="BN108" s="64"/>
      <c r="BO108" s="176"/>
      <c r="BP108" s="7"/>
      <c r="BQ108" s="7"/>
      <c r="BR108" s="7"/>
      <c r="BS108" s="7"/>
      <c r="BT108" s="7"/>
      <c r="BU108" s="7"/>
      <c r="BV108" s="7"/>
      <c r="BW108" s="7"/>
      <c r="BX108" s="7"/>
      <c r="BY108" s="7"/>
      <c r="BZ108" s="7"/>
      <c r="CA108" s="7"/>
      <c r="CB108" s="7"/>
      <c r="CC108" s="64"/>
      <c r="CD108" s="66"/>
      <c r="CE108" s="7"/>
      <c r="CF108" s="7"/>
      <c r="CG108" s="7"/>
      <c r="CH108" s="7"/>
      <c r="CJ108" s="66">
        <f>SWITCH(CD108,"F/F",SWITCH(BL108,0.5,$L$16-1,1,$L$16,2,$L$16+1,4,$L$16+2,$L$16+BL108/8+2),"F/M",SWITCH(BL108,0.5,$L$16-2,1,$L$16-1,2,$L$16,4,$L$16+1,$L$16+BL108/8+1),"F/D",SWITCH(BL108,0.5,$L$16-3,1,$L$16-2,2,$L$16-1,4,$L$16,$L$16+BL108/8),"M/F",SWITCH(BL108,0.5,$L$22,1,$L$22+1,$L$22+BL108),"M/M",SWITCH(BL108,0.5,$L$22-1,1,$L$22,$L$22+BL108-1),"M/D",SWITCH(BL108,0.5,$L$22-2,1,$L$22-1,$L$22+BL108-2),"M/MD",SWITCH(BL108,0.5,$L$22-3,1,$L$22-2,2,$L$22-1,$L$22+BL108/2-2),"F/F HT",SWITCH(BL108,0.5,$L$28-1,1,$L$28,2,$L$28+1,4,$L$28+2,$L$28+BL108/8+2),"F/M HT",SWITCH(BL108,0.5,$L$28-2,1,$L$28-1,2,$L$28,4,$L$28+1,$L$28+BL108/8+1),"F/D HT",SWITCH(BL108,0.5,$L$28-3,1,$L$28-2,2,$L$28-1,4,$L$28,$L$28+BL108/8),"M/F HT",SWITCH(BL108,0.5,$L$28-1,1,$L$28,$L$28+BL108/2),"M/M HT",SWITCH(BL108,0.5,$L$28-2,1,$L$28-1,$L$28+BL108/2-1),"M/D HT",SWITCH(BL108,0.5,$L$28-3,1,$L$28-2,$L$28+BL108/2-2),"M/MD HT",SWITCH(BL108,0.5,$L$28-4,1,$L$28-3,2,$L$28-2,$L$28+BL108/4-2),"")+(SWITCH(CM108,"A",4,"B",$BF$64,"C","","D",3,"E",1,"G",4,"H",1,"L",0,"M",$AD$92,"S",$BF$66,"T",$AD$132,"U",3,"V",2,"R",1,"")+SWITCH(CN108,"A",4,"B",$BF$64,"C","","D",3,"E",1,"G",4,"H",1,"L",0,"M",$AD$92,"S",$BF$66,"T",$AD$132,"U",3,"V",2,"R",1,"")+SWITCH(CO108,"A",4,"B",$BF$64,"C","","D",3,"E",1,"G",4,"H",1,"L",0,"M",$AD$92,"S",$BF$66,"T",$AD$132,"U",3,"V",2,"R",1,""))</f>
        <v>0</v>
      </c>
      <c r="CK108" s="7"/>
      <c r="CL108" s="67"/>
      <c r="CM108" s="68"/>
      <c r="CN108" s="69"/>
      <c r="CO108" s="69"/>
      <c r="CP108" s="68"/>
    </row>
    <row r="109" ht="8.25" customHeight="1">
      <c r="A109" s="1"/>
      <c r="B109" s="1"/>
      <c r="C109" s="1"/>
      <c r="E109" s="159"/>
      <c r="F109" s="14"/>
      <c r="G109" s="14"/>
      <c r="H109" s="60"/>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62"/>
      <c r="AG109" s="40"/>
      <c r="AH109" s="157"/>
      <c r="AI109" s="14"/>
      <c r="AJ109" s="14"/>
      <c r="AK109" s="165"/>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66"/>
      <c r="BJ109" s="40"/>
      <c r="BK109" s="47"/>
      <c r="BL109" s="14"/>
      <c r="BM109" s="14"/>
      <c r="BN109" s="64"/>
      <c r="BO109" s="14"/>
      <c r="BP109" s="14"/>
      <c r="BQ109" s="14"/>
      <c r="BR109" s="14"/>
      <c r="BS109" s="14"/>
      <c r="BT109" s="14"/>
      <c r="BU109" s="14"/>
      <c r="BV109" s="14"/>
      <c r="BW109" s="14"/>
      <c r="BX109" s="14"/>
      <c r="BY109" s="14"/>
      <c r="BZ109" s="14"/>
      <c r="CA109" s="14"/>
      <c r="CB109" s="14"/>
      <c r="CC109" s="64"/>
      <c r="CJ109" s="14"/>
      <c r="CK109" s="14"/>
      <c r="CL109" s="67"/>
    </row>
    <row r="110" ht="8.25" customHeight="1">
      <c r="A110" s="1"/>
      <c r="B110" s="1"/>
      <c r="C110" s="1"/>
      <c r="D110" s="177"/>
      <c r="E110" s="159"/>
      <c r="F110" s="167" t="s">
        <v>146</v>
      </c>
      <c r="H110" s="60"/>
      <c r="I110" s="168" t="s">
        <v>147</v>
      </c>
      <c r="AD110" s="181"/>
      <c r="AF110" s="162"/>
      <c r="AG110" s="40"/>
      <c r="AH110" s="157"/>
      <c r="AI110" s="183"/>
      <c r="AK110" s="165"/>
      <c r="AL110" s="184"/>
      <c r="BG110" s="185"/>
      <c r="BI110" s="166"/>
      <c r="BJ110" s="40"/>
      <c r="BK110" s="47"/>
      <c r="BL110" s="75"/>
      <c r="BM110" s="7"/>
      <c r="BN110" s="64"/>
      <c r="BO110" s="176"/>
      <c r="BP110" s="7"/>
      <c r="BQ110" s="7"/>
      <c r="BR110" s="7"/>
      <c r="BS110" s="7"/>
      <c r="BT110" s="7"/>
      <c r="BU110" s="7"/>
      <c r="BV110" s="7"/>
      <c r="BW110" s="7"/>
      <c r="BX110" s="7"/>
      <c r="BY110" s="7"/>
      <c r="BZ110" s="7"/>
      <c r="CA110" s="7"/>
      <c r="CB110" s="7"/>
      <c r="CC110" s="64"/>
      <c r="CD110" s="66"/>
      <c r="CE110" s="7"/>
      <c r="CF110" s="7"/>
      <c r="CG110" s="7"/>
      <c r="CH110" s="7"/>
      <c r="CJ110" s="66">
        <f>SWITCH(CD110,"F/F",SWITCH(BL110,0.5,$L$16-1,1,$L$16,2,$L$16+1,4,$L$16+2,$L$16+BL110/8+2),"F/M",SWITCH(BL110,0.5,$L$16-2,1,$L$16-1,2,$L$16,4,$L$16+1,$L$16+BL110/8+1),"F/D",SWITCH(BL110,0.5,$L$16-3,1,$L$16-2,2,$L$16-1,4,$L$16,$L$16+BL110/8),"M/F",SWITCH(BL110,0.5,$L$22,1,$L$22+1,$L$22+BL110),"M/M",SWITCH(BL110,0.5,$L$22-1,1,$L$22,$L$22+BL110-1),"M/D",SWITCH(BL110,0.5,$L$22-2,1,$L$22-1,$L$22+BL110-2),"M/MD",SWITCH(BL110,0.5,$L$22-3,1,$L$22-2,2,$L$22-1,$L$22+BL110/2-2),"F/F HT",SWITCH(BL110,0.5,$L$28-1,1,$L$28,2,$L$28+1,4,$L$28+2,$L$28+BL110/8+2),"F/M HT",SWITCH(BL110,0.5,$L$28-2,1,$L$28-1,2,$L$28,4,$L$28+1,$L$28+BL110/8+1),"F/D HT",SWITCH(BL110,0.5,$L$28-3,1,$L$28-2,2,$L$28-1,4,$L$28,$L$28+BL110/8),"M/F HT",SWITCH(BL110,0.5,$L$28-1,1,$L$28,$L$28+BL110/2),"M/M HT",SWITCH(BL110,0.5,$L$28-2,1,$L$28-1,$L$28+BL110/2-1),"M/D HT",SWITCH(BL110,0.5,$L$28-3,1,$L$28-2,$L$28+BL110/2-2),"M/MD HT",SWITCH(BL110,0.5,$L$28-4,1,$L$28-3,2,$L$28-2,$L$28+BL110/4-2),"")+(SWITCH(CM110,"A",4,"B",$BF$64,"C","","D",3,"E",1,"G",4,"H",1,"L",0,"M",$AD$92,"S",$BF$66,"T",$AD$132,"U",3,"V",2,"R",1,"")+SWITCH(CN110,"A",4,"B",$BF$64,"C","","D",3,"E",1,"G",4,"H",1,"L",0,"M",$AD$92,"S",$BF$66,"T",$AD$132,"U",3,"V",2,"R",1,"")+SWITCH(CO110,"A",4,"B",$BF$64,"C","","D",3,"E",1,"G",4,"H",1,"L",0,"M",$AD$92,"S",$BF$66,"T",$AD$132,"U",3,"V",2,"R",1,""))</f>
        <v>0</v>
      </c>
      <c r="CK110" s="7"/>
      <c r="CL110" s="67"/>
      <c r="CM110" s="68"/>
      <c r="CN110" s="69"/>
      <c r="CO110" s="69"/>
      <c r="CP110" s="68"/>
    </row>
    <row r="111" ht="8.25" customHeight="1">
      <c r="A111" s="1"/>
      <c r="B111" s="1"/>
      <c r="C111" s="1"/>
      <c r="E111" s="159"/>
      <c r="F111" s="14"/>
      <c r="G111" s="14"/>
      <c r="H111" s="60"/>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62"/>
      <c r="AG111" s="40"/>
      <c r="AH111" s="157"/>
      <c r="AI111" s="14"/>
      <c r="AJ111" s="14"/>
      <c r="AK111" s="165"/>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66"/>
      <c r="BJ111" s="40"/>
      <c r="BK111" s="47"/>
      <c r="BL111" s="14"/>
      <c r="BM111" s="14"/>
      <c r="BN111" s="64"/>
      <c r="BO111" s="14"/>
      <c r="BP111" s="14"/>
      <c r="BQ111" s="14"/>
      <c r="BR111" s="14"/>
      <c r="BS111" s="14"/>
      <c r="BT111" s="14"/>
      <c r="BU111" s="14"/>
      <c r="BV111" s="14"/>
      <c r="BW111" s="14"/>
      <c r="BX111" s="14"/>
      <c r="BY111" s="14"/>
      <c r="BZ111" s="14"/>
      <c r="CA111" s="14"/>
      <c r="CB111" s="14"/>
      <c r="CC111" s="64"/>
      <c r="CJ111" s="14"/>
      <c r="CK111" s="14"/>
      <c r="CL111" s="67"/>
    </row>
    <row r="112" ht="8.25" customHeight="1">
      <c r="A112" s="1"/>
      <c r="B112" s="1"/>
      <c r="C112" s="1"/>
      <c r="D112" s="177"/>
      <c r="E112" s="159"/>
      <c r="F112" s="167">
        <v>25.0</v>
      </c>
      <c r="H112" s="60"/>
      <c r="I112" s="180" t="s">
        <v>153</v>
      </c>
      <c r="AD112" s="174">
        <f>3</f>
        <v>3</v>
      </c>
      <c r="AF112" s="162"/>
      <c r="AG112" s="40"/>
      <c r="AH112" s="157"/>
      <c r="AI112" s="186"/>
      <c r="AK112" s="165"/>
      <c r="AL112" s="184"/>
      <c r="BG112" s="185"/>
      <c r="BI112" s="166"/>
      <c r="BJ112" s="40"/>
      <c r="BK112" s="47"/>
      <c r="BL112" s="66"/>
      <c r="BM112" s="7"/>
      <c r="BN112" s="64"/>
      <c r="BO112" s="176"/>
      <c r="BP112" s="7"/>
      <c r="BQ112" s="7"/>
      <c r="BR112" s="7"/>
      <c r="BS112" s="7"/>
      <c r="BT112" s="7"/>
      <c r="BU112" s="7"/>
      <c r="BV112" s="7"/>
      <c r="BW112" s="7"/>
      <c r="BX112" s="7"/>
      <c r="BY112" s="7"/>
      <c r="BZ112" s="7"/>
      <c r="CA112" s="7"/>
      <c r="CB112" s="7"/>
      <c r="CC112" s="64"/>
      <c r="CD112" s="66"/>
      <c r="CE112" s="7"/>
      <c r="CF112" s="7"/>
      <c r="CG112" s="7"/>
      <c r="CH112" s="7"/>
      <c r="CJ112" s="66">
        <f>SWITCH(CD112,"F/F",SWITCH(BL112,0.5,$L$16-1,1,$L$16,2,$L$16+1,4,$L$16+2,$L$16+BL112/8+2),"F/M",SWITCH(BL112,0.5,$L$16-2,1,$L$16-1,2,$L$16,4,$L$16+1,$L$16+BL112/8+1),"F/D",SWITCH(BL112,0.5,$L$16-3,1,$L$16-2,2,$L$16-1,4,$L$16,$L$16+BL112/8),"M/F",SWITCH(BL112,0.5,$L$22,1,$L$22+1,$L$22+BL112),"M/M",SWITCH(BL112,0.5,$L$22-1,1,$L$22,$L$22+BL112-1),"M/D",SWITCH(BL112,0.5,$L$22-2,1,$L$22-1,$L$22+BL112-2),"M/MD",SWITCH(BL112,0.5,$L$22-3,1,$L$22-2,2,$L$22-1,$L$22+BL112/2-2),"F/F HT",SWITCH(BL112,0.5,$L$28-1,1,$L$28,2,$L$28+1,4,$L$28+2,$L$28+BL112/8+2),"F/M HT",SWITCH(BL112,0.5,$L$28-2,1,$L$28-1,2,$L$28,4,$L$28+1,$L$28+BL112/8+1),"F/D HT",SWITCH(BL112,0.5,$L$28-3,1,$L$28-2,2,$L$28-1,4,$L$28,$L$28+BL112/8),"M/F HT",SWITCH(BL112,0.5,$L$28-1,1,$L$28,$L$28+BL112/2),"M/M HT",SWITCH(BL112,0.5,$L$28-2,1,$L$28-1,$L$28+BL112/2-1),"M/D HT",SWITCH(BL112,0.5,$L$28-3,1,$L$28-2,$L$28+BL112/2-2),"M/MD HT",SWITCH(BL112,0.5,$L$28-4,1,$L$28-3,2,$L$28-2,$L$28+BL112/4-2),"")+(SWITCH(CM112,"A",4,"B",$BF$64,"C","","D",3,"E",1,"G",4,"H",1,"L",0,"M",$AD$92,"S",$BF$66,"T",$AD$132,"U",3,"V",2,"R",1,"")+SWITCH(CN112,"A",4,"B",$BF$64,"C","","D",3,"E",1,"G",4,"H",1,"L",0,"M",$AD$92,"S",$BF$66,"T",$AD$132,"U",3,"V",2,"R",1,"")+SWITCH(CO112,"A",4,"B",$BF$64,"C","","D",3,"E",1,"G",4,"H",1,"L",0,"M",$AD$92,"S",$BF$66,"T",$AD$132,"U",3,"V",2,"R",1,""))</f>
        <v>0</v>
      </c>
      <c r="CK112" s="7"/>
      <c r="CL112" s="67"/>
      <c r="CM112" s="68"/>
      <c r="CN112" s="69"/>
      <c r="CO112" s="69"/>
      <c r="CP112" s="68"/>
    </row>
    <row r="113" ht="8.25" customHeight="1">
      <c r="A113" s="1"/>
      <c r="B113" s="1"/>
      <c r="C113" s="1"/>
      <c r="E113" s="159"/>
      <c r="F113" s="14"/>
      <c r="G113" s="14"/>
      <c r="H113" s="60"/>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62"/>
      <c r="AG113" s="40"/>
      <c r="AH113" s="157"/>
      <c r="AI113" s="14"/>
      <c r="AJ113" s="14"/>
      <c r="AK113" s="165"/>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66"/>
      <c r="BJ113" s="40"/>
      <c r="BK113" s="47"/>
      <c r="BL113" s="14"/>
      <c r="BM113" s="14"/>
      <c r="BN113" s="64"/>
      <c r="BO113" s="14"/>
      <c r="BP113" s="14"/>
      <c r="BQ113" s="14"/>
      <c r="BR113" s="14"/>
      <c r="BS113" s="14"/>
      <c r="BT113" s="14"/>
      <c r="BU113" s="14"/>
      <c r="BV113" s="14"/>
      <c r="BW113" s="14"/>
      <c r="BX113" s="14"/>
      <c r="BY113" s="14"/>
      <c r="BZ113" s="14"/>
      <c r="CA113" s="14"/>
      <c r="CB113" s="14"/>
      <c r="CC113" s="64"/>
      <c r="CJ113" s="14"/>
      <c r="CK113" s="14"/>
      <c r="CL113" s="67"/>
    </row>
    <row r="114" ht="8.25" customHeight="1">
      <c r="A114" s="1"/>
      <c r="B114" s="1"/>
      <c r="C114" s="1"/>
      <c r="D114" s="177"/>
      <c r="E114" s="159"/>
      <c r="F114" s="187"/>
      <c r="H114" s="60"/>
      <c r="I114" s="168" t="s">
        <v>154</v>
      </c>
      <c r="AD114" s="188"/>
      <c r="AF114" s="162"/>
      <c r="AG114" s="40"/>
      <c r="AH114" s="157"/>
      <c r="AI114" s="189"/>
      <c r="AK114" s="165"/>
      <c r="AL114" s="184"/>
      <c r="BG114" s="185"/>
      <c r="BI114" s="166"/>
      <c r="BJ114" s="40"/>
      <c r="BK114" s="47"/>
      <c r="BL114" s="75"/>
      <c r="BM114" s="7"/>
      <c r="BN114" s="64"/>
      <c r="BO114" s="176"/>
      <c r="BP114" s="7"/>
      <c r="BQ114" s="7"/>
      <c r="BR114" s="7"/>
      <c r="BS114" s="7"/>
      <c r="BT114" s="7"/>
      <c r="BU114" s="7"/>
      <c r="BV114" s="7"/>
      <c r="BW114" s="7"/>
      <c r="BX114" s="7"/>
      <c r="BY114" s="7"/>
      <c r="BZ114" s="7"/>
      <c r="CA114" s="7"/>
      <c r="CB114" s="7"/>
      <c r="CC114" s="64"/>
      <c r="CD114" s="66"/>
      <c r="CE114" s="7"/>
      <c r="CF114" s="7"/>
      <c r="CG114" s="7"/>
      <c r="CH114" s="7"/>
      <c r="CJ114" s="66">
        <f>SWITCH(CD114,"F/F",SWITCH(BL114,0.5,$L$16-1,1,$L$16,2,$L$16+1,4,$L$16+2,$L$16+BL114/8+2),"F/M",SWITCH(BL114,0.5,$L$16-2,1,$L$16-1,2,$L$16,4,$L$16+1,$L$16+BL114/8+1),"F/D",SWITCH(BL114,0.5,$L$16-3,1,$L$16-2,2,$L$16-1,4,$L$16,$L$16+BL114/8),"M/F",SWITCH(BL114,0.5,$L$22,1,$L$22+1,$L$22+BL114),"M/M",SWITCH(BL114,0.5,$L$22-1,1,$L$22,$L$22+BL114-1),"M/D",SWITCH(BL114,0.5,$L$22-2,1,$L$22-1,$L$22+BL114-2),"M/MD",SWITCH(BL114,0.5,$L$22-3,1,$L$22-2,2,$L$22-1,$L$22+BL114/2-2),"F/F HT",SWITCH(BL114,0.5,$L$28-1,1,$L$28,2,$L$28+1,4,$L$28+2,$L$28+BL114/8+2),"F/M HT",SWITCH(BL114,0.5,$L$28-2,1,$L$28-1,2,$L$28,4,$L$28+1,$L$28+BL114/8+1),"F/D HT",SWITCH(BL114,0.5,$L$28-3,1,$L$28-2,2,$L$28-1,4,$L$28,$L$28+BL114/8),"M/F HT",SWITCH(BL114,0.5,$L$28-1,1,$L$28,$L$28+BL114/2),"M/M HT",SWITCH(BL114,0.5,$L$28-2,1,$L$28-1,$L$28+BL114/2-1),"M/D HT",SWITCH(BL114,0.5,$L$28-3,1,$L$28-2,$L$28+BL114/2-2),"M/MD HT",SWITCH(BL114,0.5,$L$28-4,1,$L$28-3,2,$L$28-2,$L$28+BL114/4-2),"")+(SWITCH(CM114,"A",4,"B",$BF$64,"C","","D",3,"E",1,"G",4,"H",1,"L",0,"M",$AD$92,"S",$BF$66,"T",$AD$132,"U",3,"V",2,"R",1,"")+SWITCH(CN114,"A",4,"B",$BF$64,"C","","D",3,"E",1,"G",4,"H",1,"L",0,"M",$AD$92,"S",$BF$66,"T",$AD$132,"U",3,"V",2,"R",1,"")+SWITCH(CO114,"A",4,"B",$BF$64,"C","","D",3,"E",1,"G",4,"H",1,"L",0,"M",$AD$92,"S",$BF$66,"T",$AD$132,"U",3,"V",2,"R",1,""))</f>
        <v>0</v>
      </c>
      <c r="CK114" s="7"/>
      <c r="CL114" s="67"/>
      <c r="CM114" s="68"/>
      <c r="CN114" s="69"/>
      <c r="CO114" s="69"/>
      <c r="CP114" s="68"/>
    </row>
    <row r="115" ht="8.25" customHeight="1">
      <c r="A115" s="1"/>
      <c r="B115" s="1"/>
      <c r="C115" s="1"/>
      <c r="E115" s="159"/>
      <c r="F115" s="14"/>
      <c r="G115" s="14"/>
      <c r="H115" s="60"/>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62"/>
      <c r="AG115" s="40"/>
      <c r="AH115" s="157"/>
      <c r="AI115" s="14"/>
      <c r="AJ115" s="14"/>
      <c r="AK115" s="165"/>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66"/>
      <c r="BJ115" s="40"/>
      <c r="BK115" s="47"/>
      <c r="BL115" s="14"/>
      <c r="BM115" s="14"/>
      <c r="BN115" s="64"/>
      <c r="BO115" s="14"/>
      <c r="BP115" s="14"/>
      <c r="BQ115" s="14"/>
      <c r="BR115" s="14"/>
      <c r="BS115" s="14"/>
      <c r="BT115" s="14"/>
      <c r="BU115" s="14"/>
      <c r="BV115" s="14"/>
      <c r="BW115" s="14"/>
      <c r="BX115" s="14"/>
      <c r="BY115" s="14"/>
      <c r="BZ115" s="14"/>
      <c r="CA115" s="14"/>
      <c r="CB115" s="14"/>
      <c r="CC115" s="64"/>
      <c r="CJ115" s="14"/>
      <c r="CK115" s="14"/>
      <c r="CL115" s="67"/>
    </row>
    <row r="116" ht="8.25" customHeight="1">
      <c r="A116" s="1"/>
      <c r="B116" s="1"/>
      <c r="C116" s="1"/>
      <c r="D116" s="177"/>
      <c r="E116" s="159"/>
      <c r="F116" s="190"/>
      <c r="H116" s="60"/>
      <c r="I116" s="168"/>
      <c r="AD116" s="191"/>
      <c r="AF116" s="162"/>
      <c r="AG116" s="40"/>
      <c r="AH116" s="157"/>
      <c r="AI116" s="189"/>
      <c r="AK116" s="165"/>
      <c r="AL116" s="184"/>
      <c r="BI116" s="166"/>
      <c r="BJ116" s="40"/>
      <c r="BK116" s="47"/>
      <c r="BL116" s="66"/>
      <c r="BM116" s="7"/>
      <c r="BN116" s="64"/>
      <c r="BO116" s="176"/>
      <c r="BP116" s="7"/>
      <c r="BQ116" s="7"/>
      <c r="BR116" s="7"/>
      <c r="BS116" s="7"/>
      <c r="BT116" s="7"/>
      <c r="BU116" s="7"/>
      <c r="BV116" s="7"/>
      <c r="BW116" s="7"/>
      <c r="BX116" s="7"/>
      <c r="BY116" s="7"/>
      <c r="BZ116" s="7"/>
      <c r="CA116" s="7"/>
      <c r="CB116" s="7"/>
      <c r="CC116" s="64"/>
      <c r="CD116" s="66"/>
      <c r="CE116" s="7"/>
      <c r="CF116" s="7"/>
      <c r="CG116" s="7"/>
      <c r="CH116" s="7"/>
      <c r="CJ116" s="66">
        <f>SWITCH(CD116,"F/F",SWITCH(BL116,0.5,$L$16-1,1,$L$16,2,$L$16+1,4,$L$16+2,$L$16+BL116/8+2),"F/M",SWITCH(BL116,0.5,$L$16-2,1,$L$16-1,2,$L$16,4,$L$16+1,$L$16+BL116/8+1),"F/D",SWITCH(BL116,0.5,$L$16-3,1,$L$16-2,2,$L$16-1,4,$L$16,$L$16+BL116/8),"M/F",SWITCH(BL116,0.5,$L$22,1,$L$22+1,$L$22+BL116),"M/M",SWITCH(BL116,0.5,$L$22-1,1,$L$22,$L$22+BL116-1),"M/D",SWITCH(BL116,0.5,$L$22-2,1,$L$22-1,$L$22+BL116-2),"M/MD",SWITCH(BL116,0.5,$L$22-3,1,$L$22-2,2,$L$22-1,$L$22+BL116/2-2),"F/F HT",SWITCH(BL116,0.5,$L$28-1,1,$L$28,2,$L$28+1,4,$L$28+2,$L$28+BL116/8+2),"F/M HT",SWITCH(BL116,0.5,$L$28-2,1,$L$28-1,2,$L$28,4,$L$28+1,$L$28+BL116/8+1),"F/D HT",SWITCH(BL116,0.5,$L$28-3,1,$L$28-2,2,$L$28-1,4,$L$28,$L$28+BL116/8),"M/F HT",SWITCH(BL116,0.5,$L$28-1,1,$L$28,$L$28+BL116/2),"M/M HT",SWITCH(BL116,0.5,$L$28-2,1,$L$28-1,$L$28+BL116/2-1),"M/D HT",SWITCH(BL116,0.5,$L$28-3,1,$L$28-2,$L$28+BL116/2-2),"M/MD HT",SWITCH(BL116,0.5,$L$28-4,1,$L$28-3,2,$L$28-2,$L$28+BL116/4-2),"")+(SWITCH(CM116,"A",4,"B",$BF$64,"C","","D",3,"E",1,"G",4,"H",1,"L",0,"M",$AD$92,"S",$BF$66,"T",$AD$132,"U",3,"V",2,"R",1,"")+SWITCH(CN116,"A",4,"B",$BF$64,"C","","D",3,"E",1,"G",4,"H",1,"L",0,"M",$AD$92,"S",$BF$66,"T",$AD$132,"U",3,"V",2,"R",1,"")+SWITCH(CO116,"A",4,"B",$BF$64,"C","","D",3,"E",1,"G",4,"H",1,"L",0,"M",$AD$92,"S",$BF$66,"T",$AD$132,"U",3,"V",2,"R",1,""))</f>
        <v>0</v>
      </c>
      <c r="CK116" s="7"/>
      <c r="CL116" s="67"/>
      <c r="CM116" s="68"/>
      <c r="CN116" s="69"/>
      <c r="CO116" s="69"/>
      <c r="CP116" s="68"/>
    </row>
    <row r="117" ht="8.25" customHeight="1">
      <c r="A117" s="1"/>
      <c r="B117" s="1"/>
      <c r="C117" s="1"/>
      <c r="E117" s="159"/>
      <c r="F117" s="14"/>
      <c r="G117" s="14"/>
      <c r="H117" s="60"/>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62"/>
      <c r="AG117" s="40"/>
      <c r="AH117" s="157"/>
      <c r="AI117" s="14"/>
      <c r="AJ117" s="14"/>
      <c r="AK117" s="165"/>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66"/>
      <c r="BJ117" s="40"/>
      <c r="BK117" s="47"/>
      <c r="BL117" s="14"/>
      <c r="BM117" s="14"/>
      <c r="BN117" s="64"/>
      <c r="BO117" s="14"/>
      <c r="BP117" s="14"/>
      <c r="BQ117" s="14"/>
      <c r="BR117" s="14"/>
      <c r="BS117" s="14"/>
      <c r="BT117" s="14"/>
      <c r="BU117" s="14"/>
      <c r="BV117" s="14"/>
      <c r="BW117" s="14"/>
      <c r="BX117" s="14"/>
      <c r="BY117" s="14"/>
      <c r="BZ117" s="14"/>
      <c r="CA117" s="14"/>
      <c r="CB117" s="14"/>
      <c r="CC117" s="64"/>
      <c r="CJ117" s="14"/>
      <c r="CK117" s="14"/>
      <c r="CL117" s="67"/>
    </row>
    <row r="118" ht="8.25" customHeight="1">
      <c r="A118" s="1"/>
      <c r="B118" s="1"/>
      <c r="C118" s="1"/>
      <c r="D118" s="177"/>
      <c r="E118" s="159"/>
      <c r="F118" s="190"/>
      <c r="H118" s="60"/>
      <c r="I118" s="168"/>
      <c r="AD118" s="174"/>
      <c r="AF118" s="162"/>
      <c r="AG118" s="40"/>
      <c r="AH118" s="157"/>
      <c r="AI118" s="189"/>
      <c r="AK118" s="165"/>
      <c r="AL118" s="184"/>
      <c r="BG118" s="185"/>
      <c r="BI118" s="166"/>
      <c r="BJ118" s="40"/>
      <c r="BK118" s="47"/>
      <c r="BL118" s="66"/>
      <c r="BM118" s="7"/>
      <c r="BN118" s="64"/>
      <c r="BO118" s="176"/>
      <c r="BP118" s="7"/>
      <c r="BQ118" s="7"/>
      <c r="BR118" s="7"/>
      <c r="BS118" s="7"/>
      <c r="BT118" s="7"/>
      <c r="BU118" s="7"/>
      <c r="BV118" s="7"/>
      <c r="BW118" s="7"/>
      <c r="BX118" s="7"/>
      <c r="BY118" s="7"/>
      <c r="BZ118" s="7"/>
      <c r="CA118" s="7"/>
      <c r="CB118" s="7"/>
      <c r="CC118" s="64"/>
      <c r="CD118" s="66"/>
      <c r="CE118" s="7"/>
      <c r="CF118" s="7"/>
      <c r="CG118" s="7"/>
      <c r="CH118" s="7"/>
      <c r="CJ118" s="66">
        <f>SWITCH(CD118,"F/F",SWITCH(BL118,0.5,$L$16-1,1,$L$16,2,$L$16+1,4,$L$16+2,$L$16+BL118/8+2),"F/M",SWITCH(BL118,0.5,$L$16-2,1,$L$16-1,2,$L$16,4,$L$16+1,$L$16+BL118/8+1),"F/D",SWITCH(BL118,0.5,$L$16-3,1,$L$16-2,2,$L$16-1,4,$L$16,$L$16+BL118/8),"M/F",SWITCH(BL118,0.5,$L$22,1,$L$22+1,$L$22+BL118),"M/M",SWITCH(BL118,0.5,$L$22-1,1,$L$22,$L$22+BL118-1),"M/D",SWITCH(BL118,0.5,$L$22-2,1,$L$22-1,$L$22+BL118-2),"M/MD",SWITCH(BL118,0.5,$L$22-3,1,$L$22-2,2,$L$22-1,$L$22+BL118/2-2),"F/F HT",SWITCH(BL118,0.5,$L$28-1,1,$L$28,2,$L$28+1,4,$L$28+2,$L$28+BL118/8+2),"F/M HT",SWITCH(BL118,0.5,$L$28-2,1,$L$28-1,2,$L$28,4,$L$28+1,$L$28+BL118/8+1),"F/D HT",SWITCH(BL118,0.5,$L$28-3,1,$L$28-2,2,$L$28-1,4,$L$28,$L$28+BL118/8),"M/F HT",SWITCH(BL118,0.5,$L$28-1,1,$L$28,$L$28+BL118/2),"M/M HT",SWITCH(BL118,0.5,$L$28-2,1,$L$28-1,$L$28+BL118/2-1),"M/D HT",SWITCH(BL118,0.5,$L$28-3,1,$L$28-2,$L$28+BL118/2-2),"M/MD HT",SWITCH(BL118,0.5,$L$28-4,1,$L$28-3,2,$L$28-2,$L$28+BL118/4-2),"")+(SWITCH(CM118,"A",4,"B",$BF$64,"C","","D",3,"E",1,"G",4,"H",1,"L",0,"M",$AD$92,"S",$BF$66,"T",$AD$132,"U",3,"V",2,"R",1,"")+SWITCH(CN118,"A",4,"B",$BF$64,"C","","D",3,"E",1,"G",4,"H",1,"L",0,"M",$AD$92,"S",$BF$66,"T",$AD$132,"U",3,"V",2,"R",1,"")+SWITCH(CO118,"A",4,"B",$BF$64,"C","","D",3,"E",1,"G",4,"H",1,"L",0,"M",$AD$92,"S",$BF$66,"T",$AD$132,"U",3,"V",2,"R",1,""))</f>
        <v>0</v>
      </c>
      <c r="CK118" s="7"/>
      <c r="CL118" s="67"/>
      <c r="CM118" s="68"/>
      <c r="CN118" s="69"/>
      <c r="CO118" s="69"/>
      <c r="CP118" s="68"/>
    </row>
    <row r="119" ht="8.25" customHeight="1">
      <c r="A119" s="1"/>
      <c r="B119" s="1"/>
      <c r="C119" s="1"/>
      <c r="E119" s="159"/>
      <c r="F119" s="14"/>
      <c r="G119" s="14"/>
      <c r="H119" s="60"/>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62"/>
      <c r="AG119" s="40"/>
      <c r="AH119" s="157"/>
      <c r="AI119" s="14"/>
      <c r="AJ119" s="14"/>
      <c r="AK119" s="165"/>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66"/>
      <c r="BJ119" s="40"/>
      <c r="BK119" s="47"/>
      <c r="BL119" s="14"/>
      <c r="BM119" s="14"/>
      <c r="BN119" s="64"/>
      <c r="BO119" s="14"/>
      <c r="BP119" s="14"/>
      <c r="BQ119" s="14"/>
      <c r="BR119" s="14"/>
      <c r="BS119" s="14"/>
      <c r="BT119" s="14"/>
      <c r="BU119" s="14"/>
      <c r="BV119" s="14"/>
      <c r="BW119" s="14"/>
      <c r="BX119" s="14"/>
      <c r="BY119" s="14"/>
      <c r="BZ119" s="14"/>
      <c r="CA119" s="14"/>
      <c r="CB119" s="14"/>
      <c r="CC119" s="64"/>
      <c r="CJ119" s="14"/>
      <c r="CK119" s="14"/>
      <c r="CL119" s="67"/>
    </row>
    <row r="120" ht="8.25" customHeight="1">
      <c r="A120" s="1"/>
      <c r="B120" s="1"/>
      <c r="C120" s="1"/>
      <c r="D120" s="177"/>
      <c r="E120" s="159"/>
      <c r="F120" s="190"/>
      <c r="H120" s="60"/>
      <c r="I120" s="168"/>
      <c r="AD120" s="174"/>
      <c r="AF120" s="162"/>
      <c r="AG120" s="40"/>
      <c r="AH120" s="157"/>
      <c r="AI120" s="189"/>
      <c r="AK120" s="165"/>
      <c r="AL120" s="184"/>
      <c r="BG120" s="185"/>
      <c r="BI120" s="166"/>
      <c r="BJ120" s="40"/>
      <c r="BK120" s="47"/>
      <c r="BL120" s="66"/>
      <c r="BM120" s="7"/>
      <c r="BN120" s="64"/>
      <c r="BO120" s="176"/>
      <c r="BP120" s="7"/>
      <c r="BQ120" s="7"/>
      <c r="BR120" s="7"/>
      <c r="BS120" s="7"/>
      <c r="BT120" s="7"/>
      <c r="BU120" s="7"/>
      <c r="BV120" s="7"/>
      <c r="BW120" s="7"/>
      <c r="BX120" s="7"/>
      <c r="BY120" s="7"/>
      <c r="BZ120" s="7"/>
      <c r="CA120" s="7"/>
      <c r="CB120" s="7"/>
      <c r="CC120" s="64"/>
      <c r="CD120" s="66"/>
      <c r="CE120" s="7"/>
      <c r="CF120" s="7"/>
      <c r="CG120" s="7"/>
      <c r="CH120" s="7"/>
      <c r="CJ120" s="66">
        <f>SWITCH(CD120,"F/F",SWITCH(BL120,0.5,$L$16-1,1,$L$16,2,$L$16+1,4,$L$16+2,$L$16+BL120/8+2),"F/M",SWITCH(BL120,0.5,$L$16-2,1,$L$16-1,2,$L$16,4,$L$16+1,$L$16+BL120/8+1),"F/D",SWITCH(BL120,0.5,$L$16-3,1,$L$16-2,2,$L$16-1,4,$L$16,$L$16+BL120/8),"M/F",SWITCH(BL120,0.5,$L$22,1,$L$22+1,$L$22+BL120),"M/M",SWITCH(BL120,0.5,$L$22-1,1,$L$22,$L$22+BL120-1),"M/D",SWITCH(BL120,0.5,$L$22-2,1,$L$22-1,$L$22+BL120-2),"M/MD",SWITCH(BL120,0.5,$L$22-3,1,$L$22-2,2,$L$22-1,$L$22+BL120/2-2),"F/F HT",SWITCH(BL120,0.5,$L$28-1,1,$L$28,2,$L$28+1,4,$L$28+2,$L$28+BL120/8+2),"F/M HT",SWITCH(BL120,0.5,$L$28-2,1,$L$28-1,2,$L$28,4,$L$28+1,$L$28+BL120/8+1),"F/D HT",SWITCH(BL120,0.5,$L$28-3,1,$L$28-2,2,$L$28-1,4,$L$28,$L$28+BL120/8),"M/F HT",SWITCH(BL120,0.5,$L$28-1,1,$L$28,$L$28+BL120/2),"M/M HT",SWITCH(BL120,0.5,$L$28-2,1,$L$28-1,$L$28+BL120/2-1),"M/D HT",SWITCH(BL120,0.5,$L$28-3,1,$L$28-2,$L$28+BL120/2-2),"M/MD HT",SWITCH(BL120,0.5,$L$28-4,1,$L$28-3,2,$L$28-2,$L$28+BL120/4-2),"")+(SWITCH(CM120,"A",4,"B",$BF$64,"C","","D",3,"E",1,"G",4,"H",1,"L",0,"M",$AD$92,"S",$BF$66,"T",$AD$132,"U",3,"V",2,"R",1,"")+SWITCH(CN120,"A",4,"B",$BF$64,"C","","D",3,"E",1,"G",4,"H",1,"L",0,"M",$AD$92,"S",$BF$66,"T",$AD$132,"U",3,"V",2,"R",1,"")+SWITCH(CO120,"A",4,"B",$BF$64,"C","","D",3,"E",1,"G",4,"H",1,"L",0,"M",$AD$92,"S",$BF$66,"T",$AD$132,"U",3,"V",2,"R",1,""))</f>
        <v>0</v>
      </c>
      <c r="CK120" s="7"/>
      <c r="CL120" s="67"/>
      <c r="CM120" s="68"/>
      <c r="CN120" s="69"/>
      <c r="CO120" s="69"/>
      <c r="CP120" s="68"/>
    </row>
    <row r="121" ht="8.25" customHeight="1">
      <c r="A121" s="1"/>
      <c r="B121" s="1"/>
      <c r="C121" s="1"/>
      <c r="E121" s="159"/>
      <c r="F121" s="14"/>
      <c r="G121" s="14"/>
      <c r="H121" s="60"/>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62"/>
      <c r="AG121" s="40"/>
      <c r="AH121" s="157"/>
      <c r="AI121" s="14"/>
      <c r="AJ121" s="14"/>
      <c r="AK121" s="165"/>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66"/>
      <c r="BJ121" s="40"/>
      <c r="BK121" s="47"/>
      <c r="BL121" s="14"/>
      <c r="BM121" s="14"/>
      <c r="BN121" s="64"/>
      <c r="BO121" s="14"/>
      <c r="BP121" s="14"/>
      <c r="BQ121" s="14"/>
      <c r="BR121" s="14"/>
      <c r="BS121" s="14"/>
      <c r="BT121" s="14"/>
      <c r="BU121" s="14"/>
      <c r="BV121" s="14"/>
      <c r="BW121" s="14"/>
      <c r="BX121" s="14"/>
      <c r="BY121" s="14"/>
      <c r="BZ121" s="14"/>
      <c r="CA121" s="14"/>
      <c r="CB121" s="14"/>
      <c r="CC121" s="64"/>
      <c r="CJ121" s="14"/>
      <c r="CK121" s="14"/>
      <c r="CL121" s="67"/>
    </row>
    <row r="122" ht="8.25" customHeight="1">
      <c r="A122" s="1"/>
      <c r="B122" s="1"/>
      <c r="C122" s="1"/>
      <c r="D122" s="177"/>
      <c r="E122" s="159"/>
      <c r="F122" s="167"/>
      <c r="H122" s="60"/>
      <c r="I122" s="168"/>
      <c r="AD122" s="191"/>
      <c r="AF122" s="162"/>
      <c r="AG122" s="40"/>
      <c r="AH122" s="157"/>
      <c r="AI122" s="189"/>
      <c r="AK122" s="165"/>
      <c r="AL122" s="184"/>
      <c r="BG122" s="185"/>
      <c r="BI122" s="166"/>
      <c r="BJ122" s="40"/>
      <c r="BK122" s="47"/>
      <c r="BL122" s="75"/>
      <c r="BM122" s="7"/>
      <c r="BN122" s="64"/>
      <c r="BO122" s="176"/>
      <c r="BP122" s="7"/>
      <c r="BQ122" s="7"/>
      <c r="BR122" s="7"/>
      <c r="BS122" s="7"/>
      <c r="BT122" s="7"/>
      <c r="BU122" s="7"/>
      <c r="BV122" s="7"/>
      <c r="BW122" s="7"/>
      <c r="BX122" s="7"/>
      <c r="BY122" s="7"/>
      <c r="BZ122" s="7"/>
      <c r="CA122" s="7"/>
      <c r="CB122" s="7"/>
      <c r="CC122" s="64"/>
      <c r="CD122" s="66"/>
      <c r="CE122" s="7"/>
      <c r="CF122" s="7"/>
      <c r="CG122" s="7"/>
      <c r="CH122" s="7"/>
      <c r="CJ122" s="66">
        <f>SWITCH(CD122,"F/F",SWITCH(BL122,0.5,$L$16-1,1,$L$16,2,$L$16+1,4,$L$16+2,$L$16+BL122/8+2),"F/M",SWITCH(BL122,0.5,$L$16-2,1,$L$16-1,2,$L$16,4,$L$16+1,$L$16+BL122/8+1),"F/D",SWITCH(BL122,0.5,$L$16-3,1,$L$16-2,2,$L$16-1,4,$L$16,$L$16+BL122/8),"M/F",SWITCH(BL122,0.5,$L$22,1,$L$22+1,$L$22+BL122),"M/M",SWITCH(BL122,0.5,$L$22-1,1,$L$22,$L$22+BL122-1),"M/D",SWITCH(BL122,0.5,$L$22-2,1,$L$22-1,$L$22+BL122-2),"M/MD",SWITCH(BL122,0.5,$L$22-3,1,$L$22-2,2,$L$22-1,$L$22+BL122/2-2),"F/F HT",SWITCH(BL122,0.5,$L$28-1,1,$L$28,2,$L$28+1,4,$L$28+2,$L$28+BL122/8+2),"F/M HT",SWITCH(BL122,0.5,$L$28-2,1,$L$28-1,2,$L$28,4,$L$28+1,$L$28+BL122/8+1),"F/D HT",SWITCH(BL122,0.5,$L$28-3,1,$L$28-2,2,$L$28-1,4,$L$28,$L$28+BL122/8),"M/F HT",SWITCH(BL122,0.5,$L$28-1,1,$L$28,$L$28+BL122/2),"M/M HT",SWITCH(BL122,0.5,$L$28-2,1,$L$28-1,$L$28+BL122/2-1),"M/D HT",SWITCH(BL122,0.5,$L$28-3,1,$L$28-2,$L$28+BL122/2-2),"M/MD HT",SWITCH(BL122,0.5,$L$28-4,1,$L$28-3,2,$L$28-2,$L$28+BL122/4-2),"")+(SWITCH(CM122,"A",4,"B",$BF$64,"C","","D",3,"E",1,"G",4,"H",1,"L",0,"M",$AD$92,"S",$BF$66,"T",$AD$132,"U",3,"V",2,"R",1,"")+SWITCH(CN122,"A",4,"B",$BF$64,"C","","D",3,"E",1,"G",4,"H",1,"L",0,"M",$AD$92,"S",$BF$66,"T",$AD$132,"U",3,"V",2,"R",1,"")+SWITCH(CO122,"A",4,"B",$BF$64,"C","","D",3,"E",1,"G",4,"H",1,"L",0,"M",$AD$92,"S",$BF$66,"T",$AD$132,"U",3,"V",2,"R",1,""))</f>
        <v>0</v>
      </c>
      <c r="CK122" s="7"/>
      <c r="CL122" s="67"/>
      <c r="CM122" s="68"/>
      <c r="CN122" s="69"/>
      <c r="CO122" s="69"/>
      <c r="CP122" s="68"/>
    </row>
    <row r="123" ht="8.25" customHeight="1">
      <c r="A123" s="1"/>
      <c r="B123" s="1"/>
      <c r="C123" s="1"/>
      <c r="E123" s="159"/>
      <c r="F123" s="14"/>
      <c r="G123" s="14"/>
      <c r="H123" s="60"/>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62"/>
      <c r="AG123" s="40"/>
      <c r="AH123" s="157"/>
      <c r="AI123" s="14"/>
      <c r="AJ123" s="14"/>
      <c r="AK123" s="165"/>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66"/>
      <c r="BJ123" s="40"/>
      <c r="BK123" s="47"/>
      <c r="BL123" s="14"/>
      <c r="BM123" s="14"/>
      <c r="BN123" s="64"/>
      <c r="BO123" s="14"/>
      <c r="BP123" s="14"/>
      <c r="BQ123" s="14"/>
      <c r="BR123" s="14"/>
      <c r="BS123" s="14"/>
      <c r="BT123" s="14"/>
      <c r="BU123" s="14"/>
      <c r="BV123" s="14"/>
      <c r="BW123" s="14"/>
      <c r="BX123" s="14"/>
      <c r="BY123" s="14"/>
      <c r="BZ123" s="14"/>
      <c r="CA123" s="14"/>
      <c r="CB123" s="14"/>
      <c r="CC123" s="64"/>
      <c r="CJ123" s="14"/>
      <c r="CK123" s="14"/>
      <c r="CL123" s="67"/>
    </row>
    <row r="124" ht="8.25" customHeight="1">
      <c r="A124" s="1"/>
      <c r="B124" s="1"/>
      <c r="C124" s="1"/>
      <c r="D124" s="177"/>
      <c r="E124" s="159"/>
      <c r="F124" s="192"/>
      <c r="H124" s="60"/>
      <c r="I124" s="193"/>
      <c r="AD124" s="191"/>
      <c r="AF124" s="162"/>
      <c r="AG124" s="40"/>
      <c r="AH124" s="157"/>
      <c r="AI124" s="189"/>
      <c r="AK124" s="165"/>
      <c r="AL124" s="184"/>
      <c r="BG124" s="185"/>
      <c r="BI124" s="166"/>
      <c r="BJ124" s="40"/>
      <c r="BK124" s="47"/>
      <c r="BL124" s="66"/>
      <c r="BM124" s="7"/>
      <c r="BN124" s="64"/>
      <c r="BO124" s="176"/>
      <c r="BP124" s="7"/>
      <c r="BQ124" s="7"/>
      <c r="BR124" s="7"/>
      <c r="BS124" s="7"/>
      <c r="BT124" s="7"/>
      <c r="BU124" s="7"/>
      <c r="BV124" s="7"/>
      <c r="BW124" s="7"/>
      <c r="BX124" s="7"/>
      <c r="BY124" s="7"/>
      <c r="BZ124" s="7"/>
      <c r="CA124" s="7"/>
      <c r="CB124" s="7"/>
      <c r="CC124" s="64"/>
      <c r="CD124" s="66"/>
      <c r="CE124" s="7"/>
      <c r="CF124" s="7"/>
      <c r="CG124" s="7"/>
      <c r="CH124" s="7"/>
      <c r="CJ124" s="66">
        <f>SWITCH(CD124,"F/F",SWITCH(BL124,0.5,$L$16-1,1,$L$16,2,$L$16+1,4,$L$16+2,$L$16+BL124/8+2),"F/M",SWITCH(BL124,0.5,$L$16-2,1,$L$16-1,2,$L$16,4,$L$16+1,$L$16+BL124/8+1),"F/D",SWITCH(BL124,0.5,$L$16-3,1,$L$16-2,2,$L$16-1,4,$L$16,$L$16+BL124/8),"M/F",SWITCH(BL124,0.5,$L$22,1,$L$22+1,$L$22+BL124),"M/M",SWITCH(BL124,0.5,$L$22-1,1,$L$22,$L$22+BL124-1),"M/D",SWITCH(BL124,0.5,$L$22-2,1,$L$22-1,$L$22+BL124-2),"M/MD",SWITCH(BL124,0.5,$L$22-3,1,$L$22-2,2,$L$22-1,$L$22+BL124/2-2),"F/F HT",SWITCH(BL124,0.5,$L$28-1,1,$L$28,2,$L$28+1,4,$L$28+2,$L$28+BL124/8+2),"F/M HT",SWITCH(BL124,0.5,$L$28-2,1,$L$28-1,2,$L$28,4,$L$28+1,$L$28+BL124/8+1),"F/D HT",SWITCH(BL124,0.5,$L$28-3,1,$L$28-2,2,$L$28-1,4,$L$28,$L$28+BL124/8),"M/F HT",SWITCH(BL124,0.5,$L$28-1,1,$L$28,$L$28+BL124/2),"M/M HT",SWITCH(BL124,0.5,$L$28-2,1,$L$28-1,$L$28+BL124/2-1),"M/D HT",SWITCH(BL124,0.5,$L$28-3,1,$L$28-2,$L$28+BL124/2-2),"M/MD HT",SWITCH(BL124,0.5,$L$28-4,1,$L$28-3,2,$L$28-2,$L$28+BL124/4-2),"")+(SWITCH(CM124,"A",4,"B",$BF$64,"C","","D",3,"E",1,"G",4,"H",1,"L",0,"M",$AD$92,"S",$BF$66,"T",$AD$132,"U",3,"V",2,"R",1,"")+SWITCH(CN124,"A",4,"B",$BF$64,"C","","D",3,"E",1,"G",4,"H",1,"L",0,"M",$AD$92,"S",$BF$66,"T",$AD$132,"U",3,"V",2,"R",1,"")+SWITCH(CO124,"A",4,"B",$BF$64,"C","","D",3,"E",1,"G",4,"H",1,"L",0,"M",$AD$92,"S",$BF$66,"T",$AD$132,"U",3,"V",2,"R",1,""))</f>
        <v>0</v>
      </c>
      <c r="CK124" s="7"/>
      <c r="CL124" s="67"/>
      <c r="CM124" s="68"/>
      <c r="CN124" s="69"/>
      <c r="CO124" s="69"/>
      <c r="CP124" s="68"/>
    </row>
    <row r="125" ht="8.25" customHeight="1">
      <c r="A125" s="1"/>
      <c r="B125" s="1"/>
      <c r="C125" s="1"/>
      <c r="E125" s="159"/>
      <c r="F125" s="14"/>
      <c r="G125" s="14"/>
      <c r="H125" s="60"/>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62"/>
      <c r="AG125" s="40"/>
      <c r="AH125" s="157"/>
      <c r="AI125" s="14"/>
      <c r="AJ125" s="14"/>
      <c r="AK125" s="165"/>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66"/>
      <c r="BJ125" s="40"/>
      <c r="BK125" s="47"/>
      <c r="BL125" s="14"/>
      <c r="BM125" s="14"/>
      <c r="BN125" s="64"/>
      <c r="BO125" s="14"/>
      <c r="BP125" s="14"/>
      <c r="BQ125" s="14"/>
      <c r="BR125" s="14"/>
      <c r="BS125" s="14"/>
      <c r="BT125" s="14"/>
      <c r="BU125" s="14"/>
      <c r="BV125" s="14"/>
      <c r="BW125" s="14"/>
      <c r="BX125" s="14"/>
      <c r="BY125" s="14"/>
      <c r="BZ125" s="14"/>
      <c r="CA125" s="14"/>
      <c r="CB125" s="14"/>
      <c r="CC125" s="64"/>
      <c r="CJ125" s="14"/>
      <c r="CK125" s="14"/>
      <c r="CL125" s="67"/>
    </row>
    <row r="126" ht="8.25" customHeight="1">
      <c r="A126" s="1"/>
      <c r="B126" s="1"/>
      <c r="C126" s="1"/>
      <c r="D126" s="177"/>
      <c r="E126" s="159"/>
      <c r="F126" s="178"/>
      <c r="H126" s="60"/>
      <c r="I126" s="180"/>
      <c r="AD126" s="191"/>
      <c r="AF126" s="162"/>
      <c r="AG126" s="40"/>
      <c r="AH126" s="157"/>
      <c r="AI126" s="194">
        <v>-1.0</v>
      </c>
      <c r="AK126" s="165"/>
      <c r="AL126" s="171" t="s">
        <v>155</v>
      </c>
      <c r="BG126" s="172"/>
      <c r="BI126" s="166"/>
      <c r="BJ126" s="40"/>
      <c r="BK126" s="47"/>
      <c r="BL126" s="75"/>
      <c r="BM126" s="7"/>
      <c r="BN126" s="64"/>
      <c r="BO126" s="76"/>
      <c r="BP126" s="7"/>
      <c r="BQ126" s="7"/>
      <c r="BR126" s="7"/>
      <c r="BS126" s="7"/>
      <c r="BT126" s="7"/>
      <c r="BU126" s="7"/>
      <c r="BV126" s="7"/>
      <c r="BW126" s="7"/>
      <c r="BX126" s="7"/>
      <c r="BY126" s="7"/>
      <c r="BZ126" s="7"/>
      <c r="CA126" s="7"/>
      <c r="CB126" s="7"/>
      <c r="CC126" s="64"/>
      <c r="CD126" s="75"/>
      <c r="CE126" s="7"/>
      <c r="CF126" s="7"/>
      <c r="CG126" s="7"/>
      <c r="CH126" s="7"/>
      <c r="CJ126" s="66">
        <f>SWITCH(CD126,"F/F",SWITCH(BL126,0.5,$L$16-1,1,$L$16,2,$L$16+1,4,$L$16+2,$L$16+BL126/8+2),"F/M",SWITCH(BL126,0.5,$L$16-2,1,$L$16-1,2,$L$16,4,$L$16+1,$L$16+BL126/8+1),"F/D",SWITCH(BL126,0.5,$L$16-3,1,$L$16-2,2,$L$16-1,4,$L$16,$L$16+BL126/8),"M/F",SWITCH(BL126,0.5,$L$22,1,$L$22+1,$L$22+BL126),"M/M",SWITCH(BL126,0.5,$L$22-1,1,$L$22,$L$22+BL126-1),"M/D",SWITCH(BL126,0.5,$L$22-2,1,$L$22-1,$L$22+BL126-2),"M/MD",SWITCH(BL126,0.5,$L$22-3,1,$L$22-2,2,$L$22-1,$L$22+BL126/2-2),"F/F HT",SWITCH(BL126,0.5,$L$28-1,1,$L$28,2,$L$28+1,4,$L$28+2,$L$28+BL126/8+2),"F/M HT",SWITCH(BL126,0.5,$L$28-2,1,$L$28-1,2,$L$28,4,$L$28+1,$L$28+BL126/8+1),"F/D HT",SWITCH(BL126,0.5,$L$28-3,1,$L$28-2,2,$L$28-1,4,$L$28,$L$28+BL126/8),"M/F HT",SWITCH(BL126,0.5,$L$28-1,1,$L$28,$L$28+BL126/2),"M/M HT",SWITCH(BL126,0.5,$L$28-2,1,$L$28-1,$L$28+BL126/2-1),"M/D HT",SWITCH(BL126,0.5,$L$28-3,1,$L$28-2,$L$28+BL126/2-2),"M/MD HT",SWITCH(BL126,0.5,$L$28-4,1,$L$28-3,2,$L$28-2,$L$28+BL126/4-2),"")+(SWITCH(CM126,"A",4,"B",$BF$64,"C","","D",3,"E",1,"G",4,"H",1,"L",0,"M",$AD$92,"S",$BF$66,"T",$AD$132,"U",3,"V",2,"R",1,"")+SWITCH(CN126,"A",4,"B",$BF$64,"C","","D",3,"E",1,"G",4,"H",1,"L",0,"M",$AD$92,"S",$BF$66,"T",$AD$132,"U",3,"V",2,"R",1,"")+SWITCH(CO126,"A",4,"B",$BF$64,"C","","D",3,"E",1,"G",4,"H",1,"L",0,"M",$AD$92,"S",$BF$66,"T",$AD$132,"U",3,"V",2,"R",1,""))</f>
        <v>0</v>
      </c>
      <c r="CK126" s="7"/>
      <c r="CL126" s="67"/>
      <c r="CM126" s="68"/>
      <c r="CN126" s="69"/>
      <c r="CO126" s="69"/>
      <c r="CP126" s="68"/>
    </row>
    <row r="127" ht="8.25" customHeight="1">
      <c r="A127" s="1"/>
      <c r="B127" s="1"/>
      <c r="C127" s="1"/>
      <c r="E127" s="159"/>
      <c r="F127" s="14"/>
      <c r="G127" s="14"/>
      <c r="H127" s="60"/>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62"/>
      <c r="AG127" s="40"/>
      <c r="AH127" s="157"/>
      <c r="AI127" s="14"/>
      <c r="AJ127" s="14"/>
      <c r="AK127" s="165"/>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66"/>
      <c r="BJ127" s="40"/>
      <c r="BK127" s="47"/>
      <c r="BL127" s="14"/>
      <c r="BM127" s="14"/>
      <c r="BN127" s="64"/>
      <c r="BO127" s="14"/>
      <c r="BP127" s="14"/>
      <c r="BQ127" s="14"/>
      <c r="BR127" s="14"/>
      <c r="BS127" s="14"/>
      <c r="BT127" s="14"/>
      <c r="BU127" s="14"/>
      <c r="BV127" s="14"/>
      <c r="BW127" s="14"/>
      <c r="BX127" s="14"/>
      <c r="BY127" s="14"/>
      <c r="BZ127" s="14"/>
      <c r="CA127" s="14"/>
      <c r="CB127" s="14"/>
      <c r="CC127" s="64"/>
      <c r="CJ127" s="14"/>
      <c r="CK127" s="14"/>
      <c r="CL127" s="67"/>
    </row>
    <row r="128" ht="8.25" customHeight="1">
      <c r="A128" s="1"/>
      <c r="B128" s="1"/>
      <c r="C128" s="1"/>
      <c r="D128" s="177"/>
      <c r="E128" s="159"/>
      <c r="F128" s="178"/>
      <c r="H128" s="60"/>
      <c r="I128" s="180"/>
      <c r="AD128" s="195"/>
      <c r="AF128" s="162"/>
      <c r="AG128" s="40"/>
      <c r="AH128" s="157"/>
      <c r="AI128" s="194">
        <v>-1.0</v>
      </c>
      <c r="AK128" s="165"/>
      <c r="AL128" s="171" t="s">
        <v>156</v>
      </c>
      <c r="BI128" s="166"/>
      <c r="BJ128" s="40"/>
      <c r="BK128" s="47"/>
      <c r="BL128" s="75"/>
      <c r="BM128" s="7"/>
      <c r="BN128" s="64"/>
      <c r="BO128" s="76"/>
      <c r="BP128" s="7"/>
      <c r="BQ128" s="7"/>
      <c r="BR128" s="7"/>
      <c r="BS128" s="7"/>
      <c r="BT128" s="7"/>
      <c r="BU128" s="7"/>
      <c r="BV128" s="7"/>
      <c r="BW128" s="7"/>
      <c r="BX128" s="7"/>
      <c r="BY128" s="7"/>
      <c r="BZ128" s="7"/>
      <c r="CA128" s="7"/>
      <c r="CB128" s="7"/>
      <c r="CC128" s="64"/>
      <c r="CD128" s="75"/>
      <c r="CE128" s="7"/>
      <c r="CF128" s="7"/>
      <c r="CG128" s="7"/>
      <c r="CH128" s="7"/>
      <c r="CJ128" s="66">
        <f>SWITCH(CD128,"F/F",SWITCH(BL128,0.5,$L$16-1,1,$L$16,2,$L$16+1,4,$L$16+2,$L$16+BL128/8+2),"F/M",SWITCH(BL128,0.5,$L$16-2,1,$L$16-1,2,$L$16,4,$L$16+1,$L$16+BL128/8+1),"F/D",SWITCH(BL128,0.5,$L$16-3,1,$L$16-2,2,$L$16-1,4,$L$16,$L$16+BL128/8),"M/F",SWITCH(BL128,0.5,$L$22,1,$L$22+1,$L$22+BL128),"M/M",SWITCH(BL128,0.5,$L$22-1,1,$L$22,$L$22+BL128-1),"M/D",SWITCH(BL128,0.5,$L$22-2,1,$L$22-1,$L$22+BL128-2),"M/MD",SWITCH(BL128,0.5,$L$22-3,1,$L$22-2,2,$L$22-1,$L$22+BL128/2-2),"F/F HT",SWITCH(BL128,0.5,$L$28-1,1,$L$28,2,$L$28+1,4,$L$28+2,$L$28+BL128/8+2),"F/M HT",SWITCH(BL128,0.5,$L$28-2,1,$L$28-1,2,$L$28,4,$L$28+1,$L$28+BL128/8+1),"F/D HT",SWITCH(BL128,0.5,$L$28-3,1,$L$28-2,2,$L$28-1,4,$L$28,$L$28+BL128/8),"M/F HT",SWITCH(BL128,0.5,$L$28-1,1,$L$28,$L$28+BL128/2),"M/M HT",SWITCH(BL128,0.5,$L$28-2,1,$L$28-1,$L$28+BL128/2-1),"M/D HT",SWITCH(BL128,0.5,$L$28-3,1,$L$28-2,$L$28+BL128/2-2),"M/MD HT",SWITCH(BL128,0.5,$L$28-4,1,$L$28-3,2,$L$28-2,$L$28+BL128/4-2),"")+(SWITCH(CM128,"A",4,"B",$BF$64,"C","","D",3,"E",1,"G",4,"H",1,"L",0,"M",$AD$92,"S",$BF$66,"T",$AD$132,"U",3,"V",2,"R",1,"")+SWITCH(CN128,"A",4,"B",$BF$64,"C","","D",3,"E",1,"G",4,"H",1,"L",0,"M",$AD$92,"S",$BF$66,"T",$AD$132,"U",3,"V",2,"R",1,"")+SWITCH(CO128,"A",4,"B",$BF$64,"C","","D",3,"E",1,"G",4,"H",1,"L",0,"M",$AD$92,"S",$BF$66,"T",$AD$132,"U",3,"V",2,"R",1,""))</f>
        <v>0</v>
      </c>
      <c r="CK128" s="7"/>
      <c r="CL128" s="67"/>
      <c r="CM128" s="68"/>
      <c r="CN128" s="69"/>
      <c r="CO128" s="69"/>
      <c r="CP128" s="68"/>
    </row>
    <row r="129" ht="8.25" customHeight="1">
      <c r="A129" s="1"/>
      <c r="B129" s="1"/>
      <c r="C129" s="1"/>
      <c r="E129" s="159"/>
      <c r="F129" s="14"/>
      <c r="G129" s="14"/>
      <c r="H129" s="60"/>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62"/>
      <c r="AG129" s="40"/>
      <c r="AH129" s="157"/>
      <c r="AI129" s="14"/>
      <c r="AJ129" s="14"/>
      <c r="AK129" s="165"/>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66"/>
      <c r="BJ129" s="40"/>
      <c r="BK129" s="47"/>
      <c r="BL129" s="14"/>
      <c r="BM129" s="14"/>
      <c r="BN129" s="64"/>
      <c r="BO129" s="14"/>
      <c r="BP129" s="14"/>
      <c r="BQ129" s="14"/>
      <c r="BR129" s="14"/>
      <c r="BS129" s="14"/>
      <c r="BT129" s="14"/>
      <c r="BU129" s="14"/>
      <c r="BV129" s="14"/>
      <c r="BW129" s="14"/>
      <c r="BX129" s="14"/>
      <c r="BY129" s="14"/>
      <c r="BZ129" s="14"/>
      <c r="CA129" s="14"/>
      <c r="CB129" s="14"/>
      <c r="CC129" s="64"/>
      <c r="CJ129" s="14"/>
      <c r="CK129" s="14"/>
      <c r="CL129" s="67"/>
    </row>
    <row r="130" ht="8.25" customHeight="1">
      <c r="A130" s="1"/>
      <c r="B130" s="1"/>
      <c r="C130" s="1"/>
      <c r="D130" s="177"/>
      <c r="E130" s="159"/>
      <c r="F130" s="178"/>
      <c r="H130" s="60"/>
      <c r="I130" s="180"/>
      <c r="AD130" s="174"/>
      <c r="AF130" s="162"/>
      <c r="AG130" s="40"/>
      <c r="AH130" s="157"/>
      <c r="AI130" s="194">
        <v>-1.0</v>
      </c>
      <c r="AK130" s="165"/>
      <c r="AL130" s="171" t="s">
        <v>157</v>
      </c>
      <c r="BI130" s="166"/>
      <c r="BJ130" s="40"/>
      <c r="BK130" s="47"/>
      <c r="BL130" s="75"/>
      <c r="BM130" s="7"/>
      <c r="BN130" s="64"/>
      <c r="BO130" s="76"/>
      <c r="BP130" s="7"/>
      <c r="BQ130" s="7"/>
      <c r="BR130" s="7"/>
      <c r="BS130" s="7"/>
      <c r="BT130" s="7"/>
      <c r="BU130" s="7"/>
      <c r="BV130" s="7"/>
      <c r="BW130" s="7"/>
      <c r="BX130" s="7"/>
      <c r="BY130" s="7"/>
      <c r="BZ130" s="7"/>
      <c r="CA130" s="7"/>
      <c r="CB130" s="7"/>
      <c r="CC130" s="64"/>
      <c r="CD130" s="75"/>
      <c r="CE130" s="7"/>
      <c r="CF130" s="7"/>
      <c r="CG130" s="7"/>
      <c r="CH130" s="7"/>
      <c r="CJ130" s="66">
        <f>SWITCH(CD130,"F/F",SWITCH(BL130,0.5,$L$16-1,1,$L$16,2,$L$16+1,4,$L$16+2,$L$16+BL130/8+2),"F/M",SWITCH(BL130,0.5,$L$16-2,1,$L$16-1,2,$L$16,4,$L$16+1,$L$16+BL130/8+1),"F/D",SWITCH(BL130,0.5,$L$16-3,1,$L$16-2,2,$L$16-1,4,$L$16,$L$16+BL130/8),"M/F",SWITCH(BL130,0.5,$L$22,1,$L$22+1,$L$22+BL130),"M/M",SWITCH(BL130,0.5,$L$22-1,1,$L$22,$L$22+BL130-1),"M/D",SWITCH(BL130,0.5,$L$22-2,1,$L$22-1,$L$22+BL130-2),"M/MD",SWITCH(BL130,0.5,$L$22-3,1,$L$22-2,2,$L$22-1,$L$22+BL130/2-2),"F/F HT",SWITCH(BL130,0.5,$L$28-1,1,$L$28,2,$L$28+1,4,$L$28+2,$L$28+BL130/8+2),"F/M HT",SWITCH(BL130,0.5,$L$28-2,1,$L$28-1,2,$L$28,4,$L$28+1,$L$28+BL130/8+1),"F/D HT",SWITCH(BL130,0.5,$L$28-3,1,$L$28-2,2,$L$28-1,4,$L$28,$L$28+BL130/8),"M/F HT",SWITCH(BL130,0.5,$L$28-1,1,$L$28,$L$28+BL130/2),"M/M HT",SWITCH(BL130,0.5,$L$28-2,1,$L$28-1,$L$28+BL130/2-1),"M/D HT",SWITCH(BL130,0.5,$L$28-3,1,$L$28-2,$L$28+BL130/2-2),"M/MD HT",SWITCH(BL130,0.5,$L$28-4,1,$L$28-3,2,$L$28-2,$L$28+BL130/4-2),"")+(SWITCH(CM130,"A",4,"B",$BF$64,"C","","D",3,"E",1,"G",4,"H",1,"L",0,"M",$AD$92,"S",$BF$66,"T",$AD$132,"U",3,"V",2,"R",1,"")+SWITCH(CN130,"A",4,"B",$BF$64,"C","","D",3,"E",1,"G",4,"H",1,"L",0,"M",$AD$92,"S",$BF$66,"T",$AD$132,"U",3,"V",2,"R",1,"")+SWITCH(CO130,"A",4,"B",$BF$64,"C","","D",3,"E",1,"G",4,"H",1,"L",0,"M",$AD$92,"S",$BF$66,"T",$AD$132,"U",3,"V",2,"R",1,""))</f>
        <v>0</v>
      </c>
      <c r="CK130" s="7"/>
      <c r="CL130" s="67"/>
      <c r="CM130" s="68"/>
      <c r="CN130" s="69"/>
      <c r="CO130" s="69"/>
      <c r="CP130" s="68"/>
    </row>
    <row r="131" ht="8.25" customHeight="1">
      <c r="A131" s="1"/>
      <c r="B131" s="1"/>
      <c r="C131" s="1"/>
      <c r="E131" s="159"/>
      <c r="F131" s="14"/>
      <c r="G131" s="14"/>
      <c r="H131" s="60"/>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62"/>
      <c r="AG131" s="40"/>
      <c r="AH131" s="157"/>
      <c r="AI131" s="14"/>
      <c r="AJ131" s="14"/>
      <c r="AK131" s="165"/>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66"/>
      <c r="BJ131" s="40"/>
      <c r="BK131" s="47"/>
      <c r="BL131" s="14"/>
      <c r="BM131" s="14"/>
      <c r="BN131" s="64"/>
      <c r="BO131" s="14"/>
      <c r="BP131" s="14"/>
      <c r="BQ131" s="14"/>
      <c r="BR131" s="14"/>
      <c r="BS131" s="14"/>
      <c r="BT131" s="14"/>
      <c r="BU131" s="14"/>
      <c r="BV131" s="14"/>
      <c r="BW131" s="14"/>
      <c r="BX131" s="14"/>
      <c r="BY131" s="14"/>
      <c r="BZ131" s="14"/>
      <c r="CA131" s="14"/>
      <c r="CB131" s="14"/>
      <c r="CC131" s="64"/>
      <c r="CJ131" s="14"/>
      <c r="CK131" s="14"/>
      <c r="CL131" s="67"/>
    </row>
    <row r="132" ht="8.25" customHeight="1">
      <c r="A132" s="1"/>
      <c r="B132" s="1"/>
      <c r="C132" s="1"/>
      <c r="D132" s="177"/>
      <c r="E132" s="159"/>
      <c r="F132" s="178"/>
      <c r="H132" s="60"/>
      <c r="I132" s="193"/>
      <c r="AD132" s="191"/>
      <c r="AF132" s="162"/>
      <c r="AG132" s="40"/>
      <c r="AH132" s="157"/>
      <c r="AI132" s="194">
        <v>-1.0</v>
      </c>
      <c r="AK132" s="165"/>
      <c r="AL132" s="171" t="s">
        <v>158</v>
      </c>
      <c r="BI132" s="166"/>
      <c r="BJ132" s="40"/>
      <c r="BK132" s="47"/>
      <c r="BL132" s="75"/>
      <c r="BM132" s="7"/>
      <c r="BN132" s="64"/>
      <c r="BO132" s="76"/>
      <c r="BP132" s="7"/>
      <c r="BQ132" s="7"/>
      <c r="BR132" s="7"/>
      <c r="BS132" s="7"/>
      <c r="BT132" s="7"/>
      <c r="BU132" s="7"/>
      <c r="BV132" s="7"/>
      <c r="BW132" s="7"/>
      <c r="BX132" s="7"/>
      <c r="BY132" s="7"/>
      <c r="BZ132" s="7"/>
      <c r="CA132" s="7"/>
      <c r="CB132" s="7"/>
      <c r="CC132" s="64"/>
      <c r="CD132" s="75"/>
      <c r="CE132" s="7"/>
      <c r="CF132" s="7"/>
      <c r="CG132" s="7"/>
      <c r="CH132" s="7"/>
      <c r="CJ132" s="66">
        <f>SWITCH(CD132,"F/F",SWITCH(BL132,0.5,$L$16-1,1,$L$16,2,$L$16+1,4,$L$16+2,$L$16+BL132/8+2),"F/M",SWITCH(BL132,0.5,$L$16-2,1,$L$16-1,2,$L$16,4,$L$16+1,$L$16+BL132/8+1),"F/D",SWITCH(BL132,0.5,$L$16-3,1,$L$16-2,2,$L$16-1,4,$L$16,$L$16+BL132/8),"M/F",SWITCH(BL132,0.5,$L$22,1,$L$22+1,$L$22+BL132),"M/M",SWITCH(BL132,0.5,$L$22-1,1,$L$22,$L$22+BL132-1),"M/D",SWITCH(BL132,0.5,$L$22-2,1,$L$22-1,$L$22+BL132-2),"M/MD",SWITCH(BL132,0.5,$L$22-3,1,$L$22-2,2,$L$22-1,$L$22+BL132/2-2),"F/F HT",SWITCH(BL132,0.5,$L$28-1,1,$L$28,2,$L$28+1,4,$L$28+2,$L$28+BL132/8+2),"F/M HT",SWITCH(BL132,0.5,$L$28-2,1,$L$28-1,2,$L$28,4,$L$28+1,$L$28+BL132/8+1),"F/D HT",SWITCH(BL132,0.5,$L$28-3,1,$L$28-2,2,$L$28-1,4,$L$28,$L$28+BL132/8),"M/F HT",SWITCH(BL132,0.5,$L$28-1,1,$L$28,$L$28+BL132/2),"M/M HT",SWITCH(BL132,0.5,$L$28-2,1,$L$28-1,$L$28+BL132/2-1),"M/D HT",SWITCH(BL132,0.5,$L$28-3,1,$L$28-2,$L$28+BL132/2-2),"M/MD HT",SWITCH(BL132,0.5,$L$28-4,1,$L$28-3,2,$L$28-2,$L$28+BL132/4-2),"")+(SWITCH(CM132,"A",4,"B",$BF$64,"C","","D",3,"E",1,"G",4,"H",1,"L",0,"M",$AD$92,"S",$BF$66,"T",$AD$132,"U",3,"V",2,"R",1,"")+SWITCH(CN132,"A",4,"B",$BF$64,"C","","D",3,"E",1,"G",4,"H",1,"L",0,"M",$AD$92,"S",$BF$66,"T",$AD$132,"U",3,"V",2,"R",1,"")+SWITCH(CO132,"A",4,"B",$BF$64,"C","","D",3,"E",1,"G",4,"H",1,"L",0,"M",$AD$92,"S",$BF$66,"T",$AD$132,"U",3,"V",2,"R",1,""))</f>
        <v>0</v>
      </c>
      <c r="CK132" s="7"/>
      <c r="CL132" s="67"/>
      <c r="CM132" s="68"/>
      <c r="CN132" s="69"/>
      <c r="CO132" s="69"/>
      <c r="CP132" s="68"/>
    </row>
    <row r="133" ht="8.25" customHeight="1">
      <c r="A133" s="1"/>
      <c r="B133" s="1"/>
      <c r="C133" s="1"/>
      <c r="E133" s="159"/>
      <c r="F133" s="14"/>
      <c r="G133" s="14"/>
      <c r="H133" s="60"/>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62"/>
      <c r="AG133" s="40"/>
      <c r="AH133" s="157"/>
      <c r="AI133" s="14"/>
      <c r="AJ133" s="14"/>
      <c r="AK133" s="165"/>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66"/>
      <c r="BJ133" s="40"/>
      <c r="BK133" s="47"/>
      <c r="BL133" s="14"/>
      <c r="BM133" s="14"/>
      <c r="BN133" s="64"/>
      <c r="BO133" s="14"/>
      <c r="BP133" s="14"/>
      <c r="BQ133" s="14"/>
      <c r="BR133" s="14"/>
      <c r="BS133" s="14"/>
      <c r="BT133" s="14"/>
      <c r="BU133" s="14"/>
      <c r="BV133" s="14"/>
      <c r="BW133" s="14"/>
      <c r="BX133" s="14"/>
      <c r="BY133" s="14"/>
      <c r="BZ133" s="14"/>
      <c r="CA133" s="14"/>
      <c r="CB133" s="14"/>
      <c r="CC133" s="64"/>
      <c r="CJ133" s="14"/>
      <c r="CK133" s="14"/>
      <c r="CL133" s="67"/>
    </row>
    <row r="134" ht="8.25" customHeight="1">
      <c r="A134" s="1"/>
      <c r="B134" s="1"/>
      <c r="C134" s="1"/>
      <c r="D134" s="177"/>
      <c r="E134" s="159"/>
      <c r="F134" s="178"/>
      <c r="H134" s="60"/>
      <c r="I134" s="193"/>
      <c r="AD134" s="191"/>
      <c r="AF134" s="162"/>
      <c r="AG134" s="40"/>
      <c r="AH134" s="157"/>
      <c r="AI134" s="194">
        <v>-1.0</v>
      </c>
      <c r="AK134" s="165"/>
      <c r="AL134" s="171" t="s">
        <v>159</v>
      </c>
      <c r="BI134" s="166"/>
      <c r="BJ134" s="40"/>
      <c r="BK134" s="47"/>
      <c r="BL134" s="75"/>
      <c r="BM134" s="7"/>
      <c r="BN134" s="64"/>
      <c r="BO134" s="76"/>
      <c r="BP134" s="7"/>
      <c r="BQ134" s="7"/>
      <c r="BR134" s="7"/>
      <c r="BS134" s="7"/>
      <c r="BT134" s="7"/>
      <c r="BU134" s="7"/>
      <c r="BV134" s="7"/>
      <c r="BW134" s="7"/>
      <c r="BX134" s="7"/>
      <c r="BY134" s="7"/>
      <c r="BZ134" s="7"/>
      <c r="CA134" s="7"/>
      <c r="CB134" s="7"/>
      <c r="CC134" s="64"/>
      <c r="CD134" s="66"/>
      <c r="CE134" s="7"/>
      <c r="CF134" s="7"/>
      <c r="CG134" s="7"/>
      <c r="CH134" s="7"/>
      <c r="CJ134" s="66">
        <f>SWITCH(CD134,"F/F",SWITCH(BL134,0.5,$L$16-1,1,$L$16,2,$L$16+1,4,$L$16+2,$L$16+BL134/8+2),"F/M",SWITCH(BL134,0.5,$L$16-2,1,$L$16-1,2,$L$16,4,$L$16+1,$L$16+BL134/8+1),"F/D",SWITCH(BL134,0.5,$L$16-3,1,$L$16-2,2,$L$16-1,4,$L$16,$L$16+BL134/8),"M/F",SWITCH(BL134,0.5,$L$22,1,$L$22+1,$L$22+BL134),"M/M",SWITCH(BL134,0.5,$L$22-1,1,$L$22,$L$22+BL134-1),"M/D",SWITCH(BL134,0.5,$L$22-2,1,$L$22-1,$L$22+BL134-2),"M/MD",SWITCH(BL134,0.5,$L$22-3,1,$L$22-2,2,$L$22-1,$L$22+BL134/2-2),"F/F HT",SWITCH(BL134,0.5,$L$28-1,1,$L$28,2,$L$28+1,4,$L$28+2,$L$28+BL134/8+2),"F/M HT",SWITCH(BL134,0.5,$L$28-2,1,$L$28-1,2,$L$28,4,$L$28+1,$L$28+BL134/8+1),"F/D HT",SWITCH(BL134,0.5,$L$28-3,1,$L$28-2,2,$L$28-1,4,$L$28,$L$28+BL134/8),"M/F HT",SWITCH(BL134,0.5,$L$28-1,1,$L$28,$L$28+BL134/2),"M/M HT",SWITCH(BL134,0.5,$L$28-2,1,$L$28-1,$L$28+BL134/2-1),"M/D HT",SWITCH(BL134,0.5,$L$28-3,1,$L$28-2,$L$28+BL134/2-2),"M/MD HT",SWITCH(BL134,0.5,$L$28-4,1,$L$28-3,2,$L$28-2,$L$28+BL134/4-2),"")+(SWITCH(CM134,"A",4,"B",$BF$64,"C","","D",3,"E",1,"G",4,"H",1,"L",0,"M",$AD$92,"S",$BF$66,"T",$AD$132,"U",3,"V",2,"R",1,"")+SWITCH(CN134,"A",4,"B",$BF$64,"C","","D",3,"E",1,"G",4,"H",1,"L",0,"M",$AD$92,"S",$BF$66,"T",$AD$132,"U",3,"V",2,"R",1,"")+SWITCH(CO134,"A",4,"B",$BF$64,"C","","D",3,"E",1,"G",4,"H",1,"L",0,"M",$AD$92,"S",$BF$66,"T",$AD$132,"U",3,"V",2,"R",1,""))</f>
        <v>0</v>
      </c>
      <c r="CK134" s="7"/>
      <c r="CL134" s="67"/>
      <c r="CM134" s="68"/>
      <c r="CN134" s="69"/>
      <c r="CO134" s="69"/>
      <c r="CP134" s="68"/>
    </row>
    <row r="135" ht="8.25" customHeight="1">
      <c r="A135" s="1"/>
      <c r="B135" s="1"/>
      <c r="C135" s="1"/>
      <c r="E135" s="196"/>
      <c r="F135" s="14"/>
      <c r="G135" s="14"/>
      <c r="H135" s="197"/>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62"/>
      <c r="AG135" s="40"/>
      <c r="AH135" s="157"/>
      <c r="AI135" s="14"/>
      <c r="AJ135" s="14"/>
      <c r="AK135" s="165"/>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66"/>
      <c r="BJ135" s="40"/>
      <c r="BK135" s="47"/>
      <c r="BL135" s="14"/>
      <c r="BM135" s="14"/>
      <c r="BN135" s="64"/>
      <c r="BO135" s="14"/>
      <c r="BP135" s="14"/>
      <c r="BQ135" s="14"/>
      <c r="BR135" s="14"/>
      <c r="BS135" s="14"/>
      <c r="BT135" s="14"/>
      <c r="BU135" s="14"/>
      <c r="BV135" s="14"/>
      <c r="BW135" s="14"/>
      <c r="BX135" s="14"/>
      <c r="BY135" s="14"/>
      <c r="BZ135" s="14"/>
      <c r="CA135" s="14"/>
      <c r="CB135" s="14"/>
      <c r="CC135" s="64"/>
      <c r="CJ135" s="14"/>
      <c r="CK135" s="14"/>
      <c r="CL135" s="198"/>
    </row>
    <row r="136" ht="8.25" customHeight="1">
      <c r="A136" s="1"/>
      <c r="B136" s="1"/>
      <c r="C136" s="1"/>
      <c r="D136" s="1"/>
      <c r="E136" s="1"/>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199"/>
      <c r="AG136" s="40"/>
      <c r="AH136" s="40"/>
      <c r="AI136" s="27"/>
      <c r="AJ136" s="27"/>
      <c r="AK136" s="40"/>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199"/>
      <c r="BJ136" s="40"/>
      <c r="BK136" s="40"/>
      <c r="BL136" s="27"/>
      <c r="BM136" s="27"/>
      <c r="BN136" s="40"/>
      <c r="BO136" s="27"/>
      <c r="BP136" s="27"/>
      <c r="BQ136" s="27"/>
      <c r="BR136" s="27"/>
      <c r="BS136" s="27"/>
      <c r="BT136" s="27"/>
      <c r="BU136" s="27"/>
      <c r="BV136" s="27"/>
      <c r="BW136" s="27"/>
      <c r="BX136" s="27"/>
      <c r="BY136" s="27"/>
      <c r="BZ136" s="27"/>
      <c r="CA136" s="200"/>
      <c r="CB136" s="200"/>
      <c r="CC136" s="200"/>
      <c r="CD136" s="200"/>
      <c r="CE136" s="200"/>
      <c r="CF136" s="200"/>
      <c r="CG136" s="200"/>
      <c r="CH136" s="200"/>
      <c r="CI136" s="200"/>
      <c r="CJ136" s="201"/>
      <c r="CK136" s="202"/>
      <c r="CL136" s="203"/>
      <c r="CM136" s="1"/>
      <c r="CN136" s="1"/>
      <c r="CO136" s="1"/>
      <c r="CP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CJ137" s="204"/>
      <c r="CK137" s="205" t="s">
        <v>160</v>
      </c>
      <c r="CL137" s="1"/>
      <c r="CM137" s="1"/>
      <c r="CN137" s="1"/>
      <c r="CO137" s="1"/>
      <c r="CP137" s="1"/>
    </row>
    <row r="138" ht="8.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CL138" s="1"/>
      <c r="CM138" s="1"/>
      <c r="CN138" s="1"/>
      <c r="CO138" s="1"/>
      <c r="CP138" s="1"/>
    </row>
    <row r="139" ht="8.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L139" s="1"/>
      <c r="CM139" s="1"/>
      <c r="CN139" s="1"/>
      <c r="CO139" s="1"/>
      <c r="CP139" s="1"/>
    </row>
    <row r="140" ht="8.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L140" s="1"/>
      <c r="CM140" s="1"/>
      <c r="CN140" s="1"/>
      <c r="CO140" s="1"/>
      <c r="CP140" s="1"/>
    </row>
    <row r="141" ht="8.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L141" s="1"/>
      <c r="CM141" s="1"/>
      <c r="CN141" s="1"/>
      <c r="CO141" s="1"/>
      <c r="CP141" s="1"/>
    </row>
    <row r="142" ht="8.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row>
    <row r="143" ht="8.25" customHeight="1">
      <c r="A143" s="1"/>
      <c r="B143" s="1"/>
      <c r="C143" s="1"/>
      <c r="D143" s="1"/>
      <c r="E143" s="206"/>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7"/>
      <c r="AH143" s="207"/>
      <c r="AI143" s="207"/>
      <c r="AJ143" s="207"/>
      <c r="AK143" s="207"/>
      <c r="AL143" s="207"/>
      <c r="AM143" s="207"/>
      <c r="AN143" s="207"/>
      <c r="AO143" s="207"/>
      <c r="AP143" s="207"/>
      <c r="AQ143" s="207"/>
      <c r="AR143" s="207"/>
      <c r="AS143" s="207"/>
      <c r="AT143" s="207"/>
      <c r="AU143" s="207"/>
      <c r="AV143" s="207"/>
      <c r="AW143" s="207"/>
      <c r="AX143" s="207"/>
      <c r="AY143" s="207"/>
      <c r="AZ143" s="207"/>
      <c r="BA143" s="207"/>
      <c r="BB143" s="207"/>
      <c r="BC143" s="207"/>
      <c r="BD143" s="207"/>
      <c r="BE143" s="207"/>
      <c r="BF143" s="207"/>
      <c r="BG143" s="207"/>
      <c r="BH143" s="207"/>
      <c r="BI143" s="208"/>
      <c r="BJ143" s="1"/>
      <c r="BK143" s="209"/>
      <c r="BL143" s="210"/>
      <c r="BM143" s="210"/>
      <c r="BN143" s="210"/>
      <c r="BO143" s="210"/>
      <c r="BP143" s="210"/>
      <c r="BQ143" s="210"/>
      <c r="BR143" s="210"/>
      <c r="BS143" s="210"/>
      <c r="BT143" s="210"/>
      <c r="BU143" s="210"/>
      <c r="BV143" s="210"/>
      <c r="BW143" s="210"/>
      <c r="BX143" s="210"/>
      <c r="BY143" s="210"/>
      <c r="BZ143" s="210"/>
      <c r="CA143" s="210"/>
      <c r="CB143" s="210"/>
      <c r="CC143" s="210"/>
      <c r="CD143" s="210"/>
      <c r="CE143" s="210"/>
      <c r="CF143" s="210"/>
      <c r="CG143" s="210"/>
      <c r="CH143" s="210"/>
      <c r="CI143" s="210"/>
      <c r="CJ143" s="210"/>
      <c r="CK143" s="210"/>
      <c r="CL143" s="211"/>
      <c r="CM143" s="1"/>
      <c r="CN143" s="1"/>
      <c r="CO143" s="1"/>
      <c r="CP143" s="1"/>
    </row>
    <row r="144" ht="8.25" customHeight="1">
      <c r="A144" s="1"/>
      <c r="B144" s="1"/>
      <c r="C144" s="1"/>
      <c r="D144" s="1"/>
      <c r="E144" s="212"/>
      <c r="F144" s="213" t="s">
        <v>161</v>
      </c>
      <c r="AF144" s="214"/>
      <c r="AG144" s="214"/>
      <c r="AH144" s="214"/>
      <c r="AI144" s="215"/>
      <c r="AJ144" s="214"/>
      <c r="AK144" s="214"/>
      <c r="AL144" s="215"/>
      <c r="AM144" s="214"/>
      <c r="AN144" s="214"/>
      <c r="AO144" s="214"/>
      <c r="AP144" s="214"/>
      <c r="AQ144" s="214"/>
      <c r="AR144" s="214"/>
      <c r="AS144" s="214"/>
      <c r="AT144" s="214"/>
      <c r="AU144" s="214"/>
      <c r="AV144" s="214"/>
      <c r="AW144" s="214"/>
      <c r="AX144" s="214"/>
      <c r="AY144" s="214"/>
      <c r="AZ144" s="214"/>
      <c r="BA144" s="214"/>
      <c r="BB144" s="214"/>
      <c r="BC144" s="214"/>
      <c r="BD144" s="214"/>
      <c r="BE144" s="214"/>
      <c r="BF144" s="214"/>
      <c r="BG144" s="214"/>
      <c r="BH144" s="214"/>
      <c r="BI144" s="216"/>
      <c r="BJ144" s="217"/>
      <c r="BK144" s="218"/>
      <c r="BL144" s="219" t="s">
        <v>162</v>
      </c>
      <c r="CL144" s="220"/>
      <c r="CM144" s="221"/>
      <c r="CN144" s="1"/>
      <c r="CO144" s="1"/>
      <c r="CP144" s="1"/>
    </row>
    <row r="145" ht="8.25" customHeight="1">
      <c r="A145" s="1"/>
      <c r="B145" s="1"/>
      <c r="C145" s="1"/>
      <c r="D145" s="1"/>
      <c r="E145" s="212"/>
      <c r="AF145" s="214"/>
      <c r="AG145" s="214"/>
      <c r="AH145" s="214"/>
      <c r="AI145" s="214"/>
      <c r="AJ145" s="214"/>
      <c r="AK145" s="214"/>
      <c r="AL145" s="214"/>
      <c r="AM145" s="214"/>
      <c r="AN145" s="214"/>
      <c r="AO145" s="214"/>
      <c r="AP145" s="214"/>
      <c r="AQ145" s="214"/>
      <c r="AR145" s="214"/>
      <c r="AS145" s="214"/>
      <c r="AT145" s="214"/>
      <c r="AU145" s="214"/>
      <c r="AV145" s="214"/>
      <c r="AW145" s="214"/>
      <c r="AX145" s="214"/>
      <c r="AY145" s="214"/>
      <c r="AZ145" s="214"/>
      <c r="BA145" s="214"/>
      <c r="BB145" s="214"/>
      <c r="BC145" s="214"/>
      <c r="BD145" s="214"/>
      <c r="BE145" s="214"/>
      <c r="BF145" s="214"/>
      <c r="BG145" s="214"/>
      <c r="BH145" s="214"/>
      <c r="BI145" s="216"/>
      <c r="BJ145" s="40"/>
      <c r="BK145" s="218"/>
      <c r="CL145" s="220"/>
      <c r="CM145" s="221"/>
      <c r="CN145" s="1"/>
      <c r="CO145" s="1"/>
      <c r="CP145" s="1"/>
    </row>
    <row r="146" ht="8.25" customHeight="1">
      <c r="A146" s="1"/>
      <c r="B146" s="1"/>
      <c r="C146" s="1"/>
      <c r="D146" s="1"/>
      <c r="E146" s="212"/>
      <c r="F146" s="222" t="s">
        <v>163</v>
      </c>
      <c r="I146" s="214"/>
      <c r="J146" s="214"/>
      <c r="K146" s="214"/>
      <c r="L146" s="214"/>
      <c r="M146" s="214"/>
      <c r="N146" s="214"/>
      <c r="O146" s="214"/>
      <c r="P146" s="223"/>
      <c r="Q146" s="223"/>
      <c r="R146" s="223"/>
      <c r="S146" s="223"/>
      <c r="T146" s="224" t="s">
        <v>164</v>
      </c>
      <c r="X146" s="214"/>
      <c r="Y146" s="224" t="s">
        <v>165</v>
      </c>
      <c r="AB146" s="223"/>
      <c r="AC146" s="225" t="s">
        <v>166</v>
      </c>
      <c r="AF146" s="223"/>
      <c r="AG146" s="225" t="s">
        <v>167</v>
      </c>
      <c r="AJ146" s="226" t="s">
        <v>168</v>
      </c>
      <c r="AN146" s="226" t="s">
        <v>169</v>
      </c>
      <c r="AP146" s="227"/>
      <c r="AQ146" s="226" t="s">
        <v>170</v>
      </c>
      <c r="AS146" s="227"/>
      <c r="AT146" s="224" t="s">
        <v>171</v>
      </c>
      <c r="AV146" s="223"/>
      <c r="AW146" s="225" t="s">
        <v>19</v>
      </c>
      <c r="AY146" s="223"/>
      <c r="AZ146" s="222" t="s">
        <v>172</v>
      </c>
      <c r="BC146" s="214"/>
      <c r="BD146" s="214"/>
      <c r="BE146" s="214"/>
      <c r="BF146" s="214"/>
      <c r="BG146" s="214"/>
      <c r="BH146" s="214"/>
      <c r="BI146" s="216"/>
      <c r="BJ146" s="40"/>
      <c r="BK146" s="218"/>
      <c r="BL146" s="220"/>
      <c r="BM146" s="220"/>
      <c r="BN146" s="220"/>
      <c r="BO146" s="220"/>
      <c r="BP146" s="220"/>
      <c r="BQ146" s="220"/>
      <c r="BR146" s="220"/>
      <c r="BS146" s="220"/>
      <c r="BT146" s="220"/>
      <c r="BU146" s="220"/>
      <c r="BV146" s="220"/>
      <c r="BW146" s="220"/>
      <c r="BX146" s="220"/>
      <c r="BY146" s="220"/>
      <c r="BZ146" s="220"/>
      <c r="CA146" s="220"/>
      <c r="CB146" s="220"/>
      <c r="CC146" s="220"/>
      <c r="CD146" s="220"/>
      <c r="CE146" s="220"/>
      <c r="CF146" s="220"/>
      <c r="CG146" s="220"/>
      <c r="CH146" s="220"/>
      <c r="CI146" s="220"/>
      <c r="CJ146" s="220"/>
      <c r="CK146" s="220"/>
      <c r="CL146" s="220"/>
      <c r="CM146" s="221"/>
      <c r="CN146" s="1"/>
      <c r="CO146" s="1"/>
      <c r="CP146" s="1"/>
    </row>
    <row r="147" ht="8.25" customHeight="1">
      <c r="A147" s="1"/>
      <c r="B147" s="1"/>
      <c r="C147" s="1"/>
      <c r="D147" s="1"/>
      <c r="E147" s="212"/>
      <c r="F147" s="228"/>
      <c r="S147" s="229"/>
      <c r="T147" s="230" t="str">
        <f>if(isblank(F147),"",Concatenate($O$36,if(($T$36)&lt;&gt;0,concatenate("+",$T$36),"")))</f>
        <v/>
      </c>
      <c r="X147" s="230"/>
      <c r="Y147" s="231"/>
      <c r="AB147" s="230"/>
      <c r="AC147" s="230"/>
      <c r="AF147" s="230"/>
      <c r="AG147" s="230"/>
      <c r="AJ147" s="230"/>
      <c r="AK147" s="232"/>
      <c r="AM147" s="230"/>
      <c r="AN147" s="232"/>
      <c r="AP147" s="230"/>
      <c r="AQ147" s="232"/>
      <c r="AS147" s="230"/>
      <c r="AT147" s="232"/>
      <c r="AV147" s="230"/>
      <c r="AW147" s="232"/>
      <c r="AY147" s="230"/>
      <c r="AZ147" s="233"/>
      <c r="BI147" s="216"/>
      <c r="BJ147" s="54"/>
      <c r="BK147" s="218"/>
      <c r="BL147" s="234" t="str">
        <f>CONCATENATE("Salario: $",SUM($CJ$42:$CK$47)," Peças de Ouro")</f>
        <v>Salario: $70 Peças de Ouro</v>
      </c>
      <c r="CL147" s="235"/>
      <c r="CM147" s="1"/>
      <c r="CN147" s="1"/>
      <c r="CO147" s="1"/>
      <c r="CP147" s="1"/>
    </row>
    <row r="148" ht="8.25" customHeight="1">
      <c r="A148" s="1"/>
      <c r="B148" s="1"/>
      <c r="C148" s="1"/>
      <c r="D148" s="1"/>
      <c r="E148" s="212"/>
      <c r="F148" s="14"/>
      <c r="G148" s="14"/>
      <c r="H148" s="14"/>
      <c r="I148" s="14"/>
      <c r="J148" s="14"/>
      <c r="K148" s="14"/>
      <c r="L148" s="14"/>
      <c r="M148" s="14"/>
      <c r="N148" s="14"/>
      <c r="O148" s="14"/>
      <c r="P148" s="14"/>
      <c r="Q148" s="14"/>
      <c r="R148" s="14"/>
      <c r="S148" s="229"/>
      <c r="T148" s="14"/>
      <c r="U148" s="14"/>
      <c r="V148" s="14"/>
      <c r="W148" s="14"/>
      <c r="X148" s="230"/>
      <c r="Y148" s="14"/>
      <c r="Z148" s="14"/>
      <c r="AA148" s="14"/>
      <c r="AB148" s="230"/>
      <c r="AC148" s="14"/>
      <c r="AD148" s="14"/>
      <c r="AE148" s="14"/>
      <c r="AF148" s="230"/>
      <c r="AG148" s="14"/>
      <c r="AH148" s="14"/>
      <c r="AI148" s="14"/>
      <c r="AJ148" s="230"/>
      <c r="AK148" s="14"/>
      <c r="AL148" s="14"/>
      <c r="AM148" s="230"/>
      <c r="AN148" s="14"/>
      <c r="AO148" s="14"/>
      <c r="AP148" s="230"/>
      <c r="AQ148" s="14"/>
      <c r="AR148" s="14"/>
      <c r="AS148" s="230"/>
      <c r="AV148" s="230"/>
      <c r="AY148" s="230"/>
      <c r="BI148" s="216"/>
      <c r="BJ148" s="40"/>
      <c r="BK148" s="218"/>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235"/>
      <c r="CM148" s="1"/>
      <c r="CN148" s="1"/>
      <c r="CO148" s="1"/>
      <c r="CP148" s="1"/>
    </row>
    <row r="149" ht="8.25" customHeight="1">
      <c r="A149" s="1"/>
      <c r="B149" s="1"/>
      <c r="C149" s="1"/>
      <c r="D149" s="1"/>
      <c r="E149" s="212"/>
      <c r="F149" s="236"/>
      <c r="G149" s="7"/>
      <c r="H149" s="7"/>
      <c r="I149" s="7"/>
      <c r="J149" s="7"/>
      <c r="K149" s="7"/>
      <c r="L149" s="7"/>
      <c r="M149" s="7"/>
      <c r="N149" s="7"/>
      <c r="O149" s="7"/>
      <c r="P149" s="7"/>
      <c r="Q149" s="7"/>
      <c r="R149" s="7"/>
      <c r="S149" s="229"/>
      <c r="T149" s="230" t="str">
        <f>if(isblank(F149),"",Concatenate($O$36,if(($T$36)&lt;&gt;0,concatenate("+",$T$36),"")))</f>
        <v/>
      </c>
      <c r="X149" s="230"/>
      <c r="Y149" s="237"/>
      <c r="Z149" s="7"/>
      <c r="AA149" s="7"/>
      <c r="AB149" s="230"/>
      <c r="AC149" s="238"/>
      <c r="AD149" s="7"/>
      <c r="AE149" s="7"/>
      <c r="AF149" s="230"/>
      <c r="AG149" s="238"/>
      <c r="AH149" s="7"/>
      <c r="AI149" s="7"/>
      <c r="AJ149" s="230"/>
      <c r="AK149" s="230"/>
      <c r="AM149" s="230"/>
      <c r="AN149" s="230"/>
      <c r="AP149" s="230"/>
      <c r="AQ149" s="230"/>
      <c r="AS149" s="230"/>
      <c r="AT149" s="238"/>
      <c r="AU149" s="7"/>
      <c r="AV149" s="230"/>
      <c r="AW149" s="238"/>
      <c r="AX149" s="7"/>
      <c r="AY149" s="230"/>
      <c r="AZ149" s="239"/>
      <c r="BA149" s="7"/>
      <c r="BB149" s="7"/>
      <c r="BC149" s="7"/>
      <c r="BD149" s="7"/>
      <c r="BE149" s="7"/>
      <c r="BF149" s="7"/>
      <c r="BG149" s="7"/>
      <c r="BH149" s="7"/>
      <c r="BI149" s="216"/>
      <c r="BJ149" s="40"/>
      <c r="BK149" s="218"/>
      <c r="BL149" s="240" t="s">
        <v>173</v>
      </c>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235"/>
      <c r="CM149" s="1"/>
      <c r="CN149" s="1"/>
      <c r="CO149" s="1"/>
      <c r="CP149" s="1"/>
    </row>
    <row r="150" ht="8.25" customHeight="1">
      <c r="A150" s="1"/>
      <c r="B150" s="1"/>
      <c r="C150" s="1"/>
      <c r="D150" s="1"/>
      <c r="E150" s="212"/>
      <c r="F150" s="14"/>
      <c r="G150" s="14"/>
      <c r="H150" s="14"/>
      <c r="I150" s="14"/>
      <c r="J150" s="14"/>
      <c r="K150" s="14"/>
      <c r="L150" s="14"/>
      <c r="M150" s="14"/>
      <c r="N150" s="14"/>
      <c r="O150" s="14"/>
      <c r="P150" s="14"/>
      <c r="Q150" s="14"/>
      <c r="R150" s="14"/>
      <c r="S150" s="229"/>
      <c r="T150" s="14"/>
      <c r="U150" s="14"/>
      <c r="V150" s="14"/>
      <c r="W150" s="14"/>
      <c r="X150" s="230"/>
      <c r="Y150" s="14"/>
      <c r="Z150" s="14"/>
      <c r="AA150" s="14"/>
      <c r="AB150" s="230"/>
      <c r="AC150" s="14"/>
      <c r="AD150" s="14"/>
      <c r="AE150" s="14"/>
      <c r="AF150" s="230"/>
      <c r="AG150" s="14"/>
      <c r="AH150" s="14"/>
      <c r="AI150" s="14"/>
      <c r="AJ150" s="230"/>
      <c r="AK150" s="14"/>
      <c r="AL150" s="14"/>
      <c r="AM150" s="230"/>
      <c r="AN150" s="14"/>
      <c r="AO150" s="14"/>
      <c r="AP150" s="230"/>
      <c r="AQ150" s="14"/>
      <c r="AR150" s="14"/>
      <c r="AS150" s="230"/>
      <c r="AV150" s="230"/>
      <c r="AY150" s="230"/>
      <c r="BI150" s="216"/>
      <c r="BJ150" s="40"/>
      <c r="BK150" s="218"/>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235"/>
      <c r="CM150" s="1"/>
      <c r="CN150" s="1"/>
      <c r="CO150" s="1"/>
      <c r="CP150" s="1"/>
    </row>
    <row r="151" ht="8.25" customHeight="1">
      <c r="A151" s="1"/>
      <c r="B151" s="1"/>
      <c r="C151" s="1"/>
      <c r="D151" s="1"/>
      <c r="E151" s="212"/>
      <c r="F151" s="236"/>
      <c r="G151" s="7"/>
      <c r="H151" s="7"/>
      <c r="I151" s="7"/>
      <c r="J151" s="7"/>
      <c r="K151" s="7"/>
      <c r="L151" s="7"/>
      <c r="M151" s="7"/>
      <c r="N151" s="7"/>
      <c r="O151" s="7"/>
      <c r="P151" s="7"/>
      <c r="Q151" s="7"/>
      <c r="R151" s="7"/>
      <c r="S151" s="229"/>
      <c r="T151" s="230" t="str">
        <f>if(isblank(F151),"",Concatenate($O$36,if(($T$36)&lt;&gt;0,concatenate("+",$T$36),"")))</f>
        <v/>
      </c>
      <c r="X151" s="230"/>
      <c r="Y151" s="237"/>
      <c r="Z151" s="7"/>
      <c r="AA151" s="7"/>
      <c r="AB151" s="230"/>
      <c r="AC151" s="238"/>
      <c r="AD151" s="7"/>
      <c r="AE151" s="7"/>
      <c r="AF151" s="230"/>
      <c r="AG151" s="230"/>
      <c r="AJ151" s="230"/>
      <c r="AK151" s="230"/>
      <c r="AM151" s="230"/>
      <c r="AN151" s="230"/>
      <c r="AP151" s="230"/>
      <c r="AQ151" s="230"/>
      <c r="AS151" s="230"/>
      <c r="AT151" s="238"/>
      <c r="AU151" s="7"/>
      <c r="AV151" s="230"/>
      <c r="AW151" s="238"/>
      <c r="AX151" s="7"/>
      <c r="AY151" s="230"/>
      <c r="AZ151" s="239"/>
      <c r="BA151" s="7"/>
      <c r="BB151" s="7"/>
      <c r="BC151" s="7"/>
      <c r="BD151" s="7"/>
      <c r="BE151" s="7"/>
      <c r="BF151" s="7"/>
      <c r="BG151" s="7"/>
      <c r="BH151" s="7"/>
      <c r="BI151" s="216"/>
      <c r="BJ151" s="40"/>
      <c r="BK151" s="218"/>
      <c r="BL151" s="240" t="s">
        <v>174</v>
      </c>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235"/>
      <c r="CM151" s="1"/>
      <c r="CN151" s="1"/>
      <c r="CO151" s="1"/>
      <c r="CP151" s="1"/>
    </row>
    <row r="152" ht="8.25" customHeight="1">
      <c r="A152" s="1"/>
      <c r="B152" s="1"/>
      <c r="C152" s="1"/>
      <c r="D152" s="1"/>
      <c r="E152" s="212"/>
      <c r="F152" s="14"/>
      <c r="G152" s="14"/>
      <c r="H152" s="14"/>
      <c r="I152" s="14"/>
      <c r="J152" s="14"/>
      <c r="K152" s="14"/>
      <c r="L152" s="14"/>
      <c r="M152" s="14"/>
      <c r="N152" s="14"/>
      <c r="O152" s="14"/>
      <c r="P152" s="14"/>
      <c r="Q152" s="14"/>
      <c r="R152" s="14"/>
      <c r="S152" s="229"/>
      <c r="T152" s="14"/>
      <c r="U152" s="14"/>
      <c r="V152" s="14"/>
      <c r="W152" s="14"/>
      <c r="X152" s="230"/>
      <c r="Y152" s="14"/>
      <c r="Z152" s="14"/>
      <c r="AA152" s="14"/>
      <c r="AB152" s="230"/>
      <c r="AC152" s="14"/>
      <c r="AD152" s="14"/>
      <c r="AE152" s="14"/>
      <c r="AF152" s="230"/>
      <c r="AG152" s="14"/>
      <c r="AH152" s="14"/>
      <c r="AI152" s="14"/>
      <c r="AJ152" s="230"/>
      <c r="AK152" s="14"/>
      <c r="AL152" s="14"/>
      <c r="AM152" s="230"/>
      <c r="AN152" s="14"/>
      <c r="AO152" s="14"/>
      <c r="AP152" s="230"/>
      <c r="AQ152" s="14"/>
      <c r="AR152" s="14"/>
      <c r="AS152" s="230"/>
      <c r="AT152" s="14"/>
      <c r="AU152" s="14"/>
      <c r="AV152" s="230"/>
      <c r="AW152" s="14"/>
      <c r="AX152" s="14"/>
      <c r="AY152" s="230"/>
      <c r="AZ152" s="14"/>
      <c r="BA152" s="14"/>
      <c r="BB152" s="14"/>
      <c r="BC152" s="14"/>
      <c r="BD152" s="14"/>
      <c r="BE152" s="14"/>
      <c r="BF152" s="14"/>
      <c r="BG152" s="14"/>
      <c r="BH152" s="14"/>
      <c r="BI152" s="216"/>
      <c r="BJ152" s="40"/>
      <c r="BK152" s="218"/>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235"/>
      <c r="CM152" s="1"/>
      <c r="CN152" s="1"/>
      <c r="CO152" s="1"/>
      <c r="CP152" s="1"/>
    </row>
    <row r="153" ht="8.25" customHeight="1">
      <c r="A153" s="1"/>
      <c r="B153" s="1"/>
      <c r="C153" s="1"/>
      <c r="D153" s="1"/>
      <c r="E153" s="212"/>
      <c r="F153" s="241"/>
      <c r="S153" s="229"/>
      <c r="T153" s="230" t="str">
        <f>if(isblank(F153),"",Concatenate($O$36,if(($T$36)&lt;&gt;0,concatenate("+",$T$36),"")))</f>
        <v/>
      </c>
      <c r="X153" s="230"/>
      <c r="Y153" s="231"/>
      <c r="AB153" s="230"/>
      <c r="AC153" s="230"/>
      <c r="AF153" s="230"/>
      <c r="AG153" s="230"/>
      <c r="AJ153" s="230"/>
      <c r="AK153" s="230"/>
      <c r="AM153" s="230"/>
      <c r="AN153" s="230"/>
      <c r="AP153" s="230"/>
      <c r="AQ153" s="230"/>
      <c r="AS153" s="230"/>
      <c r="AT153" s="230"/>
      <c r="AV153" s="230"/>
      <c r="AW153" s="230"/>
      <c r="AY153" s="230"/>
      <c r="AZ153" s="242"/>
      <c r="BI153" s="214"/>
      <c r="BJ153" s="117"/>
      <c r="BK153" s="218"/>
      <c r="BL153" s="243" t="s">
        <v>175</v>
      </c>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235"/>
      <c r="CM153" s="1"/>
      <c r="CN153" s="1"/>
      <c r="CO153" s="1"/>
      <c r="CP153" s="1"/>
    </row>
    <row r="154" ht="8.25" customHeight="1">
      <c r="A154" s="1"/>
      <c r="B154" s="1"/>
      <c r="C154" s="1"/>
      <c r="D154" s="1"/>
      <c r="E154" s="244"/>
      <c r="F154" s="14"/>
      <c r="G154" s="14"/>
      <c r="H154" s="14"/>
      <c r="I154" s="14"/>
      <c r="J154" s="14"/>
      <c r="K154" s="14"/>
      <c r="L154" s="14"/>
      <c r="M154" s="14"/>
      <c r="N154" s="14"/>
      <c r="O154" s="14"/>
      <c r="P154" s="14"/>
      <c r="Q154" s="14"/>
      <c r="R154" s="14"/>
      <c r="S154" s="245"/>
      <c r="T154" s="14"/>
      <c r="U154" s="14"/>
      <c r="V154" s="14"/>
      <c r="W154" s="14"/>
      <c r="X154" s="246"/>
      <c r="Y154" s="14"/>
      <c r="Z154" s="14"/>
      <c r="AA154" s="14"/>
      <c r="AB154" s="246"/>
      <c r="AC154" s="14"/>
      <c r="AD154" s="14"/>
      <c r="AE154" s="14"/>
      <c r="AF154" s="246"/>
      <c r="AG154" s="14"/>
      <c r="AH154" s="14"/>
      <c r="AI154" s="14"/>
      <c r="AJ154" s="246"/>
      <c r="AK154" s="14"/>
      <c r="AL154" s="14"/>
      <c r="AM154" s="246"/>
      <c r="AN154" s="14"/>
      <c r="AO154" s="14"/>
      <c r="AP154" s="246"/>
      <c r="AQ154" s="14"/>
      <c r="AR154" s="14"/>
      <c r="AS154" s="246"/>
      <c r="AT154" s="14"/>
      <c r="AU154" s="14"/>
      <c r="AV154" s="246"/>
      <c r="AW154" s="14"/>
      <c r="AX154" s="14"/>
      <c r="AY154" s="246"/>
      <c r="AZ154" s="14"/>
      <c r="BA154" s="14"/>
      <c r="BB154" s="14"/>
      <c r="BC154" s="14"/>
      <c r="BD154" s="14"/>
      <c r="BE154" s="14"/>
      <c r="BF154" s="14"/>
      <c r="BG154" s="14"/>
      <c r="BH154" s="14"/>
      <c r="BI154" s="247"/>
      <c r="BJ154" s="117"/>
      <c r="BK154" s="218"/>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235"/>
      <c r="CM154" s="1"/>
      <c r="CN154" s="1"/>
      <c r="CO154" s="1"/>
      <c r="CP154" s="1"/>
    </row>
    <row r="155" ht="8.25" customHeight="1">
      <c r="A155" s="1"/>
      <c r="B155" s="1"/>
      <c r="C155" s="1"/>
      <c r="D155" s="1"/>
      <c r="E155" s="248" t="str">
        <f>if(isblank(F155),"",Concatenate($O$36,if(($T$36)&lt;&gt;0,concatenate("+",$T$36),"")))</f>
        <v/>
      </c>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c r="AB155" s="249"/>
      <c r="AC155" s="249"/>
      <c r="AD155" s="249"/>
      <c r="AE155" s="249"/>
      <c r="AF155" s="249"/>
      <c r="AG155" s="249"/>
      <c r="AH155" s="249"/>
      <c r="AI155" s="249"/>
      <c r="AJ155" s="249"/>
      <c r="AK155" s="249"/>
      <c r="AL155" s="249"/>
      <c r="AM155" s="249"/>
      <c r="AN155" s="249"/>
      <c r="AO155" s="249"/>
      <c r="AP155" s="249"/>
      <c r="AQ155" s="249"/>
      <c r="AR155" s="249"/>
      <c r="AS155" s="249"/>
      <c r="AT155" s="249"/>
      <c r="AU155" s="249"/>
      <c r="AV155" s="249"/>
      <c r="AW155" s="249"/>
      <c r="AX155" s="249"/>
      <c r="AY155" s="249"/>
      <c r="AZ155" s="249"/>
      <c r="BA155" s="249"/>
      <c r="BB155" s="249"/>
      <c r="BC155" s="249"/>
      <c r="BD155" s="249"/>
      <c r="BE155" s="249"/>
      <c r="BF155" s="249"/>
      <c r="BG155" s="249"/>
      <c r="BH155" s="249"/>
      <c r="BI155" s="249"/>
      <c r="BJ155" s="40"/>
      <c r="BK155" s="218"/>
      <c r="BL155" s="243" t="s">
        <v>176</v>
      </c>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235"/>
      <c r="CM155" s="1"/>
      <c r="CN155" s="1"/>
      <c r="CO155" s="1"/>
      <c r="CP155" s="1"/>
    </row>
    <row r="156" ht="8.25" customHeight="1">
      <c r="A156" s="1"/>
      <c r="B156" s="1"/>
      <c r="C156" s="1"/>
      <c r="D156" s="1"/>
      <c r="E156" s="250"/>
      <c r="F156" s="251" t="s">
        <v>177</v>
      </c>
      <c r="AE156" s="251"/>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252"/>
      <c r="BF156" s="252"/>
      <c r="BG156" s="252"/>
      <c r="BH156" s="252"/>
      <c r="BI156" s="252"/>
      <c r="BJ156" s="117"/>
      <c r="BK156" s="218"/>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235"/>
      <c r="CM156" s="1"/>
      <c r="CN156" s="1"/>
      <c r="CO156" s="1"/>
      <c r="CP156" s="1"/>
    </row>
    <row r="157" ht="8.25" customHeight="1">
      <c r="A157" s="1"/>
      <c r="B157" s="1"/>
      <c r="C157" s="1"/>
      <c r="D157" s="1"/>
      <c r="E157" s="253"/>
      <c r="AE157" s="251"/>
      <c r="AF157" s="252"/>
      <c r="AG157" s="252"/>
      <c r="AH157" s="252"/>
      <c r="AI157" s="252"/>
      <c r="AJ157" s="252"/>
      <c r="AK157" s="252"/>
      <c r="AL157" s="252"/>
      <c r="AM157" s="252"/>
      <c r="AN157" s="252"/>
      <c r="AO157" s="252"/>
      <c r="AP157" s="252"/>
      <c r="AQ157" s="252"/>
      <c r="AR157" s="252"/>
      <c r="AS157" s="252"/>
      <c r="AT157" s="252"/>
      <c r="AU157" s="252"/>
      <c r="AV157" s="252"/>
      <c r="AW157" s="252"/>
      <c r="AX157" s="252"/>
      <c r="AY157" s="252"/>
      <c r="AZ157" s="252"/>
      <c r="BA157" s="252"/>
      <c r="BB157" s="252"/>
      <c r="BC157" s="252"/>
      <c r="BD157" s="252"/>
      <c r="BE157" s="252"/>
      <c r="BF157" s="252"/>
      <c r="BG157" s="252"/>
      <c r="BH157" s="252"/>
      <c r="BI157" s="252"/>
      <c r="BJ157" s="117"/>
      <c r="BK157" s="218"/>
      <c r="BL157" s="210" t="s">
        <v>178</v>
      </c>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235"/>
      <c r="CM157" s="1"/>
      <c r="CN157" s="1"/>
      <c r="CO157" s="1"/>
      <c r="CP157" s="1"/>
    </row>
    <row r="158" ht="8.25" customHeight="1">
      <c r="A158" s="1"/>
      <c r="B158" s="1"/>
      <c r="C158" s="1"/>
      <c r="D158" s="1"/>
      <c r="E158" s="253"/>
      <c r="F158" s="254" t="s">
        <v>163</v>
      </c>
      <c r="I158" s="255"/>
      <c r="J158" s="255"/>
      <c r="K158" s="255"/>
      <c r="L158" s="255"/>
      <c r="M158" s="255"/>
      <c r="N158" s="255"/>
      <c r="O158" s="255"/>
      <c r="P158" s="256"/>
      <c r="Q158" s="256"/>
      <c r="R158" s="256"/>
      <c r="S158" s="257"/>
      <c r="T158" s="258" t="s">
        <v>179</v>
      </c>
      <c r="Z158" s="259"/>
      <c r="AA158" s="258" t="s">
        <v>94</v>
      </c>
      <c r="AF158" s="252"/>
      <c r="AG158" s="258" t="s">
        <v>180</v>
      </c>
      <c r="AL158" s="252"/>
      <c r="AM158" s="258" t="s">
        <v>93</v>
      </c>
      <c r="AR158" s="252"/>
      <c r="AS158" s="258" t="s">
        <v>180</v>
      </c>
      <c r="AX158" s="252"/>
      <c r="AY158" s="260" t="s">
        <v>172</v>
      </c>
      <c r="BI158" s="252"/>
      <c r="BJ158" s="117"/>
      <c r="BK158" s="218"/>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235"/>
      <c r="CM158" s="1"/>
      <c r="CN158" s="1"/>
      <c r="CO158" s="1"/>
      <c r="CP158" s="1"/>
    </row>
    <row r="159" ht="8.25" customHeight="1">
      <c r="A159" s="1"/>
      <c r="B159" s="1"/>
      <c r="C159" s="1"/>
      <c r="D159" s="1"/>
      <c r="E159" s="253"/>
      <c r="F159" s="261" t="s">
        <v>95</v>
      </c>
      <c r="S159" s="262"/>
      <c r="T159" s="263" t="s">
        <v>181</v>
      </c>
      <c r="Z159" s="262"/>
      <c r="AA159" s="264" t="str">
        <f>if(isblank(F159),"",Concatenate($O$36,if(($T$36)&lt;&gt;0,concatenate("+",$T$36),"")))</f>
        <v>1D+2</v>
      </c>
      <c r="AF159" s="265"/>
      <c r="AG159" s="263" t="s">
        <v>182</v>
      </c>
      <c r="AL159" s="265"/>
      <c r="AM159" s="264" t="str">
        <f>if(isblank(F159),"",Concatenate($X$36,if(($AC$36+2)&lt;&gt;0,concatenate("+",$AC$36+2),"")))</f>
        <v>3D+1</v>
      </c>
      <c r="AR159" s="265"/>
      <c r="AS159" s="263" t="s">
        <v>183</v>
      </c>
      <c r="AX159" s="265"/>
      <c r="AY159" s="265"/>
      <c r="BI159" s="252"/>
      <c r="BJ159" s="117"/>
      <c r="BK159" s="218"/>
      <c r="BL159" s="210" t="s">
        <v>184</v>
      </c>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235"/>
      <c r="CM159" s="1"/>
      <c r="CN159" s="1"/>
      <c r="CO159" s="1"/>
      <c r="CP159" s="1"/>
    </row>
    <row r="160" ht="8.25" customHeight="1">
      <c r="A160" s="1"/>
      <c r="B160" s="1"/>
      <c r="C160" s="1"/>
      <c r="D160" s="1"/>
      <c r="E160" s="253"/>
      <c r="F160" s="14"/>
      <c r="G160" s="14"/>
      <c r="H160" s="14"/>
      <c r="I160" s="14"/>
      <c r="J160" s="14"/>
      <c r="K160" s="14"/>
      <c r="L160" s="14"/>
      <c r="M160" s="14"/>
      <c r="N160" s="14"/>
      <c r="O160" s="14"/>
      <c r="P160" s="14"/>
      <c r="Q160" s="14"/>
      <c r="R160" s="14"/>
      <c r="S160" s="262"/>
      <c r="T160" s="14"/>
      <c r="U160" s="14"/>
      <c r="V160" s="14"/>
      <c r="W160" s="14"/>
      <c r="X160" s="14"/>
      <c r="Y160" s="14"/>
      <c r="Z160" s="262"/>
      <c r="AA160" s="14"/>
      <c r="AB160" s="14"/>
      <c r="AC160" s="14"/>
      <c r="AD160" s="14"/>
      <c r="AE160" s="14"/>
      <c r="AF160" s="265"/>
      <c r="AG160" s="14"/>
      <c r="AH160" s="14"/>
      <c r="AI160" s="14"/>
      <c r="AJ160" s="14"/>
      <c r="AK160" s="14"/>
      <c r="AL160" s="265"/>
      <c r="AM160" s="14"/>
      <c r="AN160" s="14"/>
      <c r="AO160" s="14"/>
      <c r="AP160" s="14"/>
      <c r="AQ160" s="14"/>
      <c r="AR160" s="265"/>
      <c r="AS160" s="14"/>
      <c r="AT160" s="14"/>
      <c r="AU160" s="14"/>
      <c r="AV160" s="14"/>
      <c r="AW160" s="14"/>
      <c r="AX160" s="265"/>
      <c r="AY160" s="14"/>
      <c r="AZ160" s="14"/>
      <c r="BA160" s="14"/>
      <c r="BB160" s="14"/>
      <c r="BC160" s="14"/>
      <c r="BD160" s="14"/>
      <c r="BE160" s="14"/>
      <c r="BF160" s="14"/>
      <c r="BG160" s="14"/>
      <c r="BH160" s="14"/>
      <c r="BI160" s="252"/>
      <c r="BJ160" s="117"/>
      <c r="BK160" s="218"/>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235"/>
      <c r="CM160" s="1"/>
      <c r="CN160" s="1"/>
      <c r="CO160" s="1"/>
      <c r="CP160" s="1"/>
    </row>
    <row r="161" ht="8.25" customHeight="1">
      <c r="A161" s="1"/>
      <c r="B161" s="1"/>
      <c r="C161" s="1"/>
      <c r="D161" s="1"/>
      <c r="E161" s="253"/>
      <c r="F161" s="266" t="s">
        <v>185</v>
      </c>
      <c r="G161" s="7"/>
      <c r="H161" s="7"/>
      <c r="I161" s="7"/>
      <c r="J161" s="7"/>
      <c r="K161" s="7"/>
      <c r="L161" s="7"/>
      <c r="M161" s="7"/>
      <c r="N161" s="7"/>
      <c r="O161" s="7"/>
      <c r="P161" s="7"/>
      <c r="Q161" s="7"/>
      <c r="R161" s="7"/>
      <c r="S161" s="262"/>
      <c r="T161" s="263" t="s">
        <v>186</v>
      </c>
      <c r="Z161" s="262"/>
      <c r="AA161" s="264" t="str">
        <f>if(isblank(F161),"",Concatenate($O$36,if(($T$36)&lt;&gt;0,concatenate("+",$T$36),"")))</f>
        <v>1D+2</v>
      </c>
      <c r="AF161" s="265"/>
      <c r="AG161" s="263" t="s">
        <v>182</v>
      </c>
      <c r="AL161" s="265"/>
      <c r="AM161" s="264" t="str">
        <f>if(isblank(F161),"",Concatenate($X$36,if(($AC$36+1)&lt;&gt;0,concatenate("+",$AC$36+1),"")))</f>
        <v>3D</v>
      </c>
      <c r="AR161" s="265"/>
      <c r="AS161" s="263" t="s">
        <v>183</v>
      </c>
      <c r="AX161" s="265"/>
      <c r="AY161" s="267"/>
      <c r="BI161" s="252"/>
      <c r="BJ161" s="117"/>
      <c r="BK161" s="218"/>
      <c r="BL161" s="210" t="s">
        <v>187</v>
      </c>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235"/>
      <c r="CM161" s="1"/>
      <c r="CN161" s="1"/>
      <c r="CO161" s="1"/>
      <c r="CP161" s="1"/>
    </row>
    <row r="162" ht="8.25" customHeight="1">
      <c r="A162" s="1"/>
      <c r="B162" s="1"/>
      <c r="C162" s="1"/>
      <c r="D162" s="1"/>
      <c r="E162" s="253"/>
      <c r="F162" s="14"/>
      <c r="G162" s="14"/>
      <c r="H162" s="14"/>
      <c r="I162" s="14"/>
      <c r="J162" s="14"/>
      <c r="K162" s="14"/>
      <c r="L162" s="14"/>
      <c r="M162" s="14"/>
      <c r="N162" s="14"/>
      <c r="O162" s="14"/>
      <c r="P162" s="14"/>
      <c r="Q162" s="14"/>
      <c r="R162" s="14"/>
      <c r="S162" s="262"/>
      <c r="T162" s="14"/>
      <c r="U162" s="14"/>
      <c r="V162" s="14"/>
      <c r="W162" s="14"/>
      <c r="X162" s="14"/>
      <c r="Y162" s="14"/>
      <c r="Z162" s="262"/>
      <c r="AA162" s="14"/>
      <c r="AB162" s="14"/>
      <c r="AC162" s="14"/>
      <c r="AD162" s="14"/>
      <c r="AE162" s="14"/>
      <c r="AF162" s="265"/>
      <c r="AG162" s="14"/>
      <c r="AH162" s="14"/>
      <c r="AI162" s="14"/>
      <c r="AJ162" s="14"/>
      <c r="AK162" s="14"/>
      <c r="AL162" s="265"/>
      <c r="AM162" s="14"/>
      <c r="AN162" s="14"/>
      <c r="AO162" s="14"/>
      <c r="AP162" s="14"/>
      <c r="AQ162" s="14"/>
      <c r="AR162" s="265"/>
      <c r="AS162" s="14"/>
      <c r="AT162" s="14"/>
      <c r="AU162" s="14"/>
      <c r="AV162" s="14"/>
      <c r="AW162" s="14"/>
      <c r="AX162" s="265"/>
      <c r="AY162" s="14"/>
      <c r="AZ162" s="14"/>
      <c r="BA162" s="14"/>
      <c r="BB162" s="14"/>
      <c r="BC162" s="14"/>
      <c r="BD162" s="14"/>
      <c r="BE162" s="14"/>
      <c r="BF162" s="14"/>
      <c r="BG162" s="14"/>
      <c r="BH162" s="14"/>
      <c r="BI162" s="252"/>
      <c r="BJ162" s="117"/>
      <c r="BK162" s="218"/>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235"/>
      <c r="CM162" s="1"/>
      <c r="CN162" s="1"/>
      <c r="CO162" s="1"/>
      <c r="CP162" s="1"/>
    </row>
    <row r="163" ht="8.25" customHeight="1">
      <c r="A163" s="1"/>
      <c r="B163" s="1"/>
      <c r="C163" s="1"/>
      <c r="D163" s="1"/>
      <c r="E163" s="253"/>
      <c r="F163" s="266" t="s">
        <v>188</v>
      </c>
      <c r="G163" s="7"/>
      <c r="H163" s="7"/>
      <c r="I163" s="7"/>
      <c r="J163" s="7"/>
      <c r="K163" s="7"/>
      <c r="L163" s="7"/>
      <c r="M163" s="7"/>
      <c r="N163" s="7"/>
      <c r="O163" s="7"/>
      <c r="P163" s="7"/>
      <c r="Q163" s="7"/>
      <c r="R163" s="7"/>
      <c r="S163" s="262"/>
      <c r="T163" s="263" t="s">
        <v>181</v>
      </c>
      <c r="Z163" s="262"/>
      <c r="AA163" s="264" t="str">
        <f>if(isblank(F163),"",Concatenate($O$36,if(($T$36)&lt;&gt;0,concatenate("+",$T$36),"")))</f>
        <v>1D+2</v>
      </c>
      <c r="AF163" s="265"/>
      <c r="AG163" s="263" t="s">
        <v>182</v>
      </c>
      <c r="AL163" s="265"/>
      <c r="AM163" s="267"/>
      <c r="AR163" s="265"/>
      <c r="AS163" s="265"/>
      <c r="AX163" s="265"/>
      <c r="AY163" s="267"/>
      <c r="BI163" s="252"/>
      <c r="BJ163" s="117"/>
      <c r="BK163" s="218"/>
      <c r="BL163" s="210" t="s">
        <v>189</v>
      </c>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235"/>
      <c r="CM163" s="1"/>
      <c r="CN163" s="1"/>
      <c r="CO163" s="1"/>
      <c r="CP163" s="1"/>
    </row>
    <row r="164" ht="8.25" customHeight="1">
      <c r="A164" s="1"/>
      <c r="B164" s="1"/>
      <c r="C164" s="1"/>
      <c r="D164" s="1"/>
      <c r="E164" s="253"/>
      <c r="F164" s="14"/>
      <c r="G164" s="14"/>
      <c r="H164" s="14"/>
      <c r="I164" s="14"/>
      <c r="J164" s="14"/>
      <c r="K164" s="14"/>
      <c r="L164" s="14"/>
      <c r="M164" s="14"/>
      <c r="N164" s="14"/>
      <c r="O164" s="14"/>
      <c r="P164" s="14"/>
      <c r="Q164" s="14"/>
      <c r="R164" s="14"/>
      <c r="S164" s="262"/>
      <c r="T164" s="14"/>
      <c r="U164" s="14"/>
      <c r="V164" s="14"/>
      <c r="W164" s="14"/>
      <c r="X164" s="14"/>
      <c r="Y164" s="14"/>
      <c r="Z164" s="262"/>
      <c r="AA164" s="14"/>
      <c r="AB164" s="14"/>
      <c r="AC164" s="14"/>
      <c r="AD164" s="14"/>
      <c r="AE164" s="14"/>
      <c r="AF164" s="265"/>
      <c r="AG164" s="14"/>
      <c r="AH164" s="14"/>
      <c r="AI164" s="14"/>
      <c r="AJ164" s="14"/>
      <c r="AK164" s="14"/>
      <c r="AL164" s="265"/>
      <c r="AM164" s="14"/>
      <c r="AN164" s="14"/>
      <c r="AO164" s="14"/>
      <c r="AP164" s="14"/>
      <c r="AQ164" s="14"/>
      <c r="AR164" s="265"/>
      <c r="AS164" s="14"/>
      <c r="AT164" s="14"/>
      <c r="AU164" s="14"/>
      <c r="AV164" s="14"/>
      <c r="AW164" s="14"/>
      <c r="AX164" s="265"/>
      <c r="AY164" s="14"/>
      <c r="AZ164" s="14"/>
      <c r="BA164" s="14"/>
      <c r="BB164" s="14"/>
      <c r="BC164" s="14"/>
      <c r="BD164" s="14"/>
      <c r="BE164" s="14"/>
      <c r="BF164" s="14"/>
      <c r="BG164" s="14"/>
      <c r="BH164" s="14"/>
      <c r="BI164" s="252"/>
      <c r="BJ164" s="117"/>
      <c r="BK164" s="218"/>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235"/>
      <c r="CM164" s="1"/>
      <c r="CN164" s="1"/>
      <c r="CO164" s="1"/>
      <c r="CP164" s="1"/>
    </row>
    <row r="165" ht="8.25" customHeight="1">
      <c r="A165" s="1"/>
      <c r="B165" s="1"/>
      <c r="C165" s="1"/>
      <c r="D165" s="1"/>
      <c r="E165" s="253"/>
      <c r="F165" s="268" t="s">
        <v>190</v>
      </c>
      <c r="S165" s="262"/>
      <c r="T165" s="269" t="s">
        <v>191</v>
      </c>
      <c r="Z165" s="262"/>
      <c r="AA165" s="264" t="str">
        <f>if(isblank(F165),"",Concatenate($O$36,if(($T$36)&lt;&gt;0,concatenate("+",$T$36),"")))</f>
        <v>1D+2</v>
      </c>
      <c r="AF165" s="265"/>
      <c r="AG165" s="269" t="s">
        <v>182</v>
      </c>
      <c r="AL165" s="265"/>
      <c r="AM165" s="264" t="str">
        <f>if(isblank(F165),"",Concatenate($X$36,if(($AC$36+2)&lt;&gt;0,concatenate("+",$AC$36+3),"")))</f>
        <v>3D+2</v>
      </c>
      <c r="AR165" s="265"/>
      <c r="AS165" s="269" t="s">
        <v>183</v>
      </c>
      <c r="AX165" s="265"/>
      <c r="AY165" s="264" t="s">
        <v>192</v>
      </c>
      <c r="BI165" s="252"/>
      <c r="BJ165" s="117"/>
      <c r="BK165" s="218"/>
      <c r="BL165" s="210" t="s">
        <v>193</v>
      </c>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235"/>
      <c r="CM165" s="1"/>
      <c r="CN165" s="1"/>
      <c r="CO165" s="1"/>
      <c r="CP165" s="1"/>
    </row>
    <row r="166" ht="8.25" customHeight="1">
      <c r="A166" s="1"/>
      <c r="B166" s="1"/>
      <c r="C166" s="1"/>
      <c r="D166" s="1"/>
      <c r="E166" s="253"/>
      <c r="F166" s="14"/>
      <c r="G166" s="14"/>
      <c r="H166" s="14"/>
      <c r="I166" s="14"/>
      <c r="J166" s="14"/>
      <c r="K166" s="14"/>
      <c r="L166" s="14"/>
      <c r="M166" s="14"/>
      <c r="N166" s="14"/>
      <c r="O166" s="14"/>
      <c r="P166" s="14"/>
      <c r="Q166" s="14"/>
      <c r="R166" s="14"/>
      <c r="S166" s="262"/>
      <c r="T166" s="14"/>
      <c r="U166" s="14"/>
      <c r="V166" s="14"/>
      <c r="W166" s="14"/>
      <c r="X166" s="14"/>
      <c r="Y166" s="14"/>
      <c r="Z166" s="262"/>
      <c r="AA166" s="14"/>
      <c r="AB166" s="14"/>
      <c r="AC166" s="14"/>
      <c r="AD166" s="14"/>
      <c r="AE166" s="14"/>
      <c r="AF166" s="265"/>
      <c r="AG166" s="14"/>
      <c r="AH166" s="14"/>
      <c r="AI166" s="14"/>
      <c r="AJ166" s="14"/>
      <c r="AK166" s="14"/>
      <c r="AL166" s="265"/>
      <c r="AM166" s="14"/>
      <c r="AN166" s="14"/>
      <c r="AO166" s="14"/>
      <c r="AP166" s="14"/>
      <c r="AQ166" s="14"/>
      <c r="AR166" s="265"/>
      <c r="AS166" s="14"/>
      <c r="AT166" s="14"/>
      <c r="AU166" s="14"/>
      <c r="AV166" s="14"/>
      <c r="AW166" s="14"/>
      <c r="AX166" s="265"/>
      <c r="AY166" s="14"/>
      <c r="AZ166" s="14"/>
      <c r="BA166" s="14"/>
      <c r="BB166" s="14"/>
      <c r="BC166" s="14"/>
      <c r="BD166" s="14"/>
      <c r="BE166" s="14"/>
      <c r="BF166" s="14"/>
      <c r="BG166" s="14"/>
      <c r="BH166" s="14"/>
      <c r="BI166" s="252"/>
      <c r="BJ166" s="117"/>
      <c r="BK166" s="218"/>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235"/>
      <c r="CM166" s="1"/>
      <c r="CN166" s="1"/>
      <c r="CO166" s="1"/>
      <c r="CP166" s="1"/>
    </row>
    <row r="167" ht="8.25" customHeight="1">
      <c r="A167" s="1"/>
      <c r="B167" s="1"/>
      <c r="C167" s="1"/>
      <c r="D167" s="1"/>
      <c r="E167" s="253"/>
      <c r="F167" s="270"/>
      <c r="S167" s="271"/>
      <c r="T167" s="272" t="s">
        <v>194</v>
      </c>
      <c r="Z167" s="273"/>
      <c r="AA167" s="274" t="str">
        <f>if(isblank(F167),"",TEXTJOIN("",false,$O$36,$T$36+2))</f>
        <v/>
      </c>
      <c r="AF167" s="252"/>
      <c r="AG167" s="275"/>
      <c r="AL167" s="252"/>
      <c r="AM167" s="274" t="str">
        <f>if(isblank(F167),"",Concatenate($X$36,if(($AC$36+2)&lt;&gt;0,concatenate("+",$AC$36+2),"")))</f>
        <v/>
      </c>
      <c r="AR167" s="252"/>
      <c r="AS167" s="275"/>
      <c r="AX167" s="252"/>
      <c r="AY167" s="274"/>
      <c r="BI167" s="252"/>
      <c r="BJ167" s="117"/>
      <c r="BK167" s="218"/>
      <c r="BL167" s="276"/>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235"/>
      <c r="CM167" s="1"/>
      <c r="CN167" s="1"/>
      <c r="CO167" s="1"/>
      <c r="CP167" s="1"/>
    </row>
    <row r="168" ht="8.25" customHeight="1">
      <c r="A168" s="1"/>
      <c r="B168" s="1"/>
      <c r="C168" s="1"/>
      <c r="D168" s="1"/>
      <c r="E168" s="277"/>
      <c r="F168" s="14"/>
      <c r="G168" s="14"/>
      <c r="H168" s="14"/>
      <c r="I168" s="14"/>
      <c r="J168" s="14"/>
      <c r="K168" s="14"/>
      <c r="L168" s="14"/>
      <c r="M168" s="14"/>
      <c r="N168" s="14"/>
      <c r="O168" s="14"/>
      <c r="P168" s="14"/>
      <c r="Q168" s="14"/>
      <c r="R168" s="14"/>
      <c r="S168" s="278"/>
      <c r="T168" s="14"/>
      <c r="U168" s="14"/>
      <c r="V168" s="14"/>
      <c r="W168" s="14"/>
      <c r="X168" s="14"/>
      <c r="Y168" s="14"/>
      <c r="Z168" s="279"/>
      <c r="AA168" s="14"/>
      <c r="AB168" s="14"/>
      <c r="AC168" s="14"/>
      <c r="AD168" s="14"/>
      <c r="AE168" s="14"/>
      <c r="AF168" s="280"/>
      <c r="AG168" s="14"/>
      <c r="AH168" s="14"/>
      <c r="AI168" s="14"/>
      <c r="AJ168" s="14"/>
      <c r="AK168" s="14"/>
      <c r="AL168" s="280"/>
      <c r="AM168" s="14"/>
      <c r="AN168" s="14"/>
      <c r="AO168" s="14"/>
      <c r="AP168" s="14"/>
      <c r="AQ168" s="14"/>
      <c r="AR168" s="280"/>
      <c r="AS168" s="14"/>
      <c r="AT168" s="14"/>
      <c r="AU168" s="14"/>
      <c r="AV168" s="14"/>
      <c r="AW168" s="14"/>
      <c r="AX168" s="280"/>
      <c r="AY168" s="14"/>
      <c r="AZ168" s="14"/>
      <c r="BA168" s="14"/>
      <c r="BB168" s="14"/>
      <c r="BC168" s="14"/>
      <c r="BD168" s="14"/>
      <c r="BE168" s="14"/>
      <c r="BF168" s="14"/>
      <c r="BG168" s="14"/>
      <c r="BH168" s="14"/>
      <c r="BI168" s="280"/>
      <c r="BJ168" s="117"/>
      <c r="BK168" s="218"/>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235"/>
      <c r="CM168" s="1"/>
      <c r="CN168" s="1"/>
      <c r="CO168" s="1"/>
      <c r="CP168" s="1"/>
    </row>
    <row r="169" ht="8.25" customHeight="1">
      <c r="A169" s="1"/>
      <c r="B169" s="1"/>
      <c r="C169" s="1"/>
      <c r="D169" s="1"/>
      <c r="E169" s="203"/>
      <c r="F169" s="281" t="s">
        <v>194</v>
      </c>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c r="BA169" s="281"/>
      <c r="BB169" s="281"/>
      <c r="BC169" s="281"/>
      <c r="BD169" s="281"/>
      <c r="BE169" s="281"/>
      <c r="BF169" s="281"/>
      <c r="BG169" s="281"/>
      <c r="BH169" s="281"/>
      <c r="BI169" s="281"/>
      <c r="BJ169" s="117"/>
      <c r="BK169" s="218"/>
      <c r="BL169" s="210" t="s">
        <v>195</v>
      </c>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235"/>
      <c r="CM169" s="1"/>
      <c r="CN169" s="1"/>
      <c r="CO169" s="1"/>
      <c r="CP169" s="1"/>
    </row>
    <row r="170" ht="8.25" customHeight="1">
      <c r="A170" s="1"/>
      <c r="B170" s="1"/>
      <c r="C170" s="1"/>
      <c r="D170" s="1"/>
      <c r="E170" s="282"/>
      <c r="F170" s="283" t="s">
        <v>196</v>
      </c>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284"/>
      <c r="AG170" s="281"/>
      <c r="AH170" s="285"/>
      <c r="AI170" s="286" t="s">
        <v>197</v>
      </c>
      <c r="AJ170" s="7"/>
      <c r="AK170" s="7"/>
      <c r="AL170" s="7"/>
      <c r="AM170" s="7"/>
      <c r="AN170" s="7"/>
      <c r="AO170" s="7"/>
      <c r="AP170" s="7"/>
      <c r="AQ170" s="7"/>
      <c r="AR170" s="7"/>
      <c r="AS170" s="7"/>
      <c r="AT170" s="7"/>
      <c r="AU170" s="7"/>
      <c r="AV170" s="7"/>
      <c r="AW170" s="7"/>
      <c r="AX170" s="7"/>
      <c r="AY170" s="7"/>
      <c r="AZ170" s="287"/>
      <c r="BA170" s="287"/>
      <c r="BB170" s="287"/>
      <c r="BC170" s="287"/>
      <c r="BD170" s="287"/>
      <c r="BE170" s="287"/>
      <c r="BF170" s="287"/>
      <c r="BG170" s="287"/>
      <c r="BH170" s="287"/>
      <c r="BI170" s="287"/>
      <c r="BJ170" s="117"/>
      <c r="BK170" s="218"/>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235"/>
      <c r="CM170" s="1"/>
      <c r="CN170" s="1"/>
      <c r="CO170" s="1"/>
      <c r="CP170" s="1"/>
    </row>
    <row r="171" ht="8.25" customHeight="1">
      <c r="A171" s="1"/>
      <c r="B171" s="1"/>
      <c r="C171" s="1"/>
      <c r="D171" s="1"/>
      <c r="E171" s="288"/>
      <c r="AF171" s="289"/>
      <c r="AG171" s="281"/>
      <c r="AH171" s="290"/>
      <c r="AZ171" s="291"/>
      <c r="BA171" s="291"/>
      <c r="BB171" s="291"/>
      <c r="BC171" s="291"/>
      <c r="BD171" s="291"/>
      <c r="BE171" s="291"/>
      <c r="BF171" s="291"/>
      <c r="BG171" s="291"/>
      <c r="BH171" s="291"/>
      <c r="BI171" s="291"/>
      <c r="BJ171" s="117"/>
      <c r="BK171" s="218"/>
      <c r="BL171" s="292" t="s">
        <v>198</v>
      </c>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235"/>
      <c r="CM171" s="1"/>
      <c r="CN171" s="1"/>
      <c r="CO171" s="1"/>
      <c r="CP171" s="1"/>
    </row>
    <row r="172" ht="8.25" customHeight="1">
      <c r="A172" s="1"/>
      <c r="B172" s="1"/>
      <c r="C172" s="1"/>
      <c r="D172" s="1"/>
      <c r="E172" s="288"/>
      <c r="AF172" s="289"/>
      <c r="AG172" s="281"/>
      <c r="AH172" s="293"/>
      <c r="AZ172" s="294"/>
      <c r="BA172" s="294"/>
      <c r="BB172" s="294"/>
      <c r="BC172" s="294"/>
      <c r="BD172" s="294"/>
      <c r="BE172" s="294"/>
      <c r="BF172" s="294"/>
      <c r="BG172" s="294"/>
      <c r="BH172" s="294"/>
      <c r="BI172" s="294"/>
      <c r="BJ172" s="117"/>
      <c r="BK172" s="218"/>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235"/>
      <c r="CM172" s="1"/>
      <c r="CN172" s="1"/>
      <c r="CO172" s="1"/>
      <c r="CP172" s="1"/>
    </row>
    <row r="173" ht="8.25" customHeight="1">
      <c r="A173" s="1"/>
      <c r="B173" s="1"/>
      <c r="C173" s="1"/>
      <c r="D173" s="1"/>
      <c r="E173" s="288"/>
      <c r="F173" s="295" t="s">
        <v>199</v>
      </c>
      <c r="I173" s="296"/>
      <c r="M173" s="297"/>
      <c r="N173" s="298"/>
      <c r="O173" s="298"/>
      <c r="P173" s="299"/>
      <c r="T173" s="299"/>
      <c r="W173" s="298"/>
      <c r="X173" s="300" t="s">
        <v>8</v>
      </c>
      <c r="AA173" s="301"/>
      <c r="AB173" s="300" t="s">
        <v>24</v>
      </c>
      <c r="AF173" s="301"/>
      <c r="AG173" s="281"/>
      <c r="AH173" s="293"/>
      <c r="AI173" s="302" t="s">
        <v>199</v>
      </c>
      <c r="AL173" s="294"/>
      <c r="AM173" s="294"/>
      <c r="AN173" s="294"/>
      <c r="AO173" s="294"/>
      <c r="AP173" s="294"/>
      <c r="AQ173" s="294"/>
      <c r="AR173" s="294"/>
      <c r="AS173" s="294"/>
      <c r="AT173" s="294"/>
      <c r="AU173" s="294"/>
      <c r="AV173" s="303" t="s">
        <v>8</v>
      </c>
      <c r="AY173" s="304"/>
      <c r="AZ173" s="305" t="s">
        <v>24</v>
      </c>
      <c r="BD173" s="294"/>
      <c r="BE173" s="305" t="s">
        <v>200</v>
      </c>
      <c r="BI173" s="294"/>
      <c r="BJ173" s="117"/>
      <c r="BK173" s="218"/>
      <c r="BL173" s="292"/>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235"/>
      <c r="CM173" s="1"/>
      <c r="CN173" s="1"/>
      <c r="CO173" s="1"/>
      <c r="CP173" s="1"/>
    </row>
    <row r="174" ht="8.25" customHeight="1">
      <c r="A174" s="1"/>
      <c r="B174" s="1"/>
      <c r="C174" s="1"/>
      <c r="D174" s="1"/>
      <c r="E174" s="288"/>
      <c r="F174" s="306" t="s">
        <v>201</v>
      </c>
      <c r="W174" s="298"/>
      <c r="X174" s="307"/>
      <c r="AA174" s="298"/>
      <c r="AB174" s="307"/>
      <c r="AF174" s="298"/>
      <c r="AG174" s="281"/>
      <c r="AH174" s="293"/>
      <c r="AI174" s="308"/>
      <c r="AU174" s="308"/>
      <c r="AV174" s="291">
        <v>20.0</v>
      </c>
      <c r="AY174" s="304"/>
      <c r="AZ174" s="291">
        <v>1000.0</v>
      </c>
      <c r="BD174" s="308"/>
      <c r="BE174" s="309"/>
      <c r="BF174" s="7"/>
      <c r="BG174" s="7"/>
      <c r="BH174" s="32"/>
      <c r="BI174" s="294"/>
      <c r="BJ174" s="117"/>
      <c r="BK174" s="218"/>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235"/>
      <c r="CM174" s="1"/>
      <c r="CN174" s="1"/>
      <c r="CO174" s="1"/>
      <c r="CP174" s="1"/>
    </row>
    <row r="175" ht="8.25" customHeight="1">
      <c r="A175" s="1"/>
      <c r="B175" s="1"/>
      <c r="C175" s="1"/>
      <c r="D175" s="1"/>
      <c r="E175" s="288"/>
      <c r="W175" s="298"/>
      <c r="AA175" s="298"/>
      <c r="AF175" s="298"/>
      <c r="AG175" s="281"/>
      <c r="AH175" s="44"/>
      <c r="AI175" s="14"/>
      <c r="AJ175" s="14"/>
      <c r="AK175" s="14"/>
      <c r="AL175" s="14"/>
      <c r="AM175" s="14"/>
      <c r="AN175" s="14"/>
      <c r="AO175" s="14"/>
      <c r="AP175" s="14"/>
      <c r="AQ175" s="14"/>
      <c r="AR175" s="14"/>
      <c r="AS175" s="14"/>
      <c r="AT175" s="14"/>
      <c r="AV175" s="14"/>
      <c r="AW175" s="14"/>
      <c r="AX175" s="14"/>
      <c r="AY175" s="304"/>
      <c r="AZ175" s="14"/>
      <c r="BA175" s="14"/>
      <c r="BB175" s="14"/>
      <c r="BC175" s="14"/>
      <c r="BE175" s="61"/>
      <c r="BF175" s="14"/>
      <c r="BG175" s="14"/>
      <c r="BH175" s="62"/>
      <c r="BI175" s="294"/>
      <c r="BJ175" s="117"/>
      <c r="BK175" s="218"/>
      <c r="BL175" s="292"/>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235"/>
      <c r="CM175" s="1"/>
      <c r="CN175" s="1"/>
      <c r="CO175" s="1"/>
      <c r="CP175" s="1"/>
    </row>
    <row r="176" ht="8.25" customHeight="1">
      <c r="A176" s="1"/>
      <c r="B176" s="1"/>
      <c r="C176" s="1"/>
      <c r="D176" s="1"/>
      <c r="E176" s="288"/>
      <c r="F176" s="310" t="s">
        <v>202</v>
      </c>
      <c r="G176" s="7"/>
      <c r="H176" s="7"/>
      <c r="I176" s="7"/>
      <c r="J176" s="7"/>
      <c r="K176" s="7"/>
      <c r="L176" s="7"/>
      <c r="M176" s="7"/>
      <c r="N176" s="7"/>
      <c r="O176" s="7"/>
      <c r="P176" s="7"/>
      <c r="Q176" s="7"/>
      <c r="R176" s="7"/>
      <c r="S176" s="7"/>
      <c r="T176" s="7"/>
      <c r="U176" s="7"/>
      <c r="V176" s="7"/>
      <c r="W176" s="298"/>
      <c r="X176" s="311"/>
      <c r="Y176" s="7"/>
      <c r="Z176" s="7"/>
      <c r="AA176" s="298"/>
      <c r="AB176" s="311"/>
      <c r="AC176" s="7"/>
      <c r="AD176" s="7"/>
      <c r="AE176" s="7"/>
      <c r="AF176" s="298"/>
      <c r="AG176" s="281"/>
      <c r="AH176" s="293"/>
      <c r="AI176" s="291" t="s">
        <v>203</v>
      </c>
      <c r="BI176" s="294"/>
      <c r="BJ176" s="117"/>
      <c r="BK176" s="218"/>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235"/>
      <c r="CM176" s="1"/>
      <c r="CN176" s="1"/>
      <c r="CO176" s="1"/>
      <c r="CP176" s="1"/>
    </row>
    <row r="177" ht="8.25" customHeight="1">
      <c r="A177" s="1"/>
      <c r="B177" s="1"/>
      <c r="C177" s="1"/>
      <c r="D177" s="1"/>
      <c r="E177" s="288"/>
      <c r="W177" s="298"/>
      <c r="AA177" s="298"/>
      <c r="AF177" s="298"/>
      <c r="AG177" s="281"/>
      <c r="AH177" s="4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294"/>
      <c r="BJ177" s="117"/>
      <c r="BK177" s="218"/>
      <c r="BL177" s="292" t="s">
        <v>204</v>
      </c>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235"/>
      <c r="CM177" s="1"/>
      <c r="CN177" s="1"/>
      <c r="CO177" s="1"/>
      <c r="CP177" s="1"/>
    </row>
    <row r="178" ht="8.25" customHeight="1">
      <c r="A178" s="1"/>
      <c r="B178" s="1"/>
      <c r="C178" s="1"/>
      <c r="D178" s="1"/>
      <c r="E178" s="288"/>
      <c r="F178" s="310" t="s">
        <v>205</v>
      </c>
      <c r="G178" s="7"/>
      <c r="H178" s="7"/>
      <c r="I178" s="7"/>
      <c r="J178" s="7"/>
      <c r="K178" s="7"/>
      <c r="L178" s="7"/>
      <c r="M178" s="7"/>
      <c r="N178" s="7"/>
      <c r="O178" s="7"/>
      <c r="P178" s="7"/>
      <c r="Q178" s="7"/>
      <c r="R178" s="7"/>
      <c r="S178" s="7"/>
      <c r="T178" s="7"/>
      <c r="U178" s="7"/>
      <c r="V178" s="7"/>
      <c r="W178" s="298"/>
      <c r="X178" s="311"/>
      <c r="Y178" s="7"/>
      <c r="Z178" s="7"/>
      <c r="AA178" s="298"/>
      <c r="AB178" s="311"/>
      <c r="AC178" s="7"/>
      <c r="AD178" s="7"/>
      <c r="AE178" s="7"/>
      <c r="AF178" s="298"/>
      <c r="AG178" s="281"/>
      <c r="AH178" s="293"/>
      <c r="AI178" s="291" t="s">
        <v>206</v>
      </c>
      <c r="BI178" s="294"/>
      <c r="BJ178" s="117"/>
      <c r="BK178" s="218"/>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235"/>
      <c r="CM178" s="1"/>
      <c r="CN178" s="1"/>
      <c r="CO178" s="1"/>
      <c r="CP178" s="1"/>
    </row>
    <row r="179" ht="8.25" customHeight="1">
      <c r="A179" s="1"/>
      <c r="B179" s="1"/>
      <c r="C179" s="1"/>
      <c r="D179" s="1"/>
      <c r="E179" s="288"/>
      <c r="W179" s="298"/>
      <c r="AA179" s="298"/>
      <c r="AF179" s="298"/>
      <c r="AG179" s="281"/>
      <c r="AH179" s="44"/>
      <c r="BI179" s="294"/>
      <c r="BJ179" s="117"/>
      <c r="BK179" s="218"/>
      <c r="BL179" s="312"/>
      <c r="BM179" s="312"/>
      <c r="BN179" s="312"/>
      <c r="BO179" s="312"/>
      <c r="BP179" s="312"/>
      <c r="BQ179" s="312"/>
      <c r="BR179" s="312"/>
      <c r="BS179" s="312"/>
      <c r="BT179" s="312"/>
      <c r="BU179" s="312"/>
      <c r="BV179" s="312"/>
      <c r="BW179" s="312"/>
      <c r="BX179" s="312"/>
      <c r="BY179" s="312"/>
      <c r="BZ179" s="312"/>
      <c r="CA179" s="312"/>
      <c r="CB179" s="312"/>
      <c r="CC179" s="312"/>
      <c r="CD179" s="312"/>
      <c r="CE179" s="312"/>
      <c r="CF179" s="312"/>
      <c r="CG179" s="312"/>
      <c r="CH179" s="312"/>
      <c r="CI179" s="312"/>
      <c r="CJ179" s="312"/>
      <c r="CK179" s="312"/>
      <c r="CL179" s="235"/>
      <c r="CM179" s="1"/>
      <c r="CN179" s="1"/>
      <c r="CO179" s="1"/>
      <c r="CP179" s="1"/>
    </row>
    <row r="180" ht="8.25" customHeight="1">
      <c r="A180" s="1"/>
      <c r="B180" s="1"/>
      <c r="C180" s="1"/>
      <c r="D180" s="1"/>
      <c r="E180" s="288"/>
      <c r="W180" s="298"/>
      <c r="AA180" s="298"/>
      <c r="AF180" s="298"/>
      <c r="AG180" s="281"/>
      <c r="AH180" s="4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294"/>
      <c r="BJ180" s="117"/>
      <c r="BK180" s="218"/>
      <c r="BL180" s="292"/>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235"/>
      <c r="CM180" s="1"/>
      <c r="CN180" s="1"/>
      <c r="CO180" s="1"/>
      <c r="CP180" s="1"/>
    </row>
    <row r="181" ht="8.25" customHeight="1">
      <c r="A181" s="1"/>
      <c r="B181" s="1"/>
      <c r="C181" s="1"/>
      <c r="D181" s="1"/>
      <c r="E181" s="288"/>
      <c r="F181" s="310" t="s">
        <v>207</v>
      </c>
      <c r="G181" s="7"/>
      <c r="H181" s="7"/>
      <c r="I181" s="7"/>
      <c r="J181" s="7"/>
      <c r="K181" s="7"/>
      <c r="L181" s="7"/>
      <c r="M181" s="7"/>
      <c r="N181" s="7"/>
      <c r="O181" s="7"/>
      <c r="P181" s="7"/>
      <c r="Q181" s="7"/>
      <c r="R181" s="7"/>
      <c r="S181" s="7"/>
      <c r="T181" s="7"/>
      <c r="U181" s="7"/>
      <c r="V181" s="7"/>
      <c r="W181" s="298"/>
      <c r="X181" s="311"/>
      <c r="Y181" s="7"/>
      <c r="Z181" s="7"/>
      <c r="AA181" s="298"/>
      <c r="AB181" s="311"/>
      <c r="AC181" s="7"/>
      <c r="AD181" s="7"/>
      <c r="AE181" s="7"/>
      <c r="AF181" s="298"/>
      <c r="AG181" s="281"/>
      <c r="AH181" s="293"/>
      <c r="AI181" s="291" t="s">
        <v>208</v>
      </c>
      <c r="BI181" s="294"/>
      <c r="BJ181" s="117"/>
      <c r="BK181" s="218"/>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235"/>
      <c r="CM181" s="1"/>
      <c r="CN181" s="1"/>
      <c r="CO181" s="1"/>
      <c r="CP181" s="1"/>
    </row>
    <row r="182" ht="8.25" customHeight="1">
      <c r="A182" s="1"/>
      <c r="B182" s="1"/>
      <c r="C182" s="1"/>
      <c r="D182" s="1"/>
      <c r="E182" s="288"/>
      <c r="W182" s="298"/>
      <c r="AA182" s="298"/>
      <c r="AF182" s="298"/>
      <c r="AG182" s="281"/>
      <c r="AH182" s="4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294"/>
      <c r="BJ182" s="117"/>
      <c r="BK182" s="218"/>
      <c r="BL182" s="292" t="s">
        <v>209</v>
      </c>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235"/>
      <c r="CM182" s="1"/>
      <c r="CN182" s="1"/>
      <c r="CO182" s="1"/>
      <c r="CP182" s="1"/>
    </row>
    <row r="183" ht="8.25" customHeight="1">
      <c r="A183" s="1"/>
      <c r="B183" s="1"/>
      <c r="C183" s="1"/>
      <c r="D183" s="1"/>
      <c r="E183" s="288"/>
      <c r="F183" s="310" t="s">
        <v>210</v>
      </c>
      <c r="G183" s="7"/>
      <c r="H183" s="7"/>
      <c r="I183" s="7"/>
      <c r="J183" s="7"/>
      <c r="K183" s="7"/>
      <c r="L183" s="7"/>
      <c r="M183" s="7"/>
      <c r="N183" s="7"/>
      <c r="O183" s="7"/>
      <c r="P183" s="7"/>
      <c r="Q183" s="7"/>
      <c r="R183" s="7"/>
      <c r="S183" s="7"/>
      <c r="T183" s="7"/>
      <c r="U183" s="7"/>
      <c r="V183" s="7"/>
      <c r="W183" s="298"/>
      <c r="X183" s="311"/>
      <c r="Y183" s="7"/>
      <c r="Z183" s="7"/>
      <c r="AA183" s="298"/>
      <c r="AB183" s="311"/>
      <c r="AC183" s="7"/>
      <c r="AD183" s="7"/>
      <c r="AE183" s="7"/>
      <c r="AF183" s="298"/>
      <c r="AG183" s="281"/>
      <c r="AH183" s="293"/>
      <c r="AI183" s="291" t="s">
        <v>211</v>
      </c>
      <c r="BI183" s="294"/>
      <c r="BJ183" s="117"/>
      <c r="BK183" s="218"/>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235"/>
      <c r="CM183" s="1"/>
      <c r="CN183" s="1"/>
      <c r="CO183" s="1"/>
      <c r="CP183" s="1"/>
    </row>
    <row r="184" ht="8.25" customHeight="1">
      <c r="A184" s="1"/>
      <c r="B184" s="1"/>
      <c r="C184" s="1"/>
      <c r="D184" s="1"/>
      <c r="E184" s="288"/>
      <c r="W184" s="298"/>
      <c r="AA184" s="298"/>
      <c r="AF184" s="298"/>
      <c r="AG184" s="54"/>
      <c r="AH184" s="4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294"/>
      <c r="BJ184" s="40"/>
      <c r="BK184" s="218"/>
      <c r="BL184" s="292"/>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235"/>
      <c r="CM184" s="1"/>
      <c r="CN184" s="1"/>
      <c r="CO184" s="1"/>
      <c r="CP184" s="1"/>
    </row>
    <row r="185" ht="8.25" customHeight="1">
      <c r="A185" s="1"/>
      <c r="B185" s="1"/>
      <c r="C185" s="1"/>
      <c r="D185" s="1"/>
      <c r="E185" s="288"/>
      <c r="F185" s="310" t="s">
        <v>212</v>
      </c>
      <c r="G185" s="7"/>
      <c r="H185" s="7"/>
      <c r="I185" s="7"/>
      <c r="J185" s="7"/>
      <c r="K185" s="7"/>
      <c r="L185" s="7"/>
      <c r="M185" s="7"/>
      <c r="N185" s="7"/>
      <c r="O185" s="7"/>
      <c r="P185" s="7"/>
      <c r="Q185" s="7"/>
      <c r="R185" s="7"/>
      <c r="S185" s="7"/>
      <c r="T185" s="7"/>
      <c r="U185" s="7"/>
      <c r="V185" s="7"/>
      <c r="W185" s="298"/>
      <c r="X185" s="311"/>
      <c r="Y185" s="7"/>
      <c r="Z185" s="7"/>
      <c r="AA185" s="298"/>
      <c r="AB185" s="311"/>
      <c r="AC185" s="7"/>
      <c r="AD185" s="7"/>
      <c r="AE185" s="7"/>
      <c r="AF185" s="298"/>
      <c r="AG185" s="38"/>
      <c r="AH185" s="293"/>
      <c r="AI185" s="308"/>
      <c r="BI185" s="294"/>
      <c r="BJ185" s="117"/>
      <c r="BK185" s="218"/>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235"/>
      <c r="CM185" s="1"/>
      <c r="CN185" s="1"/>
      <c r="CO185" s="1"/>
      <c r="CP185" s="1"/>
    </row>
    <row r="186" ht="8.25" customHeight="1">
      <c r="A186" s="1"/>
      <c r="B186" s="1"/>
      <c r="C186" s="1"/>
      <c r="D186" s="1"/>
      <c r="E186" s="288"/>
      <c r="W186" s="298"/>
      <c r="AA186" s="298"/>
      <c r="AF186" s="298"/>
      <c r="AG186" s="38"/>
      <c r="AH186" s="44"/>
      <c r="BI186" s="294"/>
      <c r="BJ186" s="117"/>
      <c r="BK186" s="218"/>
      <c r="BL186" s="313"/>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235"/>
      <c r="CM186" s="1"/>
      <c r="CN186" s="1"/>
      <c r="CO186" s="1"/>
      <c r="CP186" s="1"/>
    </row>
    <row r="187" ht="8.25" customHeight="1">
      <c r="A187" s="1"/>
      <c r="B187" s="1"/>
      <c r="C187" s="1"/>
      <c r="D187" s="1"/>
      <c r="E187" s="288"/>
      <c r="F187" s="310" t="s">
        <v>213</v>
      </c>
      <c r="G187" s="7"/>
      <c r="H187" s="7"/>
      <c r="I187" s="7"/>
      <c r="J187" s="7"/>
      <c r="K187" s="7"/>
      <c r="L187" s="7"/>
      <c r="M187" s="7"/>
      <c r="N187" s="7"/>
      <c r="O187" s="7"/>
      <c r="P187" s="7"/>
      <c r="Q187" s="7"/>
      <c r="R187" s="7"/>
      <c r="S187" s="7"/>
      <c r="T187" s="7"/>
      <c r="U187" s="7"/>
      <c r="V187" s="7"/>
      <c r="W187" s="298"/>
      <c r="X187" s="311"/>
      <c r="Y187" s="7"/>
      <c r="Z187" s="7"/>
      <c r="AA187" s="298"/>
      <c r="AB187" s="311"/>
      <c r="AC187" s="7"/>
      <c r="AD187" s="7"/>
      <c r="AE187" s="7"/>
      <c r="AF187" s="298"/>
      <c r="AG187" s="38"/>
      <c r="AH187" s="293"/>
      <c r="AI187" s="291" t="s">
        <v>214</v>
      </c>
      <c r="AU187" s="308"/>
      <c r="AV187" s="308"/>
      <c r="AY187" s="304"/>
      <c r="AZ187" s="308"/>
      <c r="BD187" s="308"/>
      <c r="BE187" s="309"/>
      <c r="BF187" s="7"/>
      <c r="BG187" s="7"/>
      <c r="BH187" s="32"/>
      <c r="BI187" s="294"/>
      <c r="BJ187" s="117"/>
      <c r="BK187" s="218"/>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235"/>
      <c r="CM187" s="1"/>
      <c r="CN187" s="1"/>
      <c r="CO187" s="1"/>
      <c r="CP187" s="1"/>
    </row>
    <row r="188" ht="8.25" customHeight="1">
      <c r="A188" s="1"/>
      <c r="B188" s="1"/>
      <c r="C188" s="1"/>
      <c r="D188" s="1"/>
      <c r="E188" s="288"/>
      <c r="W188" s="298"/>
      <c r="AA188" s="298"/>
      <c r="AF188" s="298"/>
      <c r="AG188" s="38"/>
      <c r="AH188" s="44"/>
      <c r="AI188" s="14"/>
      <c r="AJ188" s="14"/>
      <c r="AK188" s="14"/>
      <c r="AL188" s="14"/>
      <c r="AM188" s="14"/>
      <c r="AN188" s="14"/>
      <c r="AO188" s="14"/>
      <c r="AP188" s="14"/>
      <c r="AQ188" s="14"/>
      <c r="AR188" s="14"/>
      <c r="AS188" s="14"/>
      <c r="AT188" s="14"/>
      <c r="AV188" s="14"/>
      <c r="AW188" s="14"/>
      <c r="AX188" s="14"/>
      <c r="AY188" s="304"/>
      <c r="AZ188" s="14"/>
      <c r="BA188" s="14"/>
      <c r="BB188" s="14"/>
      <c r="BC188" s="14"/>
      <c r="BE188" s="61"/>
      <c r="BF188" s="14"/>
      <c r="BG188" s="14"/>
      <c r="BH188" s="62"/>
      <c r="BI188" s="294"/>
      <c r="BJ188" s="40"/>
      <c r="BK188" s="218"/>
      <c r="BL188" s="313"/>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235"/>
      <c r="CM188" s="1"/>
      <c r="CN188" s="1"/>
      <c r="CO188" s="1"/>
      <c r="CP188" s="1"/>
    </row>
    <row r="189" ht="8.25" customHeight="1">
      <c r="A189" s="1"/>
      <c r="B189" s="1"/>
      <c r="C189" s="1"/>
      <c r="D189" s="1"/>
      <c r="E189" s="288"/>
      <c r="F189" s="314" t="s">
        <v>215</v>
      </c>
      <c r="G189" s="7"/>
      <c r="H189" s="7"/>
      <c r="I189" s="7"/>
      <c r="J189" s="7"/>
      <c r="K189" s="7"/>
      <c r="L189" s="7"/>
      <c r="M189" s="7"/>
      <c r="N189" s="7"/>
      <c r="O189" s="7"/>
      <c r="P189" s="7"/>
      <c r="Q189" s="7"/>
      <c r="R189" s="7"/>
      <c r="S189" s="7"/>
      <c r="T189" s="7"/>
      <c r="U189" s="7"/>
      <c r="V189" s="7"/>
      <c r="W189" s="298"/>
      <c r="X189" s="311"/>
      <c r="Y189" s="7"/>
      <c r="Z189" s="7"/>
      <c r="AA189" s="298"/>
      <c r="AB189" s="311"/>
      <c r="AC189" s="7"/>
      <c r="AD189" s="7"/>
      <c r="AE189" s="7"/>
      <c r="AF189" s="298"/>
      <c r="AG189" s="38"/>
      <c r="AH189" s="293"/>
      <c r="BI189" s="294"/>
      <c r="BJ189" s="40"/>
      <c r="BK189" s="218"/>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235"/>
      <c r="CM189" s="1"/>
      <c r="CN189" s="1"/>
      <c r="CO189" s="1"/>
      <c r="CP189" s="1"/>
    </row>
    <row r="190" ht="8.25" customHeight="1">
      <c r="A190" s="1"/>
      <c r="B190" s="1"/>
      <c r="C190" s="1"/>
      <c r="D190" s="1"/>
      <c r="E190" s="288"/>
      <c r="W190" s="298"/>
      <c r="AA190" s="298"/>
      <c r="AF190" s="298"/>
      <c r="AG190" s="38"/>
      <c r="AH190" s="44"/>
      <c r="BI190" s="294"/>
      <c r="BJ190" s="40"/>
      <c r="BK190" s="218"/>
      <c r="BL190" s="313"/>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235"/>
      <c r="CM190" s="1"/>
      <c r="CN190" s="1"/>
      <c r="CO190" s="1"/>
      <c r="CP190" s="1"/>
    </row>
    <row r="191" ht="8.25" customHeight="1">
      <c r="A191" s="1"/>
      <c r="B191" s="1"/>
      <c r="C191" s="1"/>
      <c r="D191" s="1"/>
      <c r="E191" s="288"/>
      <c r="F191" s="310" t="s">
        <v>216</v>
      </c>
      <c r="G191" s="7"/>
      <c r="H191" s="7"/>
      <c r="I191" s="7"/>
      <c r="J191" s="7"/>
      <c r="K191" s="7"/>
      <c r="L191" s="7"/>
      <c r="M191" s="7"/>
      <c r="N191" s="7"/>
      <c r="O191" s="7"/>
      <c r="P191" s="7"/>
      <c r="Q191" s="7"/>
      <c r="R191" s="7"/>
      <c r="S191" s="7"/>
      <c r="T191" s="7"/>
      <c r="U191" s="7"/>
      <c r="V191" s="7"/>
      <c r="W191" s="298"/>
      <c r="X191" s="311"/>
      <c r="Y191" s="7"/>
      <c r="Z191" s="7"/>
      <c r="AA191" s="298"/>
      <c r="AB191" s="311"/>
      <c r="AC191" s="7"/>
      <c r="AD191" s="7"/>
      <c r="AE191" s="7"/>
      <c r="AF191" s="298"/>
      <c r="AG191" s="38"/>
      <c r="AH191" s="293"/>
      <c r="AI191" s="291" t="s">
        <v>217</v>
      </c>
      <c r="BI191" s="294"/>
      <c r="BJ191" s="40"/>
      <c r="BK191" s="218"/>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235"/>
      <c r="CM191" s="1"/>
      <c r="CN191" s="1"/>
      <c r="CO191" s="1"/>
      <c r="CP191" s="1"/>
    </row>
    <row r="192" ht="8.25" customHeight="1">
      <c r="A192" s="1"/>
      <c r="B192" s="1"/>
      <c r="C192" s="1"/>
      <c r="D192" s="1"/>
      <c r="E192" s="288"/>
      <c r="W192" s="298"/>
      <c r="AA192" s="298"/>
      <c r="AF192" s="298"/>
      <c r="AG192" s="38"/>
      <c r="AH192" s="4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294"/>
      <c r="BJ192" s="40"/>
      <c r="BK192" s="218"/>
      <c r="BL192" s="313"/>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235"/>
      <c r="CM192" s="1"/>
      <c r="CN192" s="1"/>
      <c r="CO192" s="1"/>
      <c r="CP192" s="1"/>
    </row>
    <row r="193" ht="8.25" customHeight="1">
      <c r="A193" s="1"/>
      <c r="B193" s="1"/>
      <c r="C193" s="1"/>
      <c r="D193" s="1"/>
      <c r="E193" s="288"/>
      <c r="F193" s="310" t="s">
        <v>218</v>
      </c>
      <c r="G193" s="7"/>
      <c r="H193" s="7"/>
      <c r="I193" s="7"/>
      <c r="J193" s="7"/>
      <c r="K193" s="7"/>
      <c r="L193" s="7"/>
      <c r="M193" s="7"/>
      <c r="N193" s="7"/>
      <c r="O193" s="7"/>
      <c r="P193" s="7"/>
      <c r="Q193" s="7"/>
      <c r="R193" s="7"/>
      <c r="S193" s="7"/>
      <c r="T193" s="7"/>
      <c r="U193" s="7"/>
      <c r="V193" s="7"/>
      <c r="W193" s="298"/>
      <c r="X193" s="311"/>
      <c r="Y193" s="7"/>
      <c r="Z193" s="7"/>
      <c r="AA193" s="298"/>
      <c r="AB193" s="311"/>
      <c r="AC193" s="7"/>
      <c r="AD193" s="7"/>
      <c r="AE193" s="7"/>
      <c r="AF193" s="298"/>
      <c r="AG193" s="38"/>
      <c r="AH193" s="293"/>
      <c r="AI193" s="291" t="s">
        <v>219</v>
      </c>
      <c r="BI193" s="294"/>
      <c r="BJ193" s="40"/>
      <c r="BK193" s="218"/>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235"/>
      <c r="CM193" s="1"/>
      <c r="CN193" s="1"/>
      <c r="CO193" s="1"/>
      <c r="CP193" s="1"/>
    </row>
    <row r="194" ht="8.25" customHeight="1">
      <c r="A194" s="1"/>
      <c r="B194" s="1"/>
      <c r="C194" s="1"/>
      <c r="D194" s="1"/>
      <c r="E194" s="288"/>
      <c r="W194" s="298"/>
      <c r="AA194" s="298"/>
      <c r="AF194" s="298"/>
      <c r="AG194" s="38"/>
      <c r="AH194" s="4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294"/>
      <c r="BJ194" s="40"/>
      <c r="BK194" s="218"/>
      <c r="BL194" s="313"/>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235"/>
      <c r="CM194" s="1"/>
      <c r="CN194" s="1"/>
      <c r="CO194" s="1"/>
      <c r="CP194" s="1"/>
    </row>
    <row r="195" ht="8.25" customHeight="1">
      <c r="A195" s="1"/>
      <c r="B195" s="1"/>
      <c r="C195" s="1"/>
      <c r="D195" s="1"/>
      <c r="E195" s="315"/>
      <c r="F195" s="310" t="s">
        <v>220</v>
      </c>
      <c r="G195" s="7"/>
      <c r="H195" s="7"/>
      <c r="I195" s="7"/>
      <c r="J195" s="7"/>
      <c r="K195" s="7"/>
      <c r="L195" s="7"/>
      <c r="M195" s="7"/>
      <c r="N195" s="7"/>
      <c r="O195" s="7"/>
      <c r="P195" s="7"/>
      <c r="Q195" s="7"/>
      <c r="R195" s="7"/>
      <c r="S195" s="7"/>
      <c r="T195" s="7"/>
      <c r="U195" s="7"/>
      <c r="V195" s="7"/>
      <c r="W195" s="298"/>
      <c r="X195" s="311"/>
      <c r="Y195" s="7"/>
      <c r="Z195" s="7"/>
      <c r="AA195" s="298"/>
      <c r="AB195" s="311"/>
      <c r="AC195" s="7"/>
      <c r="AD195" s="7"/>
      <c r="AE195" s="7"/>
      <c r="AF195" s="316"/>
      <c r="AG195" s="38"/>
      <c r="AH195" s="293"/>
      <c r="AI195" s="291" t="s">
        <v>221</v>
      </c>
      <c r="BI195" s="294"/>
      <c r="BJ195" s="40"/>
      <c r="BK195" s="218"/>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235"/>
      <c r="CM195" s="1"/>
      <c r="CN195" s="1"/>
      <c r="CO195" s="1"/>
      <c r="CP195" s="1"/>
    </row>
    <row r="196" ht="8.25" customHeight="1">
      <c r="A196" s="1"/>
      <c r="B196" s="1"/>
      <c r="C196" s="1"/>
      <c r="D196" s="1"/>
      <c r="E196" s="315"/>
      <c r="W196" s="298"/>
      <c r="AA196" s="298"/>
      <c r="AF196" s="316"/>
      <c r="AG196" s="38"/>
      <c r="AH196" s="4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294"/>
      <c r="BJ196" s="40"/>
      <c r="BK196" s="218"/>
      <c r="BL196" s="313"/>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235"/>
      <c r="CM196" s="1"/>
      <c r="CN196" s="1"/>
      <c r="CO196" s="1"/>
      <c r="CP196" s="1"/>
    </row>
    <row r="197" ht="8.25" customHeight="1">
      <c r="A197" s="1"/>
      <c r="B197" s="1"/>
      <c r="C197" s="1"/>
      <c r="D197" s="1"/>
      <c r="E197" s="315"/>
      <c r="F197" s="317" t="s">
        <v>222</v>
      </c>
      <c r="G197" s="7"/>
      <c r="H197" s="7"/>
      <c r="I197" s="7"/>
      <c r="J197" s="7"/>
      <c r="K197" s="7"/>
      <c r="L197" s="7"/>
      <c r="M197" s="7"/>
      <c r="N197" s="7"/>
      <c r="O197" s="7"/>
      <c r="P197" s="7"/>
      <c r="Q197" s="7"/>
      <c r="R197" s="7"/>
      <c r="S197" s="7"/>
      <c r="T197" s="7"/>
      <c r="U197" s="7"/>
      <c r="V197" s="7"/>
      <c r="W197" s="298"/>
      <c r="X197" s="311"/>
      <c r="Y197" s="7"/>
      <c r="Z197" s="7"/>
      <c r="AA197" s="298"/>
      <c r="AB197" s="311"/>
      <c r="AC197" s="7"/>
      <c r="AD197" s="7"/>
      <c r="AE197" s="7"/>
      <c r="AF197" s="316"/>
      <c r="AG197" s="38"/>
      <c r="AH197" s="293"/>
      <c r="AI197" s="308"/>
      <c r="BI197" s="304"/>
      <c r="BJ197" s="40"/>
      <c r="BK197" s="218"/>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235"/>
      <c r="CM197" s="1"/>
      <c r="CN197" s="1"/>
      <c r="CO197" s="1"/>
      <c r="CP197" s="1"/>
    </row>
    <row r="198" ht="8.25" customHeight="1">
      <c r="A198" s="1"/>
      <c r="B198" s="1"/>
      <c r="C198" s="1"/>
      <c r="D198" s="1"/>
      <c r="E198" s="315"/>
      <c r="W198" s="298"/>
      <c r="AA198" s="298"/>
      <c r="AF198" s="316"/>
      <c r="AG198" s="38"/>
      <c r="AH198" s="44"/>
      <c r="BI198" s="304"/>
      <c r="BJ198" s="40"/>
      <c r="BK198" s="218"/>
      <c r="BL198" s="313"/>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235"/>
      <c r="CM198" s="1"/>
      <c r="CN198" s="1"/>
      <c r="CO198" s="1"/>
      <c r="CP198" s="1"/>
    </row>
    <row r="199" ht="8.25" customHeight="1">
      <c r="A199" s="1"/>
      <c r="B199" s="1"/>
      <c r="C199" s="1"/>
      <c r="D199" s="1"/>
      <c r="E199" s="315"/>
      <c r="F199" s="317" t="s">
        <v>223</v>
      </c>
      <c r="G199" s="7"/>
      <c r="H199" s="7"/>
      <c r="I199" s="7"/>
      <c r="J199" s="7"/>
      <c r="K199" s="7"/>
      <c r="L199" s="7"/>
      <c r="M199" s="7"/>
      <c r="N199" s="7"/>
      <c r="O199" s="7"/>
      <c r="P199" s="7"/>
      <c r="Q199" s="7"/>
      <c r="R199" s="7"/>
      <c r="S199" s="7"/>
      <c r="T199" s="7"/>
      <c r="U199" s="7"/>
      <c r="V199" s="7"/>
      <c r="W199" s="298"/>
      <c r="X199" s="311"/>
      <c r="Y199" s="7"/>
      <c r="Z199" s="7"/>
      <c r="AA199" s="298"/>
      <c r="AB199" s="311"/>
      <c r="AC199" s="7"/>
      <c r="AD199" s="7"/>
      <c r="AE199" s="7"/>
      <c r="AF199" s="316"/>
      <c r="AG199" s="38"/>
      <c r="AH199" s="293"/>
      <c r="AI199" s="308"/>
      <c r="AU199" s="308"/>
      <c r="AV199" s="308"/>
      <c r="AY199" s="304"/>
      <c r="AZ199" s="308"/>
      <c r="BD199" s="308"/>
      <c r="BE199" s="309"/>
      <c r="BF199" s="7"/>
      <c r="BG199" s="7"/>
      <c r="BH199" s="32"/>
      <c r="BI199" s="304"/>
      <c r="BJ199" s="40"/>
      <c r="BK199" s="218"/>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235"/>
      <c r="CM199" s="1"/>
      <c r="CN199" s="1"/>
      <c r="CO199" s="1"/>
      <c r="CP199" s="1"/>
    </row>
    <row r="200" ht="8.25" customHeight="1">
      <c r="A200" s="1"/>
      <c r="B200" s="1"/>
      <c r="C200" s="1"/>
      <c r="D200" s="1"/>
      <c r="E200" s="315"/>
      <c r="W200" s="298"/>
      <c r="AA200" s="298"/>
      <c r="AF200" s="316"/>
      <c r="AG200" s="38"/>
      <c r="AH200" s="44"/>
      <c r="AI200" s="14"/>
      <c r="AJ200" s="14"/>
      <c r="AK200" s="14"/>
      <c r="AL200" s="14"/>
      <c r="AM200" s="14"/>
      <c r="AN200" s="14"/>
      <c r="AO200" s="14"/>
      <c r="AP200" s="14"/>
      <c r="AQ200" s="14"/>
      <c r="AR200" s="14"/>
      <c r="AS200" s="14"/>
      <c r="AT200" s="14"/>
      <c r="AV200" s="14"/>
      <c r="AW200" s="14"/>
      <c r="AX200" s="14"/>
      <c r="AY200" s="304"/>
      <c r="AZ200" s="14"/>
      <c r="BA200" s="14"/>
      <c r="BB200" s="14"/>
      <c r="BC200" s="14"/>
      <c r="BE200" s="61"/>
      <c r="BF200" s="14"/>
      <c r="BG200" s="14"/>
      <c r="BH200" s="62"/>
      <c r="BI200" s="304"/>
      <c r="BJ200" s="40"/>
      <c r="BK200" s="218"/>
      <c r="BL200" s="313"/>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235"/>
      <c r="CM200" s="1"/>
      <c r="CN200" s="1"/>
      <c r="CO200" s="1"/>
      <c r="CP200" s="1"/>
    </row>
    <row r="201" ht="8.25" customHeight="1">
      <c r="A201" s="1"/>
      <c r="B201" s="1"/>
      <c r="C201" s="1"/>
      <c r="D201" s="1"/>
      <c r="E201" s="315"/>
      <c r="F201" s="317" t="s">
        <v>224</v>
      </c>
      <c r="G201" s="7"/>
      <c r="H201" s="7"/>
      <c r="I201" s="7"/>
      <c r="J201" s="7"/>
      <c r="K201" s="7"/>
      <c r="L201" s="7"/>
      <c r="M201" s="7"/>
      <c r="N201" s="7"/>
      <c r="O201" s="7"/>
      <c r="P201" s="7"/>
      <c r="Q201" s="7"/>
      <c r="R201" s="7"/>
      <c r="S201" s="7"/>
      <c r="T201" s="7"/>
      <c r="U201" s="7"/>
      <c r="V201" s="7"/>
      <c r="W201" s="298"/>
      <c r="X201" s="311"/>
      <c r="Y201" s="7"/>
      <c r="Z201" s="7"/>
      <c r="AA201" s="298"/>
      <c r="AB201" s="311"/>
      <c r="AC201" s="7"/>
      <c r="AD201" s="7"/>
      <c r="AE201" s="7"/>
      <c r="AF201" s="316"/>
      <c r="AG201" s="38"/>
      <c r="AH201" s="293"/>
      <c r="AI201" s="308"/>
      <c r="BI201" s="304"/>
      <c r="BJ201" s="40"/>
      <c r="BK201" s="218"/>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235"/>
      <c r="CM201" s="1"/>
      <c r="CN201" s="1"/>
      <c r="CO201" s="1"/>
      <c r="CP201" s="1"/>
    </row>
    <row r="202" ht="8.25" customHeight="1">
      <c r="A202" s="1"/>
      <c r="B202" s="1"/>
      <c r="C202" s="1"/>
      <c r="D202" s="1"/>
      <c r="E202" s="315"/>
      <c r="W202" s="298"/>
      <c r="AA202" s="298"/>
      <c r="AF202" s="316"/>
      <c r="AG202" s="38"/>
      <c r="AH202" s="4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304"/>
      <c r="BJ202" s="40"/>
      <c r="BK202" s="218"/>
      <c r="BL202" s="313"/>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235"/>
      <c r="CM202" s="1"/>
      <c r="CN202" s="1"/>
      <c r="CO202" s="1"/>
      <c r="CP202" s="1"/>
    </row>
    <row r="203" ht="8.25" customHeight="1">
      <c r="A203" s="1"/>
      <c r="B203" s="1"/>
      <c r="C203" s="1"/>
      <c r="D203" s="1"/>
      <c r="E203" s="315"/>
      <c r="F203" s="310" t="s">
        <v>225</v>
      </c>
      <c r="G203" s="7"/>
      <c r="H203" s="7"/>
      <c r="I203" s="7"/>
      <c r="J203" s="7"/>
      <c r="K203" s="7"/>
      <c r="L203" s="7"/>
      <c r="M203" s="7"/>
      <c r="N203" s="7"/>
      <c r="O203" s="7"/>
      <c r="P203" s="7"/>
      <c r="Q203" s="7"/>
      <c r="R203" s="7"/>
      <c r="S203" s="7"/>
      <c r="T203" s="7"/>
      <c r="U203" s="7"/>
      <c r="V203" s="7"/>
      <c r="W203" s="298"/>
      <c r="X203" s="311"/>
      <c r="Y203" s="7"/>
      <c r="Z203" s="7"/>
      <c r="AA203" s="298"/>
      <c r="AB203" s="311"/>
      <c r="AC203" s="7"/>
      <c r="AD203" s="7"/>
      <c r="AE203" s="7"/>
      <c r="AF203" s="316"/>
      <c r="AG203" s="38"/>
      <c r="AH203" s="293"/>
      <c r="AI203" s="308"/>
      <c r="BI203" s="304"/>
      <c r="BJ203" s="40"/>
      <c r="BK203" s="218"/>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235"/>
      <c r="CM203" s="1"/>
      <c r="CN203" s="1"/>
      <c r="CO203" s="1"/>
      <c r="CP203" s="1"/>
    </row>
    <row r="204" ht="8.25" customHeight="1">
      <c r="A204" s="1"/>
      <c r="B204" s="1"/>
      <c r="C204" s="1"/>
      <c r="D204" s="1"/>
      <c r="E204" s="315"/>
      <c r="W204" s="298"/>
      <c r="AA204" s="298"/>
      <c r="AF204" s="316"/>
      <c r="AG204" s="38"/>
      <c r="AH204" s="4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304"/>
      <c r="BJ204" s="40"/>
      <c r="BK204" s="218"/>
      <c r="BL204" s="313"/>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235"/>
      <c r="CM204" s="1"/>
      <c r="CN204" s="1"/>
      <c r="CO204" s="1"/>
      <c r="CP204" s="1"/>
    </row>
    <row r="205" ht="8.25" customHeight="1">
      <c r="A205" s="1"/>
      <c r="B205" s="1"/>
      <c r="C205" s="1"/>
      <c r="D205" s="1"/>
      <c r="E205" s="315"/>
      <c r="F205" s="310" t="s">
        <v>226</v>
      </c>
      <c r="G205" s="7"/>
      <c r="H205" s="7"/>
      <c r="I205" s="7"/>
      <c r="J205" s="7"/>
      <c r="K205" s="7"/>
      <c r="L205" s="7"/>
      <c r="M205" s="7"/>
      <c r="N205" s="7"/>
      <c r="O205" s="7"/>
      <c r="P205" s="7"/>
      <c r="Q205" s="7"/>
      <c r="R205" s="7"/>
      <c r="S205" s="7"/>
      <c r="T205" s="7"/>
      <c r="U205" s="7"/>
      <c r="V205" s="7"/>
      <c r="W205" s="298"/>
      <c r="X205" s="311"/>
      <c r="Y205" s="7"/>
      <c r="Z205" s="7"/>
      <c r="AA205" s="298"/>
      <c r="AB205" s="311"/>
      <c r="AC205" s="7"/>
      <c r="AD205" s="7"/>
      <c r="AE205" s="7"/>
      <c r="AF205" s="316"/>
      <c r="AG205" s="38"/>
      <c r="AH205" s="293"/>
      <c r="AI205" s="308"/>
      <c r="BI205" s="304"/>
      <c r="BJ205" s="40"/>
      <c r="BK205" s="218"/>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235"/>
      <c r="CM205" s="1"/>
      <c r="CN205" s="1"/>
      <c r="CO205" s="1"/>
      <c r="CP205" s="1"/>
    </row>
    <row r="206" ht="8.25" customHeight="1">
      <c r="A206" s="1"/>
      <c r="B206" s="1"/>
      <c r="C206" s="1"/>
      <c r="D206" s="1"/>
      <c r="E206" s="315"/>
      <c r="W206" s="298"/>
      <c r="AA206" s="298"/>
      <c r="AF206" s="316"/>
      <c r="AG206" s="38"/>
      <c r="AH206" s="4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304"/>
      <c r="BJ206" s="40"/>
      <c r="BK206" s="218"/>
      <c r="BL206" s="313"/>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235"/>
      <c r="CM206" s="1"/>
      <c r="CN206" s="1"/>
      <c r="CO206" s="1"/>
      <c r="CP206" s="1"/>
    </row>
    <row r="207" ht="8.25" customHeight="1">
      <c r="A207" s="1"/>
      <c r="B207" s="1"/>
      <c r="C207" s="1"/>
      <c r="D207" s="1"/>
      <c r="E207" s="315"/>
      <c r="F207" s="310" t="s">
        <v>227</v>
      </c>
      <c r="G207" s="7"/>
      <c r="H207" s="7"/>
      <c r="I207" s="7"/>
      <c r="J207" s="7"/>
      <c r="K207" s="7"/>
      <c r="L207" s="7"/>
      <c r="M207" s="7"/>
      <c r="N207" s="7"/>
      <c r="O207" s="7"/>
      <c r="P207" s="7"/>
      <c r="Q207" s="7"/>
      <c r="R207" s="7"/>
      <c r="S207" s="7"/>
      <c r="T207" s="7"/>
      <c r="U207" s="7"/>
      <c r="V207" s="7"/>
      <c r="W207" s="298"/>
      <c r="X207" s="311"/>
      <c r="Y207" s="7"/>
      <c r="Z207" s="7"/>
      <c r="AA207" s="298"/>
      <c r="AB207" s="318">
        <v>2.0</v>
      </c>
      <c r="AC207" s="7"/>
      <c r="AD207" s="7"/>
      <c r="AE207" s="7"/>
      <c r="AF207" s="316"/>
      <c r="AG207" s="38"/>
      <c r="AH207" s="293"/>
      <c r="AI207" s="308"/>
      <c r="BI207" s="304"/>
      <c r="BJ207" s="40"/>
      <c r="BK207" s="218"/>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235"/>
      <c r="CM207" s="1"/>
      <c r="CN207" s="1"/>
      <c r="CO207" s="1"/>
      <c r="CP207" s="1"/>
    </row>
    <row r="208" ht="8.25" customHeight="1">
      <c r="A208" s="1"/>
      <c r="B208" s="1"/>
      <c r="C208" s="1"/>
      <c r="D208" s="1"/>
      <c r="E208" s="315"/>
      <c r="W208" s="298"/>
      <c r="AA208" s="298"/>
      <c r="AF208" s="316"/>
      <c r="AG208" s="38"/>
      <c r="AH208" s="4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304"/>
      <c r="BJ208" s="40"/>
      <c r="BK208" s="218"/>
      <c r="BL208" s="313"/>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235"/>
      <c r="CM208" s="1"/>
      <c r="CN208" s="1"/>
      <c r="CO208" s="1"/>
      <c r="CP208" s="1"/>
    </row>
    <row r="209" ht="8.25" customHeight="1">
      <c r="A209" s="1"/>
      <c r="B209" s="1"/>
      <c r="C209" s="1"/>
      <c r="D209" s="1"/>
      <c r="E209" s="288"/>
      <c r="F209" s="310" t="s">
        <v>228</v>
      </c>
      <c r="G209" s="7"/>
      <c r="H209" s="7"/>
      <c r="I209" s="7"/>
      <c r="J209" s="7"/>
      <c r="K209" s="7"/>
      <c r="L209" s="7"/>
      <c r="M209" s="7"/>
      <c r="N209" s="7"/>
      <c r="O209" s="7"/>
      <c r="P209" s="7"/>
      <c r="Q209" s="7"/>
      <c r="R209" s="7"/>
      <c r="S209" s="7"/>
      <c r="T209" s="7"/>
      <c r="U209" s="7"/>
      <c r="V209" s="7"/>
      <c r="W209" s="298"/>
      <c r="X209" s="311"/>
      <c r="Y209" s="7"/>
      <c r="Z209" s="7"/>
      <c r="AA209" s="298"/>
      <c r="AB209" s="311"/>
      <c r="AC209" s="7"/>
      <c r="AD209" s="7"/>
      <c r="AE209" s="7"/>
      <c r="AF209" s="298"/>
      <c r="AG209" s="38"/>
      <c r="AH209" s="293"/>
      <c r="AI209" s="308"/>
      <c r="BI209" s="304"/>
      <c r="BJ209" s="40"/>
      <c r="BK209" s="218"/>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235"/>
      <c r="CM209" s="1"/>
      <c r="CN209" s="1"/>
      <c r="CO209" s="1"/>
      <c r="CP209" s="1"/>
    </row>
    <row r="210" ht="8.25" customHeight="1">
      <c r="A210" s="1"/>
      <c r="B210" s="1"/>
      <c r="C210" s="1"/>
      <c r="D210" s="1"/>
      <c r="E210" s="288"/>
      <c r="W210" s="298"/>
      <c r="AA210" s="298"/>
      <c r="AF210" s="298"/>
      <c r="AG210" s="38"/>
      <c r="AH210" s="44"/>
      <c r="BI210" s="304"/>
      <c r="BJ210" s="40"/>
      <c r="BK210" s="218"/>
      <c r="BL210" s="313"/>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235"/>
      <c r="CM210" s="1"/>
      <c r="CN210" s="1"/>
      <c r="CO210" s="1"/>
      <c r="CP210" s="1"/>
    </row>
    <row r="211" ht="8.25" customHeight="1">
      <c r="A211" s="1"/>
      <c r="B211" s="1"/>
      <c r="C211" s="1"/>
      <c r="D211" s="1"/>
      <c r="E211" s="288"/>
      <c r="F211" s="310" t="s">
        <v>229</v>
      </c>
      <c r="G211" s="7"/>
      <c r="H211" s="7"/>
      <c r="I211" s="7"/>
      <c r="J211" s="7"/>
      <c r="K211" s="7"/>
      <c r="L211" s="7"/>
      <c r="M211" s="7"/>
      <c r="N211" s="7"/>
      <c r="O211" s="7"/>
      <c r="P211" s="7"/>
      <c r="Q211" s="7"/>
      <c r="R211" s="7"/>
      <c r="S211" s="7"/>
      <c r="T211" s="7"/>
      <c r="U211" s="7"/>
      <c r="V211" s="7"/>
      <c r="W211" s="298"/>
      <c r="X211" s="311"/>
      <c r="Y211" s="7"/>
      <c r="Z211" s="7"/>
      <c r="AA211" s="298"/>
      <c r="AB211" s="311"/>
      <c r="AC211" s="7"/>
      <c r="AD211" s="7"/>
      <c r="AE211" s="7"/>
      <c r="AF211" s="298"/>
      <c r="AG211" s="38"/>
      <c r="AH211" s="293"/>
      <c r="AI211" s="308"/>
      <c r="AU211" s="308"/>
      <c r="AV211" s="308"/>
      <c r="AY211" s="304"/>
      <c r="AZ211" s="308"/>
      <c r="BD211" s="308"/>
      <c r="BE211" s="309"/>
      <c r="BF211" s="7"/>
      <c r="BG211" s="7"/>
      <c r="BH211" s="32"/>
      <c r="BI211" s="294"/>
      <c r="BJ211" s="40"/>
      <c r="BK211" s="218"/>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235"/>
      <c r="CM211" s="1"/>
      <c r="CN211" s="1"/>
      <c r="CO211" s="1"/>
      <c r="CP211" s="1"/>
    </row>
    <row r="212" ht="8.25" customHeight="1">
      <c r="A212" s="1"/>
      <c r="B212" s="1"/>
      <c r="C212" s="1"/>
      <c r="D212" s="1"/>
      <c r="E212" s="288"/>
      <c r="W212" s="298"/>
      <c r="AA212" s="298"/>
      <c r="AF212" s="298"/>
      <c r="AG212" s="38"/>
      <c r="AH212" s="44"/>
      <c r="AI212" s="14"/>
      <c r="AJ212" s="14"/>
      <c r="AK212" s="14"/>
      <c r="AL212" s="14"/>
      <c r="AM212" s="14"/>
      <c r="AN212" s="14"/>
      <c r="AO212" s="14"/>
      <c r="AP212" s="14"/>
      <c r="AQ212" s="14"/>
      <c r="AR212" s="14"/>
      <c r="AS212" s="14"/>
      <c r="AT212" s="14"/>
      <c r="AV212" s="14"/>
      <c r="AW212" s="14"/>
      <c r="AX212" s="14"/>
      <c r="AY212" s="304"/>
      <c r="AZ212" s="14"/>
      <c r="BA212" s="14"/>
      <c r="BB212" s="14"/>
      <c r="BC212" s="14"/>
      <c r="BE212" s="61"/>
      <c r="BF212" s="14"/>
      <c r="BG212" s="14"/>
      <c r="BH212" s="62"/>
      <c r="BI212" s="294"/>
      <c r="BJ212" s="40"/>
      <c r="BK212" s="218"/>
      <c r="BL212" s="313"/>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235"/>
      <c r="CM212" s="1"/>
      <c r="CN212" s="1"/>
      <c r="CO212" s="1"/>
      <c r="CP212" s="1"/>
    </row>
    <row r="213" ht="8.25" customHeight="1">
      <c r="A213" s="1"/>
      <c r="B213" s="1"/>
      <c r="C213" s="1"/>
      <c r="D213" s="1"/>
      <c r="E213" s="288"/>
      <c r="F213" s="310" t="s">
        <v>230</v>
      </c>
      <c r="G213" s="7"/>
      <c r="H213" s="7"/>
      <c r="I213" s="7"/>
      <c r="J213" s="7"/>
      <c r="K213" s="7"/>
      <c r="L213" s="7"/>
      <c r="M213" s="7"/>
      <c r="N213" s="7"/>
      <c r="O213" s="7"/>
      <c r="P213" s="7"/>
      <c r="Q213" s="7"/>
      <c r="R213" s="7"/>
      <c r="S213" s="7"/>
      <c r="T213" s="7"/>
      <c r="U213" s="7"/>
      <c r="V213" s="7"/>
      <c r="W213" s="298"/>
      <c r="X213" s="311"/>
      <c r="Y213" s="7"/>
      <c r="Z213" s="7"/>
      <c r="AA213" s="298"/>
      <c r="AB213" s="311"/>
      <c r="AC213" s="7"/>
      <c r="AD213" s="7"/>
      <c r="AE213" s="7"/>
      <c r="AF213" s="298"/>
      <c r="AG213" s="38"/>
      <c r="AH213" s="293"/>
      <c r="AI213" s="308"/>
      <c r="BI213" s="294"/>
      <c r="BJ213" s="40"/>
      <c r="BK213" s="218"/>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235"/>
      <c r="CM213" s="1"/>
      <c r="CN213" s="1"/>
      <c r="CO213" s="1"/>
      <c r="CP213" s="1"/>
    </row>
    <row r="214" ht="8.25" customHeight="1">
      <c r="A214" s="1"/>
      <c r="B214" s="1"/>
      <c r="C214" s="1"/>
      <c r="D214" s="1"/>
      <c r="E214" s="288"/>
      <c r="W214" s="298"/>
      <c r="AA214" s="298"/>
      <c r="AF214" s="298"/>
      <c r="AG214" s="38"/>
      <c r="AH214" s="4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294"/>
      <c r="BJ214" s="40"/>
      <c r="BK214" s="218"/>
      <c r="BL214" s="313"/>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235"/>
      <c r="CM214" s="1"/>
      <c r="CN214" s="1"/>
      <c r="CO214" s="1"/>
      <c r="CP214" s="1"/>
    </row>
    <row r="215" ht="8.25" customHeight="1">
      <c r="A215" s="1"/>
      <c r="B215" s="1"/>
      <c r="C215" s="1"/>
      <c r="D215" s="1"/>
      <c r="E215" s="288"/>
      <c r="F215" s="317" t="s">
        <v>231</v>
      </c>
      <c r="G215" s="7"/>
      <c r="H215" s="7"/>
      <c r="I215" s="7"/>
      <c r="J215" s="7"/>
      <c r="K215" s="7"/>
      <c r="L215" s="7"/>
      <c r="M215" s="7"/>
      <c r="N215" s="7"/>
      <c r="O215" s="7"/>
      <c r="P215" s="7"/>
      <c r="Q215" s="7"/>
      <c r="R215" s="7"/>
      <c r="S215" s="7"/>
      <c r="T215" s="7"/>
      <c r="U215" s="7"/>
      <c r="V215" s="7"/>
      <c r="W215" s="298"/>
      <c r="X215" s="319"/>
      <c r="Y215" s="7"/>
      <c r="Z215" s="7"/>
      <c r="AA215" s="298"/>
      <c r="AB215" s="320"/>
      <c r="AC215" s="7"/>
      <c r="AD215" s="7"/>
      <c r="AE215" s="7"/>
      <c r="AF215" s="298"/>
      <c r="AG215" s="38"/>
      <c r="AH215" s="293"/>
      <c r="AI215" s="308"/>
      <c r="BI215" s="294"/>
      <c r="BJ215" s="40"/>
      <c r="BK215" s="218"/>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235"/>
      <c r="CM215" s="1"/>
      <c r="CN215" s="1"/>
      <c r="CO215" s="1"/>
      <c r="CP215" s="1"/>
    </row>
    <row r="216" ht="8.25" customHeight="1">
      <c r="A216" s="1"/>
      <c r="B216" s="1"/>
      <c r="C216" s="1"/>
      <c r="D216" s="1"/>
      <c r="E216" s="288"/>
      <c r="W216" s="298"/>
      <c r="AA216" s="298"/>
      <c r="AF216" s="298"/>
      <c r="AG216" s="38"/>
      <c r="AH216" s="4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294"/>
      <c r="BJ216" s="40"/>
      <c r="BK216" s="218"/>
      <c r="BL216" s="313"/>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235"/>
      <c r="CM216" s="1"/>
      <c r="CN216" s="1"/>
      <c r="CO216" s="1"/>
      <c r="CP216" s="1"/>
    </row>
    <row r="217" ht="8.25" customHeight="1">
      <c r="A217" s="1"/>
      <c r="B217" s="1"/>
      <c r="C217" s="1"/>
      <c r="D217" s="1"/>
      <c r="E217" s="288"/>
      <c r="F217" s="321"/>
      <c r="G217" s="7"/>
      <c r="H217" s="7"/>
      <c r="I217" s="7"/>
      <c r="J217" s="7"/>
      <c r="K217" s="7"/>
      <c r="L217" s="7"/>
      <c r="M217" s="7"/>
      <c r="N217" s="7"/>
      <c r="O217" s="7"/>
      <c r="P217" s="7"/>
      <c r="Q217" s="7"/>
      <c r="R217" s="7"/>
      <c r="S217" s="7"/>
      <c r="T217" s="7"/>
      <c r="U217" s="7"/>
      <c r="V217" s="7"/>
      <c r="W217" s="298"/>
      <c r="X217" s="319"/>
      <c r="Y217" s="7"/>
      <c r="Z217" s="7"/>
      <c r="AA217" s="298"/>
      <c r="AB217" s="319"/>
      <c r="AC217" s="7"/>
      <c r="AD217" s="7"/>
      <c r="AE217" s="7"/>
      <c r="AF217" s="298"/>
      <c r="AG217" s="38"/>
      <c r="AH217" s="293"/>
      <c r="AI217" s="308"/>
      <c r="BI217" s="294"/>
      <c r="BJ217" s="40"/>
      <c r="BK217" s="218"/>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235"/>
      <c r="CM217" s="1"/>
      <c r="CN217" s="1"/>
      <c r="CO217" s="1"/>
      <c r="CP217" s="1"/>
    </row>
    <row r="218" ht="8.25" customHeight="1">
      <c r="A218" s="1"/>
      <c r="B218" s="1"/>
      <c r="C218" s="1"/>
      <c r="D218" s="1"/>
      <c r="E218" s="288"/>
      <c r="W218" s="298"/>
      <c r="AA218" s="298"/>
      <c r="AF218" s="298"/>
      <c r="AG218" s="38"/>
      <c r="AH218" s="4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294"/>
      <c r="BJ218" s="40"/>
      <c r="BK218" s="218"/>
      <c r="BL218" s="313"/>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235"/>
      <c r="CM218" s="1"/>
      <c r="CN218" s="1"/>
      <c r="CO218" s="1"/>
      <c r="CP218" s="1"/>
    </row>
    <row r="219" ht="8.25" customHeight="1">
      <c r="A219" s="1"/>
      <c r="B219" s="1"/>
      <c r="C219" s="1"/>
      <c r="D219" s="1"/>
      <c r="E219" s="288"/>
      <c r="F219" s="321"/>
      <c r="G219" s="7"/>
      <c r="H219" s="7"/>
      <c r="I219" s="7"/>
      <c r="J219" s="7"/>
      <c r="K219" s="7"/>
      <c r="L219" s="7"/>
      <c r="M219" s="7"/>
      <c r="N219" s="7"/>
      <c r="O219" s="7"/>
      <c r="P219" s="7"/>
      <c r="Q219" s="7"/>
      <c r="R219" s="7"/>
      <c r="S219" s="7"/>
      <c r="T219" s="7"/>
      <c r="U219" s="7"/>
      <c r="V219" s="7"/>
      <c r="W219" s="298"/>
      <c r="X219" s="319"/>
      <c r="Y219" s="7"/>
      <c r="Z219" s="7"/>
      <c r="AA219" s="298"/>
      <c r="AB219" s="319"/>
      <c r="AC219" s="7"/>
      <c r="AD219" s="7"/>
      <c r="AE219" s="7"/>
      <c r="AF219" s="298"/>
      <c r="AG219" s="38"/>
      <c r="AH219" s="293"/>
      <c r="AI219" s="308"/>
      <c r="BI219" s="294"/>
      <c r="BJ219" s="40"/>
      <c r="BK219" s="218"/>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235"/>
      <c r="CM219" s="1"/>
      <c r="CN219" s="1"/>
      <c r="CO219" s="1"/>
      <c r="CP219" s="1"/>
    </row>
    <row r="220" ht="8.25" customHeight="1">
      <c r="A220" s="1"/>
      <c r="B220" s="1"/>
      <c r="C220" s="1"/>
      <c r="D220" s="1"/>
      <c r="E220" s="288"/>
      <c r="W220" s="298"/>
      <c r="AA220" s="298"/>
      <c r="AF220" s="298"/>
      <c r="AG220" s="38"/>
      <c r="AH220" s="4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294"/>
      <c r="BJ220" s="40"/>
      <c r="BK220" s="218"/>
      <c r="BL220" s="313"/>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235"/>
      <c r="CM220" s="1"/>
      <c r="CN220" s="1"/>
      <c r="CO220" s="1"/>
      <c r="CP220" s="1"/>
    </row>
    <row r="221" ht="8.25" customHeight="1">
      <c r="A221" s="1"/>
      <c r="B221" s="1"/>
      <c r="C221" s="1"/>
      <c r="D221" s="1"/>
      <c r="E221" s="288"/>
      <c r="F221" s="321"/>
      <c r="G221" s="7"/>
      <c r="H221" s="7"/>
      <c r="I221" s="7"/>
      <c r="J221" s="7"/>
      <c r="K221" s="7"/>
      <c r="L221" s="7"/>
      <c r="M221" s="7"/>
      <c r="N221" s="7"/>
      <c r="O221" s="7"/>
      <c r="P221" s="7"/>
      <c r="Q221" s="7"/>
      <c r="R221" s="7"/>
      <c r="S221" s="7"/>
      <c r="T221" s="7"/>
      <c r="U221" s="7"/>
      <c r="V221" s="7"/>
      <c r="W221" s="298"/>
      <c r="X221" s="319"/>
      <c r="Y221" s="7"/>
      <c r="Z221" s="7"/>
      <c r="AA221" s="298"/>
      <c r="AB221" s="319"/>
      <c r="AC221" s="7"/>
      <c r="AD221" s="7"/>
      <c r="AE221" s="7"/>
      <c r="AF221" s="298"/>
      <c r="AG221" s="38"/>
      <c r="AH221" s="293"/>
      <c r="AI221" s="308"/>
      <c r="BI221" s="294"/>
      <c r="BJ221" s="40"/>
      <c r="BK221" s="218"/>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235"/>
      <c r="CM221" s="1"/>
      <c r="CN221" s="1"/>
      <c r="CO221" s="1"/>
      <c r="CP221" s="1"/>
    </row>
    <row r="222" ht="8.25" customHeight="1">
      <c r="A222" s="1"/>
      <c r="B222" s="1"/>
      <c r="C222" s="1"/>
      <c r="D222" s="1"/>
      <c r="E222" s="288"/>
      <c r="W222" s="298"/>
      <c r="AA222" s="298"/>
      <c r="AF222" s="298"/>
      <c r="AG222" s="38"/>
      <c r="AH222" s="44"/>
      <c r="BI222" s="294"/>
      <c r="BJ222" s="40"/>
      <c r="BK222" s="218"/>
      <c r="BL222" s="313"/>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235"/>
      <c r="CM222" s="1"/>
      <c r="CN222" s="1"/>
      <c r="CO222" s="1"/>
      <c r="CP222" s="1"/>
    </row>
    <row r="223" ht="8.25" customHeight="1">
      <c r="A223" s="1"/>
      <c r="B223" s="1"/>
      <c r="C223" s="1"/>
      <c r="D223" s="1"/>
      <c r="E223" s="288"/>
      <c r="F223" s="321"/>
      <c r="G223" s="7"/>
      <c r="H223" s="7"/>
      <c r="I223" s="7"/>
      <c r="J223" s="7"/>
      <c r="K223" s="7"/>
      <c r="L223" s="7"/>
      <c r="M223" s="7"/>
      <c r="N223" s="7"/>
      <c r="O223" s="7"/>
      <c r="P223" s="7"/>
      <c r="Q223" s="7"/>
      <c r="R223" s="7"/>
      <c r="S223" s="7"/>
      <c r="T223" s="7"/>
      <c r="U223" s="7"/>
      <c r="V223" s="7"/>
      <c r="W223" s="298"/>
      <c r="X223" s="322"/>
      <c r="Y223" s="7"/>
      <c r="Z223" s="7"/>
      <c r="AA223" s="298"/>
      <c r="AB223" s="322"/>
      <c r="AC223" s="7"/>
      <c r="AD223" s="7"/>
      <c r="AE223" s="7"/>
      <c r="AF223" s="298"/>
      <c r="AG223" s="38"/>
      <c r="AH223" s="293"/>
      <c r="AI223" s="308"/>
      <c r="AU223" s="308"/>
      <c r="AV223" s="308"/>
      <c r="AY223" s="304"/>
      <c r="AZ223" s="308"/>
      <c r="BD223" s="308"/>
      <c r="BE223" s="309"/>
      <c r="BF223" s="7"/>
      <c r="BG223" s="7"/>
      <c r="BH223" s="32"/>
      <c r="BI223" s="294"/>
      <c r="BJ223" s="40"/>
      <c r="BK223" s="218"/>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235"/>
      <c r="CM223" s="1"/>
      <c r="CN223" s="1"/>
      <c r="CO223" s="1"/>
      <c r="CP223" s="1"/>
    </row>
    <row r="224" ht="8.25" customHeight="1">
      <c r="A224" s="1"/>
      <c r="B224" s="1"/>
      <c r="C224" s="1"/>
      <c r="D224" s="1"/>
      <c r="E224" s="288"/>
      <c r="W224" s="298"/>
      <c r="AA224" s="298"/>
      <c r="AF224" s="298"/>
      <c r="AG224" s="38"/>
      <c r="AH224" s="44"/>
      <c r="AI224" s="14"/>
      <c r="AJ224" s="14"/>
      <c r="AK224" s="14"/>
      <c r="AL224" s="14"/>
      <c r="AM224" s="14"/>
      <c r="AN224" s="14"/>
      <c r="AO224" s="14"/>
      <c r="AP224" s="14"/>
      <c r="AQ224" s="14"/>
      <c r="AR224" s="14"/>
      <c r="AS224" s="14"/>
      <c r="AT224" s="14"/>
      <c r="AV224" s="14"/>
      <c r="AW224" s="14"/>
      <c r="AX224" s="14"/>
      <c r="AY224" s="304"/>
      <c r="AZ224" s="14"/>
      <c r="BA224" s="14"/>
      <c r="BB224" s="14"/>
      <c r="BC224" s="14"/>
      <c r="BE224" s="61"/>
      <c r="BF224" s="14"/>
      <c r="BG224" s="14"/>
      <c r="BH224" s="62"/>
      <c r="BI224" s="294"/>
      <c r="BJ224" s="40"/>
      <c r="BK224" s="218"/>
      <c r="BL224" s="313"/>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235"/>
      <c r="CM224" s="1"/>
      <c r="CN224" s="1"/>
      <c r="CO224" s="1"/>
      <c r="CP224" s="1"/>
    </row>
    <row r="225" ht="8.25" customHeight="1">
      <c r="A225" s="1"/>
      <c r="B225" s="1"/>
      <c r="C225" s="1"/>
      <c r="D225" s="1"/>
      <c r="E225" s="288"/>
      <c r="F225" s="321"/>
      <c r="G225" s="7"/>
      <c r="H225" s="7"/>
      <c r="I225" s="7"/>
      <c r="J225" s="7"/>
      <c r="K225" s="7"/>
      <c r="L225" s="7"/>
      <c r="M225" s="7"/>
      <c r="N225" s="7"/>
      <c r="O225" s="7"/>
      <c r="P225" s="7"/>
      <c r="Q225" s="7"/>
      <c r="R225" s="7"/>
      <c r="S225" s="7"/>
      <c r="T225" s="7"/>
      <c r="U225" s="7"/>
      <c r="V225" s="7"/>
      <c r="W225" s="298"/>
      <c r="X225" s="322"/>
      <c r="Y225" s="7"/>
      <c r="Z225" s="7"/>
      <c r="AA225" s="298"/>
      <c r="AB225" s="322"/>
      <c r="AC225" s="7"/>
      <c r="AD225" s="7"/>
      <c r="AE225" s="7"/>
      <c r="AF225" s="298"/>
      <c r="AG225" s="38"/>
      <c r="AH225" s="293"/>
      <c r="AI225" s="308"/>
      <c r="BI225" s="294"/>
      <c r="BJ225" s="40"/>
      <c r="BK225" s="218"/>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235"/>
      <c r="CM225" s="1"/>
      <c r="CN225" s="1"/>
      <c r="CO225" s="1"/>
      <c r="CP225" s="1"/>
    </row>
    <row r="226" ht="8.25" customHeight="1">
      <c r="A226" s="1"/>
      <c r="B226" s="1"/>
      <c r="C226" s="1"/>
      <c r="D226" s="1"/>
      <c r="E226" s="288"/>
      <c r="W226" s="298"/>
      <c r="AA226" s="298"/>
      <c r="AF226" s="298"/>
      <c r="AG226" s="38"/>
      <c r="AH226" s="4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294"/>
      <c r="BJ226" s="40"/>
      <c r="BK226" s="218"/>
      <c r="BL226" s="313"/>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235"/>
      <c r="CM226" s="1"/>
      <c r="CN226" s="1"/>
      <c r="CO226" s="1"/>
      <c r="CP226" s="1"/>
    </row>
    <row r="227" ht="8.25" customHeight="1">
      <c r="A227" s="1"/>
      <c r="B227" s="1"/>
      <c r="C227" s="1"/>
      <c r="D227" s="1"/>
      <c r="E227" s="288"/>
      <c r="F227" s="321"/>
      <c r="G227" s="7"/>
      <c r="H227" s="7"/>
      <c r="I227" s="7"/>
      <c r="J227" s="7"/>
      <c r="K227" s="7"/>
      <c r="L227" s="7"/>
      <c r="M227" s="7"/>
      <c r="N227" s="7"/>
      <c r="O227" s="7"/>
      <c r="P227" s="7"/>
      <c r="Q227" s="7"/>
      <c r="R227" s="7"/>
      <c r="S227" s="7"/>
      <c r="T227" s="7"/>
      <c r="U227" s="7"/>
      <c r="V227" s="7"/>
      <c r="W227" s="298"/>
      <c r="X227" s="322"/>
      <c r="Y227" s="7"/>
      <c r="Z227" s="7"/>
      <c r="AA227" s="298"/>
      <c r="AB227" s="322"/>
      <c r="AC227" s="7"/>
      <c r="AD227" s="7"/>
      <c r="AE227" s="7"/>
      <c r="AF227" s="298"/>
      <c r="AG227" s="38"/>
      <c r="AH227" s="293"/>
      <c r="AI227" s="308"/>
      <c r="BI227" s="294"/>
      <c r="BJ227" s="40"/>
      <c r="BK227" s="218"/>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235"/>
      <c r="CM227" s="1"/>
      <c r="CN227" s="1"/>
      <c r="CO227" s="1"/>
      <c r="CP227" s="1"/>
    </row>
    <row r="228" ht="8.25" customHeight="1">
      <c r="A228" s="1"/>
      <c r="B228" s="1"/>
      <c r="C228" s="1"/>
      <c r="D228" s="1"/>
      <c r="E228" s="288"/>
      <c r="W228" s="298"/>
      <c r="AA228" s="298"/>
      <c r="AF228" s="298"/>
      <c r="AG228" s="38"/>
      <c r="AH228" s="4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294"/>
      <c r="BJ228" s="40"/>
      <c r="BK228" s="218"/>
      <c r="BL228" s="313"/>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235"/>
      <c r="CM228" s="1"/>
      <c r="CN228" s="1"/>
      <c r="CO228" s="1"/>
      <c r="CP228" s="1"/>
    </row>
    <row r="229" ht="8.25" customHeight="1">
      <c r="A229" s="1"/>
      <c r="B229" s="1"/>
      <c r="C229" s="1"/>
      <c r="D229" s="1"/>
      <c r="E229" s="288"/>
      <c r="F229" s="323"/>
      <c r="G229" s="7"/>
      <c r="H229" s="7"/>
      <c r="I229" s="7"/>
      <c r="J229" s="7"/>
      <c r="K229" s="7"/>
      <c r="L229" s="7"/>
      <c r="M229" s="7"/>
      <c r="N229" s="7"/>
      <c r="O229" s="7"/>
      <c r="P229" s="7"/>
      <c r="Q229" s="7"/>
      <c r="R229" s="7"/>
      <c r="S229" s="7"/>
      <c r="T229" s="7"/>
      <c r="U229" s="7"/>
      <c r="V229" s="7"/>
      <c r="W229" s="298"/>
      <c r="X229" s="322"/>
      <c r="Y229" s="7"/>
      <c r="Z229" s="7"/>
      <c r="AA229" s="298"/>
      <c r="AB229" s="322"/>
      <c r="AC229" s="7"/>
      <c r="AD229" s="7"/>
      <c r="AE229" s="7"/>
      <c r="AF229" s="298"/>
      <c r="AG229" s="38"/>
      <c r="AH229" s="293"/>
      <c r="AI229" s="308"/>
      <c r="BI229" s="294"/>
      <c r="BJ229" s="40"/>
      <c r="BK229" s="218"/>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235"/>
      <c r="CM229" s="1"/>
      <c r="CN229" s="1"/>
      <c r="CO229" s="1"/>
      <c r="CP229" s="1"/>
    </row>
    <row r="230" ht="8.25" customHeight="1">
      <c r="A230" s="1"/>
      <c r="B230" s="1"/>
      <c r="C230" s="1"/>
      <c r="D230" s="1"/>
      <c r="E230" s="288"/>
      <c r="W230" s="298"/>
      <c r="AA230" s="298"/>
      <c r="AF230" s="298"/>
      <c r="AG230" s="38"/>
      <c r="AH230" s="4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294"/>
      <c r="BJ230" s="40"/>
      <c r="BK230" s="218"/>
      <c r="BL230" s="313"/>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235"/>
      <c r="CM230" s="1"/>
      <c r="CN230" s="1"/>
      <c r="CO230" s="1"/>
      <c r="CP230" s="1"/>
    </row>
    <row r="231" ht="8.25" customHeight="1">
      <c r="A231" s="1"/>
      <c r="B231" s="1"/>
      <c r="C231" s="1"/>
      <c r="D231" s="1"/>
      <c r="E231" s="288"/>
      <c r="F231" s="323"/>
      <c r="G231" s="7"/>
      <c r="H231" s="7"/>
      <c r="I231" s="7"/>
      <c r="J231" s="7"/>
      <c r="K231" s="7"/>
      <c r="L231" s="7"/>
      <c r="M231" s="7"/>
      <c r="N231" s="7"/>
      <c r="O231" s="7"/>
      <c r="P231" s="7"/>
      <c r="Q231" s="7"/>
      <c r="R231" s="7"/>
      <c r="S231" s="7"/>
      <c r="T231" s="7"/>
      <c r="U231" s="7"/>
      <c r="V231" s="7"/>
      <c r="W231" s="298"/>
      <c r="X231" s="322"/>
      <c r="Y231" s="7"/>
      <c r="Z231" s="7"/>
      <c r="AA231" s="298"/>
      <c r="AB231" s="322"/>
      <c r="AC231" s="7"/>
      <c r="AD231" s="7"/>
      <c r="AE231" s="7"/>
      <c r="AF231" s="298"/>
      <c r="AG231" s="38"/>
      <c r="AH231" s="293"/>
      <c r="AI231" s="308"/>
      <c r="BI231" s="294"/>
      <c r="BJ231" s="40"/>
      <c r="BK231" s="218"/>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235"/>
      <c r="CM231" s="1"/>
      <c r="CN231" s="1"/>
      <c r="CO231" s="1"/>
      <c r="CP231" s="1"/>
    </row>
    <row r="232" ht="8.25" customHeight="1">
      <c r="A232" s="1"/>
      <c r="B232" s="1"/>
      <c r="C232" s="1"/>
      <c r="D232" s="1"/>
      <c r="E232" s="288"/>
      <c r="W232" s="298"/>
      <c r="AA232" s="298"/>
      <c r="AF232" s="298"/>
      <c r="AG232" s="38"/>
      <c r="AH232" s="4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294"/>
      <c r="BJ232" s="40"/>
      <c r="BK232" s="218"/>
      <c r="BL232" s="313"/>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235"/>
      <c r="CM232" s="1"/>
      <c r="CN232" s="1"/>
      <c r="CO232" s="1"/>
      <c r="CP232" s="1"/>
    </row>
    <row r="233" ht="8.25" customHeight="1">
      <c r="A233" s="1"/>
      <c r="B233" s="1"/>
      <c r="C233" s="1"/>
      <c r="D233" s="1"/>
      <c r="E233" s="288"/>
      <c r="F233" s="323"/>
      <c r="G233" s="7"/>
      <c r="H233" s="7"/>
      <c r="I233" s="7"/>
      <c r="J233" s="7"/>
      <c r="K233" s="7"/>
      <c r="L233" s="7"/>
      <c r="M233" s="7"/>
      <c r="N233" s="7"/>
      <c r="O233" s="7"/>
      <c r="P233" s="7"/>
      <c r="Q233" s="7"/>
      <c r="R233" s="7"/>
      <c r="S233" s="7"/>
      <c r="T233" s="7"/>
      <c r="U233" s="7"/>
      <c r="V233" s="7"/>
      <c r="W233" s="298"/>
      <c r="X233" s="322"/>
      <c r="Y233" s="7"/>
      <c r="Z233" s="7"/>
      <c r="AA233" s="298"/>
      <c r="AB233" s="322"/>
      <c r="AC233" s="7"/>
      <c r="AD233" s="7"/>
      <c r="AE233" s="7"/>
      <c r="AF233" s="298"/>
      <c r="AG233" s="324"/>
      <c r="AH233" s="293"/>
      <c r="AI233" s="308"/>
      <c r="BI233" s="294"/>
      <c r="BJ233" s="40"/>
      <c r="BK233" s="218"/>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235"/>
      <c r="CM233" s="1"/>
      <c r="CN233" s="1"/>
      <c r="CO233" s="1"/>
      <c r="CP233" s="1"/>
    </row>
    <row r="234" ht="8.25" customHeight="1">
      <c r="A234" s="1"/>
      <c r="B234" s="1"/>
      <c r="C234" s="1"/>
      <c r="D234" s="1"/>
      <c r="E234" s="288"/>
      <c r="W234" s="298"/>
      <c r="AA234" s="298"/>
      <c r="AF234" s="298"/>
      <c r="AG234" s="325"/>
      <c r="AH234" s="44"/>
      <c r="BI234" s="294"/>
      <c r="BJ234" s="326"/>
      <c r="BK234" s="218"/>
      <c r="BL234" s="313"/>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235"/>
      <c r="CM234" s="1"/>
      <c r="CN234" s="1"/>
      <c r="CO234" s="1"/>
      <c r="CP234" s="1"/>
    </row>
    <row r="235" ht="8.25" customHeight="1">
      <c r="A235" s="1"/>
      <c r="B235" s="1"/>
      <c r="C235" s="1"/>
      <c r="D235" s="1"/>
      <c r="E235" s="288"/>
      <c r="F235" s="323"/>
      <c r="G235" s="7"/>
      <c r="H235" s="7"/>
      <c r="I235" s="7"/>
      <c r="J235" s="7"/>
      <c r="K235" s="7"/>
      <c r="L235" s="7"/>
      <c r="M235" s="7"/>
      <c r="N235" s="7"/>
      <c r="O235" s="7"/>
      <c r="P235" s="7"/>
      <c r="Q235" s="7"/>
      <c r="R235" s="7"/>
      <c r="S235" s="7"/>
      <c r="T235" s="7"/>
      <c r="U235" s="7"/>
      <c r="V235" s="7"/>
      <c r="W235" s="298"/>
      <c r="X235" s="322"/>
      <c r="Y235" s="7"/>
      <c r="Z235" s="7"/>
      <c r="AA235" s="298"/>
      <c r="AB235" s="322"/>
      <c r="AC235" s="7"/>
      <c r="AD235" s="7"/>
      <c r="AE235" s="7"/>
      <c r="AF235" s="298"/>
      <c r="AG235" s="217"/>
      <c r="AH235" s="293"/>
      <c r="AI235" s="308"/>
      <c r="AU235" s="308"/>
      <c r="AV235" s="308"/>
      <c r="AY235" s="304"/>
      <c r="AZ235" s="308"/>
      <c r="BD235" s="308"/>
      <c r="BE235" s="309"/>
      <c r="BF235" s="7"/>
      <c r="BG235" s="7"/>
      <c r="BH235" s="32"/>
      <c r="BI235" s="294"/>
      <c r="BJ235" s="199"/>
      <c r="BK235" s="218"/>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235"/>
      <c r="CM235" s="1"/>
      <c r="CN235" s="1"/>
      <c r="CO235" s="1"/>
      <c r="CP235" s="1"/>
    </row>
    <row r="236" ht="8.25" customHeight="1">
      <c r="A236" s="1"/>
      <c r="B236" s="1"/>
      <c r="C236" s="1"/>
      <c r="D236" s="1"/>
      <c r="E236" s="288"/>
      <c r="W236" s="298"/>
      <c r="AA236" s="298"/>
      <c r="AF236" s="298"/>
      <c r="AG236" s="217"/>
      <c r="AH236" s="44"/>
      <c r="AI236" s="14"/>
      <c r="AJ236" s="14"/>
      <c r="AK236" s="14"/>
      <c r="AL236" s="14"/>
      <c r="AM236" s="14"/>
      <c r="AN236" s="14"/>
      <c r="AO236" s="14"/>
      <c r="AP236" s="14"/>
      <c r="AQ236" s="14"/>
      <c r="AR236" s="14"/>
      <c r="AS236" s="14"/>
      <c r="AT236" s="14"/>
      <c r="AV236" s="14"/>
      <c r="AW236" s="14"/>
      <c r="AX236" s="14"/>
      <c r="AY236" s="304"/>
      <c r="AZ236" s="14"/>
      <c r="BA236" s="14"/>
      <c r="BB236" s="14"/>
      <c r="BC236" s="14"/>
      <c r="BE236" s="61"/>
      <c r="BF236" s="14"/>
      <c r="BG236" s="14"/>
      <c r="BH236" s="62"/>
      <c r="BI236" s="294"/>
      <c r="BJ236" s="199"/>
      <c r="BK236" s="218"/>
      <c r="BL236" s="313"/>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235"/>
      <c r="CM236" s="1"/>
      <c r="CN236" s="1"/>
      <c r="CO236" s="1"/>
      <c r="CP236" s="1"/>
    </row>
    <row r="237" ht="8.25" customHeight="1">
      <c r="A237" s="1"/>
      <c r="B237" s="1"/>
      <c r="C237" s="1"/>
      <c r="D237" s="1"/>
      <c r="E237" s="288"/>
      <c r="F237" s="323"/>
      <c r="G237" s="7"/>
      <c r="H237" s="7"/>
      <c r="I237" s="7"/>
      <c r="J237" s="7"/>
      <c r="K237" s="7"/>
      <c r="L237" s="7"/>
      <c r="M237" s="7"/>
      <c r="N237" s="7"/>
      <c r="O237" s="7"/>
      <c r="P237" s="7"/>
      <c r="Q237" s="7"/>
      <c r="R237" s="7"/>
      <c r="S237" s="7"/>
      <c r="T237" s="7"/>
      <c r="U237" s="7"/>
      <c r="V237" s="7"/>
      <c r="W237" s="298"/>
      <c r="X237" s="322"/>
      <c r="Y237" s="7"/>
      <c r="Z237" s="7"/>
      <c r="AA237" s="298"/>
      <c r="AB237" s="322"/>
      <c r="AC237" s="7"/>
      <c r="AD237" s="7"/>
      <c r="AE237" s="7"/>
      <c r="AF237" s="298"/>
      <c r="AG237" s="217"/>
      <c r="AH237" s="293"/>
      <c r="AI237" s="308"/>
      <c r="BI237" s="294"/>
      <c r="BJ237" s="199"/>
      <c r="BK237" s="218"/>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235"/>
      <c r="CM237" s="1"/>
      <c r="CN237" s="1"/>
      <c r="CO237" s="1"/>
      <c r="CP237" s="1"/>
    </row>
    <row r="238" ht="8.25" customHeight="1">
      <c r="A238" s="1"/>
      <c r="B238" s="1"/>
      <c r="C238" s="1"/>
      <c r="D238" s="1"/>
      <c r="E238" s="288"/>
      <c r="W238" s="298"/>
      <c r="AA238" s="298"/>
      <c r="AF238" s="298"/>
      <c r="AG238" s="217"/>
      <c r="AH238" s="4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294"/>
      <c r="BJ238" s="199"/>
      <c r="BK238" s="218"/>
      <c r="BL238" s="313"/>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235"/>
      <c r="CM238" s="1"/>
      <c r="CN238" s="1"/>
      <c r="CO238" s="1"/>
      <c r="CP238" s="1"/>
    </row>
    <row r="239" ht="8.25" customHeight="1">
      <c r="A239" s="1"/>
      <c r="B239" s="1"/>
      <c r="C239" s="1"/>
      <c r="D239" s="1"/>
      <c r="E239" s="288"/>
      <c r="F239" s="323"/>
      <c r="G239" s="7"/>
      <c r="H239" s="7"/>
      <c r="I239" s="7"/>
      <c r="J239" s="7"/>
      <c r="K239" s="7"/>
      <c r="L239" s="7"/>
      <c r="M239" s="7"/>
      <c r="N239" s="7"/>
      <c r="O239" s="7"/>
      <c r="P239" s="7"/>
      <c r="Q239" s="7"/>
      <c r="R239" s="7"/>
      <c r="S239" s="7"/>
      <c r="T239" s="7"/>
      <c r="U239" s="7"/>
      <c r="V239" s="7"/>
      <c r="W239" s="298"/>
      <c r="X239" s="322"/>
      <c r="Y239" s="7"/>
      <c r="Z239" s="7"/>
      <c r="AA239" s="298"/>
      <c r="AB239" s="322"/>
      <c r="AC239" s="7"/>
      <c r="AD239" s="7"/>
      <c r="AE239" s="7"/>
      <c r="AF239" s="298"/>
      <c r="AG239" s="217"/>
      <c r="AH239" s="293"/>
      <c r="AI239" s="308"/>
      <c r="BI239" s="294"/>
      <c r="BJ239" s="199"/>
      <c r="BK239" s="218"/>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235"/>
      <c r="CM239" s="1"/>
      <c r="CN239" s="1"/>
      <c r="CO239" s="1"/>
      <c r="CP239" s="1"/>
    </row>
    <row r="240" ht="8.25" customHeight="1">
      <c r="A240" s="1"/>
      <c r="B240" s="1"/>
      <c r="C240" s="1"/>
      <c r="D240" s="1"/>
      <c r="E240" s="288"/>
      <c r="W240" s="298"/>
      <c r="AA240" s="298"/>
      <c r="AF240" s="298"/>
      <c r="AG240" s="217"/>
      <c r="AH240" s="4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294"/>
      <c r="BJ240" s="199"/>
      <c r="BK240" s="218"/>
      <c r="BL240" s="292" t="s">
        <v>232</v>
      </c>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235"/>
      <c r="CM240" s="1"/>
      <c r="CN240" s="1"/>
      <c r="CO240" s="1"/>
      <c r="CP240" s="1"/>
    </row>
    <row r="241" ht="8.25" customHeight="1">
      <c r="A241" s="1"/>
      <c r="B241" s="1"/>
      <c r="C241" s="1"/>
      <c r="D241" s="1"/>
      <c r="E241" s="288"/>
      <c r="F241" s="323"/>
      <c r="G241" s="7"/>
      <c r="H241" s="7"/>
      <c r="I241" s="7"/>
      <c r="J241" s="7"/>
      <c r="K241" s="7"/>
      <c r="L241" s="7"/>
      <c r="M241" s="7"/>
      <c r="N241" s="7"/>
      <c r="O241" s="7"/>
      <c r="P241" s="7"/>
      <c r="Q241" s="7"/>
      <c r="R241" s="7"/>
      <c r="S241" s="7"/>
      <c r="T241" s="7"/>
      <c r="U241" s="7"/>
      <c r="V241" s="7"/>
      <c r="W241" s="298"/>
      <c r="X241" s="322"/>
      <c r="Y241" s="7"/>
      <c r="Z241" s="7"/>
      <c r="AA241" s="298"/>
      <c r="AB241" s="322"/>
      <c r="AC241" s="7"/>
      <c r="AD241" s="7"/>
      <c r="AE241" s="7"/>
      <c r="AF241" s="298"/>
      <c r="AG241" s="217"/>
      <c r="AH241" s="293"/>
      <c r="AI241" s="308"/>
      <c r="BI241" s="294"/>
      <c r="BJ241" s="199"/>
      <c r="BK241" s="218"/>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235"/>
      <c r="CM241" s="1"/>
      <c r="CN241" s="1"/>
      <c r="CO241" s="1"/>
      <c r="CP241" s="1"/>
    </row>
    <row r="242" ht="8.25" customHeight="1">
      <c r="A242" s="1"/>
      <c r="B242" s="1"/>
      <c r="C242" s="1"/>
      <c r="D242" s="1"/>
      <c r="E242" s="288"/>
      <c r="W242" s="298"/>
      <c r="AA242" s="298"/>
      <c r="AF242" s="298"/>
      <c r="AG242" s="217"/>
      <c r="AH242" s="4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294"/>
      <c r="BJ242" s="199"/>
      <c r="BK242" s="218"/>
      <c r="BL242" s="292" t="s">
        <v>233</v>
      </c>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235"/>
      <c r="CM242" s="1"/>
      <c r="CN242" s="1"/>
      <c r="CO242" s="1"/>
      <c r="CP242" s="1"/>
    </row>
    <row r="243" ht="8.25" customHeight="1">
      <c r="A243" s="1"/>
      <c r="B243" s="1"/>
      <c r="C243" s="1"/>
      <c r="D243" s="1"/>
      <c r="E243" s="288"/>
      <c r="F243" s="323"/>
      <c r="G243" s="7"/>
      <c r="H243" s="7"/>
      <c r="I243" s="7"/>
      <c r="J243" s="7"/>
      <c r="K243" s="7"/>
      <c r="L243" s="7"/>
      <c r="M243" s="7"/>
      <c r="N243" s="7"/>
      <c r="O243" s="7"/>
      <c r="P243" s="7"/>
      <c r="Q243" s="7"/>
      <c r="R243" s="7"/>
      <c r="S243" s="7"/>
      <c r="T243" s="7"/>
      <c r="U243" s="7"/>
      <c r="V243" s="7"/>
      <c r="W243" s="298"/>
      <c r="X243" s="322"/>
      <c r="Y243" s="7"/>
      <c r="Z243" s="7"/>
      <c r="AA243" s="298"/>
      <c r="AB243" s="322"/>
      <c r="AC243" s="7"/>
      <c r="AD243" s="7"/>
      <c r="AE243" s="7"/>
      <c r="AF243" s="298"/>
      <c r="AG243" s="217"/>
      <c r="AH243" s="293"/>
      <c r="AI243" s="308"/>
      <c r="BI243" s="294"/>
      <c r="BJ243" s="199"/>
      <c r="BK243" s="218"/>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235"/>
      <c r="CM243" s="1"/>
      <c r="CN243" s="1"/>
      <c r="CO243" s="1"/>
      <c r="CP243" s="1"/>
    </row>
    <row r="244" ht="8.25" customHeight="1">
      <c r="A244" s="1"/>
      <c r="B244" s="1"/>
      <c r="C244" s="1"/>
      <c r="D244" s="1"/>
      <c r="E244" s="288"/>
      <c r="W244" s="298"/>
      <c r="AA244" s="298"/>
      <c r="AF244" s="298"/>
      <c r="AG244" s="217"/>
      <c r="AH244" s="4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294"/>
      <c r="BJ244" s="199"/>
      <c r="BK244" s="218"/>
      <c r="BL244" s="292"/>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235"/>
      <c r="CM244" s="1"/>
      <c r="CN244" s="1"/>
      <c r="CO244" s="1"/>
      <c r="CP244" s="1"/>
    </row>
    <row r="245" ht="8.25" customHeight="1">
      <c r="A245" s="1"/>
      <c r="B245" s="1"/>
      <c r="C245" s="1"/>
      <c r="D245" s="1"/>
      <c r="E245" s="288"/>
      <c r="F245" s="323"/>
      <c r="G245" s="7"/>
      <c r="H245" s="7"/>
      <c r="I245" s="7"/>
      <c r="J245" s="7"/>
      <c r="K245" s="7"/>
      <c r="L245" s="7"/>
      <c r="M245" s="7"/>
      <c r="N245" s="7"/>
      <c r="O245" s="7"/>
      <c r="P245" s="7"/>
      <c r="Q245" s="7"/>
      <c r="R245" s="7"/>
      <c r="S245" s="7"/>
      <c r="T245" s="7"/>
      <c r="U245" s="7"/>
      <c r="V245" s="7"/>
      <c r="W245" s="298"/>
      <c r="X245" s="322"/>
      <c r="Y245" s="7"/>
      <c r="Z245" s="7"/>
      <c r="AA245" s="298"/>
      <c r="AB245" s="322"/>
      <c r="AC245" s="7"/>
      <c r="AD245" s="7"/>
      <c r="AE245" s="7"/>
      <c r="AF245" s="298"/>
      <c r="AG245" s="217"/>
      <c r="AH245" s="293"/>
      <c r="AI245" s="308"/>
      <c r="BI245" s="294"/>
      <c r="BJ245" s="199"/>
      <c r="BK245" s="218"/>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235"/>
      <c r="CM245" s="1"/>
      <c r="CN245" s="1"/>
      <c r="CO245" s="1"/>
      <c r="CP245" s="1"/>
    </row>
    <row r="246" ht="8.25" customHeight="1">
      <c r="A246" s="1"/>
      <c r="B246" s="1"/>
      <c r="C246" s="1"/>
      <c r="D246" s="1"/>
      <c r="E246" s="288"/>
      <c r="W246" s="298"/>
      <c r="AA246" s="298"/>
      <c r="AF246" s="298"/>
      <c r="AG246" s="217"/>
      <c r="AH246" s="44"/>
      <c r="BI246" s="294"/>
      <c r="BJ246" s="199"/>
      <c r="BK246" s="327"/>
      <c r="BL246" s="328"/>
      <c r="BM246" s="328"/>
      <c r="BN246" s="328"/>
      <c r="BO246" s="328"/>
      <c r="BP246" s="328"/>
      <c r="BQ246" s="328"/>
      <c r="BR246" s="328"/>
      <c r="BS246" s="328"/>
      <c r="BT246" s="328"/>
      <c r="BU246" s="328"/>
      <c r="BV246" s="328"/>
      <c r="BW246" s="328"/>
      <c r="BX246" s="328"/>
      <c r="BY246" s="328"/>
      <c r="BZ246" s="328"/>
      <c r="CA246" s="328"/>
      <c r="CB246" s="328"/>
      <c r="CC246" s="328"/>
      <c r="CD246" s="328"/>
      <c r="CE246" s="328"/>
      <c r="CF246" s="328"/>
      <c r="CG246" s="328"/>
      <c r="CH246" s="328"/>
      <c r="CI246" s="328"/>
      <c r="CJ246" s="328"/>
      <c r="CK246" s="328"/>
      <c r="CL246" s="329"/>
      <c r="CM246" s="1"/>
      <c r="CN246" s="1"/>
      <c r="CO246" s="1"/>
      <c r="CP246" s="1"/>
    </row>
    <row r="247" ht="8.25" customHeight="1">
      <c r="A247" s="1"/>
      <c r="B247" s="1"/>
      <c r="C247" s="1"/>
      <c r="D247" s="1"/>
      <c r="E247" s="288"/>
      <c r="F247" s="323"/>
      <c r="G247" s="7"/>
      <c r="H247" s="7"/>
      <c r="I247" s="7"/>
      <c r="J247" s="7"/>
      <c r="K247" s="7"/>
      <c r="L247" s="7"/>
      <c r="M247" s="7"/>
      <c r="N247" s="7"/>
      <c r="O247" s="7"/>
      <c r="P247" s="7"/>
      <c r="Q247" s="7"/>
      <c r="R247" s="7"/>
      <c r="S247" s="7"/>
      <c r="T247" s="7"/>
      <c r="U247" s="7"/>
      <c r="V247" s="7"/>
      <c r="W247" s="298"/>
      <c r="X247" s="322"/>
      <c r="Y247" s="7"/>
      <c r="Z247" s="7"/>
      <c r="AA247" s="298"/>
      <c r="AB247" s="322"/>
      <c r="AC247" s="7"/>
      <c r="AD247" s="7"/>
      <c r="AE247" s="7"/>
      <c r="AF247" s="298"/>
      <c r="AG247" s="217"/>
      <c r="AH247" s="293"/>
      <c r="AI247" s="308"/>
      <c r="AU247" s="308"/>
      <c r="AV247" s="308"/>
      <c r="AY247" s="304"/>
      <c r="AZ247" s="308"/>
      <c r="BD247" s="308"/>
      <c r="BE247" s="309"/>
      <c r="BF247" s="7"/>
      <c r="BG247" s="7"/>
      <c r="BH247" s="32"/>
      <c r="BI247" s="294"/>
      <c r="BJ247" s="199"/>
      <c r="BK247" s="330"/>
      <c r="BL247" s="331" t="s">
        <v>234</v>
      </c>
      <c r="BM247" s="7"/>
      <c r="BN247" s="7"/>
      <c r="BO247" s="7"/>
      <c r="BP247" s="7"/>
      <c r="BQ247" s="7"/>
      <c r="BR247" s="7"/>
      <c r="BS247" s="7"/>
      <c r="BT247" s="7"/>
      <c r="BU247" s="332" t="s">
        <v>235</v>
      </c>
      <c r="BV247" s="7"/>
      <c r="BW247" s="7"/>
      <c r="BX247" s="7"/>
      <c r="BY247" s="7"/>
      <c r="BZ247" s="7"/>
      <c r="CA247" s="7"/>
      <c r="CB247" s="7"/>
      <c r="CC247" s="32"/>
      <c r="CD247" s="332" t="s">
        <v>236</v>
      </c>
      <c r="CE247" s="7"/>
      <c r="CF247" s="7"/>
      <c r="CG247" s="7"/>
      <c r="CH247" s="7"/>
      <c r="CI247" s="7"/>
      <c r="CJ247" s="7"/>
      <c r="CK247" s="7"/>
      <c r="CL247" s="32"/>
      <c r="CM247" s="1"/>
      <c r="CN247" s="1"/>
      <c r="CO247" s="1"/>
      <c r="CP247" s="1"/>
    </row>
    <row r="248" ht="8.25" customHeight="1">
      <c r="A248" s="1"/>
      <c r="B248" s="1"/>
      <c r="C248" s="1"/>
      <c r="D248" s="1"/>
      <c r="E248" s="288"/>
      <c r="W248" s="298"/>
      <c r="AA248" s="298"/>
      <c r="AF248" s="298"/>
      <c r="AG248" s="217"/>
      <c r="AH248" s="44"/>
      <c r="AI248" s="14"/>
      <c r="AJ248" s="14"/>
      <c r="AK248" s="14"/>
      <c r="AL248" s="14"/>
      <c r="AM248" s="14"/>
      <c r="AN248" s="14"/>
      <c r="AO248" s="14"/>
      <c r="AP248" s="14"/>
      <c r="AQ248" s="14"/>
      <c r="AR248" s="14"/>
      <c r="AS248" s="14"/>
      <c r="AT248" s="14"/>
      <c r="AV248" s="14"/>
      <c r="AW248" s="14"/>
      <c r="AX248" s="14"/>
      <c r="AY248" s="304"/>
      <c r="AZ248" s="14"/>
      <c r="BA248" s="14"/>
      <c r="BB248" s="14"/>
      <c r="BC248" s="14"/>
      <c r="BE248" s="61"/>
      <c r="BF248" s="14"/>
      <c r="BG248" s="14"/>
      <c r="BH248" s="62"/>
      <c r="BI248" s="294"/>
      <c r="BJ248" s="54"/>
      <c r="BK248" s="333"/>
      <c r="BU248" s="44"/>
      <c r="CC248" s="45"/>
      <c r="CD248" s="44"/>
      <c r="CL248" s="45"/>
      <c r="CM248" s="1"/>
      <c r="CN248" s="1"/>
      <c r="CO248" s="1"/>
      <c r="CP248" s="1"/>
    </row>
    <row r="249" ht="8.25" customHeight="1">
      <c r="A249" s="1"/>
      <c r="B249" s="1"/>
      <c r="C249" s="1"/>
      <c r="D249" s="1"/>
      <c r="E249" s="288"/>
      <c r="F249" s="323"/>
      <c r="G249" s="7"/>
      <c r="H249" s="7"/>
      <c r="I249" s="7"/>
      <c r="J249" s="7"/>
      <c r="K249" s="7"/>
      <c r="L249" s="7"/>
      <c r="M249" s="7"/>
      <c r="N249" s="7"/>
      <c r="O249" s="7"/>
      <c r="P249" s="7"/>
      <c r="Q249" s="7"/>
      <c r="R249" s="7"/>
      <c r="S249" s="7"/>
      <c r="T249" s="7"/>
      <c r="U249" s="7"/>
      <c r="V249" s="7"/>
      <c r="W249" s="298"/>
      <c r="X249" s="322"/>
      <c r="Y249" s="7"/>
      <c r="Z249" s="7"/>
      <c r="AA249" s="298"/>
      <c r="AB249" s="322"/>
      <c r="AC249" s="7"/>
      <c r="AD249" s="7"/>
      <c r="AE249" s="7"/>
      <c r="AF249" s="298"/>
      <c r="AG249" s="217"/>
      <c r="AH249" s="293"/>
      <c r="AI249" s="308"/>
      <c r="BI249" s="294"/>
      <c r="BJ249" s="54"/>
      <c r="BK249" s="334">
        <v>135.0</v>
      </c>
      <c r="BT249" s="45"/>
      <c r="BU249" s="335">
        <v>15.0</v>
      </c>
      <c r="CC249" s="45"/>
      <c r="CD249" s="335">
        <v>9.0</v>
      </c>
      <c r="CL249" s="45"/>
      <c r="CM249" s="1"/>
      <c r="CN249" s="1"/>
      <c r="CO249" s="1"/>
      <c r="CP249" s="1"/>
    </row>
    <row r="250" ht="8.25" customHeight="1">
      <c r="A250" s="1"/>
      <c r="B250" s="1"/>
      <c r="C250" s="1"/>
      <c r="D250" s="1"/>
      <c r="E250" s="288"/>
      <c r="W250" s="298"/>
      <c r="AA250" s="298"/>
      <c r="AF250" s="298"/>
      <c r="AG250" s="217"/>
      <c r="AH250" s="4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294"/>
      <c r="BJ250" s="54"/>
      <c r="BK250" s="44"/>
      <c r="BT250" s="45"/>
      <c r="CC250" s="45"/>
      <c r="CL250" s="45"/>
      <c r="CM250" s="1"/>
      <c r="CN250" s="1"/>
      <c r="CO250" s="1"/>
      <c r="CP250" s="1"/>
    </row>
    <row r="251" ht="8.25" customHeight="1">
      <c r="A251" s="1"/>
      <c r="B251" s="1"/>
      <c r="C251" s="1"/>
      <c r="D251" s="1"/>
      <c r="E251" s="288"/>
      <c r="F251" s="323"/>
      <c r="G251" s="7"/>
      <c r="H251" s="7"/>
      <c r="I251" s="7"/>
      <c r="J251" s="7"/>
      <c r="K251" s="7"/>
      <c r="L251" s="7"/>
      <c r="M251" s="7"/>
      <c r="N251" s="7"/>
      <c r="O251" s="7"/>
      <c r="P251" s="7"/>
      <c r="Q251" s="7"/>
      <c r="R251" s="7"/>
      <c r="S251" s="7"/>
      <c r="T251" s="7"/>
      <c r="U251" s="7"/>
      <c r="V251" s="7"/>
      <c r="W251" s="298"/>
      <c r="X251" s="322"/>
      <c r="Y251" s="7"/>
      <c r="Z251" s="7"/>
      <c r="AA251" s="298"/>
      <c r="AB251" s="322"/>
      <c r="AC251" s="7"/>
      <c r="AD251" s="7"/>
      <c r="AE251" s="7"/>
      <c r="AF251" s="298"/>
      <c r="AG251" s="217"/>
      <c r="AH251" s="293"/>
      <c r="AI251" s="308"/>
      <c r="BI251" s="294"/>
      <c r="BJ251" s="54"/>
      <c r="BK251" s="44"/>
      <c r="BT251" s="45"/>
      <c r="CC251" s="45"/>
      <c r="CL251" s="45"/>
      <c r="CM251" s="1"/>
      <c r="CN251" s="1"/>
      <c r="CO251" s="1"/>
      <c r="CP251" s="1"/>
    </row>
    <row r="252" ht="8.25" customHeight="1">
      <c r="A252" s="1"/>
      <c r="B252" s="1"/>
      <c r="C252" s="1"/>
      <c r="D252" s="1"/>
      <c r="E252" s="288"/>
      <c r="W252" s="298"/>
      <c r="AA252" s="298"/>
      <c r="AF252" s="298"/>
      <c r="AG252" s="217"/>
      <c r="AH252" s="4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294"/>
      <c r="BJ252" s="54"/>
      <c r="BK252" s="44"/>
      <c r="BT252" s="45"/>
      <c r="CC252" s="45"/>
      <c r="CL252" s="45"/>
      <c r="CM252" s="1"/>
      <c r="CN252" s="1"/>
      <c r="CO252" s="1"/>
      <c r="CP252" s="1"/>
    </row>
    <row r="253" ht="8.25" customHeight="1">
      <c r="A253" s="1"/>
      <c r="B253" s="1"/>
      <c r="C253" s="1"/>
      <c r="D253" s="1"/>
      <c r="E253" s="288"/>
      <c r="F253" s="323"/>
      <c r="G253" s="7"/>
      <c r="H253" s="7"/>
      <c r="I253" s="7"/>
      <c r="J253" s="7"/>
      <c r="K253" s="7"/>
      <c r="L253" s="7"/>
      <c r="M253" s="7"/>
      <c r="N253" s="7"/>
      <c r="O253" s="7"/>
      <c r="P253" s="7"/>
      <c r="Q253" s="7"/>
      <c r="R253" s="7"/>
      <c r="S253" s="7"/>
      <c r="T253" s="7"/>
      <c r="U253" s="7"/>
      <c r="V253" s="7"/>
      <c r="W253" s="298"/>
      <c r="X253" s="322"/>
      <c r="Y253" s="7"/>
      <c r="Z253" s="7"/>
      <c r="AA253" s="298"/>
      <c r="AB253" s="322"/>
      <c r="AC253" s="7"/>
      <c r="AD253" s="7"/>
      <c r="AE253" s="7"/>
      <c r="AF253" s="298"/>
      <c r="AG253" s="217"/>
      <c r="AH253" s="293"/>
      <c r="AI253" s="308"/>
      <c r="BI253" s="294"/>
      <c r="BJ253" s="54"/>
      <c r="BK253" s="61"/>
      <c r="BL253" s="14"/>
      <c r="BM253" s="14"/>
      <c r="BN253" s="14"/>
      <c r="BO253" s="14"/>
      <c r="BP253" s="14"/>
      <c r="BQ253" s="14"/>
      <c r="BR253" s="14"/>
      <c r="BS253" s="14"/>
      <c r="BT253" s="62"/>
      <c r="BU253" s="14"/>
      <c r="BV253" s="14"/>
      <c r="BW253" s="14"/>
      <c r="BX253" s="14"/>
      <c r="BY253" s="14"/>
      <c r="BZ253" s="14"/>
      <c r="CA253" s="14"/>
      <c r="CB253" s="14"/>
      <c r="CC253" s="62"/>
      <c r="CD253" s="14"/>
      <c r="CE253" s="14"/>
      <c r="CF253" s="14"/>
      <c r="CG253" s="14"/>
      <c r="CH253" s="14"/>
      <c r="CI253" s="14"/>
      <c r="CJ253" s="14"/>
      <c r="CK253" s="14"/>
      <c r="CL253" s="62"/>
      <c r="CM253" s="1"/>
      <c r="CN253" s="1"/>
      <c r="CO253" s="1"/>
      <c r="CP253" s="1"/>
    </row>
    <row r="254" ht="8.25" customHeight="1">
      <c r="A254" s="1"/>
      <c r="B254" s="1"/>
      <c r="C254" s="1"/>
      <c r="D254" s="1"/>
      <c r="E254" s="288"/>
      <c r="W254" s="298"/>
      <c r="AA254" s="298"/>
      <c r="AF254" s="298"/>
      <c r="AG254" s="217"/>
      <c r="AH254" s="4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294"/>
      <c r="BJ254" s="54"/>
      <c r="BK254" s="336">
        <f>$BK$249*200</f>
        <v>27000</v>
      </c>
      <c r="BL254" s="7"/>
      <c r="BM254" s="7"/>
      <c r="BN254" s="7"/>
      <c r="BO254" s="7"/>
      <c r="BP254" s="7"/>
      <c r="BQ254" s="7"/>
      <c r="BR254" s="7"/>
      <c r="BS254" s="7"/>
      <c r="BT254" s="32"/>
      <c r="BU254" s="337">
        <f>$BU$249*10</f>
        <v>150</v>
      </c>
      <c r="BV254" s="7"/>
      <c r="BW254" s="7"/>
      <c r="BX254" s="7"/>
      <c r="BY254" s="7"/>
      <c r="BZ254" s="7"/>
      <c r="CA254" s="7"/>
      <c r="CB254" s="7"/>
      <c r="CC254" s="32"/>
      <c r="CD254" s="337">
        <f>$CD$249</f>
        <v>9</v>
      </c>
      <c r="CE254" s="7"/>
      <c r="CF254" s="7"/>
      <c r="CG254" s="7"/>
      <c r="CH254" s="7"/>
      <c r="CI254" s="7"/>
      <c r="CJ254" s="7"/>
      <c r="CK254" s="7"/>
      <c r="CL254" s="32"/>
      <c r="CM254" s="1"/>
      <c r="CN254" s="1"/>
      <c r="CO254" s="1"/>
      <c r="CP254" s="1"/>
    </row>
    <row r="255" ht="8.25" customHeight="1">
      <c r="A255" s="1"/>
      <c r="B255" s="1"/>
      <c r="C255" s="1"/>
      <c r="D255" s="1"/>
      <c r="E255" s="288"/>
      <c r="F255" s="323"/>
      <c r="G255" s="7"/>
      <c r="H255" s="7"/>
      <c r="I255" s="7"/>
      <c r="J255" s="7"/>
      <c r="K255" s="7"/>
      <c r="L255" s="7"/>
      <c r="M255" s="7"/>
      <c r="N255" s="7"/>
      <c r="O255" s="7"/>
      <c r="P255" s="7"/>
      <c r="Q255" s="7"/>
      <c r="R255" s="7"/>
      <c r="S255" s="7"/>
      <c r="T255" s="7"/>
      <c r="U255" s="7"/>
      <c r="V255" s="7"/>
      <c r="W255" s="298"/>
      <c r="X255" s="322"/>
      <c r="Y255" s="7"/>
      <c r="Z255" s="7"/>
      <c r="AA255" s="298"/>
      <c r="AB255" s="322"/>
      <c r="AC255" s="7"/>
      <c r="AD255" s="7"/>
      <c r="AE255" s="7"/>
      <c r="AF255" s="298"/>
      <c r="AG255" s="217"/>
      <c r="AH255" s="293"/>
      <c r="AI255" s="308"/>
      <c r="BI255" s="294"/>
      <c r="BJ255" s="54"/>
      <c r="BK255" s="44"/>
      <c r="BT255" s="45"/>
      <c r="CC255" s="45"/>
      <c r="CL255" s="45"/>
      <c r="CM255" s="1"/>
      <c r="CN255" s="1"/>
      <c r="CO255" s="1"/>
      <c r="CP255" s="1"/>
    </row>
    <row r="256" ht="8.25" customHeight="1">
      <c r="A256" s="1"/>
      <c r="B256" s="1"/>
      <c r="C256" s="1"/>
      <c r="D256" s="1"/>
      <c r="E256" s="288"/>
      <c r="W256" s="298"/>
      <c r="AA256" s="298"/>
      <c r="AF256" s="298"/>
      <c r="AG256" s="217"/>
      <c r="AH256" s="4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294"/>
      <c r="BJ256" s="54"/>
      <c r="BK256" s="44"/>
      <c r="BT256" s="45"/>
      <c r="CC256" s="45"/>
      <c r="CL256" s="45"/>
      <c r="CM256" s="1"/>
      <c r="CN256" s="1"/>
      <c r="CO256" s="1"/>
      <c r="CP256" s="1"/>
    </row>
    <row r="257" ht="8.25" customHeight="1">
      <c r="A257" s="1"/>
      <c r="B257" s="1"/>
      <c r="C257" s="1"/>
      <c r="D257" s="1"/>
      <c r="E257" s="288"/>
      <c r="F257" s="323"/>
      <c r="G257" s="7"/>
      <c r="H257" s="7"/>
      <c r="I257" s="7"/>
      <c r="J257" s="7"/>
      <c r="K257" s="7"/>
      <c r="L257" s="7"/>
      <c r="M257" s="7"/>
      <c r="N257" s="7"/>
      <c r="O257" s="7"/>
      <c r="P257" s="7"/>
      <c r="Q257" s="7"/>
      <c r="R257" s="7"/>
      <c r="S257" s="7"/>
      <c r="T257" s="7"/>
      <c r="U257" s="7"/>
      <c r="V257" s="7"/>
      <c r="W257" s="298"/>
      <c r="X257" s="322"/>
      <c r="Y257" s="7"/>
      <c r="Z257" s="7"/>
      <c r="AA257" s="298"/>
      <c r="AB257" s="322"/>
      <c r="AC257" s="7"/>
      <c r="AD257" s="7"/>
      <c r="AE257" s="7"/>
      <c r="AF257" s="298"/>
      <c r="AG257" s="217"/>
      <c r="AH257" s="293"/>
      <c r="AI257" s="308"/>
      <c r="BI257" s="294"/>
      <c r="BJ257" s="54"/>
      <c r="BK257" s="44"/>
      <c r="BT257" s="45"/>
      <c r="CC257" s="45"/>
      <c r="CL257" s="45"/>
      <c r="CM257" s="1"/>
      <c r="CN257" s="1"/>
      <c r="CO257" s="1"/>
      <c r="CP257" s="1"/>
    </row>
    <row r="258" ht="8.25" customHeight="1">
      <c r="A258" s="1"/>
      <c r="B258" s="1"/>
      <c r="C258" s="1"/>
      <c r="D258" s="1"/>
      <c r="E258" s="288"/>
      <c r="W258" s="298"/>
      <c r="AA258" s="298"/>
      <c r="AF258" s="298"/>
      <c r="AG258" s="217"/>
      <c r="AH258" s="44"/>
      <c r="BI258" s="294"/>
      <c r="BJ258" s="54"/>
      <c r="BK258" s="61"/>
      <c r="BL258" s="14"/>
      <c r="BM258" s="14"/>
      <c r="BN258" s="14"/>
      <c r="BO258" s="14"/>
      <c r="BP258" s="14"/>
      <c r="BQ258" s="14"/>
      <c r="BR258" s="14"/>
      <c r="BS258" s="14"/>
      <c r="BT258" s="62"/>
      <c r="BU258" s="14"/>
      <c r="BV258" s="14"/>
      <c r="BW258" s="14"/>
      <c r="BX258" s="14"/>
      <c r="BY258" s="14"/>
      <c r="BZ258" s="14"/>
      <c r="CA258" s="14"/>
      <c r="CB258" s="14"/>
      <c r="CC258" s="62"/>
      <c r="CD258" s="14"/>
      <c r="CE258" s="14"/>
      <c r="CF258" s="14"/>
      <c r="CG258" s="14"/>
      <c r="CH258" s="14"/>
      <c r="CI258" s="14"/>
      <c r="CJ258" s="14"/>
      <c r="CK258" s="14"/>
      <c r="CL258" s="62"/>
      <c r="CM258" s="1"/>
      <c r="CN258" s="1"/>
      <c r="CO258" s="1"/>
      <c r="CP258" s="1"/>
    </row>
    <row r="259" ht="8.25" customHeight="1">
      <c r="A259" s="1"/>
      <c r="B259" s="1"/>
      <c r="C259" s="1"/>
      <c r="D259" s="1"/>
      <c r="E259" s="288"/>
      <c r="F259" s="323"/>
      <c r="G259" s="7"/>
      <c r="H259" s="7"/>
      <c r="I259" s="7"/>
      <c r="J259" s="7"/>
      <c r="K259" s="7"/>
      <c r="L259" s="7"/>
      <c r="M259" s="7"/>
      <c r="N259" s="7"/>
      <c r="O259" s="7"/>
      <c r="P259" s="7"/>
      <c r="Q259" s="7"/>
      <c r="R259" s="7"/>
      <c r="S259" s="7"/>
      <c r="T259" s="7"/>
      <c r="U259" s="7"/>
      <c r="V259" s="7"/>
      <c r="W259" s="298"/>
      <c r="X259" s="322"/>
      <c r="Y259" s="7"/>
      <c r="Z259" s="7"/>
      <c r="AA259" s="298"/>
      <c r="AB259" s="322"/>
      <c r="AC259" s="7"/>
      <c r="AD259" s="7"/>
      <c r="AE259" s="7"/>
      <c r="AF259" s="298"/>
      <c r="AG259" s="217"/>
      <c r="AH259" s="327"/>
      <c r="AI259" s="327"/>
      <c r="AJ259" s="327"/>
      <c r="AK259" s="327"/>
      <c r="AL259" s="327"/>
      <c r="AM259" s="327"/>
      <c r="AN259" s="327"/>
      <c r="AO259" s="327"/>
      <c r="AP259" s="327"/>
      <c r="AQ259" s="327"/>
      <c r="AR259" s="327"/>
      <c r="AS259" s="327"/>
      <c r="AT259" s="327"/>
      <c r="AU259" s="327"/>
      <c r="AV259" s="327"/>
      <c r="AW259" s="327"/>
      <c r="AX259" s="327"/>
      <c r="AY259" s="327"/>
      <c r="AZ259" s="327"/>
      <c r="BA259" s="327"/>
      <c r="BB259" s="327"/>
      <c r="BC259" s="327"/>
      <c r="BD259" s="327"/>
      <c r="BE259" s="327"/>
      <c r="BF259" s="327"/>
      <c r="BG259" s="327"/>
      <c r="BH259" s="327"/>
      <c r="BI259" s="327"/>
      <c r="BJ259" s="199"/>
      <c r="BK259" s="338"/>
      <c r="BL259" s="249"/>
      <c r="BM259" s="249"/>
      <c r="BN259" s="339"/>
      <c r="BO259" s="340"/>
      <c r="BP259" s="340"/>
      <c r="BQ259" s="340"/>
      <c r="BR259" s="340"/>
      <c r="BS259" s="340"/>
      <c r="BT259" s="340"/>
      <c r="BU259" s="340"/>
      <c r="BV259" s="340"/>
      <c r="BW259" s="340"/>
      <c r="BX259" s="340"/>
      <c r="BY259" s="340"/>
      <c r="BZ259" s="340"/>
      <c r="CA259" s="340"/>
      <c r="CB259" s="340"/>
      <c r="CC259" s="339"/>
      <c r="CD259" s="249"/>
      <c r="CE259" s="249"/>
      <c r="CF259" s="249"/>
      <c r="CG259" s="249"/>
      <c r="CH259" s="249"/>
      <c r="CI259" s="249"/>
      <c r="CJ259" s="249"/>
      <c r="CK259" s="249"/>
      <c r="CL259" s="341"/>
      <c r="CM259" s="1"/>
      <c r="CN259" s="1"/>
      <c r="CO259" s="1"/>
      <c r="CP259" s="1"/>
    </row>
    <row r="260" ht="8.25" customHeight="1">
      <c r="A260" s="1"/>
      <c r="B260" s="1"/>
      <c r="C260" s="1"/>
      <c r="D260" s="1"/>
      <c r="E260" s="288"/>
      <c r="W260" s="298"/>
      <c r="AA260" s="298"/>
      <c r="AF260" s="298"/>
      <c r="AG260" s="217"/>
      <c r="AH260" s="159"/>
      <c r="AI260" s="342" t="s">
        <v>237</v>
      </c>
      <c r="AZ260" s="60"/>
      <c r="BA260" s="60"/>
      <c r="BB260" s="60"/>
      <c r="BC260" s="60"/>
      <c r="BD260" s="60"/>
      <c r="BE260" s="60"/>
      <c r="BF260" s="60"/>
      <c r="BG260" s="60"/>
      <c r="BH260" s="60"/>
      <c r="BI260" s="60"/>
      <c r="BJ260" s="199"/>
      <c r="BK260" s="343"/>
      <c r="BL260" s="344" t="s">
        <v>238</v>
      </c>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32"/>
      <c r="CM260" s="1"/>
      <c r="CN260" s="1"/>
      <c r="CO260" s="1"/>
      <c r="CP260" s="1"/>
    </row>
    <row r="261" ht="8.25" customHeight="1">
      <c r="A261" s="1"/>
      <c r="B261" s="1"/>
      <c r="C261" s="1"/>
      <c r="D261" s="1"/>
      <c r="E261" s="288"/>
      <c r="F261" s="323"/>
      <c r="G261" s="7"/>
      <c r="H261" s="7"/>
      <c r="I261" s="7"/>
      <c r="J261" s="7"/>
      <c r="K261" s="7"/>
      <c r="L261" s="7"/>
      <c r="M261" s="7"/>
      <c r="N261" s="7"/>
      <c r="O261" s="7"/>
      <c r="P261" s="7"/>
      <c r="Q261" s="7"/>
      <c r="R261" s="7"/>
      <c r="S261" s="7"/>
      <c r="T261" s="7"/>
      <c r="U261" s="7"/>
      <c r="V261" s="7"/>
      <c r="W261" s="298"/>
      <c r="X261" s="322"/>
      <c r="Y261" s="7"/>
      <c r="Z261" s="7"/>
      <c r="AA261" s="298"/>
      <c r="AB261" s="322"/>
      <c r="AC261" s="7"/>
      <c r="AD261" s="7"/>
      <c r="AE261" s="7"/>
      <c r="AF261" s="298"/>
      <c r="AG261" s="217"/>
      <c r="AH261" s="159"/>
      <c r="AZ261" s="60"/>
      <c r="BA261" s="345">
        <f>SUM(BA263:BC274)</f>
        <v>0</v>
      </c>
      <c r="BD261" s="60"/>
      <c r="BE261" s="345">
        <f>SUM(BE263:BH274)</f>
        <v>0</v>
      </c>
      <c r="BI261" s="60"/>
      <c r="BJ261" s="199"/>
      <c r="BK261" s="346"/>
      <c r="CL261" s="45"/>
      <c r="CM261" s="1"/>
      <c r="CN261" s="1"/>
      <c r="CO261" s="1"/>
      <c r="CP261" s="1"/>
    </row>
    <row r="262" ht="8.25" customHeight="1">
      <c r="A262" s="1"/>
      <c r="B262" s="1"/>
      <c r="C262" s="1"/>
      <c r="D262" s="1"/>
      <c r="E262" s="288"/>
      <c r="W262" s="298"/>
      <c r="AA262" s="298"/>
      <c r="AF262" s="298"/>
      <c r="AG262" s="217"/>
      <c r="AH262" s="159"/>
      <c r="AZ262" s="60"/>
      <c r="BA262" s="14"/>
      <c r="BB262" s="14"/>
      <c r="BC262" s="14"/>
      <c r="BD262" s="60"/>
      <c r="BE262" s="14"/>
      <c r="BF262" s="14"/>
      <c r="BG262" s="14"/>
      <c r="BH262" s="14"/>
      <c r="BI262" s="60"/>
      <c r="BJ262" s="199"/>
      <c r="BK262" s="346"/>
      <c r="CL262" s="45"/>
      <c r="CM262" s="1"/>
      <c r="CN262" s="1"/>
      <c r="CO262" s="1"/>
      <c r="CP262" s="1"/>
    </row>
    <row r="263" ht="8.25" customHeight="1">
      <c r="A263" s="1"/>
      <c r="B263" s="1"/>
      <c r="C263" s="1"/>
      <c r="D263" s="1"/>
      <c r="E263" s="288"/>
      <c r="F263" s="323"/>
      <c r="G263" s="7"/>
      <c r="H263" s="7"/>
      <c r="I263" s="7"/>
      <c r="J263" s="7"/>
      <c r="K263" s="7"/>
      <c r="L263" s="7"/>
      <c r="M263" s="7"/>
      <c r="N263" s="7"/>
      <c r="O263" s="7"/>
      <c r="P263" s="7"/>
      <c r="Q263" s="7"/>
      <c r="R263" s="7"/>
      <c r="S263" s="7"/>
      <c r="T263" s="7"/>
      <c r="U263" s="7"/>
      <c r="V263" s="7"/>
      <c r="W263" s="298"/>
      <c r="X263" s="322"/>
      <c r="Y263" s="7"/>
      <c r="Z263" s="7"/>
      <c r="AA263" s="298"/>
      <c r="AB263" s="322"/>
      <c r="AC263" s="7"/>
      <c r="AD263" s="7"/>
      <c r="AE263" s="7"/>
      <c r="AF263" s="298"/>
      <c r="AG263" s="217"/>
      <c r="AH263" s="159"/>
      <c r="AI263" s="347"/>
      <c r="AZ263" s="60"/>
      <c r="BA263" s="178"/>
      <c r="BD263" s="60"/>
      <c r="BE263" s="178"/>
      <c r="BI263" s="60"/>
      <c r="BJ263" s="199"/>
      <c r="BK263" s="346"/>
      <c r="BL263" s="348" t="s">
        <v>239</v>
      </c>
      <c r="BQ263" s="348"/>
      <c r="CH263" s="349">
        <f>sum($B$12,$B$18,$B$24,$B$30)</f>
        <v>440</v>
      </c>
      <c r="CL263" s="350"/>
      <c r="CM263" s="1"/>
      <c r="CN263" s="1"/>
      <c r="CO263" s="1"/>
      <c r="CP263" s="1"/>
    </row>
    <row r="264" ht="8.25" customHeight="1">
      <c r="A264" s="1"/>
      <c r="B264" s="1"/>
      <c r="C264" s="1"/>
      <c r="D264" s="1"/>
      <c r="E264" s="288"/>
      <c r="W264" s="298"/>
      <c r="AA264" s="298"/>
      <c r="AF264" s="298"/>
      <c r="AG264" s="217"/>
      <c r="AH264" s="159"/>
      <c r="AZ264" s="60"/>
      <c r="BA264" s="14"/>
      <c r="BB264" s="14"/>
      <c r="BC264" s="14"/>
      <c r="BD264" s="60"/>
      <c r="BE264" s="14"/>
      <c r="BF264" s="14"/>
      <c r="BG264" s="14"/>
      <c r="BH264" s="14"/>
      <c r="BI264" s="60"/>
      <c r="BJ264" s="199"/>
      <c r="BK264" s="346"/>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350"/>
      <c r="CM264" s="1"/>
      <c r="CN264" s="1"/>
      <c r="CO264" s="1"/>
      <c r="CP264" s="1"/>
    </row>
    <row r="265" ht="8.25" customHeight="1">
      <c r="A265" s="1"/>
      <c r="B265" s="1"/>
      <c r="C265" s="1"/>
      <c r="D265" s="1"/>
      <c r="E265" s="288"/>
      <c r="F265" s="323"/>
      <c r="G265" s="7"/>
      <c r="H265" s="7"/>
      <c r="I265" s="7"/>
      <c r="J265" s="7"/>
      <c r="K265" s="7"/>
      <c r="L265" s="7"/>
      <c r="M265" s="7"/>
      <c r="N265" s="7"/>
      <c r="O265" s="7"/>
      <c r="P265" s="7"/>
      <c r="Q265" s="7"/>
      <c r="R265" s="7"/>
      <c r="S265" s="7"/>
      <c r="T265" s="7"/>
      <c r="U265" s="7"/>
      <c r="V265" s="7"/>
      <c r="W265" s="298"/>
      <c r="X265" s="322"/>
      <c r="Y265" s="7"/>
      <c r="Z265" s="7"/>
      <c r="AA265" s="298"/>
      <c r="AB265" s="322"/>
      <c r="AC265" s="7"/>
      <c r="AD265" s="7"/>
      <c r="AE265" s="7"/>
      <c r="AF265" s="298"/>
      <c r="AG265" s="217"/>
      <c r="AH265" s="159"/>
      <c r="AI265" s="351"/>
      <c r="AJ265" s="7"/>
      <c r="AK265" s="7"/>
      <c r="AL265" s="7"/>
      <c r="AM265" s="7"/>
      <c r="AN265" s="7"/>
      <c r="AO265" s="7"/>
      <c r="AP265" s="7"/>
      <c r="AQ265" s="7"/>
      <c r="AR265" s="7"/>
      <c r="AS265" s="7"/>
      <c r="AT265" s="7"/>
      <c r="AU265" s="7"/>
      <c r="AV265" s="7"/>
      <c r="AW265" s="7"/>
      <c r="AX265" s="7"/>
      <c r="AY265" s="7"/>
      <c r="AZ265" s="60"/>
      <c r="BA265" s="352"/>
      <c r="BB265" s="7"/>
      <c r="BC265" s="7"/>
      <c r="BD265" s="60"/>
      <c r="BE265" s="352"/>
      <c r="BF265" s="7"/>
      <c r="BG265" s="7"/>
      <c r="BH265" s="7"/>
      <c r="BI265" s="60"/>
      <c r="BJ265" s="199"/>
      <c r="BK265" s="346"/>
      <c r="BL265" s="348" t="s">
        <v>240</v>
      </c>
      <c r="BQ265" s="348"/>
      <c r="CH265" s="353">
        <f>sum(F90:G135)</f>
        <v>501</v>
      </c>
      <c r="CI265" s="7"/>
      <c r="CJ265" s="7"/>
      <c r="CK265" s="7"/>
      <c r="CL265" s="350"/>
      <c r="CM265" s="1"/>
      <c r="CN265" s="1"/>
      <c r="CO265" s="1"/>
      <c r="CP265" s="1"/>
    </row>
    <row r="266" ht="8.25" customHeight="1">
      <c r="A266" s="1"/>
      <c r="B266" s="1"/>
      <c r="C266" s="1"/>
      <c r="D266" s="1"/>
      <c r="E266" s="288"/>
      <c r="W266" s="298"/>
      <c r="AA266" s="298"/>
      <c r="AF266" s="298"/>
      <c r="AG266" s="217"/>
      <c r="AH266" s="159"/>
      <c r="AZ266" s="60"/>
      <c r="BA266" s="14"/>
      <c r="BB266" s="14"/>
      <c r="BC266" s="14"/>
      <c r="BD266" s="60"/>
      <c r="BE266" s="14"/>
      <c r="BF266" s="14"/>
      <c r="BG266" s="14"/>
      <c r="BH266" s="14"/>
      <c r="BI266" s="60"/>
      <c r="BJ266" s="199"/>
      <c r="BK266" s="346"/>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350"/>
      <c r="CM266" s="1"/>
      <c r="CN266" s="1"/>
      <c r="CO266" s="1"/>
      <c r="CP266" s="1"/>
    </row>
    <row r="267" ht="8.25" customHeight="1">
      <c r="A267" s="1"/>
      <c r="B267" s="1"/>
      <c r="C267" s="1"/>
      <c r="D267" s="1"/>
      <c r="E267" s="288"/>
      <c r="F267" s="323"/>
      <c r="G267" s="7"/>
      <c r="H267" s="7"/>
      <c r="I267" s="7"/>
      <c r="J267" s="7"/>
      <c r="K267" s="7"/>
      <c r="L267" s="7"/>
      <c r="M267" s="7"/>
      <c r="N267" s="7"/>
      <c r="O267" s="7"/>
      <c r="P267" s="7"/>
      <c r="Q267" s="7"/>
      <c r="R267" s="7"/>
      <c r="S267" s="7"/>
      <c r="T267" s="7"/>
      <c r="U267" s="7"/>
      <c r="V267" s="7"/>
      <c r="W267" s="298"/>
      <c r="X267" s="322"/>
      <c r="Y267" s="7"/>
      <c r="Z267" s="7"/>
      <c r="AA267" s="298"/>
      <c r="AB267" s="322"/>
      <c r="AC267" s="7"/>
      <c r="AD267" s="7"/>
      <c r="AE267" s="7"/>
      <c r="AF267" s="298"/>
      <c r="AG267" s="217"/>
      <c r="AH267" s="159"/>
      <c r="AI267" s="351"/>
      <c r="AJ267" s="7"/>
      <c r="AK267" s="7"/>
      <c r="AL267" s="7"/>
      <c r="AM267" s="7"/>
      <c r="AN267" s="7"/>
      <c r="AO267" s="7"/>
      <c r="AP267" s="7"/>
      <c r="AQ267" s="7"/>
      <c r="AR267" s="7"/>
      <c r="AS267" s="7"/>
      <c r="AT267" s="7"/>
      <c r="AU267" s="7"/>
      <c r="AV267" s="7"/>
      <c r="AW267" s="7"/>
      <c r="AX267" s="7"/>
      <c r="AY267" s="7"/>
      <c r="AZ267" s="60"/>
      <c r="BA267" s="352"/>
      <c r="BB267" s="7"/>
      <c r="BC267" s="7"/>
      <c r="BD267" s="60"/>
      <c r="BE267" s="352"/>
      <c r="BF267" s="7"/>
      <c r="BG267" s="7"/>
      <c r="BH267" s="7"/>
      <c r="BI267" s="60"/>
      <c r="BJ267" s="199"/>
      <c r="BK267" s="346"/>
      <c r="BL267" s="348" t="s">
        <v>241</v>
      </c>
      <c r="BS267" s="348"/>
      <c r="CH267" s="354">
        <f>sum($AI$88:$AJ$125)</f>
        <v>-50</v>
      </c>
      <c r="CI267" s="7"/>
      <c r="CJ267" s="7"/>
      <c r="CK267" s="7"/>
      <c r="CL267" s="350"/>
      <c r="CM267" s="1"/>
      <c r="CN267" s="1"/>
      <c r="CO267" s="1"/>
      <c r="CP267" s="1"/>
    </row>
    <row r="268" ht="8.25" customHeight="1">
      <c r="A268" s="1"/>
      <c r="B268" s="1"/>
      <c r="C268" s="1"/>
      <c r="D268" s="1"/>
      <c r="E268" s="288"/>
      <c r="W268" s="298"/>
      <c r="AA268" s="298"/>
      <c r="AF268" s="298"/>
      <c r="AG268" s="217"/>
      <c r="AH268" s="159"/>
      <c r="AZ268" s="60"/>
      <c r="BA268" s="14"/>
      <c r="BB268" s="14"/>
      <c r="BC268" s="14"/>
      <c r="BD268" s="60"/>
      <c r="BE268" s="14"/>
      <c r="BF268" s="14"/>
      <c r="BG268" s="14"/>
      <c r="BH268" s="14"/>
      <c r="BI268" s="60"/>
      <c r="BJ268" s="199"/>
      <c r="BK268" s="346"/>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350"/>
      <c r="CM268" s="1"/>
      <c r="CN268" s="1"/>
      <c r="CO268" s="1"/>
      <c r="CP268" s="1"/>
    </row>
    <row r="269" ht="8.25" customHeight="1">
      <c r="A269" s="1"/>
      <c r="B269" s="1"/>
      <c r="C269" s="1"/>
      <c r="D269" s="1"/>
      <c r="E269" s="288"/>
      <c r="F269" s="323"/>
      <c r="G269" s="7"/>
      <c r="H269" s="7"/>
      <c r="I269" s="7"/>
      <c r="J269" s="7"/>
      <c r="K269" s="7"/>
      <c r="L269" s="7"/>
      <c r="M269" s="7"/>
      <c r="N269" s="7"/>
      <c r="O269" s="7"/>
      <c r="P269" s="7"/>
      <c r="Q269" s="7"/>
      <c r="R269" s="7"/>
      <c r="S269" s="7"/>
      <c r="T269" s="7"/>
      <c r="U269" s="7"/>
      <c r="V269" s="7"/>
      <c r="W269" s="298"/>
      <c r="X269" s="322"/>
      <c r="Y269" s="7"/>
      <c r="Z269" s="7"/>
      <c r="AA269" s="298"/>
      <c r="AB269" s="322"/>
      <c r="AC269" s="7"/>
      <c r="AD269" s="7"/>
      <c r="AE269" s="7"/>
      <c r="AF269" s="298"/>
      <c r="AG269" s="217"/>
      <c r="AH269" s="159"/>
      <c r="AI269" s="351"/>
      <c r="AJ269" s="7"/>
      <c r="AK269" s="7"/>
      <c r="AL269" s="7"/>
      <c r="AM269" s="7"/>
      <c r="AN269" s="7"/>
      <c r="AO269" s="7"/>
      <c r="AP269" s="7"/>
      <c r="AQ269" s="7"/>
      <c r="AR269" s="7"/>
      <c r="AS269" s="7"/>
      <c r="AT269" s="7"/>
      <c r="AU269" s="7"/>
      <c r="AV269" s="7"/>
      <c r="AW269" s="7"/>
      <c r="AX269" s="7"/>
      <c r="AY269" s="7"/>
      <c r="AZ269" s="60"/>
      <c r="BA269" s="352"/>
      <c r="BB269" s="7"/>
      <c r="BC269" s="7"/>
      <c r="BD269" s="60"/>
      <c r="BE269" s="352"/>
      <c r="BF269" s="7"/>
      <c r="BG269" s="7"/>
      <c r="BH269" s="7"/>
      <c r="BI269" s="60"/>
      <c r="BJ269" s="199"/>
      <c r="BK269" s="346"/>
      <c r="BL269" s="348" t="s">
        <v>10</v>
      </c>
      <c r="BO269" s="348"/>
      <c r="CH269" s="355">
        <f>F88</f>
        <v>30</v>
      </c>
      <c r="CI269" s="7"/>
      <c r="CJ269" s="7"/>
      <c r="CK269" s="7"/>
      <c r="CL269" s="350"/>
      <c r="CM269" s="1"/>
      <c r="CN269" s="1"/>
      <c r="CO269" s="1"/>
      <c r="CP269" s="1"/>
    </row>
    <row r="270" ht="8.25" customHeight="1">
      <c r="A270" s="1"/>
      <c r="B270" s="1"/>
      <c r="C270" s="1"/>
      <c r="D270" s="1"/>
      <c r="E270" s="288"/>
      <c r="W270" s="298"/>
      <c r="AA270" s="298"/>
      <c r="AF270" s="298"/>
      <c r="AG270" s="217"/>
      <c r="AH270" s="159"/>
      <c r="AZ270" s="60"/>
      <c r="BA270" s="14"/>
      <c r="BB270" s="14"/>
      <c r="BC270" s="14"/>
      <c r="BD270" s="60"/>
      <c r="BE270" s="14"/>
      <c r="BF270" s="14"/>
      <c r="BG270" s="14"/>
      <c r="BH270" s="14"/>
      <c r="BI270" s="60"/>
      <c r="BJ270" s="199"/>
      <c r="BK270" s="346"/>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350"/>
      <c r="CM270" s="1"/>
      <c r="CN270" s="1"/>
      <c r="CO270" s="1"/>
      <c r="CP270" s="1"/>
    </row>
    <row r="271" ht="8.25" customHeight="1">
      <c r="A271" s="1"/>
      <c r="B271" s="1"/>
      <c r="C271" s="1"/>
      <c r="D271" s="1"/>
      <c r="E271" s="288"/>
      <c r="F271" s="323"/>
      <c r="G271" s="7"/>
      <c r="H271" s="7"/>
      <c r="I271" s="7"/>
      <c r="J271" s="7"/>
      <c r="K271" s="7"/>
      <c r="L271" s="7"/>
      <c r="M271" s="7"/>
      <c r="N271" s="7"/>
      <c r="O271" s="7"/>
      <c r="P271" s="7"/>
      <c r="Q271" s="7"/>
      <c r="R271" s="7"/>
      <c r="S271" s="7"/>
      <c r="T271" s="7"/>
      <c r="U271" s="7"/>
      <c r="V271" s="7"/>
      <c r="W271" s="298"/>
      <c r="X271" s="322"/>
      <c r="Y271" s="7"/>
      <c r="Z271" s="7"/>
      <c r="AA271" s="298"/>
      <c r="AB271" s="322"/>
      <c r="AC271" s="7"/>
      <c r="AD271" s="7"/>
      <c r="AE271" s="7"/>
      <c r="AF271" s="298"/>
      <c r="AG271" s="217"/>
      <c r="AH271" s="159"/>
      <c r="AI271" s="351"/>
      <c r="AJ271" s="7"/>
      <c r="AK271" s="7"/>
      <c r="AL271" s="7"/>
      <c r="AM271" s="7"/>
      <c r="AN271" s="7"/>
      <c r="AO271" s="7"/>
      <c r="AP271" s="7"/>
      <c r="AQ271" s="7"/>
      <c r="AR271" s="7"/>
      <c r="AS271" s="7"/>
      <c r="AT271" s="7"/>
      <c r="AU271" s="7"/>
      <c r="AV271" s="7"/>
      <c r="AW271" s="7"/>
      <c r="AX271" s="7"/>
      <c r="AY271" s="7"/>
      <c r="AZ271" s="60"/>
      <c r="BA271" s="352"/>
      <c r="BB271" s="7"/>
      <c r="BC271" s="7"/>
      <c r="BD271" s="60"/>
      <c r="BE271" s="352"/>
      <c r="BF271" s="7"/>
      <c r="BG271" s="7"/>
      <c r="BH271" s="7"/>
      <c r="BI271" s="60"/>
      <c r="BJ271" s="199"/>
      <c r="BK271" s="346"/>
      <c r="BL271" s="348" t="s">
        <v>242</v>
      </c>
      <c r="BS271" s="348"/>
      <c r="CH271" s="353">
        <f>sum(AI$126:$AJ$135)</f>
        <v>-5</v>
      </c>
      <c r="CI271" s="7"/>
      <c r="CJ271" s="7"/>
      <c r="CK271" s="7"/>
      <c r="CL271" s="350"/>
      <c r="CM271" s="1"/>
      <c r="CN271" s="1"/>
      <c r="CO271" s="1"/>
      <c r="CP271" s="1"/>
    </row>
    <row r="272" ht="8.25" customHeight="1">
      <c r="A272" s="1"/>
      <c r="B272" s="1"/>
      <c r="C272" s="1"/>
      <c r="D272" s="1"/>
      <c r="E272" s="288"/>
      <c r="W272" s="298"/>
      <c r="AA272" s="298"/>
      <c r="AF272" s="298"/>
      <c r="AG272" s="217"/>
      <c r="AH272" s="159"/>
      <c r="AZ272" s="60"/>
      <c r="BA272" s="14"/>
      <c r="BB272" s="14"/>
      <c r="BC272" s="14"/>
      <c r="BD272" s="60"/>
      <c r="BE272" s="14"/>
      <c r="BF272" s="14"/>
      <c r="BG272" s="14"/>
      <c r="BH272" s="14"/>
      <c r="BI272" s="60"/>
      <c r="BJ272" s="199"/>
      <c r="BK272" s="346"/>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350"/>
      <c r="CM272" s="1"/>
      <c r="CN272" s="1"/>
      <c r="CO272" s="1"/>
      <c r="CP272" s="1"/>
    </row>
    <row r="273" ht="8.25" customHeight="1">
      <c r="A273" s="1"/>
      <c r="B273" s="1"/>
      <c r="C273" s="1"/>
      <c r="D273" s="1"/>
      <c r="E273" s="288"/>
      <c r="F273" s="323"/>
      <c r="G273" s="7"/>
      <c r="H273" s="7"/>
      <c r="I273" s="7"/>
      <c r="J273" s="7"/>
      <c r="K273" s="7"/>
      <c r="L273" s="7"/>
      <c r="M273" s="7"/>
      <c r="N273" s="7"/>
      <c r="O273" s="7"/>
      <c r="P273" s="7"/>
      <c r="Q273" s="7"/>
      <c r="R273" s="7"/>
      <c r="S273" s="7"/>
      <c r="T273" s="7"/>
      <c r="U273" s="7"/>
      <c r="V273" s="7"/>
      <c r="W273" s="298"/>
      <c r="X273" s="322"/>
      <c r="Y273" s="7"/>
      <c r="Z273" s="7"/>
      <c r="AA273" s="298"/>
      <c r="AB273" s="322"/>
      <c r="AC273" s="7"/>
      <c r="AD273" s="7"/>
      <c r="AE273" s="7"/>
      <c r="AF273" s="298"/>
      <c r="AG273" s="217"/>
      <c r="AH273" s="159"/>
      <c r="AI273" s="351"/>
      <c r="AJ273" s="7"/>
      <c r="AK273" s="7"/>
      <c r="AL273" s="7"/>
      <c r="AM273" s="7"/>
      <c r="AN273" s="7"/>
      <c r="AO273" s="7"/>
      <c r="AP273" s="7"/>
      <c r="AQ273" s="7"/>
      <c r="AR273" s="7"/>
      <c r="AS273" s="7"/>
      <c r="AT273" s="7"/>
      <c r="AU273" s="7"/>
      <c r="AV273" s="7"/>
      <c r="AW273" s="7"/>
      <c r="AX273" s="7"/>
      <c r="AY273" s="7"/>
      <c r="AZ273" s="60"/>
      <c r="BA273" s="352"/>
      <c r="BB273" s="7"/>
      <c r="BC273" s="7"/>
      <c r="BD273" s="60"/>
      <c r="BE273" s="352"/>
      <c r="BF273" s="7"/>
      <c r="BG273" s="7"/>
      <c r="BH273" s="7"/>
      <c r="BI273" s="60"/>
      <c r="BJ273" s="199"/>
      <c r="BK273" s="346"/>
      <c r="BL273" s="348" t="s">
        <v>22</v>
      </c>
      <c r="BP273" s="348"/>
      <c r="CH273" s="353">
        <f>sum($BL$14:$BM$135,'Grimório'!$F$4:$G$133)</f>
        <v>191.5</v>
      </c>
      <c r="CI273" s="7"/>
      <c r="CJ273" s="7"/>
      <c r="CK273" s="7"/>
      <c r="CL273" s="350"/>
      <c r="CM273" s="1"/>
      <c r="CN273" s="1"/>
      <c r="CO273" s="1"/>
      <c r="CP273" s="1"/>
    </row>
    <row r="274" ht="8.25" customHeight="1">
      <c r="A274" s="1"/>
      <c r="B274" s="1"/>
      <c r="C274" s="1"/>
      <c r="D274" s="1"/>
      <c r="E274" s="288"/>
      <c r="W274" s="298"/>
      <c r="AA274" s="298"/>
      <c r="AF274" s="298"/>
      <c r="AG274" s="217"/>
      <c r="AH274" s="159"/>
      <c r="AI274" s="14"/>
      <c r="AJ274" s="14"/>
      <c r="AK274" s="14"/>
      <c r="AL274" s="14"/>
      <c r="AM274" s="14"/>
      <c r="AN274" s="14"/>
      <c r="AO274" s="14"/>
      <c r="AP274" s="14"/>
      <c r="AQ274" s="14"/>
      <c r="AR274" s="14"/>
      <c r="AS274" s="14"/>
      <c r="AT274" s="14"/>
      <c r="AU274" s="14"/>
      <c r="AV274" s="14"/>
      <c r="AW274" s="14"/>
      <c r="AX274" s="14"/>
      <c r="AY274" s="14"/>
      <c r="AZ274" s="60"/>
      <c r="BA274" s="14"/>
      <c r="BB274" s="14"/>
      <c r="BC274" s="14"/>
      <c r="BD274" s="60"/>
      <c r="BE274" s="14"/>
      <c r="BF274" s="14"/>
      <c r="BG274" s="14"/>
      <c r="BH274" s="14"/>
      <c r="BI274" s="60"/>
      <c r="BJ274" s="199"/>
      <c r="BK274" s="346"/>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350"/>
      <c r="CM274" s="1"/>
      <c r="CN274" s="1"/>
      <c r="CO274" s="1"/>
      <c r="CP274" s="1"/>
    </row>
    <row r="275" ht="8.25" customHeight="1">
      <c r="A275" s="1"/>
      <c r="B275" s="1"/>
      <c r="C275" s="1"/>
      <c r="D275" s="1"/>
      <c r="E275" s="288"/>
      <c r="F275" s="323"/>
      <c r="G275" s="7"/>
      <c r="H275" s="7"/>
      <c r="I275" s="7"/>
      <c r="J275" s="7"/>
      <c r="K275" s="7"/>
      <c r="L275" s="7"/>
      <c r="M275" s="7"/>
      <c r="N275" s="7"/>
      <c r="O275" s="7"/>
      <c r="P275" s="7"/>
      <c r="Q275" s="7"/>
      <c r="R275" s="7"/>
      <c r="S275" s="7"/>
      <c r="T275" s="7"/>
      <c r="U275" s="7"/>
      <c r="V275" s="7"/>
      <c r="W275" s="298"/>
      <c r="X275" s="322"/>
      <c r="Y275" s="7"/>
      <c r="Z275" s="7"/>
      <c r="AA275" s="298"/>
      <c r="AB275" s="322"/>
      <c r="AC275" s="7"/>
      <c r="AD275" s="7"/>
      <c r="AE275" s="7"/>
      <c r="AF275" s="298"/>
      <c r="AG275" s="217"/>
      <c r="AH275" s="159"/>
      <c r="AI275" s="356" t="s">
        <v>243</v>
      </c>
      <c r="AM275" s="356"/>
      <c r="AZ275" s="356"/>
      <c r="BA275" s="357" t="str">
        <f>SUM(X174:Z276)+AV174+#REF!+AV199+AV211+AV223+AV235+AV247+BA261</f>
        <v>#REF!</v>
      </c>
      <c r="BD275" s="356"/>
      <c r="BE275" s="357"/>
      <c r="BI275" s="60"/>
      <c r="BJ275" s="358"/>
      <c r="BK275" s="346"/>
      <c r="BL275" s="359" t="s">
        <v>120</v>
      </c>
      <c r="BO275" s="359"/>
      <c r="CH275" s="353">
        <f>sum($CH$263:$CK$274)</f>
        <v>1107.5</v>
      </c>
      <c r="CI275" s="7"/>
      <c r="CJ275" s="7"/>
      <c r="CK275" s="7"/>
      <c r="CL275" s="350"/>
      <c r="CM275" s="1"/>
      <c r="CN275" s="1"/>
      <c r="CO275" s="1"/>
      <c r="CP275" s="1"/>
    </row>
    <row r="276" ht="8.25" customHeight="1">
      <c r="A276" s="1"/>
      <c r="B276" s="1"/>
      <c r="C276" s="1"/>
      <c r="D276" s="1"/>
      <c r="E276" s="288"/>
      <c r="F276" s="14"/>
      <c r="G276" s="14"/>
      <c r="H276" s="14"/>
      <c r="I276" s="14"/>
      <c r="J276" s="14"/>
      <c r="K276" s="14"/>
      <c r="L276" s="14"/>
      <c r="M276" s="14"/>
      <c r="N276" s="14"/>
      <c r="O276" s="14"/>
      <c r="P276" s="14"/>
      <c r="Q276" s="14"/>
      <c r="R276" s="14"/>
      <c r="S276" s="14"/>
      <c r="T276" s="14"/>
      <c r="U276" s="14"/>
      <c r="V276" s="14"/>
      <c r="W276" s="298"/>
      <c r="X276" s="14"/>
      <c r="Y276" s="14"/>
      <c r="Z276" s="14"/>
      <c r="AA276" s="298"/>
      <c r="AB276" s="14"/>
      <c r="AC276" s="14"/>
      <c r="AD276" s="14"/>
      <c r="AE276" s="14"/>
      <c r="AF276" s="298"/>
      <c r="AG276" s="217"/>
      <c r="AH276" s="159"/>
      <c r="AZ276" s="356"/>
      <c r="BD276" s="356"/>
      <c r="BI276" s="60"/>
      <c r="BJ276" s="358"/>
      <c r="BK276" s="346"/>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350"/>
      <c r="CM276" s="1"/>
      <c r="CN276" s="1"/>
      <c r="CO276" s="1"/>
      <c r="CP276" s="1"/>
    </row>
    <row r="277" ht="8.25" customHeight="1">
      <c r="A277" s="1"/>
      <c r="B277" s="1"/>
      <c r="C277" s="1"/>
      <c r="D277" s="1"/>
      <c r="E277" s="360"/>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2"/>
      <c r="AG277" s="363"/>
      <c r="AH277" s="364"/>
      <c r="AI277" s="365"/>
      <c r="AJ277" s="365"/>
      <c r="AK277" s="365"/>
      <c r="AL277" s="365"/>
      <c r="AM277" s="365"/>
      <c r="AN277" s="365"/>
      <c r="AO277" s="365"/>
      <c r="AP277" s="365"/>
      <c r="AQ277" s="365"/>
      <c r="AR277" s="365"/>
      <c r="AS277" s="365"/>
      <c r="AT277" s="365"/>
      <c r="AU277" s="365"/>
      <c r="AV277" s="365"/>
      <c r="AW277" s="365"/>
      <c r="AX277" s="365"/>
      <c r="AY277" s="365"/>
      <c r="AZ277" s="365"/>
      <c r="BA277" s="365"/>
      <c r="BB277" s="365"/>
      <c r="BC277" s="365"/>
      <c r="BD277" s="365"/>
      <c r="BE277" s="365"/>
      <c r="BF277" s="365"/>
      <c r="BG277" s="365"/>
      <c r="BH277" s="365"/>
      <c r="BI277" s="203"/>
      <c r="BJ277" s="366"/>
      <c r="BK277" s="367"/>
      <c r="BL277" s="368"/>
      <c r="BM277" s="368"/>
      <c r="BN277" s="368"/>
      <c r="BO277" s="368"/>
      <c r="BP277" s="368"/>
      <c r="BQ277" s="368"/>
      <c r="BR277" s="368"/>
      <c r="BS277" s="368"/>
      <c r="BT277" s="368"/>
      <c r="BU277" s="368"/>
      <c r="BV277" s="368"/>
      <c r="BW277" s="368"/>
      <c r="BX277" s="368"/>
      <c r="BY277" s="368"/>
      <c r="BZ277" s="368"/>
      <c r="CA277" s="368"/>
      <c r="CB277" s="368"/>
      <c r="CC277" s="368"/>
      <c r="CD277" s="368"/>
      <c r="CE277" s="368"/>
      <c r="CF277" s="368"/>
      <c r="CG277" s="368"/>
      <c r="CH277" s="368"/>
      <c r="CI277" s="368"/>
      <c r="CJ277" s="368"/>
      <c r="CK277" s="368"/>
      <c r="CL277" s="369"/>
      <c r="CM277" s="1"/>
      <c r="CN277" s="1"/>
      <c r="CO277" s="1"/>
      <c r="CP277" s="1"/>
    </row>
    <row r="278" ht="8.25" customHeight="1">
      <c r="A278" s="1"/>
      <c r="B278" s="1"/>
      <c r="C278" s="1"/>
      <c r="D278" s="1"/>
      <c r="E278" s="1"/>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203"/>
      <c r="CM278" s="1"/>
      <c r="CN278" s="1"/>
      <c r="CO278" s="1"/>
      <c r="CP278" s="1"/>
    </row>
    <row r="279" ht="8.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205" t="s">
        <v>160</v>
      </c>
      <c r="CL279" s="1"/>
      <c r="CM279" s="1"/>
      <c r="CN279" s="1"/>
      <c r="CO279" s="1"/>
      <c r="CP279" s="1"/>
    </row>
    <row r="280" ht="8.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CL280" s="1"/>
      <c r="CM280" s="1"/>
      <c r="CN280" s="1"/>
      <c r="CO280" s="1"/>
      <c r="CP280" s="1"/>
    </row>
    <row r="281" ht="8.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205"/>
      <c r="AI281" s="205"/>
      <c r="AJ281" s="205"/>
      <c r="AK281" s="205"/>
      <c r="AL281" s="205"/>
      <c r="AM281" s="205"/>
      <c r="AN281" s="205"/>
      <c r="AO281" s="205"/>
      <c r="AP281" s="205"/>
      <c r="AQ281" s="205"/>
      <c r="AR281" s="205"/>
      <c r="AS281" s="205"/>
      <c r="AT281" s="205"/>
      <c r="AU281" s="205"/>
      <c r="AV281" s="205"/>
      <c r="AW281" s="205"/>
      <c r="AX281" s="205"/>
      <c r="AY281" s="205"/>
      <c r="AZ281" s="205"/>
      <c r="BA281" s="205"/>
      <c r="BB281" s="205"/>
      <c r="BC281" s="205"/>
      <c r="BD281" s="205"/>
      <c r="BE281" s="205"/>
      <c r="BF281" s="205"/>
      <c r="BG281" s="205"/>
      <c r="BH281" s="205"/>
      <c r="BI281" s="205"/>
      <c r="BJ281" s="205"/>
      <c r="BK281" s="205"/>
      <c r="BL281" s="205"/>
      <c r="BM281" s="205"/>
      <c r="BN281" s="205"/>
      <c r="BO281" s="205"/>
      <c r="BP281" s="205"/>
      <c r="BQ281" s="205"/>
      <c r="BR281" s="205"/>
      <c r="BS281" s="205"/>
      <c r="BT281" s="205"/>
      <c r="BU281" s="205"/>
      <c r="BV281" s="205"/>
      <c r="BW281" s="205"/>
      <c r="BX281" s="205"/>
      <c r="BY281" s="205"/>
      <c r="BZ281" s="205"/>
      <c r="CA281" s="205"/>
      <c r="CB281" s="205"/>
      <c r="CC281" s="205"/>
      <c r="CD281" s="205"/>
      <c r="CE281" s="205"/>
      <c r="CF281" s="205"/>
      <c r="CG281" s="205"/>
      <c r="CH281" s="205"/>
      <c r="CI281" s="205"/>
      <c r="CJ281" s="205"/>
      <c r="CK281" s="205"/>
      <c r="CL281" s="1"/>
      <c r="CM281" s="1"/>
      <c r="CN281" s="1"/>
      <c r="CO281" s="1"/>
      <c r="CP281" s="1"/>
    </row>
    <row r="282" ht="8.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205"/>
      <c r="AI282" s="205"/>
      <c r="AJ282" s="205"/>
      <c r="AK282" s="205"/>
      <c r="AL282" s="205"/>
      <c r="AM282" s="205"/>
      <c r="AN282" s="205"/>
      <c r="AO282" s="205"/>
      <c r="AP282" s="205"/>
      <c r="AQ282" s="205"/>
      <c r="AR282" s="205"/>
      <c r="AS282" s="205"/>
      <c r="AT282" s="205"/>
      <c r="AU282" s="205"/>
      <c r="AV282" s="205"/>
      <c r="AW282" s="205"/>
      <c r="AX282" s="205"/>
      <c r="AY282" s="205"/>
      <c r="AZ282" s="205"/>
      <c r="BA282" s="205"/>
      <c r="BB282" s="205"/>
      <c r="BC282" s="205"/>
      <c r="BD282" s="205"/>
      <c r="BE282" s="205"/>
      <c r="BF282" s="205"/>
      <c r="BG282" s="205"/>
      <c r="BH282" s="205"/>
      <c r="BI282" s="205"/>
      <c r="BJ282" s="205"/>
      <c r="BK282" s="205"/>
      <c r="BL282" s="205"/>
      <c r="BM282" s="205"/>
      <c r="BN282" s="205"/>
      <c r="BO282" s="205"/>
      <c r="BP282" s="205"/>
      <c r="BQ282" s="205"/>
      <c r="BR282" s="205"/>
      <c r="BS282" s="205"/>
      <c r="BT282" s="205"/>
      <c r="BU282" s="205"/>
      <c r="BV282" s="205"/>
      <c r="BW282" s="205"/>
      <c r="BX282" s="205"/>
      <c r="BY282" s="205"/>
      <c r="BZ282" s="205"/>
      <c r="CA282" s="205"/>
      <c r="CB282" s="205"/>
      <c r="CC282" s="205"/>
      <c r="CD282" s="205"/>
      <c r="CE282" s="205"/>
      <c r="CF282" s="205"/>
      <c r="CG282" s="205"/>
      <c r="CH282" s="205"/>
      <c r="CI282" s="205"/>
      <c r="CJ282" s="205"/>
      <c r="CK282" s="205"/>
      <c r="CL282" s="1"/>
      <c r="CM282" s="1"/>
      <c r="CN282" s="1"/>
      <c r="CO282" s="1"/>
      <c r="CP282" s="1"/>
    </row>
  </sheetData>
  <mergeCells count="1375">
    <mergeCell ref="CN126:CN127"/>
    <mergeCell ref="CO126:CO127"/>
    <mergeCell ref="CM120:CM121"/>
    <mergeCell ref="CM122:CM123"/>
    <mergeCell ref="CJ124:CK125"/>
    <mergeCell ref="CN124:CN125"/>
    <mergeCell ref="CO124:CO125"/>
    <mergeCell ref="CP124:CP125"/>
    <mergeCell ref="CJ126:CK127"/>
    <mergeCell ref="CP126:CP127"/>
    <mergeCell ref="CN46:CN47"/>
    <mergeCell ref="CO46:CO47"/>
    <mergeCell ref="CM50:CM51"/>
    <mergeCell ref="CN50:CN51"/>
    <mergeCell ref="CM78:CM79"/>
    <mergeCell ref="CN78:CN79"/>
    <mergeCell ref="CO78:CO79"/>
    <mergeCell ref="CP78:CP79"/>
    <mergeCell ref="CO50:CO51"/>
    <mergeCell ref="CP50:CP51"/>
    <mergeCell ref="CJ46:CK47"/>
    <mergeCell ref="CJ48:CK49"/>
    <mergeCell ref="CM48:CM49"/>
    <mergeCell ref="CN48:CN49"/>
    <mergeCell ref="CO48:CO49"/>
    <mergeCell ref="CP48:CP49"/>
    <mergeCell ref="CJ50:CK51"/>
    <mergeCell ref="CJ66:CK67"/>
    <mergeCell ref="CM66:CM67"/>
    <mergeCell ref="CN66:CN67"/>
    <mergeCell ref="CO66:CO67"/>
    <mergeCell ref="CP66:CP67"/>
    <mergeCell ref="CM60:CM61"/>
    <mergeCell ref="CN60:CN61"/>
    <mergeCell ref="CJ62:CK63"/>
    <mergeCell ref="CM62:CM63"/>
    <mergeCell ref="CN62:CN63"/>
    <mergeCell ref="CO62:CO63"/>
    <mergeCell ref="CP62:CP63"/>
    <mergeCell ref="CM124:CM125"/>
    <mergeCell ref="CM126:CM127"/>
    <mergeCell ref="CJ138:CK139"/>
    <mergeCell ref="CJ140:CK141"/>
    <mergeCell ref="CN98:CN99"/>
    <mergeCell ref="CO98:CO99"/>
    <mergeCell ref="CM92:CM93"/>
    <mergeCell ref="CM94:CM95"/>
    <mergeCell ref="CJ96:CK97"/>
    <mergeCell ref="CN96:CN97"/>
    <mergeCell ref="CO96:CO97"/>
    <mergeCell ref="CP96:CP97"/>
    <mergeCell ref="CJ98:CK99"/>
    <mergeCell ref="CP98:CP99"/>
    <mergeCell ref="CN102:CN103"/>
    <mergeCell ref="CO102:CO103"/>
    <mergeCell ref="CM96:CM97"/>
    <mergeCell ref="CM98:CM99"/>
    <mergeCell ref="CJ100:CK101"/>
    <mergeCell ref="CN100:CN101"/>
    <mergeCell ref="CO100:CO101"/>
    <mergeCell ref="CP100:CP101"/>
    <mergeCell ref="CJ102:CK103"/>
    <mergeCell ref="CP102:CP103"/>
    <mergeCell ref="CN106:CN107"/>
    <mergeCell ref="CO106:CO107"/>
    <mergeCell ref="CM100:CM101"/>
    <mergeCell ref="CM102:CM103"/>
    <mergeCell ref="CJ104:CK105"/>
    <mergeCell ref="CN104:CN105"/>
    <mergeCell ref="CO104:CO105"/>
    <mergeCell ref="CP104:CP105"/>
    <mergeCell ref="CJ106:CK107"/>
    <mergeCell ref="CP106:CP107"/>
    <mergeCell ref="CN110:CN111"/>
    <mergeCell ref="CO110:CO111"/>
    <mergeCell ref="CM104:CM105"/>
    <mergeCell ref="CM106:CM107"/>
    <mergeCell ref="CJ108:CK109"/>
    <mergeCell ref="CN108:CN109"/>
    <mergeCell ref="CO108:CO109"/>
    <mergeCell ref="CP108:CP109"/>
    <mergeCell ref="CJ110:CK111"/>
    <mergeCell ref="CP110:CP111"/>
    <mergeCell ref="CN114:CN115"/>
    <mergeCell ref="CO114:CO115"/>
    <mergeCell ref="CM108:CM109"/>
    <mergeCell ref="CM110:CM111"/>
    <mergeCell ref="CJ112:CK113"/>
    <mergeCell ref="CN112:CN113"/>
    <mergeCell ref="CO112:CO113"/>
    <mergeCell ref="CP112:CP113"/>
    <mergeCell ref="CJ114:CK115"/>
    <mergeCell ref="CP114:CP115"/>
    <mergeCell ref="CN118:CN119"/>
    <mergeCell ref="CO118:CO119"/>
    <mergeCell ref="CM112:CM113"/>
    <mergeCell ref="CM114:CM115"/>
    <mergeCell ref="CJ116:CK117"/>
    <mergeCell ref="CN116:CN117"/>
    <mergeCell ref="CO116:CO117"/>
    <mergeCell ref="CP116:CP117"/>
    <mergeCell ref="CJ118:CK119"/>
    <mergeCell ref="CP118:CP119"/>
    <mergeCell ref="CN122:CN123"/>
    <mergeCell ref="CO122:CO123"/>
    <mergeCell ref="CM116:CM117"/>
    <mergeCell ref="CM118:CM119"/>
    <mergeCell ref="CJ120:CK121"/>
    <mergeCell ref="CN120:CN121"/>
    <mergeCell ref="CO120:CO121"/>
    <mergeCell ref="CP120:CP121"/>
    <mergeCell ref="CJ122:CK123"/>
    <mergeCell ref="CP122:CP123"/>
    <mergeCell ref="BO34:CB35"/>
    <mergeCell ref="CD34:CH35"/>
    <mergeCell ref="BL36:BM37"/>
    <mergeCell ref="BO36:CB37"/>
    <mergeCell ref="CD36:CH37"/>
    <mergeCell ref="BL38:BM39"/>
    <mergeCell ref="BO38:CB39"/>
    <mergeCell ref="CD38:CH39"/>
    <mergeCell ref="BL40:BM41"/>
    <mergeCell ref="BO40:CB41"/>
    <mergeCell ref="CD40:CH41"/>
    <mergeCell ref="BL42:BM43"/>
    <mergeCell ref="BO42:CB43"/>
    <mergeCell ref="CD42:CH43"/>
    <mergeCell ref="BL44:BM45"/>
    <mergeCell ref="BO44:CB45"/>
    <mergeCell ref="CD44:CH45"/>
    <mergeCell ref="BL46:BM47"/>
    <mergeCell ref="Z13:AB14"/>
    <mergeCell ref="Z22:AF26"/>
    <mergeCell ref="BO46:CB47"/>
    <mergeCell ref="CD46:CH47"/>
    <mergeCell ref="Z48:AF49"/>
    <mergeCell ref="BL48:BM49"/>
    <mergeCell ref="BO48:CB49"/>
    <mergeCell ref="CD48:CH49"/>
    <mergeCell ref="Z50:AD51"/>
    <mergeCell ref="AE50:AF51"/>
    <mergeCell ref="BL50:BM51"/>
    <mergeCell ref="BO50:CB51"/>
    <mergeCell ref="AE52:AF53"/>
    <mergeCell ref="BL52:BM53"/>
    <mergeCell ref="CD50:CH51"/>
    <mergeCell ref="CD52:CH53"/>
    <mergeCell ref="Z54:AD55"/>
    <mergeCell ref="AE54:AF55"/>
    <mergeCell ref="BO52:CB53"/>
    <mergeCell ref="BO54:CB55"/>
    <mergeCell ref="BL54:BM55"/>
    <mergeCell ref="Z56:AD57"/>
    <mergeCell ref="AE56:AF57"/>
    <mergeCell ref="BL56:BM57"/>
    <mergeCell ref="CD54:CH55"/>
    <mergeCell ref="CD56:CH57"/>
    <mergeCell ref="Z58:AD59"/>
    <mergeCell ref="AE58:AF59"/>
    <mergeCell ref="BO56:CB57"/>
    <mergeCell ref="BO58:CB59"/>
    <mergeCell ref="BF66:BH67"/>
    <mergeCell ref="BL66:BM67"/>
    <mergeCell ref="BO66:CB67"/>
    <mergeCell ref="CD66:CH67"/>
    <mergeCell ref="CD80:CH81"/>
    <mergeCell ref="AN64:AN81"/>
    <mergeCell ref="AI68:AM69"/>
    <mergeCell ref="AI70:AM71"/>
    <mergeCell ref="AO68:BD69"/>
    <mergeCell ref="BF68:BH69"/>
    <mergeCell ref="BL68:BM69"/>
    <mergeCell ref="BO68:CB69"/>
    <mergeCell ref="AF68:AF81"/>
    <mergeCell ref="Z70:AA71"/>
    <mergeCell ref="AB70:AB71"/>
    <mergeCell ref="AC70:AE71"/>
    <mergeCell ref="AO70:BD71"/>
    <mergeCell ref="BF70:BH71"/>
    <mergeCell ref="Z74:AA75"/>
    <mergeCell ref="Z76:AA77"/>
    <mergeCell ref="AB76:AB77"/>
    <mergeCell ref="Z78:AA79"/>
    <mergeCell ref="AB78:AB79"/>
    <mergeCell ref="AC13:AC14"/>
    <mergeCell ref="Z52:AD53"/>
    <mergeCell ref="Z72:AA73"/>
    <mergeCell ref="AB72:AB73"/>
    <mergeCell ref="AC72:AE73"/>
    <mergeCell ref="AB74:AB75"/>
    <mergeCell ref="AC74:AE75"/>
    <mergeCell ref="BL58:BM59"/>
    <mergeCell ref="BL60:BM61"/>
    <mergeCell ref="BL70:BM71"/>
    <mergeCell ref="BL72:BM73"/>
    <mergeCell ref="BL74:BM75"/>
    <mergeCell ref="BL76:BM77"/>
    <mergeCell ref="CD58:CH59"/>
    <mergeCell ref="CD60:CH61"/>
    <mergeCell ref="CD70:CH71"/>
    <mergeCell ref="CD72:CH73"/>
    <mergeCell ref="CD74:CH75"/>
    <mergeCell ref="CD76:CH77"/>
    <mergeCell ref="BO60:CB61"/>
    <mergeCell ref="BL62:BM63"/>
    <mergeCell ref="BO62:CB63"/>
    <mergeCell ref="BO70:CB71"/>
    <mergeCell ref="BO72:CB73"/>
    <mergeCell ref="BO74:CB75"/>
    <mergeCell ref="BO76:CB77"/>
    <mergeCell ref="AH61:AH81"/>
    <mergeCell ref="AI64:AM65"/>
    <mergeCell ref="AI66:AM67"/>
    <mergeCell ref="AI72:AM73"/>
    <mergeCell ref="AI74:AM75"/>
    <mergeCell ref="AI76:AM77"/>
    <mergeCell ref="CD62:CH63"/>
    <mergeCell ref="AO64:BD65"/>
    <mergeCell ref="BF64:BH65"/>
    <mergeCell ref="BL64:BM65"/>
    <mergeCell ref="BO64:CB65"/>
    <mergeCell ref="CD64:CH65"/>
    <mergeCell ref="BE64:BE81"/>
    <mergeCell ref="AO66:BD67"/>
    <mergeCell ref="AO72:BD73"/>
    <mergeCell ref="BF72:BH73"/>
    <mergeCell ref="AO74:BD75"/>
    <mergeCell ref="BF74:BH75"/>
    <mergeCell ref="AO76:BD77"/>
    <mergeCell ref="BF76:BH77"/>
    <mergeCell ref="AC76:AE77"/>
    <mergeCell ref="AC78:AE79"/>
    <mergeCell ref="AI78:AM79"/>
    <mergeCell ref="AO78:BD79"/>
    <mergeCell ref="BF78:BH79"/>
    <mergeCell ref="BL78:BM79"/>
    <mergeCell ref="BO78:CB79"/>
    <mergeCell ref="CD78:CH79"/>
    <mergeCell ref="Z80:AA81"/>
    <mergeCell ref="AB80:AB81"/>
    <mergeCell ref="AC80:AE81"/>
    <mergeCell ref="AI80:AM81"/>
    <mergeCell ref="AO80:BD81"/>
    <mergeCell ref="BF80:BH81"/>
    <mergeCell ref="BL80:BM81"/>
    <mergeCell ref="BO80:CB81"/>
    <mergeCell ref="BO120:CB121"/>
    <mergeCell ref="CD120:CH121"/>
    <mergeCell ref="AI122:AJ123"/>
    <mergeCell ref="AL122:BF123"/>
    <mergeCell ref="BG122:BH123"/>
    <mergeCell ref="BL122:BM123"/>
    <mergeCell ref="BO122:CB123"/>
    <mergeCell ref="CD122:CH123"/>
    <mergeCell ref="AI124:AJ125"/>
    <mergeCell ref="AL124:BF125"/>
    <mergeCell ref="BG124:BH125"/>
    <mergeCell ref="BL124:BM125"/>
    <mergeCell ref="BO124:CB125"/>
    <mergeCell ref="CD124:CH125"/>
    <mergeCell ref="AH10:BI59"/>
    <mergeCell ref="AI61:BH63"/>
    <mergeCell ref="BL132:BM133"/>
    <mergeCell ref="BO132:CB133"/>
    <mergeCell ref="CD132:CH133"/>
    <mergeCell ref="AI134:AJ135"/>
    <mergeCell ref="AL134:BH135"/>
    <mergeCell ref="BL134:BM135"/>
    <mergeCell ref="BO134:CB135"/>
    <mergeCell ref="CD134:CH135"/>
    <mergeCell ref="Z10:AB11"/>
    <mergeCell ref="AC10:AC11"/>
    <mergeCell ref="CI14:CI135"/>
    <mergeCell ref="CD20:CH21"/>
    <mergeCell ref="CD26:CH27"/>
    <mergeCell ref="BI61:BI81"/>
    <mergeCell ref="CD68:CH69"/>
    <mergeCell ref="AI132:AJ133"/>
    <mergeCell ref="AL132:BH133"/>
    <mergeCell ref="AG146:AI146"/>
    <mergeCell ref="AJ146:AM146"/>
    <mergeCell ref="AN146:AO146"/>
    <mergeCell ref="AQ146:AR146"/>
    <mergeCell ref="AT146:AU146"/>
    <mergeCell ref="AW149:AX150"/>
    <mergeCell ref="AZ149:BH150"/>
    <mergeCell ref="AK149:AL150"/>
    <mergeCell ref="AK151:AL152"/>
    <mergeCell ref="AG153:AI154"/>
    <mergeCell ref="AK153:AL154"/>
    <mergeCell ref="AN153:AO154"/>
    <mergeCell ref="AQ149:AR150"/>
    <mergeCell ref="AQ151:AR152"/>
    <mergeCell ref="AQ153:AR154"/>
    <mergeCell ref="AT153:AU154"/>
    <mergeCell ref="AW153:AX154"/>
    <mergeCell ref="AT151:AU152"/>
    <mergeCell ref="AW151:AX152"/>
    <mergeCell ref="AZ151:BH152"/>
    <mergeCell ref="AZ153:BH154"/>
    <mergeCell ref="AW146:AX146"/>
    <mergeCell ref="AZ146:BB146"/>
    <mergeCell ref="AG149:AI150"/>
    <mergeCell ref="AN149:AO150"/>
    <mergeCell ref="AT149:AU150"/>
    <mergeCell ref="AG151:AI152"/>
    <mergeCell ref="AN151:AO152"/>
    <mergeCell ref="AI126:AJ127"/>
    <mergeCell ref="AL126:BF127"/>
    <mergeCell ref="BG126:BH127"/>
    <mergeCell ref="BL126:BM127"/>
    <mergeCell ref="BO126:CB127"/>
    <mergeCell ref="CD126:CH127"/>
    <mergeCell ref="AI128:AJ129"/>
    <mergeCell ref="AL128:BH129"/>
    <mergeCell ref="BL128:BM129"/>
    <mergeCell ref="BO128:CB129"/>
    <mergeCell ref="BL144:CK145"/>
    <mergeCell ref="CD128:CH129"/>
    <mergeCell ref="AI130:AJ131"/>
    <mergeCell ref="AL130:BH131"/>
    <mergeCell ref="BL130:BM131"/>
    <mergeCell ref="BO130:CB131"/>
    <mergeCell ref="CD130:CH131"/>
    <mergeCell ref="AA158:AE158"/>
    <mergeCell ref="AG158:AK158"/>
    <mergeCell ref="BL175:CK176"/>
    <mergeCell ref="BL177:CK178"/>
    <mergeCell ref="BL161:CK162"/>
    <mergeCell ref="BL163:CK164"/>
    <mergeCell ref="BL165:CK166"/>
    <mergeCell ref="BL167:CK168"/>
    <mergeCell ref="BL169:CK170"/>
    <mergeCell ref="BL171:CK172"/>
    <mergeCell ref="BL173:CK174"/>
    <mergeCell ref="AI183:BH184"/>
    <mergeCell ref="AI185:BH186"/>
    <mergeCell ref="AZ187:BC188"/>
    <mergeCell ref="BD187:BD188"/>
    <mergeCell ref="BE187:BH188"/>
    <mergeCell ref="AH176:AH177"/>
    <mergeCell ref="AI176:BH177"/>
    <mergeCell ref="AI178:BH180"/>
    <mergeCell ref="BL180:CK181"/>
    <mergeCell ref="AI181:BH182"/>
    <mergeCell ref="BL182:CK183"/>
    <mergeCell ref="BL184:CK185"/>
    <mergeCell ref="BL194:CK195"/>
    <mergeCell ref="BL196:CK197"/>
    <mergeCell ref="BL198:CK199"/>
    <mergeCell ref="BL186:CK187"/>
    <mergeCell ref="BL188:CK189"/>
    <mergeCell ref="BL190:CK191"/>
    <mergeCell ref="AI191:BH192"/>
    <mergeCell ref="BL192:CK193"/>
    <mergeCell ref="AI193:BH194"/>
    <mergeCell ref="AI195:BH196"/>
    <mergeCell ref="AG147:AI148"/>
    <mergeCell ref="AK147:AL148"/>
    <mergeCell ref="AN147:AO148"/>
    <mergeCell ref="AQ147:AR148"/>
    <mergeCell ref="AT147:AU148"/>
    <mergeCell ref="AW147:AX148"/>
    <mergeCell ref="AZ147:BH148"/>
    <mergeCell ref="AY159:BH160"/>
    <mergeCell ref="AY161:BH162"/>
    <mergeCell ref="AY163:BH164"/>
    <mergeCell ref="AY165:BH166"/>
    <mergeCell ref="AY167:BH168"/>
    <mergeCell ref="AM158:AQ158"/>
    <mergeCell ref="AS158:AW158"/>
    <mergeCell ref="AY158:BH158"/>
    <mergeCell ref="AG159:AK160"/>
    <mergeCell ref="AS159:AW160"/>
    <mergeCell ref="AG161:AK162"/>
    <mergeCell ref="AS161:AW162"/>
    <mergeCell ref="BL147:CK148"/>
    <mergeCell ref="BL149:CK150"/>
    <mergeCell ref="BL151:CK152"/>
    <mergeCell ref="BL153:CK154"/>
    <mergeCell ref="BL155:CK156"/>
    <mergeCell ref="BL157:CK158"/>
    <mergeCell ref="BL159:CK160"/>
    <mergeCell ref="AZ173:BC173"/>
    <mergeCell ref="BE173:BH173"/>
    <mergeCell ref="AH174:AH175"/>
    <mergeCell ref="AI174:AT175"/>
    <mergeCell ref="AU174:AU175"/>
    <mergeCell ref="AV174:AX175"/>
    <mergeCell ref="AZ174:BC175"/>
    <mergeCell ref="BD174:BD175"/>
    <mergeCell ref="BE174:BH175"/>
    <mergeCell ref="BU247:CC248"/>
    <mergeCell ref="CD247:CL248"/>
    <mergeCell ref="BL236:CK237"/>
    <mergeCell ref="BL238:CK239"/>
    <mergeCell ref="AI239:BH240"/>
    <mergeCell ref="BL240:CK241"/>
    <mergeCell ref="AI241:BH242"/>
    <mergeCell ref="BL242:CK243"/>
    <mergeCell ref="BL244:CK245"/>
    <mergeCell ref="AI243:BH244"/>
    <mergeCell ref="AI245:BH246"/>
    <mergeCell ref="AV247:AX248"/>
    <mergeCell ref="AZ247:BC248"/>
    <mergeCell ref="BD247:BD248"/>
    <mergeCell ref="BE247:BH248"/>
    <mergeCell ref="AI249:BH250"/>
    <mergeCell ref="AH251:AH252"/>
    <mergeCell ref="AI251:BH252"/>
    <mergeCell ref="AI253:BH254"/>
    <mergeCell ref="AH255:AH256"/>
    <mergeCell ref="AI255:BH256"/>
    <mergeCell ref="AH257:AH258"/>
    <mergeCell ref="AI257:BH258"/>
    <mergeCell ref="BL260:CL262"/>
    <mergeCell ref="BQ263:CG264"/>
    <mergeCell ref="CH263:CK264"/>
    <mergeCell ref="BQ265:CG266"/>
    <mergeCell ref="CH265:CK266"/>
    <mergeCell ref="BL247:BT248"/>
    <mergeCell ref="BK249:BT253"/>
    <mergeCell ref="BU249:CC253"/>
    <mergeCell ref="CD249:CL253"/>
    <mergeCell ref="BK254:BT258"/>
    <mergeCell ref="BU254:CC258"/>
    <mergeCell ref="CD254:CL258"/>
    <mergeCell ref="BL263:BP264"/>
    <mergeCell ref="BL265:BP266"/>
    <mergeCell ref="AI267:AY268"/>
    <mergeCell ref="BA267:BC268"/>
    <mergeCell ref="BE267:BH268"/>
    <mergeCell ref="BL267:BR268"/>
    <mergeCell ref="BS267:CG268"/>
    <mergeCell ref="CH267:CK268"/>
    <mergeCell ref="BL202:CK203"/>
    <mergeCell ref="BL204:CK205"/>
    <mergeCell ref="BL206:CK207"/>
    <mergeCell ref="AI197:BH198"/>
    <mergeCell ref="AZ199:BC200"/>
    <mergeCell ref="BD199:BD200"/>
    <mergeCell ref="BE199:BH200"/>
    <mergeCell ref="BL200:CK201"/>
    <mergeCell ref="AI201:BH202"/>
    <mergeCell ref="AI203:BH204"/>
    <mergeCell ref="BL210:CK211"/>
    <mergeCell ref="BL212:CK213"/>
    <mergeCell ref="BL214:CK215"/>
    <mergeCell ref="AI205:BH206"/>
    <mergeCell ref="AI207:BH208"/>
    <mergeCell ref="BL208:CK209"/>
    <mergeCell ref="AI209:BH210"/>
    <mergeCell ref="AZ211:BC212"/>
    <mergeCell ref="BD211:BD212"/>
    <mergeCell ref="BE211:BH212"/>
    <mergeCell ref="AH201:AH202"/>
    <mergeCell ref="AH203:AH204"/>
    <mergeCell ref="AH205:AH206"/>
    <mergeCell ref="AH207:AH208"/>
    <mergeCell ref="AH209:AH210"/>
    <mergeCell ref="AH211:AH212"/>
    <mergeCell ref="AI211:AT212"/>
    <mergeCell ref="AH213:AH214"/>
    <mergeCell ref="AH215:AH216"/>
    <mergeCell ref="AH217:AH218"/>
    <mergeCell ref="AH219:AH220"/>
    <mergeCell ref="AH221:AH222"/>
    <mergeCell ref="AH223:AH224"/>
    <mergeCell ref="AI223:AT224"/>
    <mergeCell ref="AI247:AT248"/>
    <mergeCell ref="AU247:AU248"/>
    <mergeCell ref="AH225:AH226"/>
    <mergeCell ref="AH227:AH228"/>
    <mergeCell ref="AH229:AH230"/>
    <mergeCell ref="AH231:AH232"/>
    <mergeCell ref="AH233:AH234"/>
    <mergeCell ref="AI235:AT236"/>
    <mergeCell ref="AU235:AU236"/>
    <mergeCell ref="AH249:AH250"/>
    <mergeCell ref="AH253:AH254"/>
    <mergeCell ref="AH235:AH236"/>
    <mergeCell ref="AH237:AH238"/>
    <mergeCell ref="AH239:AH240"/>
    <mergeCell ref="AH241:AH242"/>
    <mergeCell ref="AH243:AH244"/>
    <mergeCell ref="AH245:AH246"/>
    <mergeCell ref="AH247:AH248"/>
    <mergeCell ref="AM159:AQ160"/>
    <mergeCell ref="AM161:AQ162"/>
    <mergeCell ref="AG163:AK164"/>
    <mergeCell ref="AM163:AQ164"/>
    <mergeCell ref="AS163:AW164"/>
    <mergeCell ref="AM165:AQ166"/>
    <mergeCell ref="AS165:AW166"/>
    <mergeCell ref="AG165:AK166"/>
    <mergeCell ref="AG167:AK168"/>
    <mergeCell ref="AM167:AQ168"/>
    <mergeCell ref="AS167:AW168"/>
    <mergeCell ref="AI170:AY172"/>
    <mergeCell ref="AI173:AK173"/>
    <mergeCell ref="AV173:AX173"/>
    <mergeCell ref="AH178:AH180"/>
    <mergeCell ref="AH181:AH182"/>
    <mergeCell ref="AH183:AH184"/>
    <mergeCell ref="AH185:AH186"/>
    <mergeCell ref="AI187:AT188"/>
    <mergeCell ref="AU187:AU188"/>
    <mergeCell ref="AV187:AX188"/>
    <mergeCell ref="AI199:AT200"/>
    <mergeCell ref="AU199:AU200"/>
    <mergeCell ref="AV199:AX200"/>
    <mergeCell ref="AU211:AU212"/>
    <mergeCell ref="AV211:AX212"/>
    <mergeCell ref="AH187:AH188"/>
    <mergeCell ref="AH189:AH190"/>
    <mergeCell ref="AH191:AH192"/>
    <mergeCell ref="AH193:AH194"/>
    <mergeCell ref="AH195:AH196"/>
    <mergeCell ref="AH197:AH198"/>
    <mergeCell ref="AH199:AH200"/>
    <mergeCell ref="AU223:AU224"/>
    <mergeCell ref="AV223:AX224"/>
    <mergeCell ref="AI213:BH214"/>
    <mergeCell ref="AI215:BH216"/>
    <mergeCell ref="BL216:CK217"/>
    <mergeCell ref="AI217:BH218"/>
    <mergeCell ref="BL218:CK219"/>
    <mergeCell ref="AI219:BH220"/>
    <mergeCell ref="AI221:BH222"/>
    <mergeCell ref="BL220:CK221"/>
    <mergeCell ref="BL222:CK223"/>
    <mergeCell ref="AZ223:BC224"/>
    <mergeCell ref="BD223:BD224"/>
    <mergeCell ref="BE223:BH224"/>
    <mergeCell ref="BL224:CK225"/>
    <mergeCell ref="BL226:CK227"/>
    <mergeCell ref="AI225:BH226"/>
    <mergeCell ref="AI227:BH228"/>
    <mergeCell ref="BL228:CK229"/>
    <mergeCell ref="AI229:BH230"/>
    <mergeCell ref="BL230:CK231"/>
    <mergeCell ref="AI231:BH232"/>
    <mergeCell ref="AI233:BH234"/>
    <mergeCell ref="BL232:CK233"/>
    <mergeCell ref="BL234:CK235"/>
    <mergeCell ref="AV235:AX236"/>
    <mergeCell ref="AZ235:BC236"/>
    <mergeCell ref="BD235:BD236"/>
    <mergeCell ref="BE235:BH236"/>
    <mergeCell ref="AI237:BH238"/>
    <mergeCell ref="BA263:BC264"/>
    <mergeCell ref="BA265:BC266"/>
    <mergeCell ref="AI260:AY262"/>
    <mergeCell ref="BA261:BC262"/>
    <mergeCell ref="BE261:BH262"/>
    <mergeCell ref="AI263:AY264"/>
    <mergeCell ref="BE263:BH264"/>
    <mergeCell ref="AI265:AY266"/>
    <mergeCell ref="BE265:BH266"/>
    <mergeCell ref="BV4:CE5"/>
    <mergeCell ref="CF4:CK5"/>
    <mergeCell ref="BL10:CL12"/>
    <mergeCell ref="BK13:BN13"/>
    <mergeCell ref="BO13:BQ13"/>
    <mergeCell ref="CC13:CI13"/>
    <mergeCell ref="CJ13:CK13"/>
    <mergeCell ref="BL14:BM15"/>
    <mergeCell ref="BO14:CB15"/>
    <mergeCell ref="CD14:CH15"/>
    <mergeCell ref="CM14:CM15"/>
    <mergeCell ref="CN14:CN15"/>
    <mergeCell ref="CO14:CO15"/>
    <mergeCell ref="CP14:CP15"/>
    <mergeCell ref="CN20:CN21"/>
    <mergeCell ref="CO20:CO21"/>
    <mergeCell ref="CJ18:CK19"/>
    <mergeCell ref="CM18:CM19"/>
    <mergeCell ref="CN18:CN19"/>
    <mergeCell ref="CO18:CO19"/>
    <mergeCell ref="CP18:CP19"/>
    <mergeCell ref="CJ20:CK21"/>
    <mergeCell ref="CM20:CM21"/>
    <mergeCell ref="CP20:CP21"/>
    <mergeCell ref="BL22:BM23"/>
    <mergeCell ref="BO22:CB23"/>
    <mergeCell ref="CJ22:CK23"/>
    <mergeCell ref="CN22:CN23"/>
    <mergeCell ref="CO22:CO23"/>
    <mergeCell ref="CP22:CP23"/>
    <mergeCell ref="CJ24:CK25"/>
    <mergeCell ref="CP24:CP25"/>
    <mergeCell ref="CN24:CN25"/>
    <mergeCell ref="CO24:CO25"/>
    <mergeCell ref="CJ26:CK27"/>
    <mergeCell ref="CN26:CN27"/>
    <mergeCell ref="CO26:CO27"/>
    <mergeCell ref="CP26:CP27"/>
    <mergeCell ref="CP28:CP29"/>
    <mergeCell ref="CN28:CN29"/>
    <mergeCell ref="CO28:CO29"/>
    <mergeCell ref="CN30:CN31"/>
    <mergeCell ref="CO30:CO31"/>
    <mergeCell ref="CP30:CP31"/>
    <mergeCell ref="CO32:CO33"/>
    <mergeCell ref="CP32:CP33"/>
    <mergeCell ref="CN38:CN39"/>
    <mergeCell ref="CO38:CO39"/>
    <mergeCell ref="CP38:CP39"/>
    <mergeCell ref="CN40:CN41"/>
    <mergeCell ref="CO40:CO41"/>
    <mergeCell ref="CP40:CP41"/>
    <mergeCell ref="CN32:CN33"/>
    <mergeCell ref="CN34:CN35"/>
    <mergeCell ref="CO34:CO35"/>
    <mergeCell ref="CP34:CP35"/>
    <mergeCell ref="CN36:CN37"/>
    <mergeCell ref="CO36:CO37"/>
    <mergeCell ref="CP36:CP37"/>
    <mergeCell ref="CM40:CM41"/>
    <mergeCell ref="CM42:CM43"/>
    <mergeCell ref="CN42:CN43"/>
    <mergeCell ref="CO42:CO43"/>
    <mergeCell ref="CP42:CP43"/>
    <mergeCell ref="CM26:CM27"/>
    <mergeCell ref="CM28:CM29"/>
    <mergeCell ref="CM30:CM31"/>
    <mergeCell ref="CM32:CM33"/>
    <mergeCell ref="CM34:CM35"/>
    <mergeCell ref="CM36:CM37"/>
    <mergeCell ref="CM38:CM39"/>
    <mergeCell ref="AF4:AI5"/>
    <mergeCell ref="AJ4:AN5"/>
    <mergeCell ref="AO4:AR5"/>
    <mergeCell ref="AS4:AY5"/>
    <mergeCell ref="AZ4:BD5"/>
    <mergeCell ref="BE4:BN5"/>
    <mergeCell ref="BO4:BR5"/>
    <mergeCell ref="BS4:BU5"/>
    <mergeCell ref="V6:AB7"/>
    <mergeCell ref="AC6:CK7"/>
    <mergeCell ref="E2:R7"/>
    <mergeCell ref="V2:Z3"/>
    <mergeCell ref="AA2:BA3"/>
    <mergeCell ref="BB2:BG3"/>
    <mergeCell ref="BH2:BU3"/>
    <mergeCell ref="BV2:CE3"/>
    <mergeCell ref="CF2:CK3"/>
    <mergeCell ref="CJ14:CK15"/>
    <mergeCell ref="CJ16:CK17"/>
    <mergeCell ref="CM16:CM17"/>
    <mergeCell ref="CN16:CN17"/>
    <mergeCell ref="CO16:CO17"/>
    <mergeCell ref="CP16:CP17"/>
    <mergeCell ref="T10:Y11"/>
    <mergeCell ref="T12:AF12"/>
    <mergeCell ref="AD13:AF14"/>
    <mergeCell ref="Z16:AF20"/>
    <mergeCell ref="BL16:BM17"/>
    <mergeCell ref="BO16:CB17"/>
    <mergeCell ref="CD16:CH17"/>
    <mergeCell ref="BL18:BM19"/>
    <mergeCell ref="BO18:CB19"/>
    <mergeCell ref="CD18:CH19"/>
    <mergeCell ref="BL20:BM21"/>
    <mergeCell ref="BO20:CB21"/>
    <mergeCell ref="E22:K26"/>
    <mergeCell ref="L22:R26"/>
    <mergeCell ref="T22:Y26"/>
    <mergeCell ref="B24:C25"/>
    <mergeCell ref="CM22:CM23"/>
    <mergeCell ref="CM24:CM25"/>
    <mergeCell ref="CD22:CH23"/>
    <mergeCell ref="BL24:BM25"/>
    <mergeCell ref="BO24:CB25"/>
    <mergeCell ref="CD24:CH25"/>
    <mergeCell ref="BL26:BM27"/>
    <mergeCell ref="BO26:CB27"/>
    <mergeCell ref="AD10:AF11"/>
    <mergeCell ref="AD28:AF32"/>
    <mergeCell ref="BL28:BM29"/>
    <mergeCell ref="BO28:CB29"/>
    <mergeCell ref="CD28:CH29"/>
    <mergeCell ref="BL30:BM31"/>
    <mergeCell ref="BO30:CB31"/>
    <mergeCell ref="CD30:CH31"/>
    <mergeCell ref="BL32:BM33"/>
    <mergeCell ref="BO32:CB33"/>
    <mergeCell ref="CD32:CH33"/>
    <mergeCell ref="BL34:BM35"/>
    <mergeCell ref="R54:U55"/>
    <mergeCell ref="V54:Y55"/>
    <mergeCell ref="E50:M51"/>
    <mergeCell ref="E52:M53"/>
    <mergeCell ref="N52:Q53"/>
    <mergeCell ref="R52:U53"/>
    <mergeCell ref="V52:Y53"/>
    <mergeCell ref="E54:M55"/>
    <mergeCell ref="N54:Q55"/>
    <mergeCell ref="CN64:CN65"/>
    <mergeCell ref="CO64:CO65"/>
    <mergeCell ref="CJ58:CK59"/>
    <mergeCell ref="CM58:CM59"/>
    <mergeCell ref="CN58:CN59"/>
    <mergeCell ref="CO58:CO59"/>
    <mergeCell ref="CP58:CP59"/>
    <mergeCell ref="CM64:CM65"/>
    <mergeCell ref="CP64:CP65"/>
    <mergeCell ref="CM70:CM71"/>
    <mergeCell ref="CN70:CN71"/>
    <mergeCell ref="CO70:CO71"/>
    <mergeCell ref="CP70:CP71"/>
    <mergeCell ref="CJ64:CK65"/>
    <mergeCell ref="CJ68:CK69"/>
    <mergeCell ref="CM68:CM69"/>
    <mergeCell ref="CN68:CN69"/>
    <mergeCell ref="CO68:CO69"/>
    <mergeCell ref="CP68:CP69"/>
    <mergeCell ref="CJ70:CK71"/>
    <mergeCell ref="CN74:CN75"/>
    <mergeCell ref="CO74:CO75"/>
    <mergeCell ref="CJ74:CK75"/>
    <mergeCell ref="CJ76:CK77"/>
    <mergeCell ref="CM76:CM77"/>
    <mergeCell ref="CN76:CN77"/>
    <mergeCell ref="CO76:CO77"/>
    <mergeCell ref="CP76:CP77"/>
    <mergeCell ref="CJ72:CK73"/>
    <mergeCell ref="CM72:CM73"/>
    <mergeCell ref="CN72:CN73"/>
    <mergeCell ref="CO72:CO73"/>
    <mergeCell ref="CP72:CP73"/>
    <mergeCell ref="CM74:CM75"/>
    <mergeCell ref="CP74:CP75"/>
    <mergeCell ref="I74:J75"/>
    <mergeCell ref="K74:K75"/>
    <mergeCell ref="F72:G73"/>
    <mergeCell ref="H72:H73"/>
    <mergeCell ref="I72:J73"/>
    <mergeCell ref="K72:K73"/>
    <mergeCell ref="L72:N73"/>
    <mergeCell ref="F74:G75"/>
    <mergeCell ref="H74:H75"/>
    <mergeCell ref="L74:N75"/>
    <mergeCell ref="W74:X75"/>
    <mergeCell ref="W76:X77"/>
    <mergeCell ref="P74:U75"/>
    <mergeCell ref="F76:G77"/>
    <mergeCell ref="H76:H77"/>
    <mergeCell ref="I76:J77"/>
    <mergeCell ref="K76:K77"/>
    <mergeCell ref="L76:N77"/>
    <mergeCell ref="P76:U77"/>
    <mergeCell ref="CN54:CN55"/>
    <mergeCell ref="CO54:CO55"/>
    <mergeCell ref="CJ52:CK53"/>
    <mergeCell ref="CM52:CM53"/>
    <mergeCell ref="CN52:CN53"/>
    <mergeCell ref="CO52:CO53"/>
    <mergeCell ref="CP52:CP53"/>
    <mergeCell ref="CM54:CM55"/>
    <mergeCell ref="CP54:CP55"/>
    <mergeCell ref="CO60:CO61"/>
    <mergeCell ref="CP60:CP61"/>
    <mergeCell ref="CJ54:CK55"/>
    <mergeCell ref="CJ56:CK57"/>
    <mergeCell ref="CM56:CM57"/>
    <mergeCell ref="CN56:CN57"/>
    <mergeCell ref="CO56:CO57"/>
    <mergeCell ref="CP56:CP57"/>
    <mergeCell ref="CJ60:CK61"/>
    <mergeCell ref="CJ42:CK43"/>
    <mergeCell ref="CJ44:CK45"/>
    <mergeCell ref="CM44:CM45"/>
    <mergeCell ref="CN44:CN45"/>
    <mergeCell ref="CO44:CO45"/>
    <mergeCell ref="CP44:CP45"/>
    <mergeCell ref="CM46:CM47"/>
    <mergeCell ref="CP46:CP47"/>
    <mergeCell ref="CJ28:CK29"/>
    <mergeCell ref="CJ30:CK31"/>
    <mergeCell ref="CJ32:CK33"/>
    <mergeCell ref="CJ34:CK35"/>
    <mergeCell ref="CJ36:CK37"/>
    <mergeCell ref="CJ38:CK39"/>
    <mergeCell ref="CJ40:CK41"/>
    <mergeCell ref="CO82:CO83"/>
    <mergeCell ref="CP82:CP83"/>
    <mergeCell ref="CJ78:CK79"/>
    <mergeCell ref="CJ80:CK81"/>
    <mergeCell ref="CM80:CM81"/>
    <mergeCell ref="CN80:CN81"/>
    <mergeCell ref="CO80:CO81"/>
    <mergeCell ref="CP80:CP81"/>
    <mergeCell ref="CJ82:CK83"/>
    <mergeCell ref="CN86:CN87"/>
    <mergeCell ref="CO86:CO87"/>
    <mergeCell ref="CM82:CM83"/>
    <mergeCell ref="CN82:CN83"/>
    <mergeCell ref="CJ84:CK85"/>
    <mergeCell ref="CN84:CN85"/>
    <mergeCell ref="CO84:CO85"/>
    <mergeCell ref="CP84:CP85"/>
    <mergeCell ref="CJ86:CK87"/>
    <mergeCell ref="CP86:CP87"/>
    <mergeCell ref="CN90:CN91"/>
    <mergeCell ref="CO90:CO91"/>
    <mergeCell ref="CM84:CM85"/>
    <mergeCell ref="CM86:CM87"/>
    <mergeCell ref="CJ88:CK89"/>
    <mergeCell ref="CN88:CN89"/>
    <mergeCell ref="CO88:CO89"/>
    <mergeCell ref="CP88:CP89"/>
    <mergeCell ref="CJ90:CK91"/>
    <mergeCell ref="CP90:CP91"/>
    <mergeCell ref="CM88:CM89"/>
    <mergeCell ref="CM90:CM91"/>
    <mergeCell ref="CJ92:CK93"/>
    <mergeCell ref="CN92:CN93"/>
    <mergeCell ref="CO92:CO93"/>
    <mergeCell ref="CP92:CP93"/>
    <mergeCell ref="CJ94:CK95"/>
    <mergeCell ref="CP94:CP95"/>
    <mergeCell ref="CM128:CM129"/>
    <mergeCell ref="CM130:CM131"/>
    <mergeCell ref="CM132:CM133"/>
    <mergeCell ref="CM134:CM135"/>
    <mergeCell ref="CN130:CN131"/>
    <mergeCell ref="CO130:CO131"/>
    <mergeCell ref="CN132:CN133"/>
    <mergeCell ref="CO132:CO133"/>
    <mergeCell ref="CP132:CP133"/>
    <mergeCell ref="CN134:CN135"/>
    <mergeCell ref="CO134:CO135"/>
    <mergeCell ref="CP134:CP135"/>
    <mergeCell ref="CJ130:CK131"/>
    <mergeCell ref="CJ132:CK133"/>
    <mergeCell ref="CJ134:CK135"/>
    <mergeCell ref="CN94:CN95"/>
    <mergeCell ref="CO94:CO95"/>
    <mergeCell ref="CJ128:CK129"/>
    <mergeCell ref="CN128:CN129"/>
    <mergeCell ref="CO128:CO129"/>
    <mergeCell ref="CP128:CP129"/>
    <mergeCell ref="CP130:CP131"/>
    <mergeCell ref="BL82:BM83"/>
    <mergeCell ref="BO82:CB83"/>
    <mergeCell ref="CD82:CH83"/>
    <mergeCell ref="AI84:BI86"/>
    <mergeCell ref="BL84:BM85"/>
    <mergeCell ref="BO84:CB85"/>
    <mergeCell ref="CD84:CH85"/>
    <mergeCell ref="BL86:BM87"/>
    <mergeCell ref="BO86:CB87"/>
    <mergeCell ref="CD86:CH87"/>
    <mergeCell ref="AH87:AK87"/>
    <mergeCell ref="AL87:AR87"/>
    <mergeCell ref="AD88:AE89"/>
    <mergeCell ref="AI88:AJ89"/>
    <mergeCell ref="AL88:BF89"/>
    <mergeCell ref="BG88:BH89"/>
    <mergeCell ref="BL88:BM89"/>
    <mergeCell ref="BO88:CB89"/>
    <mergeCell ref="CD88:CH89"/>
    <mergeCell ref="AI90:AJ91"/>
    <mergeCell ref="AL90:BF91"/>
    <mergeCell ref="BG90:BH91"/>
    <mergeCell ref="BL90:BM91"/>
    <mergeCell ref="BO90:CB91"/>
    <mergeCell ref="CD90:CH91"/>
    <mergeCell ref="AI92:AJ93"/>
    <mergeCell ref="AL92:BF93"/>
    <mergeCell ref="BG92:BH93"/>
    <mergeCell ref="BL92:BM93"/>
    <mergeCell ref="BO92:CB93"/>
    <mergeCell ref="CD92:CH93"/>
    <mergeCell ref="AI94:AJ95"/>
    <mergeCell ref="AL94:BF95"/>
    <mergeCell ref="BG94:BH95"/>
    <mergeCell ref="BL94:BM95"/>
    <mergeCell ref="BO94:CB95"/>
    <mergeCell ref="CD94:CH95"/>
    <mergeCell ref="AI96:AJ97"/>
    <mergeCell ref="AL96:BF97"/>
    <mergeCell ref="BG96:BH97"/>
    <mergeCell ref="BL96:BM97"/>
    <mergeCell ref="BO96:CB97"/>
    <mergeCell ref="CD96:CH97"/>
    <mergeCell ref="AI98:AJ99"/>
    <mergeCell ref="AL98:BF99"/>
    <mergeCell ref="BG98:BH99"/>
    <mergeCell ref="BL98:BM99"/>
    <mergeCell ref="BO98:CB99"/>
    <mergeCell ref="CD98:CH99"/>
    <mergeCell ref="AI100:AJ101"/>
    <mergeCell ref="AL100:BF101"/>
    <mergeCell ref="BG100:BH101"/>
    <mergeCell ref="BL100:BM101"/>
    <mergeCell ref="BO100:CB101"/>
    <mergeCell ref="CD100:CH101"/>
    <mergeCell ref="AI102:AJ103"/>
    <mergeCell ref="AL102:BF103"/>
    <mergeCell ref="BG102:BH103"/>
    <mergeCell ref="BL102:BM103"/>
    <mergeCell ref="BO102:CB103"/>
    <mergeCell ref="CD102:CH103"/>
    <mergeCell ref="AI104:AJ105"/>
    <mergeCell ref="AL104:BF105"/>
    <mergeCell ref="BG104:BH105"/>
    <mergeCell ref="BL104:BM105"/>
    <mergeCell ref="BO104:CB105"/>
    <mergeCell ref="CD104:CH105"/>
    <mergeCell ref="AI106:AJ107"/>
    <mergeCell ref="AL106:BF107"/>
    <mergeCell ref="BG106:BH107"/>
    <mergeCell ref="BL106:BM107"/>
    <mergeCell ref="BO106:CB107"/>
    <mergeCell ref="CD106:CH107"/>
    <mergeCell ref="AI108:AJ109"/>
    <mergeCell ref="AL108:BF109"/>
    <mergeCell ref="BG108:BH109"/>
    <mergeCell ref="BL108:BM109"/>
    <mergeCell ref="BO108:CB109"/>
    <mergeCell ref="CD108:CH109"/>
    <mergeCell ref="AI110:AJ111"/>
    <mergeCell ref="AL110:BF111"/>
    <mergeCell ref="BG110:BH111"/>
    <mergeCell ref="BL110:BM111"/>
    <mergeCell ref="BO110:CB111"/>
    <mergeCell ref="CD110:CH111"/>
    <mergeCell ref="AI112:AJ113"/>
    <mergeCell ref="AL112:BF113"/>
    <mergeCell ref="BG112:BH113"/>
    <mergeCell ref="BL112:BM113"/>
    <mergeCell ref="BO112:CB113"/>
    <mergeCell ref="CD112:CH113"/>
    <mergeCell ref="AI114:AJ115"/>
    <mergeCell ref="AL114:BF115"/>
    <mergeCell ref="BG114:BH115"/>
    <mergeCell ref="BL114:BM115"/>
    <mergeCell ref="BO114:CB115"/>
    <mergeCell ref="CD114:CH115"/>
    <mergeCell ref="AI116:AJ117"/>
    <mergeCell ref="AL116:BH117"/>
    <mergeCell ref="BL116:BM117"/>
    <mergeCell ref="BO116:CB117"/>
    <mergeCell ref="CD116:CH117"/>
    <mergeCell ref="AI118:AJ119"/>
    <mergeCell ref="AL118:BF119"/>
    <mergeCell ref="BG118:BH119"/>
    <mergeCell ref="BL118:BM119"/>
    <mergeCell ref="BO118:CB119"/>
    <mergeCell ref="CD118:CH119"/>
    <mergeCell ref="AI120:AJ121"/>
    <mergeCell ref="AL120:BF121"/>
    <mergeCell ref="BG120:BH121"/>
    <mergeCell ref="BL120:BM121"/>
    <mergeCell ref="V4:Z5"/>
    <mergeCell ref="AA4:AE5"/>
    <mergeCell ref="E8:R9"/>
    <mergeCell ref="B10:C11"/>
    <mergeCell ref="E10:K14"/>
    <mergeCell ref="L10:R14"/>
    <mergeCell ref="T13:Y14"/>
    <mergeCell ref="B12:C13"/>
    <mergeCell ref="B16:C17"/>
    <mergeCell ref="E16:K20"/>
    <mergeCell ref="L16:R20"/>
    <mergeCell ref="T16:Y20"/>
    <mergeCell ref="B18:C19"/>
    <mergeCell ref="B22:C23"/>
    <mergeCell ref="B28:C29"/>
    <mergeCell ref="E28:K32"/>
    <mergeCell ref="L28:R32"/>
    <mergeCell ref="T28:Y32"/>
    <mergeCell ref="Z28:AB32"/>
    <mergeCell ref="AC28:AC32"/>
    <mergeCell ref="B30:C31"/>
    <mergeCell ref="S41:AF42"/>
    <mergeCell ref="S43:AF46"/>
    <mergeCell ref="R48:Y49"/>
    <mergeCell ref="R50:U51"/>
    <mergeCell ref="V50:Y51"/>
    <mergeCell ref="E34:N35"/>
    <mergeCell ref="O34:W35"/>
    <mergeCell ref="X34:AF35"/>
    <mergeCell ref="O36:S39"/>
    <mergeCell ref="T36:W39"/>
    <mergeCell ref="X36:AB39"/>
    <mergeCell ref="AC36:AF39"/>
    <mergeCell ref="E36:N39"/>
    <mergeCell ref="E41:R42"/>
    <mergeCell ref="B42:C43"/>
    <mergeCell ref="E43:R46"/>
    <mergeCell ref="B44:C45"/>
    <mergeCell ref="E48:M49"/>
    <mergeCell ref="N50:Q51"/>
    <mergeCell ref="R63:T65"/>
    <mergeCell ref="U63:W65"/>
    <mergeCell ref="J66:N66"/>
    <mergeCell ref="O66:Q66"/>
    <mergeCell ref="F68:N69"/>
    <mergeCell ref="W68:AE69"/>
    <mergeCell ref="E63:I65"/>
    <mergeCell ref="E66:I66"/>
    <mergeCell ref="F70:G71"/>
    <mergeCell ref="H70:H71"/>
    <mergeCell ref="I70:J71"/>
    <mergeCell ref="K70:K71"/>
    <mergeCell ref="L70:N71"/>
    <mergeCell ref="I80:J81"/>
    <mergeCell ref="K80:K81"/>
    <mergeCell ref="F78:G79"/>
    <mergeCell ref="H78:H79"/>
    <mergeCell ref="I78:J79"/>
    <mergeCell ref="K78:K79"/>
    <mergeCell ref="L78:N79"/>
    <mergeCell ref="F80:G81"/>
    <mergeCell ref="H80:H81"/>
    <mergeCell ref="L80:N81"/>
    <mergeCell ref="P78:U79"/>
    <mergeCell ref="W78:X79"/>
    <mergeCell ref="Y78:Y79"/>
    <mergeCell ref="P80:U81"/>
    <mergeCell ref="W80:X81"/>
    <mergeCell ref="Y80:Y81"/>
    <mergeCell ref="F84:AF86"/>
    <mergeCell ref="E87:H87"/>
    <mergeCell ref="I87:O87"/>
    <mergeCell ref="E56:M57"/>
    <mergeCell ref="N56:Q57"/>
    <mergeCell ref="R56:U57"/>
    <mergeCell ref="V56:Y57"/>
    <mergeCell ref="N58:Q59"/>
    <mergeCell ref="R58:U59"/>
    <mergeCell ref="V58:Y59"/>
    <mergeCell ref="E58:M59"/>
    <mergeCell ref="E61:N62"/>
    <mergeCell ref="O61:W62"/>
    <mergeCell ref="X61:AF62"/>
    <mergeCell ref="J63:N65"/>
    <mergeCell ref="O63:Q65"/>
    <mergeCell ref="X63:AF66"/>
    <mergeCell ref="P70:U71"/>
    <mergeCell ref="P72:U73"/>
    <mergeCell ref="W72:X73"/>
    <mergeCell ref="Y72:Y73"/>
    <mergeCell ref="Y74:Y75"/>
    <mergeCell ref="Y76:Y77"/>
    <mergeCell ref="R66:T66"/>
    <mergeCell ref="U66:W66"/>
    <mergeCell ref="O68:O82"/>
    <mergeCell ref="P68:U69"/>
    <mergeCell ref="V68:V82"/>
    <mergeCell ref="W70:X71"/>
    <mergeCell ref="Y70:Y71"/>
    <mergeCell ref="F90:G91"/>
    <mergeCell ref="F92:G93"/>
    <mergeCell ref="F102:G103"/>
    <mergeCell ref="F104:G105"/>
    <mergeCell ref="D96:D97"/>
    <mergeCell ref="D98:D99"/>
    <mergeCell ref="F98:G99"/>
    <mergeCell ref="D100:D101"/>
    <mergeCell ref="F100:G101"/>
    <mergeCell ref="D102:D103"/>
    <mergeCell ref="D104:D105"/>
    <mergeCell ref="F120:G121"/>
    <mergeCell ref="F122:G123"/>
    <mergeCell ref="F124:G125"/>
    <mergeCell ref="F126:G127"/>
    <mergeCell ref="F128:G129"/>
    <mergeCell ref="F130:G131"/>
    <mergeCell ref="F132:G133"/>
    <mergeCell ref="F134:G135"/>
    <mergeCell ref="D112:D113"/>
    <mergeCell ref="F112:G113"/>
    <mergeCell ref="D114:D115"/>
    <mergeCell ref="F114:G115"/>
    <mergeCell ref="D116:D117"/>
    <mergeCell ref="F116:G117"/>
    <mergeCell ref="F118:G119"/>
    <mergeCell ref="D132:D133"/>
    <mergeCell ref="D134:D135"/>
    <mergeCell ref="D118:D119"/>
    <mergeCell ref="D120:D121"/>
    <mergeCell ref="D122:D123"/>
    <mergeCell ref="D124:D125"/>
    <mergeCell ref="D126:D127"/>
    <mergeCell ref="D128:D129"/>
    <mergeCell ref="D130:D131"/>
    <mergeCell ref="I122:AC123"/>
    <mergeCell ref="AD122:AE123"/>
    <mergeCell ref="I124:AC125"/>
    <mergeCell ref="AD124:AE125"/>
    <mergeCell ref="I126:AC127"/>
    <mergeCell ref="AD126:AE127"/>
    <mergeCell ref="AD128:AE129"/>
    <mergeCell ref="I128:AC129"/>
    <mergeCell ref="I130:AC131"/>
    <mergeCell ref="AD130:AE131"/>
    <mergeCell ref="I132:AC133"/>
    <mergeCell ref="AD132:AE133"/>
    <mergeCell ref="I134:AC135"/>
    <mergeCell ref="AD134:AE135"/>
    <mergeCell ref="T159:Y160"/>
    <mergeCell ref="T161:Y162"/>
    <mergeCell ref="T163:Y164"/>
    <mergeCell ref="AA163:AE164"/>
    <mergeCell ref="T165:Y166"/>
    <mergeCell ref="AA165:AE166"/>
    <mergeCell ref="T167:Y168"/>
    <mergeCell ref="AA167:AE168"/>
    <mergeCell ref="F161:R162"/>
    <mergeCell ref="F163:R164"/>
    <mergeCell ref="F165:R166"/>
    <mergeCell ref="F167:R168"/>
    <mergeCell ref="F170:AE172"/>
    <mergeCell ref="F173:H173"/>
    <mergeCell ref="I173:L173"/>
    <mergeCell ref="AB225:AE226"/>
    <mergeCell ref="AB227:AE228"/>
    <mergeCell ref="X221:Z222"/>
    <mergeCell ref="X223:Z224"/>
    <mergeCell ref="AB223:AE224"/>
    <mergeCell ref="F225:V226"/>
    <mergeCell ref="X225:Z226"/>
    <mergeCell ref="F227:V228"/>
    <mergeCell ref="F229:V230"/>
    <mergeCell ref="AB229:AE230"/>
    <mergeCell ref="X227:Z228"/>
    <mergeCell ref="X229:Z230"/>
    <mergeCell ref="F231:V232"/>
    <mergeCell ref="X231:Z232"/>
    <mergeCell ref="AB231:AE232"/>
    <mergeCell ref="X233:Z234"/>
    <mergeCell ref="AB233:AE234"/>
    <mergeCell ref="F233:V234"/>
    <mergeCell ref="F235:V236"/>
    <mergeCell ref="X235:Z236"/>
    <mergeCell ref="AB235:AE236"/>
    <mergeCell ref="F237:V238"/>
    <mergeCell ref="AB237:AE238"/>
    <mergeCell ref="F239:V240"/>
    <mergeCell ref="AB239:AE240"/>
    <mergeCell ref="X237:Z238"/>
    <mergeCell ref="X239:Z240"/>
    <mergeCell ref="F241:V242"/>
    <mergeCell ref="X241:Z242"/>
    <mergeCell ref="AB241:AE242"/>
    <mergeCell ref="X243:Z244"/>
    <mergeCell ref="AB243:AE244"/>
    <mergeCell ref="F243:V244"/>
    <mergeCell ref="F245:V246"/>
    <mergeCell ref="X245:Z246"/>
    <mergeCell ref="AB245:AE246"/>
    <mergeCell ref="F247:V248"/>
    <mergeCell ref="AB247:AE248"/>
    <mergeCell ref="F249:V250"/>
    <mergeCell ref="AB249:AE250"/>
    <mergeCell ref="X247:Z248"/>
    <mergeCell ref="X249:Z250"/>
    <mergeCell ref="F251:V252"/>
    <mergeCell ref="X251:Z252"/>
    <mergeCell ref="AB251:AE252"/>
    <mergeCell ref="X253:Z254"/>
    <mergeCell ref="AB253:AE254"/>
    <mergeCell ref="F253:V254"/>
    <mergeCell ref="F255:V256"/>
    <mergeCell ref="X255:Z256"/>
    <mergeCell ref="AB255:AE256"/>
    <mergeCell ref="F257:V258"/>
    <mergeCell ref="AB257:AE258"/>
    <mergeCell ref="F259:V260"/>
    <mergeCell ref="AB259:AE260"/>
    <mergeCell ref="X257:Z258"/>
    <mergeCell ref="X259:Z260"/>
    <mergeCell ref="F261:V262"/>
    <mergeCell ref="X261:Z262"/>
    <mergeCell ref="AB261:AE262"/>
    <mergeCell ref="X263:Z264"/>
    <mergeCell ref="AB263:AE264"/>
    <mergeCell ref="F263:V264"/>
    <mergeCell ref="F265:V266"/>
    <mergeCell ref="X265:Z266"/>
    <mergeCell ref="AB265:AE266"/>
    <mergeCell ref="F267:V268"/>
    <mergeCell ref="AB267:AE268"/>
    <mergeCell ref="F269:V270"/>
    <mergeCell ref="BA269:BC270"/>
    <mergeCell ref="BA271:BC272"/>
    <mergeCell ref="AI273:AY274"/>
    <mergeCell ref="BA273:BC274"/>
    <mergeCell ref="AI275:AL276"/>
    <mergeCell ref="AM275:AY276"/>
    <mergeCell ref="BA275:BC276"/>
    <mergeCell ref="BE271:BH272"/>
    <mergeCell ref="BL271:BR272"/>
    <mergeCell ref="BE273:BH274"/>
    <mergeCell ref="BL273:BO274"/>
    <mergeCell ref="BE275:BH276"/>
    <mergeCell ref="BL275:BN276"/>
    <mergeCell ref="BS271:CG272"/>
    <mergeCell ref="CH271:CK272"/>
    <mergeCell ref="BP273:CG274"/>
    <mergeCell ref="CH273:CK274"/>
    <mergeCell ref="BO275:CG276"/>
    <mergeCell ref="CH275:CK276"/>
    <mergeCell ref="AH279:CK280"/>
    <mergeCell ref="AB269:AE270"/>
    <mergeCell ref="AI269:AY270"/>
    <mergeCell ref="BE269:BH270"/>
    <mergeCell ref="BL269:BN270"/>
    <mergeCell ref="BO269:CG270"/>
    <mergeCell ref="CH269:CK270"/>
    <mergeCell ref="AI271:AY272"/>
    <mergeCell ref="T147:W148"/>
    <mergeCell ref="T149:W150"/>
    <mergeCell ref="Y149:AA150"/>
    <mergeCell ref="AC149:AE150"/>
    <mergeCell ref="F144:AE145"/>
    <mergeCell ref="F146:H146"/>
    <mergeCell ref="T146:W146"/>
    <mergeCell ref="Y146:AA146"/>
    <mergeCell ref="F147:R148"/>
    <mergeCell ref="Y147:AA148"/>
    <mergeCell ref="F149:R150"/>
    <mergeCell ref="F151:R152"/>
    <mergeCell ref="T151:W152"/>
    <mergeCell ref="Y151:AA152"/>
    <mergeCell ref="AC151:AE152"/>
    <mergeCell ref="T153:W154"/>
    <mergeCell ref="Y153:AA154"/>
    <mergeCell ref="AC153:AE154"/>
    <mergeCell ref="F153:R154"/>
    <mergeCell ref="F156:AD157"/>
    <mergeCell ref="F158:H158"/>
    <mergeCell ref="T158:Y158"/>
    <mergeCell ref="F159:R160"/>
    <mergeCell ref="AA159:AE160"/>
    <mergeCell ref="AA161:AE162"/>
    <mergeCell ref="X173:Z173"/>
    <mergeCell ref="AB173:AE173"/>
    <mergeCell ref="F273:V274"/>
    <mergeCell ref="F275:V276"/>
    <mergeCell ref="X275:Z276"/>
    <mergeCell ref="AB275:AE276"/>
    <mergeCell ref="X267:Z268"/>
    <mergeCell ref="X269:Z270"/>
    <mergeCell ref="F271:V272"/>
    <mergeCell ref="X271:Z272"/>
    <mergeCell ref="AB271:AE272"/>
    <mergeCell ref="X273:Z274"/>
    <mergeCell ref="AB273:AE274"/>
    <mergeCell ref="D110:D111"/>
    <mergeCell ref="F110:G111"/>
    <mergeCell ref="I110:AC111"/>
    <mergeCell ref="AD110:AE111"/>
    <mergeCell ref="I112:AC113"/>
    <mergeCell ref="AD112:AE113"/>
    <mergeCell ref="AD114:AE115"/>
    <mergeCell ref="I114:AC115"/>
    <mergeCell ref="I116:AC117"/>
    <mergeCell ref="AD116:AE117"/>
    <mergeCell ref="I118:AC119"/>
    <mergeCell ref="AD118:AE119"/>
    <mergeCell ref="I120:AC121"/>
    <mergeCell ref="AD120:AE121"/>
    <mergeCell ref="I92:AC93"/>
    <mergeCell ref="AD92:AE93"/>
    <mergeCell ref="D88:D89"/>
    <mergeCell ref="F88:G89"/>
    <mergeCell ref="I88:AC89"/>
    <mergeCell ref="D90:D91"/>
    <mergeCell ref="I90:AC91"/>
    <mergeCell ref="AD90:AE91"/>
    <mergeCell ref="D92:D93"/>
    <mergeCell ref="I98:AC99"/>
    <mergeCell ref="AD98:AE99"/>
    <mergeCell ref="I100:AC101"/>
    <mergeCell ref="AD100:AE101"/>
    <mergeCell ref="I102:AC103"/>
    <mergeCell ref="AD102:AE103"/>
    <mergeCell ref="I104:AC105"/>
    <mergeCell ref="AD104:AE105"/>
    <mergeCell ref="D94:D95"/>
    <mergeCell ref="F94:G95"/>
    <mergeCell ref="I94:AC95"/>
    <mergeCell ref="AD94:AE95"/>
    <mergeCell ref="F96:G97"/>
    <mergeCell ref="I96:AC97"/>
    <mergeCell ref="AD96:AE97"/>
    <mergeCell ref="D106:D107"/>
    <mergeCell ref="F106:G107"/>
    <mergeCell ref="I106:AC107"/>
    <mergeCell ref="AD106:AE107"/>
    <mergeCell ref="D108:D109"/>
    <mergeCell ref="F108:G109"/>
    <mergeCell ref="I108:AC109"/>
    <mergeCell ref="AD108:AE109"/>
    <mergeCell ref="AC146:AE146"/>
    <mergeCell ref="AC147:AE148"/>
    <mergeCell ref="P173:S173"/>
    <mergeCell ref="T173:V173"/>
    <mergeCell ref="F174:V175"/>
    <mergeCell ref="X174:Z175"/>
    <mergeCell ref="AB174:AE175"/>
    <mergeCell ref="X176:Z177"/>
    <mergeCell ref="AB176:AE177"/>
    <mergeCell ref="F176:V177"/>
    <mergeCell ref="F178:V180"/>
    <mergeCell ref="X178:Z180"/>
    <mergeCell ref="AB178:AE180"/>
    <mergeCell ref="F181:V182"/>
    <mergeCell ref="AB181:AE182"/>
    <mergeCell ref="F183:V184"/>
    <mergeCell ref="AB183:AE184"/>
    <mergeCell ref="X181:Z182"/>
    <mergeCell ref="X183:Z184"/>
    <mergeCell ref="F185:V186"/>
    <mergeCell ref="X185:Z186"/>
    <mergeCell ref="AB185:AE186"/>
    <mergeCell ref="X187:Z188"/>
    <mergeCell ref="AB187:AE188"/>
    <mergeCell ref="F187:V188"/>
    <mergeCell ref="F189:V190"/>
    <mergeCell ref="X189:Z190"/>
    <mergeCell ref="AB189:AE190"/>
    <mergeCell ref="F191:V192"/>
    <mergeCell ref="AB191:AE192"/>
    <mergeCell ref="F193:V194"/>
    <mergeCell ref="AB193:AE194"/>
    <mergeCell ref="X191:Z192"/>
    <mergeCell ref="X193:Z194"/>
    <mergeCell ref="F195:V196"/>
    <mergeCell ref="X195:Z196"/>
    <mergeCell ref="AB195:AE196"/>
    <mergeCell ref="X197:Z198"/>
    <mergeCell ref="AB197:AE198"/>
    <mergeCell ref="F197:V198"/>
    <mergeCell ref="F199:V200"/>
    <mergeCell ref="X199:Z200"/>
    <mergeCell ref="AB199:AE200"/>
    <mergeCell ref="F201:V202"/>
    <mergeCell ref="AB201:AE202"/>
    <mergeCell ref="F203:V204"/>
    <mergeCell ref="AB203:AE204"/>
    <mergeCell ref="X201:Z202"/>
    <mergeCell ref="X203:Z204"/>
    <mergeCell ref="F205:V206"/>
    <mergeCell ref="X205:Z206"/>
    <mergeCell ref="AB205:AE206"/>
    <mergeCell ref="X207:Z208"/>
    <mergeCell ref="AB207:AE208"/>
    <mergeCell ref="F207:V208"/>
    <mergeCell ref="F209:V210"/>
    <mergeCell ref="X209:Z210"/>
    <mergeCell ref="AB209:AE210"/>
    <mergeCell ref="F211:V212"/>
    <mergeCell ref="AB211:AE212"/>
    <mergeCell ref="F213:V214"/>
    <mergeCell ref="AB213:AE214"/>
    <mergeCell ref="X211:Z212"/>
    <mergeCell ref="X213:Z214"/>
    <mergeCell ref="F215:V216"/>
    <mergeCell ref="X215:Z216"/>
    <mergeCell ref="AB215:AE216"/>
    <mergeCell ref="X217:Z218"/>
    <mergeCell ref="AB217:AE218"/>
    <mergeCell ref="F217:V218"/>
    <mergeCell ref="F219:V220"/>
    <mergeCell ref="X219:Z220"/>
    <mergeCell ref="AB219:AE220"/>
    <mergeCell ref="F221:V222"/>
    <mergeCell ref="AB221:AE222"/>
    <mergeCell ref="F223:V224"/>
  </mergeCells>
  <conditionalFormatting sqref="CJ14:CK135">
    <cfRule type="cellIs" dxfId="0" priority="1" operator="equal">
      <formula>0</formula>
    </cfRule>
  </conditionalFormatting>
  <dataValidations>
    <dataValidation type="list" allowBlank="1" sqref="T159 T161 T163 T165 T167 F169:BI169 AG170:AG183">
      <formula1>"--,Barata,Normal,Superior,Altíssima,Lendária"</formula1>
    </dataValidation>
  </dataValidations>
  <printOptions horizontalCentered="1" verticalCentered="1"/>
  <pageMargins bottom="0.0" footer="0.0" header="0.0" left="0.2" right="0.2" top="0.0"/>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94" width="1.5"/>
  </cols>
  <sheetData>
    <row r="1" ht="8.25" customHeight="1">
      <c r="A1" s="1"/>
      <c r="B1" s="1"/>
      <c r="C1" s="1"/>
      <c r="D1" s="1"/>
      <c r="E1" s="2"/>
      <c r="F1" s="2"/>
      <c r="G1" s="2"/>
      <c r="H1" s="2"/>
      <c r="I1" s="2"/>
      <c r="J1" s="2"/>
      <c r="K1" s="2"/>
      <c r="L1" s="2"/>
      <c r="M1" s="2"/>
      <c r="N1" s="2"/>
      <c r="O1" s="2"/>
      <c r="P1" s="2"/>
      <c r="Q1" s="2"/>
      <c r="R1" s="2"/>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ht="8.25" customHeight="1">
      <c r="A2" s="1"/>
      <c r="B2" s="1"/>
      <c r="C2" s="1"/>
      <c r="D2" s="1"/>
      <c r="E2" s="3" t="s">
        <v>0</v>
      </c>
      <c r="S2" s="1"/>
      <c r="T2" s="370"/>
      <c r="U2" s="371"/>
      <c r="V2" s="372" t="s">
        <v>1</v>
      </c>
      <c r="W2" s="7"/>
      <c r="X2" s="7"/>
      <c r="Y2" s="7"/>
      <c r="Z2" s="7"/>
      <c r="AA2" s="373" t="s">
        <v>2</v>
      </c>
      <c r="AB2" s="7"/>
      <c r="AC2" s="7"/>
      <c r="AD2" s="7"/>
      <c r="AE2" s="7"/>
      <c r="AF2" s="7"/>
      <c r="AG2" s="7"/>
      <c r="AH2" s="7"/>
      <c r="AI2" s="7"/>
      <c r="AJ2" s="7"/>
      <c r="AK2" s="7"/>
      <c r="AL2" s="7"/>
      <c r="AM2" s="7"/>
      <c r="AN2" s="7"/>
      <c r="AO2" s="7"/>
      <c r="AP2" s="7"/>
      <c r="AQ2" s="7"/>
      <c r="AR2" s="7"/>
      <c r="AS2" s="7"/>
      <c r="AT2" s="7"/>
      <c r="AU2" s="7"/>
      <c r="AV2" s="7"/>
      <c r="AW2" s="7"/>
      <c r="AX2" s="7"/>
      <c r="AY2" s="7"/>
      <c r="AZ2" s="7"/>
      <c r="BA2" s="7"/>
      <c r="BB2" s="374" t="s">
        <v>3</v>
      </c>
      <c r="BC2" s="7"/>
      <c r="BD2" s="7"/>
      <c r="BE2" s="7"/>
      <c r="BF2" s="7"/>
      <c r="BG2" s="7"/>
      <c r="BH2" s="373" t="s">
        <v>4</v>
      </c>
      <c r="BI2" s="7"/>
      <c r="BJ2" s="7"/>
      <c r="BK2" s="7"/>
      <c r="BL2" s="7"/>
      <c r="BM2" s="7"/>
      <c r="BN2" s="7"/>
      <c r="BO2" s="7"/>
      <c r="BP2" s="7"/>
      <c r="BQ2" s="7"/>
      <c r="BR2" s="7"/>
      <c r="BS2" s="7"/>
      <c r="BT2" s="7"/>
      <c r="BU2" s="7"/>
      <c r="BV2" s="374" t="s">
        <v>5</v>
      </c>
      <c r="BW2" s="7"/>
      <c r="BX2" s="7"/>
      <c r="BY2" s="7"/>
      <c r="BZ2" s="7"/>
      <c r="CA2" s="7"/>
      <c r="CB2" s="7"/>
      <c r="CC2" s="7"/>
      <c r="CD2" s="7"/>
      <c r="CE2" s="7"/>
      <c r="CF2" s="375">
        <v>2014.0</v>
      </c>
      <c r="CG2" s="7"/>
      <c r="CH2" s="7"/>
      <c r="CI2" s="7"/>
      <c r="CJ2" s="7"/>
      <c r="CK2" s="7"/>
      <c r="CL2" s="376"/>
      <c r="CM2" s="1"/>
      <c r="CN2" s="1"/>
      <c r="CO2" s="1"/>
      <c r="CP2" s="1"/>
    </row>
    <row r="3" ht="8.25" customHeight="1">
      <c r="A3" s="1"/>
      <c r="B3" s="1"/>
      <c r="C3" s="1"/>
      <c r="D3" s="1"/>
      <c r="S3" s="1"/>
      <c r="T3" s="377"/>
      <c r="U3" s="378"/>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H3" s="14"/>
      <c r="BI3" s="14"/>
      <c r="BJ3" s="14"/>
      <c r="BK3" s="14"/>
      <c r="BL3" s="14"/>
      <c r="BM3" s="14"/>
      <c r="BN3" s="14"/>
      <c r="BO3" s="14"/>
      <c r="BP3" s="14"/>
      <c r="BQ3" s="14"/>
      <c r="BR3" s="14"/>
      <c r="BS3" s="14"/>
      <c r="BT3" s="14"/>
      <c r="BU3" s="14"/>
      <c r="CF3" s="14"/>
      <c r="CG3" s="14"/>
      <c r="CH3" s="14"/>
      <c r="CI3" s="14"/>
      <c r="CJ3" s="14"/>
      <c r="CK3" s="14"/>
      <c r="CL3" s="379"/>
      <c r="CM3" s="1"/>
      <c r="CN3" s="1"/>
      <c r="CO3" s="1"/>
      <c r="CP3" s="1"/>
    </row>
    <row r="4" ht="8.25" customHeight="1">
      <c r="A4" s="1"/>
      <c r="B4" s="1"/>
      <c r="C4" s="1"/>
      <c r="D4" s="1"/>
      <c r="S4" s="1"/>
      <c r="T4" s="377"/>
      <c r="U4" s="378"/>
      <c r="V4" s="380" t="s">
        <v>6</v>
      </c>
      <c r="AA4" s="381" t="s">
        <v>7</v>
      </c>
      <c r="AF4" s="382" t="s">
        <v>8</v>
      </c>
      <c r="AJ4" s="383" t="s">
        <v>9</v>
      </c>
      <c r="AO4" s="384" t="s">
        <v>10</v>
      </c>
      <c r="AS4" s="384" t="s">
        <v>11</v>
      </c>
      <c r="AZ4" s="384" t="s">
        <v>12</v>
      </c>
      <c r="BE4" s="384" t="s">
        <v>13</v>
      </c>
      <c r="BO4" s="384" t="s">
        <v>14</v>
      </c>
      <c r="BS4" s="384"/>
      <c r="BV4" s="382" t="s">
        <v>15</v>
      </c>
      <c r="CF4" s="384"/>
      <c r="CL4" s="379"/>
      <c r="CM4" s="1"/>
      <c r="CN4" s="1"/>
      <c r="CO4" s="1"/>
      <c r="CP4" s="1"/>
    </row>
    <row r="5" ht="8.25" customHeight="1">
      <c r="A5" s="1"/>
      <c r="B5" s="1"/>
      <c r="C5" s="1"/>
      <c r="D5" s="1"/>
      <c r="S5" s="1"/>
      <c r="T5" s="377"/>
      <c r="U5" s="378"/>
      <c r="AA5" s="14"/>
      <c r="AB5" s="14"/>
      <c r="AC5" s="14"/>
      <c r="AD5" s="14"/>
      <c r="AE5" s="14"/>
      <c r="AJ5" s="14"/>
      <c r="AK5" s="14"/>
      <c r="AL5" s="14"/>
      <c r="AM5" s="14"/>
      <c r="AN5" s="14"/>
      <c r="AS5" s="14"/>
      <c r="AT5" s="14"/>
      <c r="AU5" s="14"/>
      <c r="AV5" s="14"/>
      <c r="AW5" s="14"/>
      <c r="AX5" s="14"/>
      <c r="AY5" s="14"/>
      <c r="BE5" s="14"/>
      <c r="BF5" s="14"/>
      <c r="BG5" s="14"/>
      <c r="BH5" s="14"/>
      <c r="BI5" s="14"/>
      <c r="BJ5" s="14"/>
      <c r="BK5" s="14"/>
      <c r="BL5" s="14"/>
      <c r="BM5" s="14"/>
      <c r="BN5" s="14"/>
      <c r="BS5" s="14"/>
      <c r="BT5" s="14"/>
      <c r="BU5" s="14"/>
      <c r="CF5" s="14"/>
      <c r="CG5" s="14"/>
      <c r="CH5" s="14"/>
      <c r="CI5" s="14"/>
      <c r="CJ5" s="14"/>
      <c r="CK5" s="14"/>
      <c r="CL5" s="379"/>
      <c r="CM5" s="1"/>
      <c r="CN5" s="1"/>
      <c r="CO5" s="1"/>
      <c r="CP5" s="1"/>
    </row>
    <row r="6" ht="8.25" customHeight="1">
      <c r="A6" s="1"/>
      <c r="B6" s="1"/>
      <c r="C6" s="1"/>
      <c r="D6" s="1"/>
      <c r="S6" s="1"/>
      <c r="T6" s="377"/>
      <c r="U6" s="378"/>
      <c r="V6" s="380" t="s">
        <v>16</v>
      </c>
      <c r="AC6" s="385" t="s">
        <v>17</v>
      </c>
      <c r="CL6" s="379"/>
      <c r="CM6" s="1"/>
      <c r="CN6" s="1"/>
      <c r="CO6" s="1"/>
      <c r="CP6" s="1"/>
    </row>
    <row r="7" ht="8.25" customHeight="1">
      <c r="A7" s="1"/>
      <c r="B7" s="1"/>
      <c r="C7" s="1"/>
      <c r="D7" s="1"/>
      <c r="S7" s="1"/>
      <c r="T7" s="377"/>
      <c r="U7" s="378"/>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379"/>
      <c r="CM7" s="1"/>
      <c r="CN7" s="1"/>
      <c r="CO7" s="1"/>
      <c r="CP7" s="1"/>
    </row>
    <row r="8" ht="8.25" customHeight="1">
      <c r="A8" s="1"/>
      <c r="B8" s="1"/>
      <c r="C8" s="1"/>
      <c r="D8" s="1"/>
      <c r="E8" s="22" t="s">
        <v>18</v>
      </c>
      <c r="S8" s="1"/>
      <c r="T8" s="386"/>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49"/>
      <c r="BD8" s="149"/>
      <c r="BE8" s="149"/>
      <c r="BF8" s="149"/>
      <c r="BG8" s="149"/>
      <c r="BH8" s="149"/>
      <c r="BI8" s="149"/>
      <c r="BJ8" s="149"/>
      <c r="BK8" s="149"/>
      <c r="BL8" s="149"/>
      <c r="BM8" s="149"/>
      <c r="BN8" s="149"/>
      <c r="BO8" s="149"/>
      <c r="BP8" s="149"/>
      <c r="BQ8" s="149"/>
      <c r="BR8" s="149"/>
      <c r="BS8" s="149"/>
      <c r="BT8" s="149"/>
      <c r="BU8" s="149"/>
      <c r="BV8" s="149"/>
      <c r="BW8" s="149"/>
      <c r="BX8" s="149"/>
      <c r="BY8" s="149"/>
      <c r="BZ8" s="149"/>
      <c r="CA8" s="149"/>
      <c r="CB8" s="149"/>
      <c r="CC8" s="149"/>
      <c r="CD8" s="149"/>
      <c r="CE8" s="149"/>
      <c r="CF8" s="149"/>
      <c r="CG8" s="149"/>
      <c r="CH8" s="149"/>
      <c r="CI8" s="149"/>
      <c r="CJ8" s="149"/>
      <c r="CK8" s="149"/>
      <c r="CL8" s="387"/>
      <c r="CM8" s="1"/>
      <c r="CN8" s="1"/>
      <c r="CO8" s="1"/>
      <c r="CP8" s="1"/>
    </row>
    <row r="9" ht="8.25" customHeight="1">
      <c r="A9" s="1"/>
      <c r="B9" s="1"/>
      <c r="C9" s="1"/>
      <c r="D9" s="1"/>
      <c r="S9" s="1"/>
      <c r="T9" s="1"/>
      <c r="U9" s="26"/>
      <c r="V9" s="26"/>
      <c r="W9" s="26"/>
      <c r="X9" s="26"/>
      <c r="Y9" s="26"/>
      <c r="Z9" s="26"/>
      <c r="AA9" s="26"/>
      <c r="AB9" s="26"/>
      <c r="AC9" s="26"/>
      <c r="AD9" s="26"/>
      <c r="AE9" s="26"/>
      <c r="AF9" s="26"/>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8"/>
      <c r="CM9" s="1"/>
      <c r="CN9" s="1"/>
      <c r="CO9" s="1"/>
      <c r="CP9" s="1"/>
    </row>
    <row r="10" ht="8.25" customHeight="1">
      <c r="A10" s="1"/>
      <c r="B10" s="29"/>
      <c r="D10" s="1"/>
      <c r="E10" s="388" t="s">
        <v>19</v>
      </c>
      <c r="F10" s="7"/>
      <c r="G10" s="7"/>
      <c r="H10" s="7"/>
      <c r="I10" s="7"/>
      <c r="J10" s="7"/>
      <c r="K10" s="7"/>
      <c r="L10" s="389"/>
      <c r="M10" s="7"/>
      <c r="N10" s="7"/>
      <c r="O10" s="7"/>
      <c r="P10" s="7"/>
      <c r="Q10" s="7"/>
      <c r="R10" s="32"/>
      <c r="S10" s="33"/>
      <c r="T10" s="390" t="s">
        <v>20</v>
      </c>
      <c r="U10" s="7"/>
      <c r="V10" s="7"/>
      <c r="W10" s="7"/>
      <c r="X10" s="7"/>
      <c r="Y10" s="7"/>
      <c r="Z10" s="391" t="str">
        <f>L10</f>
        <v/>
      </c>
      <c r="AA10" s="7"/>
      <c r="AB10" s="7"/>
      <c r="AC10" s="392" t="s">
        <v>21</v>
      </c>
      <c r="AD10" s="393" t="str">
        <f>L10</f>
        <v/>
      </c>
      <c r="AE10" s="7"/>
      <c r="AF10" s="32"/>
      <c r="AG10" s="38"/>
      <c r="AH10" s="39"/>
      <c r="BJ10" s="40"/>
      <c r="BK10" s="394"/>
      <c r="BL10" s="395" t="s">
        <v>22</v>
      </c>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32"/>
      <c r="CM10" s="43"/>
      <c r="CN10" s="43"/>
      <c r="CO10" s="43"/>
      <c r="CP10" s="43"/>
    </row>
    <row r="11" ht="8.25" customHeight="1">
      <c r="A11" s="1"/>
      <c r="D11" s="1"/>
      <c r="E11" s="44"/>
      <c r="R11" s="45"/>
      <c r="S11" s="46"/>
      <c r="T11" s="44"/>
      <c r="AF11" s="45"/>
      <c r="AG11" s="38"/>
      <c r="AH11" s="44"/>
      <c r="BJ11" s="40"/>
      <c r="BK11" s="396"/>
      <c r="CL11" s="45"/>
      <c r="CM11" s="43"/>
      <c r="CN11" s="43"/>
      <c r="CO11" s="43"/>
      <c r="CP11" s="43"/>
    </row>
    <row r="12" ht="8.25" customHeight="1">
      <c r="A12" s="1"/>
      <c r="B12" s="48"/>
      <c r="D12" s="1"/>
      <c r="E12" s="44"/>
      <c r="R12" s="45"/>
      <c r="S12" s="46"/>
      <c r="T12" s="397"/>
      <c r="AG12" s="38"/>
      <c r="AH12" s="44"/>
      <c r="BJ12" s="40"/>
      <c r="BK12" s="396"/>
      <c r="CL12" s="45"/>
      <c r="CM12" s="43"/>
      <c r="CN12" s="43"/>
      <c r="CO12" s="43"/>
      <c r="CP12" s="43"/>
    </row>
    <row r="13" ht="8.25" customHeight="1">
      <c r="A13" s="1"/>
      <c r="B13" s="14"/>
      <c r="C13" s="14"/>
      <c r="D13" s="1"/>
      <c r="E13" s="44"/>
      <c r="R13" s="45"/>
      <c r="S13" s="46"/>
      <c r="T13" s="398" t="s">
        <v>23</v>
      </c>
      <c r="Z13" s="399" t="str">
        <f>$L$10</f>
        <v/>
      </c>
      <c r="AC13" s="400" t="s">
        <v>21</v>
      </c>
      <c r="AD13" s="401" t="str">
        <f>$L$10</f>
        <v/>
      </c>
      <c r="AF13" s="45"/>
      <c r="AG13" s="38"/>
      <c r="AH13" s="44"/>
      <c r="BJ13" s="54"/>
      <c r="BK13" s="402" t="s">
        <v>24</v>
      </c>
      <c r="BO13" s="403" t="s">
        <v>1</v>
      </c>
      <c r="BR13" s="28"/>
      <c r="BS13" s="28"/>
      <c r="BT13" s="28"/>
      <c r="BU13" s="28"/>
      <c r="BV13" s="28"/>
      <c r="BW13" s="28"/>
      <c r="BX13" s="28"/>
      <c r="BY13" s="28"/>
      <c r="BZ13" s="28"/>
      <c r="CA13" s="28"/>
      <c r="CB13" s="28"/>
      <c r="CC13" s="404" t="s">
        <v>25</v>
      </c>
      <c r="CJ13" s="404" t="s">
        <v>26</v>
      </c>
      <c r="CL13" s="405"/>
      <c r="CM13" s="43"/>
      <c r="CN13" s="43"/>
      <c r="CO13" s="43"/>
      <c r="CP13" s="43"/>
    </row>
    <row r="14" ht="8.25" customHeight="1">
      <c r="A14" s="1"/>
      <c r="B14" s="60"/>
      <c r="C14" s="60"/>
      <c r="D14" s="1"/>
      <c r="E14" s="61"/>
      <c r="F14" s="14"/>
      <c r="G14" s="14"/>
      <c r="H14" s="14"/>
      <c r="I14" s="14"/>
      <c r="J14" s="14"/>
      <c r="K14" s="14"/>
      <c r="L14" s="14"/>
      <c r="M14" s="14"/>
      <c r="N14" s="14"/>
      <c r="O14" s="14"/>
      <c r="P14" s="14"/>
      <c r="Q14" s="14"/>
      <c r="R14" s="62"/>
      <c r="S14" s="46"/>
      <c r="T14" s="61"/>
      <c r="U14" s="14"/>
      <c r="V14" s="14"/>
      <c r="W14" s="14"/>
      <c r="X14" s="14"/>
      <c r="Y14" s="14"/>
      <c r="Z14" s="14"/>
      <c r="AA14" s="14"/>
      <c r="AB14" s="14"/>
      <c r="AC14" s="14"/>
      <c r="AD14" s="14"/>
      <c r="AE14" s="14"/>
      <c r="AF14" s="62"/>
      <c r="AG14" s="38"/>
      <c r="AH14" s="44"/>
      <c r="BJ14" s="40"/>
      <c r="BK14" s="396"/>
      <c r="BL14" s="384"/>
      <c r="BN14" s="378"/>
      <c r="BO14" s="385" t="s">
        <v>27</v>
      </c>
      <c r="CC14" s="380"/>
      <c r="CD14" s="384" t="s">
        <v>28</v>
      </c>
      <c r="CI14" s="406"/>
      <c r="CJ14" s="406"/>
      <c r="CL14" s="407"/>
      <c r="CM14" s="68"/>
      <c r="CN14" s="69"/>
      <c r="CO14" s="69"/>
      <c r="CP14" s="68"/>
    </row>
    <row r="15" ht="8.25" customHeight="1">
      <c r="A15" s="1"/>
      <c r="B15" s="60"/>
      <c r="C15" s="60"/>
      <c r="D15" s="1"/>
      <c r="E15" s="1"/>
      <c r="F15" s="40"/>
      <c r="G15" s="40"/>
      <c r="H15" s="40"/>
      <c r="I15" s="40"/>
      <c r="J15" s="40"/>
      <c r="K15" s="40"/>
      <c r="L15" s="40"/>
      <c r="M15" s="40"/>
      <c r="N15" s="40"/>
      <c r="O15" s="40"/>
      <c r="P15" s="40"/>
      <c r="Q15" s="40"/>
      <c r="R15" s="40"/>
      <c r="S15" s="40"/>
      <c r="T15" s="70"/>
      <c r="U15" s="70"/>
      <c r="V15" s="70"/>
      <c r="W15" s="70"/>
      <c r="X15" s="70"/>
      <c r="Y15" s="70"/>
      <c r="Z15" s="27"/>
      <c r="AA15" s="27"/>
      <c r="AB15" s="27"/>
      <c r="AC15" s="27"/>
      <c r="AD15" s="27"/>
      <c r="AE15" s="27"/>
      <c r="AF15" s="27"/>
      <c r="AG15" s="54"/>
      <c r="AH15" s="44"/>
      <c r="BJ15" s="40"/>
      <c r="BK15" s="396"/>
      <c r="BL15" s="14"/>
      <c r="BM15" s="14"/>
      <c r="BN15" s="378"/>
      <c r="BO15" s="14"/>
      <c r="BP15" s="14"/>
      <c r="BQ15" s="14"/>
      <c r="BR15" s="14"/>
      <c r="BS15" s="14"/>
      <c r="BT15" s="14"/>
      <c r="BU15" s="14"/>
      <c r="BV15" s="14"/>
      <c r="BW15" s="14"/>
      <c r="BX15" s="14"/>
      <c r="BY15" s="14"/>
      <c r="BZ15" s="14"/>
      <c r="CA15" s="14"/>
      <c r="CB15" s="14"/>
      <c r="CC15" s="380"/>
      <c r="CJ15" s="14"/>
      <c r="CK15" s="14"/>
      <c r="CL15" s="407"/>
    </row>
    <row r="16" ht="8.25" customHeight="1">
      <c r="A16" s="1"/>
      <c r="B16" s="29"/>
      <c r="D16" s="1"/>
      <c r="E16" s="388" t="s">
        <v>29</v>
      </c>
      <c r="F16" s="7"/>
      <c r="G16" s="7"/>
      <c r="H16" s="7"/>
      <c r="I16" s="7"/>
      <c r="J16" s="7"/>
      <c r="K16" s="7"/>
      <c r="L16" s="389"/>
      <c r="M16" s="7"/>
      <c r="N16" s="7"/>
      <c r="O16" s="7"/>
      <c r="P16" s="7"/>
      <c r="Q16" s="7"/>
      <c r="R16" s="32"/>
      <c r="S16" s="46"/>
      <c r="T16" s="408" t="s">
        <v>30</v>
      </c>
      <c r="U16" s="7"/>
      <c r="V16" s="7"/>
      <c r="W16" s="7"/>
      <c r="X16" s="7"/>
      <c r="Y16" s="7"/>
      <c r="Z16" s="409"/>
      <c r="AA16" s="7"/>
      <c r="AB16" s="7"/>
      <c r="AC16" s="7"/>
      <c r="AD16" s="7"/>
      <c r="AE16" s="7"/>
      <c r="AF16" s="32"/>
      <c r="AG16" s="54"/>
      <c r="AH16" s="44"/>
      <c r="BJ16" s="40"/>
      <c r="BK16" s="396"/>
      <c r="BL16" s="384"/>
      <c r="BN16" s="378"/>
      <c r="BO16" s="373" t="s">
        <v>31</v>
      </c>
      <c r="BP16" s="7"/>
      <c r="BQ16" s="7"/>
      <c r="BR16" s="7"/>
      <c r="BS16" s="7"/>
      <c r="BT16" s="7"/>
      <c r="BU16" s="7"/>
      <c r="BV16" s="7"/>
      <c r="BW16" s="7"/>
      <c r="BX16" s="7"/>
      <c r="BY16" s="7"/>
      <c r="BZ16" s="7"/>
      <c r="CA16" s="7"/>
      <c r="CB16" s="7"/>
      <c r="CC16" s="380"/>
      <c r="CD16" s="375" t="s">
        <v>32</v>
      </c>
      <c r="CE16" s="7"/>
      <c r="CF16" s="7"/>
      <c r="CG16" s="7"/>
      <c r="CH16" s="7"/>
      <c r="CJ16" s="406"/>
      <c r="CL16" s="407"/>
      <c r="CM16" s="68"/>
      <c r="CN16" s="69"/>
      <c r="CO16" s="69"/>
      <c r="CP16" s="68"/>
    </row>
    <row r="17" ht="8.25" customHeight="1">
      <c r="A17" s="1"/>
      <c r="D17" s="1"/>
      <c r="E17" s="44"/>
      <c r="R17" s="45"/>
      <c r="S17" s="46"/>
      <c r="T17" s="44"/>
      <c r="AF17" s="45"/>
      <c r="AG17" s="54"/>
      <c r="AH17" s="44"/>
      <c r="BJ17" s="40"/>
      <c r="BK17" s="396"/>
      <c r="BL17" s="14"/>
      <c r="BM17" s="14"/>
      <c r="BN17" s="378"/>
      <c r="BO17" s="14"/>
      <c r="BP17" s="14"/>
      <c r="BQ17" s="14"/>
      <c r="BR17" s="14"/>
      <c r="BS17" s="14"/>
      <c r="BT17" s="14"/>
      <c r="BU17" s="14"/>
      <c r="BV17" s="14"/>
      <c r="BW17" s="14"/>
      <c r="BX17" s="14"/>
      <c r="BY17" s="14"/>
      <c r="BZ17" s="14"/>
      <c r="CA17" s="14"/>
      <c r="CB17" s="14"/>
      <c r="CC17" s="380"/>
      <c r="CJ17" s="14"/>
      <c r="CK17" s="14"/>
      <c r="CL17" s="407"/>
    </row>
    <row r="18" ht="8.25" customHeight="1">
      <c r="A18" s="1"/>
      <c r="B18" s="48"/>
      <c r="D18" s="1"/>
      <c r="E18" s="44"/>
      <c r="R18" s="45"/>
      <c r="S18" s="46"/>
      <c r="T18" s="44"/>
      <c r="AF18" s="45"/>
      <c r="AG18" s="54"/>
      <c r="AH18" s="44"/>
      <c r="BJ18" s="40"/>
      <c r="BK18" s="396"/>
      <c r="BL18" s="384"/>
      <c r="BN18" s="378"/>
      <c r="BO18" s="373" t="s">
        <v>33</v>
      </c>
      <c r="BP18" s="7"/>
      <c r="BQ18" s="7"/>
      <c r="BR18" s="7"/>
      <c r="BS18" s="7"/>
      <c r="BT18" s="7"/>
      <c r="BU18" s="7"/>
      <c r="BV18" s="7"/>
      <c r="BW18" s="7"/>
      <c r="BX18" s="7"/>
      <c r="BY18" s="7"/>
      <c r="BZ18" s="7"/>
      <c r="CA18" s="7"/>
      <c r="CB18" s="7"/>
      <c r="CC18" s="380"/>
      <c r="CD18" s="375" t="s">
        <v>32</v>
      </c>
      <c r="CE18" s="7"/>
      <c r="CF18" s="7"/>
      <c r="CG18" s="7"/>
      <c r="CH18" s="7"/>
      <c r="CJ18" s="406"/>
      <c r="CL18" s="407"/>
      <c r="CM18" s="68"/>
      <c r="CN18" s="69"/>
      <c r="CO18" s="69"/>
      <c r="CP18" s="68"/>
    </row>
    <row r="19" ht="8.25" customHeight="1">
      <c r="A19" s="1"/>
      <c r="B19" s="14"/>
      <c r="C19" s="14"/>
      <c r="D19" s="1"/>
      <c r="E19" s="44"/>
      <c r="R19" s="45"/>
      <c r="S19" s="46"/>
      <c r="T19" s="44"/>
      <c r="AF19" s="45"/>
      <c r="AG19" s="54"/>
      <c r="AH19" s="44"/>
      <c r="BJ19" s="40"/>
      <c r="BK19" s="396"/>
      <c r="BL19" s="14"/>
      <c r="BM19" s="14"/>
      <c r="BN19" s="378"/>
      <c r="BO19" s="14"/>
      <c r="BP19" s="14"/>
      <c r="BQ19" s="14"/>
      <c r="BR19" s="14"/>
      <c r="BS19" s="14"/>
      <c r="BT19" s="14"/>
      <c r="BU19" s="14"/>
      <c r="BV19" s="14"/>
      <c r="BW19" s="14"/>
      <c r="BX19" s="14"/>
      <c r="BY19" s="14"/>
      <c r="BZ19" s="14"/>
      <c r="CA19" s="14"/>
      <c r="CB19" s="14"/>
      <c r="CC19" s="380"/>
      <c r="CJ19" s="14"/>
      <c r="CK19" s="14"/>
      <c r="CL19" s="407"/>
    </row>
    <row r="20" ht="8.25" customHeight="1">
      <c r="A20" s="1"/>
      <c r="B20" s="60"/>
      <c r="C20" s="60"/>
      <c r="D20" s="1"/>
      <c r="E20" s="61"/>
      <c r="F20" s="14"/>
      <c r="G20" s="14"/>
      <c r="H20" s="14"/>
      <c r="I20" s="14"/>
      <c r="J20" s="14"/>
      <c r="K20" s="14"/>
      <c r="L20" s="14"/>
      <c r="M20" s="14"/>
      <c r="N20" s="14"/>
      <c r="O20" s="14"/>
      <c r="P20" s="14"/>
      <c r="Q20" s="14"/>
      <c r="R20" s="62"/>
      <c r="S20" s="46"/>
      <c r="T20" s="61"/>
      <c r="U20" s="14"/>
      <c r="V20" s="14"/>
      <c r="W20" s="14"/>
      <c r="X20" s="14"/>
      <c r="Y20" s="14"/>
      <c r="Z20" s="14"/>
      <c r="AA20" s="14"/>
      <c r="AB20" s="14"/>
      <c r="AC20" s="14"/>
      <c r="AD20" s="14"/>
      <c r="AE20" s="14"/>
      <c r="AF20" s="62"/>
      <c r="AG20" s="54"/>
      <c r="AH20" s="44"/>
      <c r="BJ20" s="40"/>
      <c r="BK20" s="396"/>
      <c r="BL20" s="384"/>
      <c r="BN20" s="378"/>
      <c r="BO20" s="373" t="s">
        <v>34</v>
      </c>
      <c r="BP20" s="7"/>
      <c r="BQ20" s="7"/>
      <c r="BR20" s="7"/>
      <c r="BS20" s="7"/>
      <c r="BT20" s="7"/>
      <c r="BU20" s="7"/>
      <c r="BV20" s="7"/>
      <c r="BW20" s="7"/>
      <c r="BX20" s="7"/>
      <c r="BY20" s="7"/>
      <c r="BZ20" s="7"/>
      <c r="CA20" s="7"/>
      <c r="CB20" s="7"/>
      <c r="CC20" s="380"/>
      <c r="CD20" s="375" t="s">
        <v>32</v>
      </c>
      <c r="CE20" s="7"/>
      <c r="CF20" s="7"/>
      <c r="CG20" s="7"/>
      <c r="CH20" s="7"/>
      <c r="CJ20" s="406"/>
      <c r="CL20" s="407"/>
      <c r="CM20" s="77" t="s">
        <v>35</v>
      </c>
      <c r="CN20" s="69"/>
      <c r="CO20" s="69"/>
      <c r="CP20" s="68"/>
    </row>
    <row r="21" ht="8.25" customHeight="1">
      <c r="A21" s="1"/>
      <c r="B21" s="60"/>
      <c r="C21" s="60"/>
      <c r="D21" s="1"/>
      <c r="E21" s="1"/>
      <c r="F21" s="40"/>
      <c r="G21" s="40"/>
      <c r="H21" s="40"/>
      <c r="I21" s="40"/>
      <c r="J21" s="40"/>
      <c r="K21" s="40"/>
      <c r="L21" s="40"/>
      <c r="M21" s="40"/>
      <c r="N21" s="40"/>
      <c r="O21" s="40"/>
      <c r="P21" s="40"/>
      <c r="Q21" s="40"/>
      <c r="R21" s="40"/>
      <c r="S21" s="40"/>
      <c r="T21" s="78"/>
      <c r="U21" s="78"/>
      <c r="V21" s="78"/>
      <c r="W21" s="78"/>
      <c r="X21" s="78"/>
      <c r="Y21" s="78"/>
      <c r="Z21" s="40"/>
      <c r="AA21" s="40"/>
      <c r="AB21" s="40"/>
      <c r="AC21" s="40"/>
      <c r="AD21" s="40"/>
      <c r="AE21" s="40"/>
      <c r="AF21" s="40"/>
      <c r="AG21" s="54"/>
      <c r="AH21" s="44"/>
      <c r="BJ21" s="40"/>
      <c r="BK21" s="396"/>
      <c r="BL21" s="14"/>
      <c r="BM21" s="14"/>
      <c r="BN21" s="378"/>
      <c r="BO21" s="14"/>
      <c r="BP21" s="14"/>
      <c r="BQ21" s="14"/>
      <c r="BR21" s="14"/>
      <c r="BS21" s="14"/>
      <c r="BT21" s="14"/>
      <c r="BU21" s="14"/>
      <c r="BV21" s="14"/>
      <c r="BW21" s="14"/>
      <c r="BX21" s="14"/>
      <c r="BY21" s="14"/>
      <c r="BZ21" s="14"/>
      <c r="CA21" s="14"/>
      <c r="CB21" s="14"/>
      <c r="CC21" s="380"/>
      <c r="CJ21" s="14"/>
      <c r="CK21" s="14"/>
      <c r="CL21" s="407"/>
    </row>
    <row r="22" ht="8.25" customHeight="1">
      <c r="A22" s="1"/>
      <c r="B22" s="29"/>
      <c r="D22" s="1"/>
      <c r="E22" s="388" t="s">
        <v>36</v>
      </c>
      <c r="F22" s="7"/>
      <c r="G22" s="7"/>
      <c r="H22" s="7"/>
      <c r="I22" s="7"/>
      <c r="J22" s="7"/>
      <c r="K22" s="7"/>
      <c r="L22" s="389"/>
      <c r="M22" s="7"/>
      <c r="N22" s="7"/>
      <c r="O22" s="7"/>
      <c r="P22" s="7"/>
      <c r="Q22" s="7"/>
      <c r="R22" s="32"/>
      <c r="S22" s="46"/>
      <c r="T22" s="408" t="s">
        <v>37</v>
      </c>
      <c r="U22" s="7"/>
      <c r="V22" s="7"/>
      <c r="W22" s="7"/>
      <c r="X22" s="7"/>
      <c r="Y22" s="7"/>
      <c r="Z22" s="410" t="str">
        <f>L22</f>
        <v/>
      </c>
      <c r="AA22" s="7"/>
      <c r="AB22" s="7"/>
      <c r="AC22" s="7"/>
      <c r="AD22" s="7"/>
      <c r="AE22" s="7"/>
      <c r="AF22" s="32"/>
      <c r="AG22" s="54"/>
      <c r="AH22" s="44"/>
      <c r="BJ22" s="40"/>
      <c r="BK22" s="396"/>
      <c r="BL22" s="384"/>
      <c r="BN22" s="378"/>
      <c r="BO22" s="373" t="s">
        <v>38</v>
      </c>
      <c r="BP22" s="7"/>
      <c r="BQ22" s="7"/>
      <c r="BR22" s="7"/>
      <c r="BS22" s="7"/>
      <c r="BT22" s="7"/>
      <c r="BU22" s="7"/>
      <c r="BV22" s="7"/>
      <c r="BW22" s="7"/>
      <c r="BX22" s="7"/>
      <c r="BY22" s="7"/>
      <c r="BZ22" s="7"/>
      <c r="CA22" s="7"/>
      <c r="CB22" s="7"/>
      <c r="CC22" s="380"/>
      <c r="CD22" s="375" t="s">
        <v>39</v>
      </c>
      <c r="CE22" s="7"/>
      <c r="CF22" s="7"/>
      <c r="CG22" s="7"/>
      <c r="CH22" s="7"/>
      <c r="CJ22" s="406"/>
      <c r="CL22" s="407"/>
      <c r="CM22" s="68"/>
      <c r="CN22" s="68"/>
      <c r="CO22" s="68"/>
      <c r="CP22" s="68"/>
    </row>
    <row r="23" ht="8.25" customHeight="1">
      <c r="A23" s="1"/>
      <c r="D23" s="1"/>
      <c r="E23" s="44"/>
      <c r="R23" s="45"/>
      <c r="S23" s="46"/>
      <c r="T23" s="44"/>
      <c r="AF23" s="45"/>
      <c r="AG23" s="54"/>
      <c r="AH23" s="44"/>
      <c r="BJ23" s="40"/>
      <c r="BK23" s="396"/>
      <c r="BL23" s="14"/>
      <c r="BM23" s="14"/>
      <c r="BN23" s="378"/>
      <c r="BO23" s="14"/>
      <c r="BP23" s="14"/>
      <c r="BQ23" s="14"/>
      <c r="BR23" s="14"/>
      <c r="BS23" s="14"/>
      <c r="BT23" s="14"/>
      <c r="BU23" s="14"/>
      <c r="BV23" s="14"/>
      <c r="BW23" s="14"/>
      <c r="BX23" s="14"/>
      <c r="BY23" s="14"/>
      <c r="BZ23" s="14"/>
      <c r="CA23" s="14"/>
      <c r="CB23" s="14"/>
      <c r="CC23" s="380"/>
      <c r="CJ23" s="14"/>
      <c r="CK23" s="14"/>
      <c r="CL23" s="407"/>
    </row>
    <row r="24" ht="8.25" customHeight="1">
      <c r="A24" s="1"/>
      <c r="B24" s="48"/>
      <c r="D24" s="1"/>
      <c r="E24" s="44"/>
      <c r="R24" s="45"/>
      <c r="S24" s="46"/>
      <c r="T24" s="44"/>
      <c r="AF24" s="45"/>
      <c r="AG24" s="54"/>
      <c r="AH24" s="44"/>
      <c r="BJ24" s="40"/>
      <c r="BK24" s="396"/>
      <c r="BL24" s="384"/>
      <c r="BN24" s="378"/>
      <c r="BO24" s="373" t="s">
        <v>40</v>
      </c>
      <c r="BP24" s="7"/>
      <c r="BQ24" s="7"/>
      <c r="BR24" s="7"/>
      <c r="BS24" s="7"/>
      <c r="BT24" s="7"/>
      <c r="BU24" s="7"/>
      <c r="BV24" s="7"/>
      <c r="BW24" s="7"/>
      <c r="BX24" s="7"/>
      <c r="BY24" s="7"/>
      <c r="BZ24" s="7"/>
      <c r="CA24" s="7"/>
      <c r="CB24" s="7"/>
      <c r="CC24" s="380"/>
      <c r="CD24" s="375" t="s">
        <v>41</v>
      </c>
      <c r="CE24" s="7"/>
      <c r="CF24" s="7"/>
      <c r="CG24" s="7"/>
      <c r="CH24" s="7"/>
      <c r="CJ24" s="406"/>
      <c r="CL24" s="407"/>
      <c r="CM24" s="68"/>
      <c r="CN24" s="69"/>
      <c r="CO24" s="69"/>
      <c r="CP24" s="68"/>
    </row>
    <row r="25" ht="8.25" customHeight="1">
      <c r="A25" s="1"/>
      <c r="B25" s="14"/>
      <c r="C25" s="14"/>
      <c r="D25" s="1"/>
      <c r="E25" s="44"/>
      <c r="R25" s="45"/>
      <c r="S25" s="46"/>
      <c r="T25" s="44"/>
      <c r="AF25" s="45"/>
      <c r="AG25" s="54"/>
      <c r="AH25" s="44"/>
      <c r="BJ25" s="40"/>
      <c r="BK25" s="396"/>
      <c r="BL25" s="14"/>
      <c r="BM25" s="14"/>
      <c r="BN25" s="378"/>
      <c r="BO25" s="14"/>
      <c r="BP25" s="14"/>
      <c r="BQ25" s="14"/>
      <c r="BR25" s="14"/>
      <c r="BS25" s="14"/>
      <c r="BT25" s="14"/>
      <c r="BU25" s="14"/>
      <c r="BV25" s="14"/>
      <c r="BW25" s="14"/>
      <c r="BX25" s="14"/>
      <c r="BY25" s="14"/>
      <c r="BZ25" s="14"/>
      <c r="CA25" s="14"/>
      <c r="CB25" s="14"/>
      <c r="CC25" s="380"/>
      <c r="CJ25" s="14"/>
      <c r="CK25" s="14"/>
      <c r="CL25" s="407"/>
    </row>
    <row r="26" ht="8.25" customHeight="1">
      <c r="A26" s="1"/>
      <c r="B26" s="60"/>
      <c r="C26" s="60"/>
      <c r="D26" s="1"/>
      <c r="E26" s="61"/>
      <c r="F26" s="14"/>
      <c r="G26" s="14"/>
      <c r="H26" s="14"/>
      <c r="I26" s="14"/>
      <c r="J26" s="14"/>
      <c r="K26" s="14"/>
      <c r="L26" s="14"/>
      <c r="M26" s="14"/>
      <c r="N26" s="14"/>
      <c r="O26" s="14"/>
      <c r="P26" s="14"/>
      <c r="Q26" s="14"/>
      <c r="R26" s="62"/>
      <c r="S26" s="46"/>
      <c r="T26" s="61"/>
      <c r="U26" s="14"/>
      <c r="V26" s="14"/>
      <c r="W26" s="14"/>
      <c r="X26" s="14"/>
      <c r="Y26" s="14"/>
      <c r="Z26" s="14"/>
      <c r="AA26" s="14"/>
      <c r="AB26" s="14"/>
      <c r="AC26" s="14"/>
      <c r="AD26" s="14"/>
      <c r="AE26" s="14"/>
      <c r="AF26" s="62"/>
      <c r="AG26" s="54"/>
      <c r="AH26" s="44"/>
      <c r="BJ26" s="40"/>
      <c r="BK26" s="396"/>
      <c r="BL26" s="384"/>
      <c r="BN26" s="378"/>
      <c r="BO26" s="373" t="s">
        <v>42</v>
      </c>
      <c r="BP26" s="7"/>
      <c r="BQ26" s="7"/>
      <c r="BR26" s="7"/>
      <c r="BS26" s="7"/>
      <c r="BT26" s="7"/>
      <c r="BU26" s="7"/>
      <c r="BV26" s="7"/>
      <c r="BW26" s="7"/>
      <c r="BX26" s="7"/>
      <c r="BY26" s="7"/>
      <c r="BZ26" s="7"/>
      <c r="CA26" s="7"/>
      <c r="CB26" s="7"/>
      <c r="CC26" s="380"/>
      <c r="CD26" s="375" t="s">
        <v>32</v>
      </c>
      <c r="CE26" s="7"/>
      <c r="CF26" s="7"/>
      <c r="CG26" s="7"/>
      <c r="CH26" s="7"/>
      <c r="CJ26" s="406"/>
      <c r="CL26" s="407"/>
      <c r="CM26" s="68"/>
      <c r="CN26" s="68"/>
      <c r="CO26" s="68"/>
      <c r="CP26" s="68"/>
    </row>
    <row r="27" ht="8.25" customHeight="1">
      <c r="A27" s="1"/>
      <c r="B27" s="60"/>
      <c r="C27" s="60"/>
      <c r="D27" s="1"/>
      <c r="E27" s="1"/>
      <c r="F27" s="40"/>
      <c r="G27" s="40"/>
      <c r="H27" s="40"/>
      <c r="I27" s="40"/>
      <c r="J27" s="40"/>
      <c r="K27" s="40"/>
      <c r="L27" s="40"/>
      <c r="M27" s="40"/>
      <c r="N27" s="40"/>
      <c r="O27" s="40"/>
      <c r="P27" s="40"/>
      <c r="Q27" s="40"/>
      <c r="R27" s="40"/>
      <c r="S27" s="40"/>
      <c r="T27" s="78"/>
      <c r="U27" s="78"/>
      <c r="V27" s="78"/>
      <c r="W27" s="78"/>
      <c r="X27" s="78"/>
      <c r="Y27" s="78"/>
      <c r="Z27" s="83"/>
      <c r="AA27" s="83"/>
      <c r="AB27" s="83"/>
      <c r="AC27" s="83"/>
      <c r="AD27" s="83"/>
      <c r="AE27" s="83"/>
      <c r="AF27" s="83"/>
      <c r="AG27" s="54"/>
      <c r="AH27" s="44"/>
      <c r="BJ27" s="40"/>
      <c r="BK27" s="396"/>
      <c r="BL27" s="14"/>
      <c r="BM27" s="14"/>
      <c r="BN27" s="378"/>
      <c r="BO27" s="14"/>
      <c r="BP27" s="14"/>
      <c r="BQ27" s="14"/>
      <c r="BR27" s="14"/>
      <c r="BS27" s="14"/>
      <c r="BT27" s="14"/>
      <c r="BU27" s="14"/>
      <c r="BV27" s="14"/>
      <c r="BW27" s="14"/>
      <c r="BX27" s="14"/>
      <c r="BY27" s="14"/>
      <c r="BZ27" s="14"/>
      <c r="CA27" s="14"/>
      <c r="CB27" s="14"/>
      <c r="CC27" s="380"/>
      <c r="CJ27" s="14"/>
      <c r="CK27" s="14"/>
      <c r="CL27" s="407"/>
    </row>
    <row r="28" ht="8.25" customHeight="1">
      <c r="A28" s="1"/>
      <c r="B28" s="29"/>
      <c r="D28" s="1"/>
      <c r="E28" s="388" t="s">
        <v>43</v>
      </c>
      <c r="F28" s="7"/>
      <c r="G28" s="7"/>
      <c r="H28" s="7"/>
      <c r="I28" s="7"/>
      <c r="J28" s="7"/>
      <c r="K28" s="7"/>
      <c r="L28" s="389"/>
      <c r="M28" s="7"/>
      <c r="N28" s="7"/>
      <c r="O28" s="7"/>
      <c r="P28" s="7"/>
      <c r="Q28" s="7"/>
      <c r="R28" s="32"/>
      <c r="S28" s="46"/>
      <c r="T28" s="408" t="s">
        <v>44</v>
      </c>
      <c r="U28" s="7"/>
      <c r="V28" s="7"/>
      <c r="W28" s="7"/>
      <c r="X28" s="7"/>
      <c r="Y28" s="7"/>
      <c r="Z28" s="411"/>
      <c r="AA28" s="7"/>
      <c r="AB28" s="7"/>
      <c r="AC28" s="411" t="s">
        <v>21</v>
      </c>
      <c r="AD28" s="411"/>
      <c r="AE28" s="7"/>
      <c r="AF28" s="32"/>
      <c r="AG28" s="38"/>
      <c r="AH28" s="44"/>
      <c r="BJ28" s="40"/>
      <c r="BK28" s="396"/>
      <c r="BL28" s="384"/>
      <c r="BN28" s="378"/>
      <c r="BO28" s="373" t="s">
        <v>45</v>
      </c>
      <c r="BP28" s="7"/>
      <c r="BQ28" s="7"/>
      <c r="BR28" s="7"/>
      <c r="BS28" s="7"/>
      <c r="BT28" s="7"/>
      <c r="BU28" s="7"/>
      <c r="BV28" s="7"/>
      <c r="BW28" s="7"/>
      <c r="BX28" s="7"/>
      <c r="BY28" s="7"/>
      <c r="BZ28" s="7"/>
      <c r="CA28" s="7"/>
      <c r="CB28" s="7"/>
      <c r="CC28" s="380"/>
      <c r="CD28" s="375" t="s">
        <v>46</v>
      </c>
      <c r="CE28" s="7"/>
      <c r="CF28" s="7"/>
      <c r="CG28" s="7"/>
      <c r="CH28" s="7"/>
      <c r="CJ28" s="406"/>
      <c r="CL28" s="407"/>
      <c r="CM28" s="68"/>
      <c r="CN28" s="69"/>
      <c r="CO28" s="69"/>
      <c r="CP28" s="68"/>
    </row>
    <row r="29" ht="8.25" customHeight="1">
      <c r="A29" s="1"/>
      <c r="D29" s="1"/>
      <c r="E29" s="44"/>
      <c r="R29" s="45"/>
      <c r="S29" s="46"/>
      <c r="T29" s="44"/>
      <c r="AF29" s="45"/>
      <c r="AG29" s="38"/>
      <c r="AH29" s="44"/>
      <c r="BJ29" s="40"/>
      <c r="BK29" s="396"/>
      <c r="BL29" s="14"/>
      <c r="BM29" s="14"/>
      <c r="BN29" s="378"/>
      <c r="BO29" s="14"/>
      <c r="BP29" s="14"/>
      <c r="BQ29" s="14"/>
      <c r="BR29" s="14"/>
      <c r="BS29" s="14"/>
      <c r="BT29" s="14"/>
      <c r="BU29" s="14"/>
      <c r="BV29" s="14"/>
      <c r="BW29" s="14"/>
      <c r="BX29" s="14"/>
      <c r="BY29" s="14"/>
      <c r="BZ29" s="14"/>
      <c r="CA29" s="14"/>
      <c r="CB29" s="14"/>
      <c r="CC29" s="380"/>
      <c r="CJ29" s="14"/>
      <c r="CK29" s="14"/>
      <c r="CL29" s="407"/>
    </row>
    <row r="30" ht="8.25" customHeight="1">
      <c r="A30" s="1"/>
      <c r="B30" s="48"/>
      <c r="D30" s="1"/>
      <c r="E30" s="44"/>
      <c r="R30" s="45"/>
      <c r="S30" s="46"/>
      <c r="T30" s="44"/>
      <c r="AF30" s="45"/>
      <c r="AG30" s="38"/>
      <c r="AH30" s="44"/>
      <c r="BJ30" s="40"/>
      <c r="BK30" s="396"/>
      <c r="BL30" s="384"/>
      <c r="BN30" s="378"/>
      <c r="BO30" s="373" t="s">
        <v>47</v>
      </c>
      <c r="BP30" s="7"/>
      <c r="BQ30" s="7"/>
      <c r="BR30" s="7"/>
      <c r="BS30" s="7"/>
      <c r="BT30" s="7"/>
      <c r="BU30" s="7"/>
      <c r="BV30" s="7"/>
      <c r="BW30" s="7"/>
      <c r="BX30" s="7"/>
      <c r="BY30" s="7"/>
      <c r="BZ30" s="7"/>
      <c r="CA30" s="7"/>
      <c r="CB30" s="7"/>
      <c r="CC30" s="380"/>
      <c r="CD30" s="375" t="s">
        <v>46</v>
      </c>
      <c r="CE30" s="7"/>
      <c r="CF30" s="7"/>
      <c r="CG30" s="7"/>
      <c r="CH30" s="7"/>
      <c r="CJ30" s="406"/>
      <c r="CL30" s="407"/>
      <c r="CM30" s="68"/>
      <c r="CN30" s="69"/>
      <c r="CO30" s="69"/>
      <c r="CP30" s="68"/>
    </row>
    <row r="31" ht="8.25" customHeight="1">
      <c r="A31" s="1"/>
      <c r="B31" s="14"/>
      <c r="C31" s="14"/>
      <c r="D31" s="1"/>
      <c r="E31" s="44"/>
      <c r="R31" s="45"/>
      <c r="S31" s="46"/>
      <c r="T31" s="44"/>
      <c r="AF31" s="45"/>
      <c r="AG31" s="38"/>
      <c r="AH31" s="44"/>
      <c r="BJ31" s="40"/>
      <c r="BK31" s="396"/>
      <c r="BL31" s="14"/>
      <c r="BM31" s="14"/>
      <c r="BN31" s="378"/>
      <c r="BO31" s="14"/>
      <c r="BP31" s="14"/>
      <c r="BQ31" s="14"/>
      <c r="BR31" s="14"/>
      <c r="BS31" s="14"/>
      <c r="BT31" s="14"/>
      <c r="BU31" s="14"/>
      <c r="BV31" s="14"/>
      <c r="BW31" s="14"/>
      <c r="BX31" s="14"/>
      <c r="BY31" s="14"/>
      <c r="BZ31" s="14"/>
      <c r="CA31" s="14"/>
      <c r="CB31" s="14"/>
      <c r="CC31" s="380"/>
      <c r="CJ31" s="14"/>
      <c r="CK31" s="14"/>
      <c r="CL31" s="407"/>
    </row>
    <row r="32" ht="8.25" customHeight="1">
      <c r="A32" s="1"/>
      <c r="B32" s="89"/>
      <c r="C32" s="89"/>
      <c r="D32" s="1"/>
      <c r="E32" s="61"/>
      <c r="F32" s="14"/>
      <c r="G32" s="14"/>
      <c r="H32" s="14"/>
      <c r="I32" s="14"/>
      <c r="J32" s="14"/>
      <c r="K32" s="14"/>
      <c r="L32" s="14"/>
      <c r="M32" s="14"/>
      <c r="N32" s="14"/>
      <c r="O32" s="14"/>
      <c r="P32" s="14"/>
      <c r="Q32" s="14"/>
      <c r="R32" s="62"/>
      <c r="S32" s="46"/>
      <c r="T32" s="61"/>
      <c r="U32" s="14"/>
      <c r="V32" s="14"/>
      <c r="W32" s="14"/>
      <c r="X32" s="14"/>
      <c r="Y32" s="14"/>
      <c r="Z32" s="14"/>
      <c r="AA32" s="14"/>
      <c r="AB32" s="14"/>
      <c r="AC32" s="14"/>
      <c r="AD32" s="14"/>
      <c r="AE32" s="14"/>
      <c r="AF32" s="62"/>
      <c r="AG32" s="38"/>
      <c r="AH32" s="44"/>
      <c r="BJ32" s="40"/>
      <c r="BK32" s="396"/>
      <c r="BL32" s="384"/>
      <c r="BN32" s="378"/>
      <c r="BO32" s="373" t="s">
        <v>48</v>
      </c>
      <c r="BP32" s="7"/>
      <c r="BQ32" s="7"/>
      <c r="BR32" s="7"/>
      <c r="BS32" s="7"/>
      <c r="BT32" s="7"/>
      <c r="BU32" s="7"/>
      <c r="BV32" s="7"/>
      <c r="BW32" s="7"/>
      <c r="BX32" s="7"/>
      <c r="BY32" s="7"/>
      <c r="BZ32" s="7"/>
      <c r="CA32" s="7"/>
      <c r="CB32" s="7"/>
      <c r="CC32" s="380"/>
      <c r="CD32" s="375" t="s">
        <v>28</v>
      </c>
      <c r="CE32" s="7"/>
      <c r="CF32" s="7"/>
      <c r="CG32" s="7"/>
      <c r="CH32" s="7"/>
      <c r="CJ32" s="406"/>
      <c r="CL32" s="407"/>
      <c r="CM32" s="77" t="s">
        <v>35</v>
      </c>
      <c r="CN32" s="69"/>
      <c r="CO32" s="69"/>
      <c r="CP32" s="68"/>
    </row>
    <row r="33" ht="8.25" customHeight="1">
      <c r="A33" s="1"/>
      <c r="B33" s="89"/>
      <c r="C33" s="89"/>
      <c r="D33" s="1"/>
      <c r="E33" s="1"/>
      <c r="F33" s="40"/>
      <c r="G33" s="40"/>
      <c r="H33" s="40"/>
      <c r="I33" s="40"/>
      <c r="J33" s="40"/>
      <c r="K33" s="40"/>
      <c r="L33" s="40"/>
      <c r="M33" s="40"/>
      <c r="N33" s="40"/>
      <c r="O33" s="40"/>
      <c r="P33" s="40"/>
      <c r="Q33" s="40"/>
      <c r="R33" s="40"/>
      <c r="S33" s="40"/>
      <c r="T33" s="78"/>
      <c r="U33" s="78"/>
      <c r="V33" s="78"/>
      <c r="W33" s="78"/>
      <c r="X33" s="78"/>
      <c r="Y33" s="78"/>
      <c r="Z33" s="27"/>
      <c r="AA33" s="27"/>
      <c r="AB33" s="27"/>
      <c r="AC33" s="27"/>
      <c r="AD33" s="27"/>
      <c r="AE33" s="27"/>
      <c r="AF33" s="27"/>
      <c r="AG33" s="54"/>
      <c r="AH33" s="44"/>
      <c r="BJ33" s="40"/>
      <c r="BK33" s="396"/>
      <c r="BL33" s="14"/>
      <c r="BM33" s="14"/>
      <c r="BN33" s="378"/>
      <c r="BO33" s="14"/>
      <c r="BP33" s="14"/>
      <c r="BQ33" s="14"/>
      <c r="BR33" s="14"/>
      <c r="BS33" s="14"/>
      <c r="BT33" s="14"/>
      <c r="BU33" s="14"/>
      <c r="BV33" s="14"/>
      <c r="BW33" s="14"/>
      <c r="BX33" s="14"/>
      <c r="BY33" s="14"/>
      <c r="BZ33" s="14"/>
      <c r="CA33" s="14"/>
      <c r="CB33" s="14"/>
      <c r="CC33" s="380"/>
      <c r="CJ33" s="14"/>
      <c r="CK33" s="14"/>
      <c r="CL33" s="407"/>
    </row>
    <row r="34" ht="8.25" customHeight="1">
      <c r="A34" s="1"/>
      <c r="B34" s="89"/>
      <c r="C34" s="89"/>
      <c r="D34" s="1"/>
      <c r="E34" s="412" t="s">
        <v>49</v>
      </c>
      <c r="F34" s="7"/>
      <c r="G34" s="7"/>
      <c r="H34" s="7"/>
      <c r="I34" s="7"/>
      <c r="J34" s="7"/>
      <c r="K34" s="7"/>
      <c r="L34" s="7"/>
      <c r="M34" s="7"/>
      <c r="N34" s="32"/>
      <c r="O34" s="413" t="s">
        <v>50</v>
      </c>
      <c r="P34" s="7"/>
      <c r="Q34" s="7"/>
      <c r="R34" s="7"/>
      <c r="S34" s="7"/>
      <c r="T34" s="7"/>
      <c r="U34" s="7"/>
      <c r="V34" s="7"/>
      <c r="W34" s="32"/>
      <c r="X34" s="413" t="s">
        <v>51</v>
      </c>
      <c r="Y34" s="7"/>
      <c r="Z34" s="7"/>
      <c r="AA34" s="7"/>
      <c r="AB34" s="7"/>
      <c r="AC34" s="7"/>
      <c r="AD34" s="7"/>
      <c r="AE34" s="7"/>
      <c r="AF34" s="32"/>
      <c r="AG34" s="54"/>
      <c r="AH34" s="44"/>
      <c r="BJ34" s="40"/>
      <c r="BK34" s="396"/>
      <c r="BL34" s="384"/>
      <c r="BN34" s="378"/>
      <c r="BO34" s="373" t="s">
        <v>52</v>
      </c>
      <c r="BP34" s="7"/>
      <c r="BQ34" s="7"/>
      <c r="BR34" s="7"/>
      <c r="BS34" s="7"/>
      <c r="BT34" s="7"/>
      <c r="BU34" s="7"/>
      <c r="BV34" s="7"/>
      <c r="BW34" s="7"/>
      <c r="BX34" s="7"/>
      <c r="BY34" s="7"/>
      <c r="BZ34" s="7"/>
      <c r="CA34" s="7"/>
      <c r="CB34" s="7"/>
      <c r="CC34" s="380"/>
      <c r="CD34" s="375" t="s">
        <v>28</v>
      </c>
      <c r="CE34" s="7"/>
      <c r="CF34" s="7"/>
      <c r="CG34" s="7"/>
      <c r="CH34" s="7"/>
      <c r="CJ34" s="406"/>
      <c r="CL34" s="407"/>
      <c r="CM34" s="77" t="s">
        <v>35</v>
      </c>
      <c r="CN34" s="69"/>
      <c r="CO34" s="69"/>
      <c r="CP34" s="68"/>
    </row>
    <row r="35" ht="8.25" customHeight="1">
      <c r="A35" s="1"/>
      <c r="B35" s="89"/>
      <c r="C35" s="89"/>
      <c r="D35" s="1"/>
      <c r="E35" s="44"/>
      <c r="N35" s="45"/>
      <c r="O35" s="44"/>
      <c r="W35" s="45"/>
      <c r="X35" s="44"/>
      <c r="AF35" s="45"/>
      <c r="AG35" s="54"/>
      <c r="AH35" s="44"/>
      <c r="BJ35" s="40"/>
      <c r="BK35" s="396"/>
      <c r="BL35" s="14"/>
      <c r="BM35" s="14"/>
      <c r="BN35" s="378"/>
      <c r="BO35" s="14"/>
      <c r="BP35" s="14"/>
      <c r="BQ35" s="14"/>
      <c r="BR35" s="14"/>
      <c r="BS35" s="14"/>
      <c r="BT35" s="14"/>
      <c r="BU35" s="14"/>
      <c r="BV35" s="14"/>
      <c r="BW35" s="14"/>
      <c r="BX35" s="14"/>
      <c r="BY35" s="14"/>
      <c r="BZ35" s="14"/>
      <c r="CA35" s="14"/>
      <c r="CB35" s="14"/>
      <c r="CC35" s="380"/>
      <c r="CJ35" s="14"/>
      <c r="CK35" s="14"/>
      <c r="CL35" s="407"/>
    </row>
    <row r="36" ht="8.25" customHeight="1">
      <c r="A36" s="1"/>
      <c r="B36" s="89"/>
      <c r="C36" s="89"/>
      <c r="D36" s="1"/>
      <c r="E36" s="414" t="str">
        <f>L10</f>
        <v/>
      </c>
      <c r="N36" s="45"/>
      <c r="O36" s="415"/>
      <c r="T36" s="416"/>
      <c r="W36" s="45"/>
      <c r="X36" s="417"/>
      <c r="AC36" s="416"/>
      <c r="AF36" s="45"/>
      <c r="AG36" s="38"/>
      <c r="AH36" s="44"/>
      <c r="BJ36" s="40"/>
      <c r="BK36" s="396"/>
      <c r="BL36" s="384"/>
      <c r="BN36" s="378"/>
      <c r="BO36" s="373" t="s">
        <v>53</v>
      </c>
      <c r="BP36" s="7"/>
      <c r="BQ36" s="7"/>
      <c r="BR36" s="7"/>
      <c r="BS36" s="7"/>
      <c r="BT36" s="7"/>
      <c r="BU36" s="7"/>
      <c r="BV36" s="7"/>
      <c r="BW36" s="7"/>
      <c r="BX36" s="7"/>
      <c r="BY36" s="7"/>
      <c r="BZ36" s="7"/>
      <c r="CA36" s="7"/>
      <c r="CB36" s="7"/>
      <c r="CC36" s="380"/>
      <c r="CD36" s="375" t="s">
        <v>54</v>
      </c>
      <c r="CE36" s="7"/>
      <c r="CF36" s="7"/>
      <c r="CG36" s="7"/>
      <c r="CH36" s="7"/>
      <c r="CJ36" s="406"/>
      <c r="CL36" s="407"/>
      <c r="CM36" s="77" t="s">
        <v>35</v>
      </c>
      <c r="CN36" s="69"/>
      <c r="CO36" s="69"/>
      <c r="CP36" s="68"/>
    </row>
    <row r="37" ht="8.25" customHeight="1">
      <c r="A37" s="1"/>
      <c r="B37" s="89"/>
      <c r="C37" s="89"/>
      <c r="D37" s="1"/>
      <c r="E37" s="44"/>
      <c r="N37" s="45"/>
      <c r="O37" s="44"/>
      <c r="W37" s="45"/>
      <c r="AF37" s="45"/>
      <c r="AG37" s="38"/>
      <c r="AH37" s="44"/>
      <c r="BJ37" s="40"/>
      <c r="BK37" s="396"/>
      <c r="BL37" s="14"/>
      <c r="BM37" s="14"/>
      <c r="BN37" s="378"/>
      <c r="BO37" s="14"/>
      <c r="BP37" s="14"/>
      <c r="BQ37" s="14"/>
      <c r="BR37" s="14"/>
      <c r="BS37" s="14"/>
      <c r="BT37" s="14"/>
      <c r="BU37" s="14"/>
      <c r="BV37" s="14"/>
      <c r="BW37" s="14"/>
      <c r="BX37" s="14"/>
      <c r="BY37" s="14"/>
      <c r="BZ37" s="14"/>
      <c r="CA37" s="14"/>
      <c r="CB37" s="14"/>
      <c r="CC37" s="380"/>
      <c r="CJ37" s="14"/>
      <c r="CK37" s="14"/>
      <c r="CL37" s="407"/>
    </row>
    <row r="38" ht="8.25" customHeight="1">
      <c r="A38" s="1"/>
      <c r="B38" s="89"/>
      <c r="C38" s="89"/>
      <c r="D38" s="1"/>
      <c r="E38" s="44"/>
      <c r="N38" s="45"/>
      <c r="O38" s="44"/>
      <c r="W38" s="45"/>
      <c r="AF38" s="45"/>
      <c r="AG38" s="38"/>
      <c r="AH38" s="44"/>
      <c r="BJ38" s="40"/>
      <c r="BK38" s="396"/>
      <c r="BL38" s="384"/>
      <c r="BN38" s="378"/>
      <c r="BO38" s="373" t="s">
        <v>55</v>
      </c>
      <c r="BP38" s="7"/>
      <c r="BQ38" s="7"/>
      <c r="BR38" s="7"/>
      <c r="BS38" s="7"/>
      <c r="BT38" s="7"/>
      <c r="BU38" s="7"/>
      <c r="BV38" s="7"/>
      <c r="BW38" s="7"/>
      <c r="BX38" s="7"/>
      <c r="BY38" s="7"/>
      <c r="BZ38" s="7"/>
      <c r="CA38" s="7"/>
      <c r="CB38" s="7"/>
      <c r="CC38" s="380"/>
      <c r="CD38" s="375" t="s">
        <v>54</v>
      </c>
      <c r="CE38" s="7"/>
      <c r="CF38" s="7"/>
      <c r="CG38" s="7"/>
      <c r="CH38" s="7"/>
      <c r="CJ38" s="406"/>
      <c r="CL38" s="407"/>
      <c r="CM38" s="77" t="s">
        <v>35</v>
      </c>
      <c r="CN38" s="69"/>
      <c r="CO38" s="69"/>
      <c r="CP38" s="68"/>
    </row>
    <row r="39" ht="8.25" customHeight="1">
      <c r="A39" s="1"/>
      <c r="B39" s="89"/>
      <c r="C39" s="89"/>
      <c r="D39" s="1"/>
      <c r="E39" s="61"/>
      <c r="F39" s="14"/>
      <c r="G39" s="14"/>
      <c r="H39" s="14"/>
      <c r="I39" s="14"/>
      <c r="J39" s="14"/>
      <c r="K39" s="14"/>
      <c r="L39" s="14"/>
      <c r="M39" s="14"/>
      <c r="N39" s="62"/>
      <c r="O39" s="61"/>
      <c r="P39" s="14"/>
      <c r="Q39" s="14"/>
      <c r="R39" s="14"/>
      <c r="S39" s="14"/>
      <c r="T39" s="14"/>
      <c r="U39" s="14"/>
      <c r="V39" s="14"/>
      <c r="W39" s="62"/>
      <c r="X39" s="14"/>
      <c r="Y39" s="14"/>
      <c r="Z39" s="14"/>
      <c r="AA39" s="14"/>
      <c r="AB39" s="14"/>
      <c r="AC39" s="14"/>
      <c r="AD39" s="14"/>
      <c r="AE39" s="14"/>
      <c r="AF39" s="62"/>
      <c r="AG39" s="38"/>
      <c r="AH39" s="44"/>
      <c r="BJ39" s="40"/>
      <c r="BK39" s="396"/>
      <c r="BL39" s="14"/>
      <c r="BM39" s="14"/>
      <c r="BN39" s="378"/>
      <c r="BO39" s="14"/>
      <c r="BP39" s="14"/>
      <c r="BQ39" s="14"/>
      <c r="BR39" s="14"/>
      <c r="BS39" s="14"/>
      <c r="BT39" s="14"/>
      <c r="BU39" s="14"/>
      <c r="BV39" s="14"/>
      <c r="BW39" s="14"/>
      <c r="BX39" s="14"/>
      <c r="BY39" s="14"/>
      <c r="BZ39" s="14"/>
      <c r="CA39" s="14"/>
      <c r="CB39" s="14"/>
      <c r="CC39" s="380"/>
      <c r="CJ39" s="14"/>
      <c r="CK39" s="14"/>
      <c r="CL39" s="407"/>
    </row>
    <row r="40" ht="8.25" customHeight="1">
      <c r="A40" s="1"/>
      <c r="B40" s="89"/>
      <c r="C40" s="89"/>
      <c r="D40" s="1"/>
      <c r="E40" s="1"/>
      <c r="F40" s="83"/>
      <c r="G40" s="83"/>
      <c r="H40" s="83"/>
      <c r="I40" s="83"/>
      <c r="J40" s="83"/>
      <c r="K40" s="83"/>
      <c r="L40" s="83"/>
      <c r="M40" s="83"/>
      <c r="N40" s="83"/>
      <c r="O40" s="26"/>
      <c r="P40" s="26"/>
      <c r="Q40" s="26"/>
      <c r="R40" s="26"/>
      <c r="S40" s="26"/>
      <c r="T40" s="96"/>
      <c r="U40" s="96"/>
      <c r="V40" s="96"/>
      <c r="W40" s="96"/>
      <c r="X40" s="96"/>
      <c r="Y40" s="96"/>
      <c r="Z40" s="26"/>
      <c r="AA40" s="26"/>
      <c r="AB40" s="26"/>
      <c r="AC40" s="26"/>
      <c r="AD40" s="26"/>
      <c r="AE40" s="26"/>
      <c r="AF40" s="26"/>
      <c r="AG40" s="54"/>
      <c r="AH40" s="44"/>
      <c r="BJ40" s="40"/>
      <c r="BK40" s="396"/>
      <c r="BL40" s="418"/>
      <c r="BN40" s="378"/>
      <c r="BO40" s="373" t="s">
        <v>56</v>
      </c>
      <c r="BP40" s="7"/>
      <c r="BQ40" s="7"/>
      <c r="BR40" s="7"/>
      <c r="BS40" s="7"/>
      <c r="BT40" s="7"/>
      <c r="BU40" s="7"/>
      <c r="BV40" s="7"/>
      <c r="BW40" s="7"/>
      <c r="BX40" s="7"/>
      <c r="BY40" s="7"/>
      <c r="BZ40" s="7"/>
      <c r="CA40" s="7"/>
      <c r="CB40" s="7"/>
      <c r="CC40" s="380"/>
      <c r="CD40" s="375" t="s">
        <v>57</v>
      </c>
      <c r="CE40" s="7"/>
      <c r="CF40" s="7"/>
      <c r="CG40" s="7"/>
      <c r="CH40" s="7"/>
      <c r="CJ40" s="406"/>
      <c r="CL40" s="407"/>
      <c r="CM40" s="77" t="s">
        <v>35</v>
      </c>
      <c r="CN40" s="69"/>
      <c r="CO40" s="69"/>
      <c r="CP40" s="68"/>
    </row>
    <row r="41" ht="8.25" customHeight="1">
      <c r="A41" s="1"/>
      <c r="B41" s="89"/>
      <c r="C41" s="89"/>
      <c r="D41" s="1"/>
      <c r="E41" s="419" t="s">
        <v>58</v>
      </c>
      <c r="F41" s="7"/>
      <c r="G41" s="7"/>
      <c r="H41" s="7"/>
      <c r="I41" s="7"/>
      <c r="J41" s="7"/>
      <c r="K41" s="7"/>
      <c r="L41" s="7"/>
      <c r="M41" s="7"/>
      <c r="N41" s="7"/>
      <c r="O41" s="7"/>
      <c r="P41" s="7"/>
      <c r="Q41" s="7"/>
      <c r="R41" s="7"/>
      <c r="S41" s="419" t="s">
        <v>59</v>
      </c>
      <c r="T41" s="7"/>
      <c r="U41" s="7"/>
      <c r="V41" s="7"/>
      <c r="W41" s="7"/>
      <c r="X41" s="7"/>
      <c r="Y41" s="7"/>
      <c r="Z41" s="7"/>
      <c r="AA41" s="7"/>
      <c r="AB41" s="7"/>
      <c r="AC41" s="7"/>
      <c r="AD41" s="7"/>
      <c r="AE41" s="7"/>
      <c r="AF41" s="7"/>
      <c r="AG41" s="38"/>
      <c r="AH41" s="44"/>
      <c r="BJ41" s="40"/>
      <c r="BK41" s="396"/>
      <c r="BL41" s="14"/>
      <c r="BM41" s="14"/>
      <c r="BN41" s="378"/>
      <c r="BO41" s="14"/>
      <c r="BP41" s="14"/>
      <c r="BQ41" s="14"/>
      <c r="BR41" s="14"/>
      <c r="BS41" s="14"/>
      <c r="BT41" s="14"/>
      <c r="BU41" s="14"/>
      <c r="BV41" s="14"/>
      <c r="BW41" s="14"/>
      <c r="BX41" s="14"/>
      <c r="BY41" s="14"/>
      <c r="BZ41" s="14"/>
      <c r="CA41" s="14"/>
      <c r="CB41" s="14"/>
      <c r="CC41" s="380"/>
      <c r="CJ41" s="14"/>
      <c r="CK41" s="14"/>
      <c r="CL41" s="407"/>
    </row>
    <row r="42" ht="8.25" customHeight="1">
      <c r="A42" s="1"/>
      <c r="B42" s="29"/>
      <c r="D42" s="1"/>
      <c r="E42" s="44"/>
      <c r="S42" s="44"/>
      <c r="AG42" s="38"/>
      <c r="AH42" s="44"/>
      <c r="BJ42" s="40"/>
      <c r="BK42" s="396"/>
      <c r="BL42" s="418"/>
      <c r="BN42" s="378"/>
      <c r="BO42" s="373" t="s">
        <v>60</v>
      </c>
      <c r="BP42" s="7"/>
      <c r="BQ42" s="7"/>
      <c r="BR42" s="7"/>
      <c r="BS42" s="7"/>
      <c r="BT42" s="7"/>
      <c r="BU42" s="7"/>
      <c r="BV42" s="7"/>
      <c r="BW42" s="7"/>
      <c r="BX42" s="7"/>
      <c r="BY42" s="7"/>
      <c r="BZ42" s="7"/>
      <c r="CA42" s="7"/>
      <c r="CB42" s="7"/>
      <c r="CC42" s="380"/>
      <c r="CD42" s="375" t="s">
        <v>54</v>
      </c>
      <c r="CE42" s="7"/>
      <c r="CF42" s="7"/>
      <c r="CG42" s="7"/>
      <c r="CH42" s="7"/>
      <c r="CJ42" s="406"/>
      <c r="CL42" s="407"/>
      <c r="CM42" s="77" t="s">
        <v>35</v>
      </c>
      <c r="CN42" s="69"/>
      <c r="CO42" s="69"/>
      <c r="CP42" s="77" t="s">
        <v>61</v>
      </c>
    </row>
    <row r="43" ht="8.25" customHeight="1">
      <c r="A43" s="1"/>
      <c r="D43" s="1"/>
      <c r="E43" s="414"/>
      <c r="S43" s="414"/>
      <c r="AG43" s="38"/>
      <c r="AH43" s="44"/>
      <c r="BJ43" s="40"/>
      <c r="BK43" s="396"/>
      <c r="BL43" s="14"/>
      <c r="BM43" s="14"/>
      <c r="BN43" s="378"/>
      <c r="BO43" s="14"/>
      <c r="BP43" s="14"/>
      <c r="BQ43" s="14"/>
      <c r="BR43" s="14"/>
      <c r="BS43" s="14"/>
      <c r="BT43" s="14"/>
      <c r="BU43" s="14"/>
      <c r="BV43" s="14"/>
      <c r="BW43" s="14"/>
      <c r="BX43" s="14"/>
      <c r="BY43" s="14"/>
      <c r="BZ43" s="14"/>
      <c r="CA43" s="14"/>
      <c r="CB43" s="14"/>
      <c r="CC43" s="380"/>
      <c r="CJ43" s="14"/>
      <c r="CK43" s="14"/>
      <c r="CL43" s="407"/>
    </row>
    <row r="44" ht="8.25" customHeight="1">
      <c r="A44" s="1"/>
      <c r="B44" s="29"/>
      <c r="D44" s="1"/>
      <c r="E44" s="44"/>
      <c r="S44" s="44"/>
      <c r="AG44" s="38"/>
      <c r="AH44" s="44"/>
      <c r="BJ44" s="40"/>
      <c r="BK44" s="396"/>
      <c r="BL44" s="418"/>
      <c r="BN44" s="378"/>
      <c r="BO44" s="420" t="s">
        <v>62</v>
      </c>
      <c r="BP44" s="7"/>
      <c r="BQ44" s="7"/>
      <c r="BR44" s="7"/>
      <c r="BS44" s="7"/>
      <c r="BT44" s="7"/>
      <c r="BU44" s="7"/>
      <c r="BV44" s="7"/>
      <c r="BW44" s="7"/>
      <c r="BX44" s="7"/>
      <c r="BY44" s="7"/>
      <c r="BZ44" s="7"/>
      <c r="CA44" s="7"/>
      <c r="CB44" s="7"/>
      <c r="CC44" s="380"/>
      <c r="CD44" s="375" t="s">
        <v>54</v>
      </c>
      <c r="CE44" s="7"/>
      <c r="CF44" s="7"/>
      <c r="CG44" s="7"/>
      <c r="CH44" s="7"/>
      <c r="CJ44" s="406"/>
      <c r="CL44" s="407"/>
      <c r="CM44" s="77" t="s">
        <v>35</v>
      </c>
      <c r="CN44" s="69"/>
      <c r="CO44" s="69"/>
      <c r="CP44" s="77" t="s">
        <v>61</v>
      </c>
    </row>
    <row r="45" ht="8.25" customHeight="1">
      <c r="A45" s="1"/>
      <c r="D45" s="1"/>
      <c r="E45" s="44"/>
      <c r="S45" s="44"/>
      <c r="AG45" s="38"/>
      <c r="AH45" s="44"/>
      <c r="BJ45" s="40"/>
      <c r="BK45" s="396"/>
      <c r="BL45" s="14"/>
      <c r="BM45" s="14"/>
      <c r="BN45" s="378"/>
      <c r="BO45" s="14"/>
      <c r="BP45" s="14"/>
      <c r="BQ45" s="14"/>
      <c r="BR45" s="14"/>
      <c r="BS45" s="14"/>
      <c r="BT45" s="14"/>
      <c r="BU45" s="14"/>
      <c r="BV45" s="14"/>
      <c r="BW45" s="14"/>
      <c r="BX45" s="14"/>
      <c r="BY45" s="14"/>
      <c r="BZ45" s="14"/>
      <c r="CA45" s="14"/>
      <c r="CB45" s="14"/>
      <c r="CC45" s="380"/>
      <c r="CJ45" s="14"/>
      <c r="CK45" s="14"/>
      <c r="CL45" s="407"/>
    </row>
    <row r="46" ht="8.25" customHeight="1">
      <c r="A46" s="1"/>
      <c r="B46" s="1"/>
      <c r="C46" s="1"/>
      <c r="D46" s="1"/>
      <c r="E46" s="61"/>
      <c r="F46" s="14"/>
      <c r="G46" s="14"/>
      <c r="H46" s="14"/>
      <c r="I46" s="14"/>
      <c r="J46" s="14"/>
      <c r="K46" s="14"/>
      <c r="L46" s="14"/>
      <c r="M46" s="14"/>
      <c r="N46" s="14"/>
      <c r="O46" s="14"/>
      <c r="P46" s="14"/>
      <c r="Q46" s="14"/>
      <c r="R46" s="14"/>
      <c r="S46" s="61"/>
      <c r="T46" s="14"/>
      <c r="U46" s="14"/>
      <c r="V46" s="14"/>
      <c r="W46" s="14"/>
      <c r="X46" s="14"/>
      <c r="Y46" s="14"/>
      <c r="Z46" s="14"/>
      <c r="AA46" s="14"/>
      <c r="AB46" s="14"/>
      <c r="AC46" s="14"/>
      <c r="AD46" s="14"/>
      <c r="AE46" s="14"/>
      <c r="AF46" s="14"/>
      <c r="AG46" s="38"/>
      <c r="AH46" s="44"/>
      <c r="BJ46" s="40"/>
      <c r="BK46" s="396"/>
      <c r="BL46" s="418"/>
      <c r="BN46" s="378"/>
      <c r="BO46" s="373" t="s">
        <v>63</v>
      </c>
      <c r="BP46" s="7"/>
      <c r="BQ46" s="7"/>
      <c r="BR46" s="7"/>
      <c r="BS46" s="7"/>
      <c r="BT46" s="7"/>
      <c r="BU46" s="7"/>
      <c r="BV46" s="7"/>
      <c r="BW46" s="7"/>
      <c r="BX46" s="7"/>
      <c r="BY46" s="7"/>
      <c r="BZ46" s="7"/>
      <c r="CA46" s="7"/>
      <c r="CB46" s="7"/>
      <c r="CC46" s="380"/>
      <c r="CD46" s="375" t="s">
        <v>28</v>
      </c>
      <c r="CE46" s="7"/>
      <c r="CF46" s="7"/>
      <c r="CG46" s="7"/>
      <c r="CH46" s="7"/>
      <c r="CJ46" s="406"/>
      <c r="CL46" s="407"/>
      <c r="CM46" s="77" t="s">
        <v>35</v>
      </c>
      <c r="CN46" s="69"/>
      <c r="CO46" s="69"/>
      <c r="CP46" s="77" t="s">
        <v>61</v>
      </c>
    </row>
    <row r="47" ht="8.25" customHeight="1">
      <c r="A47" s="1"/>
      <c r="B47" s="1"/>
      <c r="C47" s="1"/>
      <c r="D47" s="1"/>
      <c r="E47" s="1"/>
      <c r="F47" s="26"/>
      <c r="G47" s="26"/>
      <c r="H47" s="26"/>
      <c r="I47" s="26"/>
      <c r="J47" s="26"/>
      <c r="K47" s="26"/>
      <c r="L47" s="26"/>
      <c r="M47" s="26"/>
      <c r="N47" s="26"/>
      <c r="O47" s="26"/>
      <c r="P47" s="26"/>
      <c r="Q47" s="26"/>
      <c r="R47" s="27"/>
      <c r="S47" s="27"/>
      <c r="T47" s="27"/>
      <c r="U47" s="27"/>
      <c r="V47" s="27"/>
      <c r="W47" s="27"/>
      <c r="X47" s="27"/>
      <c r="Y47" s="27"/>
      <c r="Z47" s="27"/>
      <c r="AA47" s="27"/>
      <c r="AB47" s="27"/>
      <c r="AC47" s="27"/>
      <c r="AD47" s="27"/>
      <c r="AE47" s="27"/>
      <c r="AF47" s="27"/>
      <c r="AG47" s="54"/>
      <c r="AH47" s="44"/>
      <c r="BJ47" s="40"/>
      <c r="BK47" s="396"/>
      <c r="BL47" s="14"/>
      <c r="BM47" s="14"/>
      <c r="BN47" s="378"/>
      <c r="BO47" s="14"/>
      <c r="BP47" s="14"/>
      <c r="BQ47" s="14"/>
      <c r="BR47" s="14"/>
      <c r="BS47" s="14"/>
      <c r="BT47" s="14"/>
      <c r="BU47" s="14"/>
      <c r="BV47" s="14"/>
      <c r="BW47" s="14"/>
      <c r="BX47" s="14"/>
      <c r="BY47" s="14"/>
      <c r="BZ47" s="14"/>
      <c r="CA47" s="14"/>
      <c r="CB47" s="14"/>
      <c r="CC47" s="380"/>
      <c r="CJ47" s="14"/>
      <c r="CK47" s="14"/>
      <c r="CL47" s="407"/>
    </row>
    <row r="48" ht="8.25" customHeight="1">
      <c r="A48" s="1"/>
      <c r="B48" s="1"/>
      <c r="C48" s="1"/>
      <c r="D48" s="1"/>
      <c r="E48" s="421" t="s">
        <v>64</v>
      </c>
      <c r="F48" s="7"/>
      <c r="G48" s="7"/>
      <c r="H48" s="7"/>
      <c r="I48" s="7"/>
      <c r="J48" s="7"/>
      <c r="K48" s="7"/>
      <c r="L48" s="7"/>
      <c r="M48" s="7"/>
      <c r="N48" s="422"/>
      <c r="O48" s="422"/>
      <c r="P48" s="422"/>
      <c r="Q48" s="422"/>
      <c r="R48" s="423" t="s">
        <v>65</v>
      </c>
      <c r="S48" s="7"/>
      <c r="T48" s="7"/>
      <c r="U48" s="7"/>
      <c r="V48" s="7"/>
      <c r="W48" s="7"/>
      <c r="X48" s="7"/>
      <c r="Y48" s="7"/>
      <c r="Z48" s="423" t="s">
        <v>66</v>
      </c>
      <c r="AA48" s="7"/>
      <c r="AB48" s="7"/>
      <c r="AC48" s="7"/>
      <c r="AD48" s="7"/>
      <c r="AE48" s="7"/>
      <c r="AF48" s="32"/>
      <c r="AG48" s="54"/>
      <c r="AH48" s="44"/>
      <c r="BJ48" s="40"/>
      <c r="BK48" s="396"/>
      <c r="BL48" s="418"/>
      <c r="BN48" s="378"/>
      <c r="BO48" s="373" t="s">
        <v>67</v>
      </c>
      <c r="BP48" s="7"/>
      <c r="BQ48" s="7"/>
      <c r="BR48" s="7"/>
      <c r="BS48" s="7"/>
      <c r="BT48" s="7"/>
      <c r="BU48" s="7"/>
      <c r="BV48" s="7"/>
      <c r="BW48" s="7"/>
      <c r="BX48" s="7"/>
      <c r="BY48" s="7"/>
      <c r="BZ48" s="7"/>
      <c r="CA48" s="7"/>
      <c r="CB48" s="7"/>
      <c r="CC48" s="380"/>
      <c r="CD48" s="375" t="s">
        <v>32</v>
      </c>
      <c r="CE48" s="7"/>
      <c r="CF48" s="7"/>
      <c r="CG48" s="7"/>
      <c r="CH48" s="7"/>
      <c r="CJ48" s="406"/>
      <c r="CL48" s="407"/>
      <c r="CM48" s="77" t="s">
        <v>35</v>
      </c>
      <c r="CN48" s="69"/>
      <c r="CO48" s="69"/>
      <c r="CP48" s="68"/>
    </row>
    <row r="49" ht="8.25" customHeight="1">
      <c r="A49" s="1"/>
      <c r="B49" s="1"/>
      <c r="C49" s="1"/>
      <c r="D49" s="1"/>
      <c r="E49" s="44"/>
      <c r="N49" s="424"/>
      <c r="O49" s="424"/>
      <c r="P49" s="424"/>
      <c r="Q49" s="424"/>
      <c r="AF49" s="45"/>
      <c r="AG49" s="54"/>
      <c r="AH49" s="44"/>
      <c r="BJ49" s="40"/>
      <c r="BK49" s="396"/>
      <c r="BL49" s="14"/>
      <c r="BM49" s="14"/>
      <c r="BN49" s="378"/>
      <c r="BO49" s="14"/>
      <c r="BP49" s="14"/>
      <c r="BQ49" s="14"/>
      <c r="BR49" s="14"/>
      <c r="BS49" s="14"/>
      <c r="BT49" s="14"/>
      <c r="BU49" s="14"/>
      <c r="BV49" s="14"/>
      <c r="BW49" s="14"/>
      <c r="BX49" s="14"/>
      <c r="BY49" s="14"/>
      <c r="BZ49" s="14"/>
      <c r="CA49" s="14"/>
      <c r="CB49" s="14"/>
      <c r="CC49" s="380"/>
      <c r="CJ49" s="14"/>
      <c r="CK49" s="14"/>
      <c r="CL49" s="407"/>
    </row>
    <row r="50" ht="8.25" customHeight="1">
      <c r="A50" s="1"/>
      <c r="B50" s="1"/>
      <c r="C50" s="1"/>
      <c r="D50" s="1"/>
      <c r="E50" s="425" t="s">
        <v>68</v>
      </c>
      <c r="F50" s="7"/>
      <c r="G50" s="7"/>
      <c r="H50" s="7"/>
      <c r="I50" s="7"/>
      <c r="J50" s="7"/>
      <c r="K50" s="7"/>
      <c r="L50" s="7"/>
      <c r="M50" s="7"/>
      <c r="N50" s="426" t="str">
        <f>$E$36</f>
        <v/>
      </c>
      <c r="O50" s="7"/>
      <c r="P50" s="7"/>
      <c r="Q50" s="7"/>
      <c r="R50" s="427" t="s">
        <v>69</v>
      </c>
      <c r="S50" s="7"/>
      <c r="T50" s="7"/>
      <c r="U50" s="7"/>
      <c r="V50" s="426" t="str">
        <f>$S$43</f>
        <v/>
      </c>
      <c r="W50" s="7"/>
      <c r="X50" s="7"/>
      <c r="Y50" s="7"/>
      <c r="Z50" s="428" t="s">
        <v>66</v>
      </c>
      <c r="AA50" s="7"/>
      <c r="AB50" s="7"/>
      <c r="AC50" s="7"/>
      <c r="AD50" s="7"/>
      <c r="AE50" s="429"/>
      <c r="AF50" s="7"/>
      <c r="AG50" s="54"/>
      <c r="AH50" s="44"/>
      <c r="BJ50" s="40"/>
      <c r="BK50" s="396"/>
      <c r="BL50" s="384"/>
      <c r="BN50" s="378"/>
      <c r="BO50" s="373" t="s">
        <v>70</v>
      </c>
      <c r="BP50" s="7"/>
      <c r="BQ50" s="7"/>
      <c r="BR50" s="7"/>
      <c r="BS50" s="7"/>
      <c r="BT50" s="7"/>
      <c r="BU50" s="7"/>
      <c r="BV50" s="7"/>
      <c r="BW50" s="7"/>
      <c r="BX50" s="7"/>
      <c r="BY50" s="7"/>
      <c r="BZ50" s="7"/>
      <c r="CA50" s="7"/>
      <c r="CB50" s="7"/>
      <c r="CC50" s="380"/>
      <c r="CD50" s="375" t="s">
        <v>28</v>
      </c>
      <c r="CE50" s="7"/>
      <c r="CF50" s="7"/>
      <c r="CG50" s="7"/>
      <c r="CH50" s="7"/>
      <c r="CJ50" s="406"/>
      <c r="CL50" s="407"/>
      <c r="CM50" s="77" t="s">
        <v>35</v>
      </c>
      <c r="CN50" s="69"/>
      <c r="CO50" s="69"/>
      <c r="CP50" s="68"/>
    </row>
    <row r="51" ht="8.25" customHeight="1">
      <c r="A51" s="1"/>
      <c r="B51" s="1"/>
      <c r="C51" s="1"/>
      <c r="D51" s="1"/>
      <c r="E51" s="61"/>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54"/>
      <c r="AH51" s="44"/>
      <c r="BJ51" s="40"/>
      <c r="BK51" s="396"/>
      <c r="BL51" s="14"/>
      <c r="BM51" s="14"/>
      <c r="BN51" s="378"/>
      <c r="BO51" s="14"/>
      <c r="BP51" s="14"/>
      <c r="BQ51" s="14"/>
      <c r="BR51" s="14"/>
      <c r="BS51" s="14"/>
      <c r="BT51" s="14"/>
      <c r="BU51" s="14"/>
      <c r="BV51" s="14"/>
      <c r="BW51" s="14"/>
      <c r="BX51" s="14"/>
      <c r="BY51" s="14"/>
      <c r="BZ51" s="14"/>
      <c r="CA51" s="14"/>
      <c r="CB51" s="14"/>
      <c r="CC51" s="380"/>
      <c r="CJ51" s="14"/>
      <c r="CK51" s="14"/>
      <c r="CL51" s="407"/>
    </row>
    <row r="52" ht="8.25" customHeight="1">
      <c r="A52" s="1"/>
      <c r="B52" s="1"/>
      <c r="C52" s="1"/>
      <c r="D52" s="1"/>
      <c r="E52" s="430" t="s">
        <v>71</v>
      </c>
      <c r="F52" s="7"/>
      <c r="G52" s="7"/>
      <c r="H52" s="7"/>
      <c r="I52" s="7"/>
      <c r="J52" s="7"/>
      <c r="K52" s="7"/>
      <c r="L52" s="7"/>
      <c r="M52" s="7"/>
      <c r="N52" s="426"/>
      <c r="O52" s="7"/>
      <c r="P52" s="7"/>
      <c r="Q52" s="7"/>
      <c r="R52" s="427" t="s">
        <v>72</v>
      </c>
      <c r="S52" s="7"/>
      <c r="T52" s="7"/>
      <c r="U52" s="7"/>
      <c r="V52" s="426"/>
      <c r="W52" s="7"/>
      <c r="X52" s="7"/>
      <c r="Y52" s="7"/>
      <c r="Z52" s="428" t="s">
        <v>73</v>
      </c>
      <c r="AA52" s="7"/>
      <c r="AB52" s="7"/>
      <c r="AC52" s="7"/>
      <c r="AD52" s="7"/>
      <c r="AE52" s="429"/>
      <c r="AF52" s="7"/>
      <c r="AG52" s="54"/>
      <c r="AH52" s="44"/>
      <c r="BJ52" s="40"/>
      <c r="BK52" s="396"/>
      <c r="BL52" s="384"/>
      <c r="BN52" s="378"/>
      <c r="BO52" s="373" t="s">
        <v>74</v>
      </c>
      <c r="BP52" s="7"/>
      <c r="BQ52" s="7"/>
      <c r="BR52" s="7"/>
      <c r="BS52" s="7"/>
      <c r="BT52" s="7"/>
      <c r="BU52" s="7"/>
      <c r="BV52" s="7"/>
      <c r="BW52" s="7"/>
      <c r="BX52" s="7"/>
      <c r="BY52" s="7"/>
      <c r="BZ52" s="7"/>
      <c r="CA52" s="7"/>
      <c r="CB52" s="7"/>
      <c r="CC52" s="380"/>
      <c r="CD52" s="375" t="s">
        <v>46</v>
      </c>
      <c r="CE52" s="7"/>
      <c r="CF52" s="7"/>
      <c r="CG52" s="7"/>
      <c r="CH52" s="7"/>
      <c r="CJ52" s="406"/>
      <c r="CL52" s="407"/>
      <c r="CM52" s="77" t="s">
        <v>35</v>
      </c>
      <c r="CN52" s="69"/>
      <c r="CO52" s="69"/>
      <c r="CP52" s="68"/>
    </row>
    <row r="53" ht="8.25" customHeight="1">
      <c r="A53" s="1"/>
      <c r="B53" s="1"/>
      <c r="C53" s="1"/>
      <c r="D53" s="1"/>
      <c r="E53" s="61"/>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54"/>
      <c r="AH53" s="44"/>
      <c r="BJ53" s="40"/>
      <c r="BK53" s="396"/>
      <c r="BL53" s="14"/>
      <c r="BM53" s="14"/>
      <c r="BN53" s="378"/>
      <c r="BO53" s="14"/>
      <c r="BP53" s="14"/>
      <c r="BQ53" s="14"/>
      <c r="BR53" s="14"/>
      <c r="BS53" s="14"/>
      <c r="BT53" s="14"/>
      <c r="BU53" s="14"/>
      <c r="BV53" s="14"/>
      <c r="BW53" s="14"/>
      <c r="BX53" s="14"/>
      <c r="BY53" s="14"/>
      <c r="BZ53" s="14"/>
      <c r="CA53" s="14"/>
      <c r="CB53" s="14"/>
      <c r="CC53" s="380"/>
      <c r="CJ53" s="14"/>
      <c r="CK53" s="14"/>
      <c r="CL53" s="407"/>
    </row>
    <row r="54" ht="8.25" customHeight="1">
      <c r="A54" s="1"/>
      <c r="B54" s="1"/>
      <c r="C54" s="1"/>
      <c r="D54" s="1"/>
      <c r="E54" s="430" t="s">
        <v>75</v>
      </c>
      <c r="F54" s="7"/>
      <c r="G54" s="7"/>
      <c r="H54" s="7"/>
      <c r="I54" s="7"/>
      <c r="J54" s="7"/>
      <c r="K54" s="7"/>
      <c r="L54" s="7"/>
      <c r="M54" s="7"/>
      <c r="N54" s="426"/>
      <c r="O54" s="7"/>
      <c r="P54" s="7"/>
      <c r="Q54" s="7"/>
      <c r="R54" s="427" t="s">
        <v>76</v>
      </c>
      <c r="S54" s="7"/>
      <c r="T54" s="7"/>
      <c r="U54" s="7"/>
      <c r="V54" s="426"/>
      <c r="W54" s="7"/>
      <c r="X54" s="7"/>
      <c r="Y54" s="7"/>
      <c r="Z54" s="428" t="s">
        <v>77</v>
      </c>
      <c r="AA54" s="7"/>
      <c r="AB54" s="7"/>
      <c r="AC54" s="7"/>
      <c r="AD54" s="7"/>
      <c r="AE54" s="429"/>
      <c r="AF54" s="7"/>
      <c r="AG54" s="54"/>
      <c r="AH54" s="44"/>
      <c r="BJ54" s="40"/>
      <c r="BK54" s="396"/>
      <c r="BL54" s="384"/>
      <c r="BN54" s="378"/>
      <c r="BO54" s="373" t="s">
        <v>78</v>
      </c>
      <c r="BP54" s="7"/>
      <c r="BQ54" s="7"/>
      <c r="BR54" s="7"/>
      <c r="BS54" s="7"/>
      <c r="BT54" s="7"/>
      <c r="BU54" s="7"/>
      <c r="BV54" s="7"/>
      <c r="BW54" s="7"/>
      <c r="BX54" s="7"/>
      <c r="BY54" s="7"/>
      <c r="BZ54" s="7"/>
      <c r="CA54" s="7"/>
      <c r="CB54" s="7"/>
      <c r="CC54" s="380"/>
      <c r="CD54" s="375" t="s">
        <v>28</v>
      </c>
      <c r="CE54" s="7"/>
      <c r="CF54" s="7"/>
      <c r="CG54" s="7"/>
      <c r="CH54" s="7"/>
      <c r="CJ54" s="406"/>
      <c r="CL54" s="407"/>
      <c r="CM54" s="68"/>
      <c r="CN54" s="69"/>
      <c r="CO54" s="69"/>
      <c r="CP54" s="68"/>
    </row>
    <row r="55" ht="8.25" customHeight="1">
      <c r="A55" s="1"/>
      <c r="B55" s="1"/>
      <c r="C55" s="1"/>
      <c r="D55" s="1"/>
      <c r="E55" s="61"/>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54"/>
      <c r="AH55" s="44"/>
      <c r="BJ55" s="40"/>
      <c r="BK55" s="396"/>
      <c r="BL55" s="14"/>
      <c r="BM55" s="14"/>
      <c r="BN55" s="378"/>
      <c r="BO55" s="14"/>
      <c r="BP55" s="14"/>
      <c r="BQ55" s="14"/>
      <c r="BR55" s="14"/>
      <c r="BS55" s="14"/>
      <c r="BT55" s="14"/>
      <c r="BU55" s="14"/>
      <c r="BV55" s="14"/>
      <c r="BW55" s="14"/>
      <c r="BX55" s="14"/>
      <c r="BY55" s="14"/>
      <c r="BZ55" s="14"/>
      <c r="CA55" s="14"/>
      <c r="CB55" s="14"/>
      <c r="CC55" s="380"/>
      <c r="CJ55" s="14"/>
      <c r="CK55" s="14"/>
      <c r="CL55" s="407"/>
    </row>
    <row r="56" ht="8.25" customHeight="1">
      <c r="A56" s="1"/>
      <c r="B56" s="1"/>
      <c r="C56" s="1"/>
      <c r="D56" s="1"/>
      <c r="E56" s="430" t="s">
        <v>79</v>
      </c>
      <c r="F56" s="7"/>
      <c r="G56" s="7"/>
      <c r="H56" s="7"/>
      <c r="I56" s="7"/>
      <c r="J56" s="7"/>
      <c r="K56" s="7"/>
      <c r="L56" s="7"/>
      <c r="M56" s="7"/>
      <c r="N56" s="426"/>
      <c r="O56" s="7"/>
      <c r="P56" s="7"/>
      <c r="Q56" s="7"/>
      <c r="R56" s="427" t="s">
        <v>80</v>
      </c>
      <c r="S56" s="7"/>
      <c r="T56" s="7"/>
      <c r="U56" s="7"/>
      <c r="V56" s="426"/>
      <c r="W56" s="7"/>
      <c r="X56" s="7"/>
      <c r="Y56" s="7"/>
      <c r="Z56" s="428" t="s">
        <v>81</v>
      </c>
      <c r="AA56" s="7"/>
      <c r="AB56" s="7"/>
      <c r="AC56" s="7"/>
      <c r="AD56" s="7"/>
      <c r="AE56" s="429"/>
      <c r="AF56" s="7"/>
      <c r="AG56" s="54"/>
      <c r="AH56" s="44"/>
      <c r="BJ56" s="40"/>
      <c r="BK56" s="396"/>
      <c r="BL56" s="384"/>
      <c r="BN56" s="378"/>
      <c r="BO56" s="373" t="s">
        <v>82</v>
      </c>
      <c r="BP56" s="7"/>
      <c r="BQ56" s="7"/>
      <c r="BR56" s="7"/>
      <c r="BS56" s="7"/>
      <c r="BT56" s="7"/>
      <c r="BU56" s="7"/>
      <c r="BV56" s="7"/>
      <c r="BW56" s="7"/>
      <c r="BX56" s="7"/>
      <c r="BY56" s="7"/>
      <c r="BZ56" s="7"/>
      <c r="CA56" s="7"/>
      <c r="CB56" s="7"/>
      <c r="CC56" s="380"/>
      <c r="CD56" s="375" t="s">
        <v>54</v>
      </c>
      <c r="CE56" s="7"/>
      <c r="CF56" s="7"/>
      <c r="CG56" s="7"/>
      <c r="CH56" s="7"/>
      <c r="CJ56" s="406"/>
      <c r="CL56" s="407"/>
      <c r="CM56" s="68"/>
      <c r="CN56" s="69"/>
      <c r="CO56" s="69"/>
      <c r="CP56" s="68"/>
    </row>
    <row r="57" ht="8.25" customHeight="1">
      <c r="A57" s="1"/>
      <c r="B57" s="1"/>
      <c r="C57" s="1"/>
      <c r="D57" s="1"/>
      <c r="E57" s="61"/>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54"/>
      <c r="AH57" s="44"/>
      <c r="BJ57" s="40"/>
      <c r="BK57" s="396"/>
      <c r="BL57" s="14"/>
      <c r="BM57" s="14"/>
      <c r="BN57" s="378"/>
      <c r="BO57" s="14"/>
      <c r="BP57" s="14"/>
      <c r="BQ57" s="14"/>
      <c r="BR57" s="14"/>
      <c r="BS57" s="14"/>
      <c r="BT57" s="14"/>
      <c r="BU57" s="14"/>
      <c r="BV57" s="14"/>
      <c r="BW57" s="14"/>
      <c r="BX57" s="14"/>
      <c r="BY57" s="14"/>
      <c r="BZ57" s="14"/>
      <c r="CA57" s="14"/>
      <c r="CB57" s="14"/>
      <c r="CC57" s="380"/>
      <c r="CJ57" s="14"/>
      <c r="CK57" s="14"/>
      <c r="CL57" s="407"/>
    </row>
    <row r="58" ht="8.25" customHeight="1">
      <c r="A58" s="1"/>
      <c r="B58" s="1"/>
      <c r="C58" s="1"/>
      <c r="D58" s="1"/>
      <c r="E58" s="431" t="s">
        <v>83</v>
      </c>
      <c r="N58" s="426"/>
      <c r="O58" s="7"/>
      <c r="P58" s="7"/>
      <c r="Q58" s="7"/>
      <c r="R58" s="432" t="s">
        <v>84</v>
      </c>
      <c r="V58" s="426"/>
      <c r="W58" s="7"/>
      <c r="X58" s="7"/>
      <c r="Y58" s="7"/>
      <c r="Z58" s="433" t="s">
        <v>85</v>
      </c>
      <c r="AE58" s="429"/>
      <c r="AF58" s="7"/>
      <c r="AG58" s="54"/>
      <c r="AH58" s="44"/>
      <c r="BJ58" s="40"/>
      <c r="BK58" s="396"/>
      <c r="BL58" s="384"/>
      <c r="BN58" s="378"/>
      <c r="BO58" s="373" t="s">
        <v>86</v>
      </c>
      <c r="BP58" s="7"/>
      <c r="BQ58" s="7"/>
      <c r="BR58" s="7"/>
      <c r="BS58" s="7"/>
      <c r="BT58" s="7"/>
      <c r="BU58" s="7"/>
      <c r="BV58" s="7"/>
      <c r="BW58" s="7"/>
      <c r="BX58" s="7"/>
      <c r="BY58" s="7"/>
      <c r="BZ58" s="7"/>
      <c r="CA58" s="7"/>
      <c r="CB58" s="7"/>
      <c r="CC58" s="380"/>
      <c r="CD58" s="375" t="s">
        <v>57</v>
      </c>
      <c r="CE58" s="7"/>
      <c r="CF58" s="7"/>
      <c r="CG58" s="7"/>
      <c r="CH58" s="7"/>
      <c r="CJ58" s="406"/>
      <c r="CL58" s="407"/>
      <c r="CM58" s="68"/>
      <c r="CN58" s="69"/>
      <c r="CO58" s="69"/>
      <c r="CP58" s="68"/>
    </row>
    <row r="59" ht="8.25" customHeight="1">
      <c r="A59" s="1"/>
      <c r="B59" s="1"/>
      <c r="C59" s="1"/>
      <c r="D59" s="1"/>
      <c r="E59" s="61"/>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54"/>
      <c r="AH59" s="44"/>
      <c r="BJ59" s="40"/>
      <c r="BK59" s="396"/>
      <c r="BL59" s="14"/>
      <c r="BM59" s="14"/>
      <c r="BN59" s="378"/>
      <c r="BO59" s="14"/>
      <c r="BP59" s="14"/>
      <c r="BQ59" s="14"/>
      <c r="BR59" s="14"/>
      <c r="BS59" s="14"/>
      <c r="BT59" s="14"/>
      <c r="BU59" s="14"/>
      <c r="BV59" s="14"/>
      <c r="BW59" s="14"/>
      <c r="BX59" s="14"/>
      <c r="BY59" s="14"/>
      <c r="BZ59" s="14"/>
      <c r="CA59" s="14"/>
      <c r="CB59" s="14"/>
      <c r="CC59" s="380"/>
      <c r="CJ59" s="14"/>
      <c r="CK59" s="14"/>
      <c r="CL59" s="407"/>
    </row>
    <row r="60" ht="8.25" customHeight="1">
      <c r="A60" s="1"/>
      <c r="B60" s="1"/>
      <c r="C60" s="1"/>
      <c r="D60" s="1"/>
      <c r="E60" s="1"/>
      <c r="F60" s="26"/>
      <c r="G60" s="26"/>
      <c r="H60" s="26"/>
      <c r="I60" s="26"/>
      <c r="J60" s="26"/>
      <c r="K60" s="26"/>
      <c r="L60" s="26"/>
      <c r="M60" s="26"/>
      <c r="N60" s="26"/>
      <c r="O60" s="27"/>
      <c r="P60" s="27"/>
      <c r="Q60" s="27"/>
      <c r="R60" s="40"/>
      <c r="S60" s="40"/>
      <c r="T60" s="78"/>
      <c r="U60" s="78"/>
      <c r="V60" s="70"/>
      <c r="W60" s="70"/>
      <c r="X60" s="70"/>
      <c r="Y60" s="70"/>
      <c r="Z60" s="27"/>
      <c r="AA60" s="27"/>
      <c r="AB60" s="27"/>
      <c r="AC60" s="27"/>
      <c r="AD60" s="27"/>
      <c r="AE60" s="27"/>
      <c r="AF60" s="27"/>
      <c r="AG60" s="40"/>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40"/>
      <c r="BK60" s="396"/>
      <c r="BL60" s="384"/>
      <c r="BN60" s="378"/>
      <c r="BO60" s="373" t="s">
        <v>87</v>
      </c>
      <c r="BP60" s="7"/>
      <c r="BQ60" s="7"/>
      <c r="BR60" s="7"/>
      <c r="BS60" s="7"/>
      <c r="BT60" s="7"/>
      <c r="BU60" s="7"/>
      <c r="BV60" s="7"/>
      <c r="BW60" s="7"/>
      <c r="BX60" s="7"/>
      <c r="BY60" s="7"/>
      <c r="BZ60" s="7"/>
      <c r="CA60" s="7"/>
      <c r="CB60" s="7"/>
      <c r="CC60" s="380"/>
      <c r="CD60" s="375" t="s">
        <v>57</v>
      </c>
      <c r="CE60" s="7"/>
      <c r="CF60" s="7"/>
      <c r="CG60" s="7"/>
      <c r="CH60" s="7"/>
      <c r="CJ60" s="406"/>
      <c r="CL60" s="407"/>
      <c r="CM60" s="68"/>
      <c r="CN60" s="69"/>
      <c r="CO60" s="69"/>
      <c r="CP60" s="68"/>
    </row>
    <row r="61" ht="8.25" customHeight="1">
      <c r="A61" s="1"/>
      <c r="B61" s="1"/>
      <c r="C61" s="1"/>
      <c r="D61" s="1"/>
      <c r="E61" s="412" t="s">
        <v>66</v>
      </c>
      <c r="F61" s="7"/>
      <c r="G61" s="7"/>
      <c r="H61" s="7"/>
      <c r="I61" s="7"/>
      <c r="J61" s="7"/>
      <c r="K61" s="7"/>
      <c r="L61" s="7"/>
      <c r="M61" s="7"/>
      <c r="N61" s="32"/>
      <c r="O61" s="413" t="s">
        <v>88</v>
      </c>
      <c r="P61" s="7"/>
      <c r="Q61" s="7"/>
      <c r="R61" s="7"/>
      <c r="S61" s="7"/>
      <c r="T61" s="7"/>
      <c r="U61" s="7"/>
      <c r="V61" s="7"/>
      <c r="W61" s="32"/>
      <c r="X61" s="412" t="s">
        <v>89</v>
      </c>
      <c r="Y61" s="7"/>
      <c r="Z61" s="7"/>
      <c r="AA61" s="7"/>
      <c r="AB61" s="7"/>
      <c r="AC61" s="7"/>
      <c r="AD61" s="7"/>
      <c r="AE61" s="7"/>
      <c r="AF61" s="32"/>
      <c r="AG61" s="54"/>
      <c r="AH61" s="203"/>
      <c r="AI61" s="434" t="s">
        <v>90</v>
      </c>
      <c r="BI61" s="434"/>
      <c r="BJ61" s="117"/>
      <c r="BK61" s="396"/>
      <c r="BL61" s="14"/>
      <c r="BM61" s="14"/>
      <c r="BN61" s="378"/>
      <c r="BO61" s="14"/>
      <c r="BP61" s="14"/>
      <c r="BQ61" s="14"/>
      <c r="BR61" s="14"/>
      <c r="BS61" s="14"/>
      <c r="BT61" s="14"/>
      <c r="BU61" s="14"/>
      <c r="BV61" s="14"/>
      <c r="BW61" s="14"/>
      <c r="BX61" s="14"/>
      <c r="BY61" s="14"/>
      <c r="BZ61" s="14"/>
      <c r="CA61" s="14"/>
      <c r="CB61" s="14"/>
      <c r="CC61" s="380"/>
      <c r="CJ61" s="14"/>
      <c r="CK61" s="14"/>
      <c r="CL61" s="407"/>
    </row>
    <row r="62" ht="8.25" customHeight="1">
      <c r="A62" s="1"/>
      <c r="B62" s="1"/>
      <c r="C62" s="1"/>
      <c r="D62" s="1"/>
      <c r="E62" s="44"/>
      <c r="N62" s="45"/>
      <c r="O62" s="44"/>
      <c r="W62" s="45"/>
      <c r="X62" s="44"/>
      <c r="AF62" s="45"/>
      <c r="AG62" s="54"/>
      <c r="BJ62" s="117"/>
      <c r="BK62" s="396"/>
      <c r="BL62" s="384"/>
      <c r="BN62" s="378"/>
      <c r="BO62" s="373" t="s">
        <v>91</v>
      </c>
      <c r="BP62" s="7"/>
      <c r="BQ62" s="7"/>
      <c r="BR62" s="7"/>
      <c r="BS62" s="7"/>
      <c r="BT62" s="7"/>
      <c r="BU62" s="7"/>
      <c r="BV62" s="7"/>
      <c r="BW62" s="7"/>
      <c r="BX62" s="7"/>
      <c r="BY62" s="7"/>
      <c r="BZ62" s="7"/>
      <c r="CA62" s="7"/>
      <c r="CB62" s="7"/>
      <c r="CC62" s="380"/>
      <c r="CD62" s="375" t="s">
        <v>57</v>
      </c>
      <c r="CE62" s="7"/>
      <c r="CF62" s="7"/>
      <c r="CG62" s="7"/>
      <c r="CH62" s="7"/>
      <c r="CJ62" s="406"/>
      <c r="CL62" s="407"/>
      <c r="CM62" s="68"/>
      <c r="CN62" s="69"/>
      <c r="CO62" s="69"/>
      <c r="CP62" s="68"/>
    </row>
    <row r="63" ht="8.25" customHeight="1">
      <c r="A63" s="1"/>
      <c r="B63" s="1"/>
      <c r="C63" s="1"/>
      <c r="D63" s="1"/>
      <c r="E63" s="414"/>
      <c r="J63" s="414"/>
      <c r="O63" s="435"/>
      <c r="Q63" s="45"/>
      <c r="R63" s="436"/>
      <c r="U63" s="435"/>
      <c r="X63" s="414"/>
      <c r="AF63" s="45"/>
      <c r="AG63" s="54"/>
      <c r="BJ63" s="117"/>
      <c r="BK63" s="396"/>
      <c r="BL63" s="14"/>
      <c r="BM63" s="14"/>
      <c r="BN63" s="378"/>
      <c r="BO63" s="14"/>
      <c r="BP63" s="14"/>
      <c r="BQ63" s="14"/>
      <c r="BR63" s="14"/>
      <c r="BS63" s="14"/>
      <c r="BT63" s="14"/>
      <c r="BU63" s="14"/>
      <c r="BV63" s="14"/>
      <c r="BW63" s="14"/>
      <c r="BX63" s="14"/>
      <c r="BY63" s="14"/>
      <c r="BZ63" s="14"/>
      <c r="CA63" s="14"/>
      <c r="CB63" s="14"/>
      <c r="CC63" s="380"/>
      <c r="CJ63" s="14"/>
      <c r="CK63" s="14"/>
      <c r="CL63" s="407"/>
    </row>
    <row r="64" ht="8.25" customHeight="1">
      <c r="A64" s="1"/>
      <c r="B64" s="1"/>
      <c r="C64" s="1"/>
      <c r="D64" s="1"/>
      <c r="E64" s="44"/>
      <c r="J64" s="44"/>
      <c r="O64" s="44"/>
      <c r="Q64" s="45"/>
      <c r="U64" s="44"/>
      <c r="X64" s="44"/>
      <c r="AF64" s="45"/>
      <c r="AG64" s="54"/>
      <c r="AI64" s="437" t="s">
        <v>16</v>
      </c>
      <c r="AN64" s="438"/>
      <c r="AO64" s="384" t="s">
        <v>78</v>
      </c>
      <c r="BE64" s="438"/>
      <c r="BF64" s="439"/>
      <c r="BJ64" s="117"/>
      <c r="BK64" s="396"/>
      <c r="BL64" s="418"/>
      <c r="BN64" s="378"/>
      <c r="BO64" s="373" t="s">
        <v>92</v>
      </c>
      <c r="BP64" s="7"/>
      <c r="BQ64" s="7"/>
      <c r="BR64" s="7"/>
      <c r="BS64" s="7"/>
      <c r="BT64" s="7"/>
      <c r="BU64" s="7"/>
      <c r="BV64" s="7"/>
      <c r="BW64" s="7"/>
      <c r="BX64" s="7"/>
      <c r="BY64" s="7"/>
      <c r="BZ64" s="7"/>
      <c r="CA64" s="7"/>
      <c r="CB64" s="7"/>
      <c r="CC64" s="380"/>
      <c r="CD64" s="375" t="s">
        <v>57</v>
      </c>
      <c r="CE64" s="7"/>
      <c r="CF64" s="7"/>
      <c r="CG64" s="7"/>
      <c r="CH64" s="7"/>
      <c r="CJ64" s="406"/>
      <c r="CL64" s="407"/>
      <c r="CM64" s="68"/>
      <c r="CN64" s="69"/>
      <c r="CO64" s="69"/>
      <c r="CP64" s="68"/>
    </row>
    <row r="65" ht="8.25" customHeight="1">
      <c r="A65" s="1"/>
      <c r="B65" s="1"/>
      <c r="C65" s="1"/>
      <c r="D65" s="1"/>
      <c r="E65" s="44"/>
      <c r="J65" s="44"/>
      <c r="O65" s="44"/>
      <c r="Q65" s="45"/>
      <c r="U65" s="44"/>
      <c r="X65" s="44"/>
      <c r="AF65" s="45"/>
      <c r="AG65" s="54"/>
      <c r="AO65" s="14"/>
      <c r="AP65" s="14"/>
      <c r="AQ65" s="14"/>
      <c r="AR65" s="14"/>
      <c r="AS65" s="14"/>
      <c r="AT65" s="14"/>
      <c r="AU65" s="14"/>
      <c r="AV65" s="14"/>
      <c r="AW65" s="14"/>
      <c r="AX65" s="14"/>
      <c r="AY65" s="14"/>
      <c r="AZ65" s="14"/>
      <c r="BA65" s="14"/>
      <c r="BB65" s="14"/>
      <c r="BC65" s="14"/>
      <c r="BD65" s="14"/>
      <c r="BF65" s="14"/>
      <c r="BG65" s="14"/>
      <c r="BH65" s="14"/>
      <c r="BJ65" s="117"/>
      <c r="BK65" s="396"/>
      <c r="BL65" s="14"/>
      <c r="BM65" s="14"/>
      <c r="BN65" s="378"/>
      <c r="BO65" s="14"/>
      <c r="BP65" s="14"/>
      <c r="BQ65" s="14"/>
      <c r="BR65" s="14"/>
      <c r="BS65" s="14"/>
      <c r="BT65" s="14"/>
      <c r="BU65" s="14"/>
      <c r="BV65" s="14"/>
      <c r="BW65" s="14"/>
      <c r="BX65" s="14"/>
      <c r="BY65" s="14"/>
      <c r="BZ65" s="14"/>
      <c r="CA65" s="14"/>
      <c r="CB65" s="14"/>
      <c r="CC65" s="380"/>
      <c r="CJ65" s="14"/>
      <c r="CK65" s="14"/>
      <c r="CL65" s="407"/>
    </row>
    <row r="66" ht="8.25" customHeight="1">
      <c r="A66" s="1"/>
      <c r="B66" s="1"/>
      <c r="C66" s="1"/>
      <c r="D66" s="1"/>
      <c r="E66" s="440" t="s">
        <v>93</v>
      </c>
      <c r="F66" s="14"/>
      <c r="G66" s="14"/>
      <c r="H66" s="14"/>
      <c r="I66" s="14"/>
      <c r="J66" s="441" t="s">
        <v>94</v>
      </c>
      <c r="K66" s="14"/>
      <c r="L66" s="14"/>
      <c r="M66" s="14"/>
      <c r="N66" s="62"/>
      <c r="O66" s="442" t="s">
        <v>95</v>
      </c>
      <c r="R66" s="443" t="s">
        <v>45</v>
      </c>
      <c r="U66" s="443"/>
      <c r="X66" s="61"/>
      <c r="Y66" s="14"/>
      <c r="Z66" s="14"/>
      <c r="AA66" s="14"/>
      <c r="AB66" s="14"/>
      <c r="AC66" s="14"/>
      <c r="AD66" s="14"/>
      <c r="AE66" s="14"/>
      <c r="AF66" s="62"/>
      <c r="AG66" s="54"/>
      <c r="AI66" s="437" t="s">
        <v>96</v>
      </c>
      <c r="AO66" s="384" t="s">
        <v>97</v>
      </c>
      <c r="BF66" s="439"/>
      <c r="BJ66" s="117"/>
      <c r="BK66" s="396"/>
      <c r="BL66" s="384"/>
      <c r="BN66" s="378"/>
      <c r="BO66" s="373" t="s">
        <v>98</v>
      </c>
      <c r="BP66" s="7"/>
      <c r="BQ66" s="7"/>
      <c r="BR66" s="7"/>
      <c r="BS66" s="7"/>
      <c r="BT66" s="7"/>
      <c r="BU66" s="7"/>
      <c r="BV66" s="7"/>
      <c r="BW66" s="7"/>
      <c r="BX66" s="7"/>
      <c r="BY66" s="7"/>
      <c r="BZ66" s="7"/>
      <c r="CA66" s="7"/>
      <c r="CB66" s="7"/>
      <c r="CC66" s="380"/>
      <c r="CD66" s="375" t="s">
        <v>57</v>
      </c>
      <c r="CE66" s="7"/>
      <c r="CF66" s="7"/>
      <c r="CG66" s="7"/>
      <c r="CH66" s="7"/>
      <c r="CJ66" s="406"/>
      <c r="CL66" s="407"/>
      <c r="CM66" s="68"/>
      <c r="CN66" s="69"/>
      <c r="CO66" s="69"/>
      <c r="CP66" s="68"/>
    </row>
    <row r="67" ht="8.25" customHeight="1">
      <c r="A67" s="1"/>
      <c r="B67" s="1"/>
      <c r="C67" s="1"/>
      <c r="D67" s="1"/>
      <c r="E67" s="1"/>
      <c r="F67" s="26"/>
      <c r="G67" s="26"/>
      <c r="H67" s="26"/>
      <c r="I67" s="26"/>
      <c r="J67" s="26"/>
      <c r="K67" s="26"/>
      <c r="L67" s="26"/>
      <c r="M67" s="26"/>
      <c r="N67" s="26"/>
      <c r="O67" s="26"/>
      <c r="P67" s="26"/>
      <c r="Q67" s="26"/>
      <c r="R67" s="26"/>
      <c r="S67" s="26"/>
      <c r="T67" s="26"/>
      <c r="U67" s="26"/>
      <c r="V67" s="26"/>
      <c r="W67" s="26"/>
      <c r="X67" s="83"/>
      <c r="Y67" s="83"/>
      <c r="Z67" s="83"/>
      <c r="AA67" s="83"/>
      <c r="AB67" s="83"/>
      <c r="AC67" s="83"/>
      <c r="AD67" s="83"/>
      <c r="AE67" s="83"/>
      <c r="AF67" s="83"/>
      <c r="AG67" s="54"/>
      <c r="AO67" s="14"/>
      <c r="AP67" s="14"/>
      <c r="AQ67" s="14"/>
      <c r="AR67" s="14"/>
      <c r="AS67" s="14"/>
      <c r="AT67" s="14"/>
      <c r="AU67" s="14"/>
      <c r="AV67" s="14"/>
      <c r="AW67" s="14"/>
      <c r="AX67" s="14"/>
      <c r="AY67" s="14"/>
      <c r="AZ67" s="14"/>
      <c r="BA67" s="14"/>
      <c r="BB67" s="14"/>
      <c r="BC67" s="14"/>
      <c r="BD67" s="14"/>
      <c r="BF67" s="14"/>
      <c r="BG67" s="14"/>
      <c r="BH67" s="14"/>
      <c r="BJ67" s="117"/>
      <c r="BK67" s="396"/>
      <c r="BL67" s="14"/>
      <c r="BM67" s="14"/>
      <c r="BN67" s="378"/>
      <c r="BO67" s="14"/>
      <c r="BP67" s="14"/>
      <c r="BQ67" s="14"/>
      <c r="BR67" s="14"/>
      <c r="BS67" s="14"/>
      <c r="BT67" s="14"/>
      <c r="BU67" s="14"/>
      <c r="BV67" s="14"/>
      <c r="BW67" s="14"/>
      <c r="BX67" s="14"/>
      <c r="BY67" s="14"/>
      <c r="BZ67" s="14"/>
      <c r="CA67" s="14"/>
      <c r="CB67" s="14"/>
      <c r="CC67" s="380"/>
      <c r="CJ67" s="14"/>
      <c r="CK67" s="14"/>
      <c r="CL67" s="407"/>
    </row>
    <row r="68" ht="8.25" customHeight="1">
      <c r="A68" s="1"/>
      <c r="B68" s="1"/>
      <c r="C68" s="1"/>
      <c r="D68" s="1"/>
      <c r="E68" s="444"/>
      <c r="F68" s="422" t="s">
        <v>99</v>
      </c>
      <c r="G68" s="7"/>
      <c r="H68" s="7"/>
      <c r="I68" s="7"/>
      <c r="J68" s="7"/>
      <c r="K68" s="7"/>
      <c r="L68" s="7"/>
      <c r="M68" s="7"/>
      <c r="N68" s="7"/>
      <c r="O68" s="422"/>
      <c r="P68" s="422" t="s">
        <v>100</v>
      </c>
      <c r="Q68" s="7"/>
      <c r="R68" s="7"/>
      <c r="S68" s="7"/>
      <c r="T68" s="7"/>
      <c r="U68" s="7"/>
      <c r="V68" s="445"/>
      <c r="W68" s="422" t="s">
        <v>101</v>
      </c>
      <c r="X68" s="7"/>
      <c r="Y68" s="7"/>
      <c r="Z68" s="7"/>
      <c r="AA68" s="7"/>
      <c r="AB68" s="7"/>
      <c r="AC68" s="7"/>
      <c r="AD68" s="7"/>
      <c r="AE68" s="7"/>
      <c r="AF68" s="446"/>
      <c r="AG68" s="38"/>
      <c r="AI68" s="437" t="s">
        <v>102</v>
      </c>
      <c r="AO68" s="384" t="s">
        <v>103</v>
      </c>
      <c r="BF68" s="439"/>
      <c r="BJ68" s="117"/>
      <c r="BK68" s="396"/>
      <c r="BL68" s="384"/>
      <c r="BN68" s="378"/>
      <c r="BO68" s="373" t="s">
        <v>104</v>
      </c>
      <c r="BP68" s="7"/>
      <c r="BQ68" s="7"/>
      <c r="BR68" s="7"/>
      <c r="BS68" s="7"/>
      <c r="BT68" s="7"/>
      <c r="BU68" s="7"/>
      <c r="BV68" s="7"/>
      <c r="BW68" s="7"/>
      <c r="BX68" s="7"/>
      <c r="BY68" s="7"/>
      <c r="BZ68" s="7"/>
      <c r="CA68" s="7"/>
      <c r="CB68" s="7"/>
      <c r="CC68" s="380"/>
      <c r="CD68" s="375" t="s">
        <v>28</v>
      </c>
      <c r="CE68" s="7"/>
      <c r="CF68" s="7"/>
      <c r="CG68" s="7"/>
      <c r="CH68" s="7"/>
      <c r="CJ68" s="406"/>
      <c r="CL68" s="407"/>
      <c r="CM68" s="68"/>
      <c r="CN68" s="69"/>
      <c r="CO68" s="69"/>
      <c r="CP68" s="68"/>
    </row>
    <row r="69" ht="8.25" customHeight="1">
      <c r="A69" s="1"/>
      <c r="B69" s="1"/>
      <c r="C69" s="1"/>
      <c r="D69" s="1"/>
      <c r="E69" s="447"/>
      <c r="AG69" s="38"/>
      <c r="AO69" s="14"/>
      <c r="AP69" s="14"/>
      <c r="AQ69" s="14"/>
      <c r="AR69" s="14"/>
      <c r="AS69" s="14"/>
      <c r="AT69" s="14"/>
      <c r="AU69" s="14"/>
      <c r="AV69" s="14"/>
      <c r="AW69" s="14"/>
      <c r="AX69" s="14"/>
      <c r="AY69" s="14"/>
      <c r="AZ69" s="14"/>
      <c r="BA69" s="14"/>
      <c r="BB69" s="14"/>
      <c r="BC69" s="14"/>
      <c r="BD69" s="14"/>
      <c r="BF69" s="14"/>
      <c r="BG69" s="14"/>
      <c r="BH69" s="14"/>
      <c r="BJ69" s="117"/>
      <c r="BK69" s="396"/>
      <c r="BL69" s="14"/>
      <c r="BM69" s="14"/>
      <c r="BN69" s="378"/>
      <c r="BO69" s="14"/>
      <c r="BP69" s="14"/>
      <c r="BQ69" s="14"/>
      <c r="BR69" s="14"/>
      <c r="BS69" s="14"/>
      <c r="BT69" s="14"/>
      <c r="BU69" s="14"/>
      <c r="BV69" s="14"/>
      <c r="BW69" s="14"/>
      <c r="BX69" s="14"/>
      <c r="BY69" s="14"/>
      <c r="BZ69" s="14"/>
      <c r="CA69" s="14"/>
      <c r="CB69" s="14"/>
      <c r="CC69" s="380"/>
      <c r="CJ69" s="14"/>
      <c r="CK69" s="14"/>
      <c r="CL69" s="407"/>
    </row>
    <row r="70" ht="8.25" customHeight="1">
      <c r="A70" s="1"/>
      <c r="B70" s="1"/>
      <c r="C70" s="1"/>
      <c r="D70" s="1"/>
      <c r="E70" s="448"/>
      <c r="F70" s="136"/>
      <c r="H70" s="137" t="s">
        <v>105</v>
      </c>
      <c r="I70" s="136"/>
      <c r="K70" s="449" t="s">
        <v>106</v>
      </c>
      <c r="L70" s="450"/>
      <c r="P70" s="451" t="s">
        <v>107</v>
      </c>
      <c r="W70" s="136"/>
      <c r="Y70" s="137" t="s">
        <v>105</v>
      </c>
      <c r="Z70" s="140"/>
      <c r="AB70" s="449" t="s">
        <v>106</v>
      </c>
      <c r="AC70" s="450"/>
      <c r="AG70" s="38"/>
      <c r="AI70" s="437" t="s">
        <v>108</v>
      </c>
      <c r="AO70" s="384" t="s">
        <v>109</v>
      </c>
      <c r="BF70" s="439"/>
      <c r="BJ70" s="117"/>
      <c r="BK70" s="396"/>
      <c r="BL70" s="418"/>
      <c r="BN70" s="378"/>
      <c r="BO70" s="373" t="s">
        <v>110</v>
      </c>
      <c r="BP70" s="7"/>
      <c r="BQ70" s="7"/>
      <c r="BR70" s="7"/>
      <c r="BS70" s="7"/>
      <c r="BT70" s="7"/>
      <c r="BU70" s="7"/>
      <c r="BV70" s="7"/>
      <c r="BW70" s="7"/>
      <c r="BX70" s="7"/>
      <c r="BY70" s="7"/>
      <c r="BZ70" s="7"/>
      <c r="CA70" s="7"/>
      <c r="CB70" s="7"/>
      <c r="CC70" s="380"/>
      <c r="CD70" s="375" t="s">
        <v>54</v>
      </c>
      <c r="CE70" s="7"/>
      <c r="CF70" s="7"/>
      <c r="CG70" s="7"/>
      <c r="CH70" s="7"/>
      <c r="CJ70" s="406"/>
      <c r="CL70" s="407"/>
      <c r="CM70" s="68"/>
      <c r="CN70" s="69"/>
      <c r="CO70" s="69"/>
      <c r="CP70" s="68"/>
    </row>
    <row r="71" ht="8.25" customHeight="1">
      <c r="A71" s="1"/>
      <c r="B71" s="1"/>
      <c r="C71" s="1"/>
      <c r="D71" s="1"/>
      <c r="E71" s="448"/>
      <c r="F71" s="14"/>
      <c r="G71" s="14"/>
      <c r="I71" s="14"/>
      <c r="J71" s="14"/>
      <c r="L71" s="14"/>
      <c r="M71" s="14"/>
      <c r="N71" s="14"/>
      <c r="W71" s="14"/>
      <c r="X71" s="14"/>
      <c r="Z71" s="14"/>
      <c r="AA71" s="14"/>
      <c r="AC71" s="14"/>
      <c r="AD71" s="14"/>
      <c r="AE71" s="14"/>
      <c r="AG71" s="38"/>
      <c r="AI71" s="14"/>
      <c r="AJ71" s="14"/>
      <c r="AK71" s="14"/>
      <c r="AL71" s="14"/>
      <c r="AM71" s="14"/>
      <c r="AO71" s="14"/>
      <c r="AP71" s="14"/>
      <c r="AQ71" s="14"/>
      <c r="AR71" s="14"/>
      <c r="AS71" s="14"/>
      <c r="AT71" s="14"/>
      <c r="AU71" s="14"/>
      <c r="AV71" s="14"/>
      <c r="AW71" s="14"/>
      <c r="AX71" s="14"/>
      <c r="AY71" s="14"/>
      <c r="AZ71" s="14"/>
      <c r="BA71" s="14"/>
      <c r="BB71" s="14"/>
      <c r="BC71" s="14"/>
      <c r="BD71" s="14"/>
      <c r="BF71" s="14"/>
      <c r="BG71" s="14"/>
      <c r="BH71" s="14"/>
      <c r="BJ71" s="117"/>
      <c r="BK71" s="396"/>
      <c r="BL71" s="14"/>
      <c r="BM71" s="14"/>
      <c r="BN71" s="378"/>
      <c r="BO71" s="14"/>
      <c r="BP71" s="14"/>
      <c r="BQ71" s="14"/>
      <c r="BR71" s="14"/>
      <c r="BS71" s="14"/>
      <c r="BT71" s="14"/>
      <c r="BU71" s="14"/>
      <c r="BV71" s="14"/>
      <c r="BW71" s="14"/>
      <c r="BX71" s="14"/>
      <c r="BY71" s="14"/>
      <c r="BZ71" s="14"/>
      <c r="CA71" s="14"/>
      <c r="CB71" s="14"/>
      <c r="CC71" s="380"/>
      <c r="CJ71" s="14"/>
      <c r="CK71" s="14"/>
      <c r="CL71" s="407"/>
    </row>
    <row r="72" ht="8.25" customHeight="1">
      <c r="A72" s="1"/>
      <c r="B72" s="1"/>
      <c r="C72" s="1"/>
      <c r="D72" s="1"/>
      <c r="E72" s="448"/>
      <c r="F72" s="141"/>
      <c r="G72" s="7"/>
      <c r="H72" s="137" t="s">
        <v>105</v>
      </c>
      <c r="I72" s="141"/>
      <c r="J72" s="7"/>
      <c r="K72" s="449" t="s">
        <v>106</v>
      </c>
      <c r="L72" s="450"/>
      <c r="P72" s="451" t="s">
        <v>111</v>
      </c>
      <c r="W72" s="136"/>
      <c r="Y72" s="137" t="s">
        <v>105</v>
      </c>
      <c r="Z72" s="140"/>
      <c r="AB72" s="449" t="s">
        <v>106</v>
      </c>
      <c r="AC72" s="450"/>
      <c r="AG72" s="38"/>
      <c r="AI72" s="452"/>
      <c r="AO72" s="418"/>
      <c r="BF72" s="439"/>
      <c r="BJ72" s="117"/>
      <c r="BK72" s="396"/>
      <c r="BL72" s="384"/>
      <c r="BN72" s="378"/>
      <c r="BO72" s="373" t="s">
        <v>112</v>
      </c>
      <c r="BP72" s="7"/>
      <c r="BQ72" s="7"/>
      <c r="BR72" s="7"/>
      <c r="BS72" s="7"/>
      <c r="BT72" s="7"/>
      <c r="BU72" s="7"/>
      <c r="BV72" s="7"/>
      <c r="BW72" s="7"/>
      <c r="BX72" s="7"/>
      <c r="BY72" s="7"/>
      <c r="BZ72" s="7"/>
      <c r="CA72" s="7"/>
      <c r="CB72" s="7"/>
      <c r="CC72" s="380"/>
      <c r="CD72" s="375" t="s">
        <v>57</v>
      </c>
      <c r="CE72" s="7"/>
      <c r="CF72" s="7"/>
      <c r="CG72" s="7"/>
      <c r="CH72" s="7"/>
      <c r="CJ72" s="406"/>
      <c r="CL72" s="407"/>
      <c r="CM72" s="68"/>
      <c r="CN72" s="69"/>
      <c r="CO72" s="69"/>
      <c r="CP72" s="68"/>
    </row>
    <row r="73" ht="8.25" customHeight="1">
      <c r="A73" s="1"/>
      <c r="B73" s="1"/>
      <c r="C73" s="1"/>
      <c r="D73" s="1"/>
      <c r="E73" s="448"/>
      <c r="F73" s="14"/>
      <c r="G73" s="14"/>
      <c r="I73" s="14"/>
      <c r="J73" s="14"/>
      <c r="L73" s="14"/>
      <c r="M73" s="14"/>
      <c r="N73" s="14"/>
      <c r="W73" s="14"/>
      <c r="X73" s="14"/>
      <c r="Z73" s="14"/>
      <c r="AA73" s="14"/>
      <c r="AC73" s="14"/>
      <c r="AD73" s="14"/>
      <c r="AE73" s="14"/>
      <c r="AG73" s="38"/>
      <c r="AI73" s="14"/>
      <c r="AJ73" s="14"/>
      <c r="AK73" s="14"/>
      <c r="AL73" s="14"/>
      <c r="AM73" s="14"/>
      <c r="AO73" s="14"/>
      <c r="AP73" s="14"/>
      <c r="AQ73" s="14"/>
      <c r="AR73" s="14"/>
      <c r="AS73" s="14"/>
      <c r="AT73" s="14"/>
      <c r="AU73" s="14"/>
      <c r="AV73" s="14"/>
      <c r="AW73" s="14"/>
      <c r="AX73" s="14"/>
      <c r="AY73" s="14"/>
      <c r="AZ73" s="14"/>
      <c r="BA73" s="14"/>
      <c r="BB73" s="14"/>
      <c r="BC73" s="14"/>
      <c r="BD73" s="14"/>
      <c r="BF73" s="14"/>
      <c r="BG73" s="14"/>
      <c r="BH73" s="14"/>
      <c r="BJ73" s="117"/>
      <c r="BK73" s="396"/>
      <c r="BL73" s="14"/>
      <c r="BM73" s="14"/>
      <c r="BN73" s="378"/>
      <c r="BO73" s="14"/>
      <c r="BP73" s="14"/>
      <c r="BQ73" s="14"/>
      <c r="BR73" s="14"/>
      <c r="BS73" s="14"/>
      <c r="BT73" s="14"/>
      <c r="BU73" s="14"/>
      <c r="BV73" s="14"/>
      <c r="BW73" s="14"/>
      <c r="BX73" s="14"/>
      <c r="BY73" s="14"/>
      <c r="BZ73" s="14"/>
      <c r="CA73" s="14"/>
      <c r="CB73" s="14"/>
      <c r="CC73" s="380"/>
      <c r="CJ73" s="14"/>
      <c r="CK73" s="14"/>
      <c r="CL73" s="407"/>
    </row>
    <row r="74" ht="8.25" customHeight="1">
      <c r="A74" s="1"/>
      <c r="B74" s="1"/>
      <c r="C74" s="1"/>
      <c r="D74" s="1"/>
      <c r="E74" s="448"/>
      <c r="F74" s="141"/>
      <c r="G74" s="7"/>
      <c r="H74" s="137" t="s">
        <v>105</v>
      </c>
      <c r="I74" s="141"/>
      <c r="J74" s="7"/>
      <c r="K74" s="453" t="s">
        <v>106</v>
      </c>
      <c r="L74" s="450"/>
      <c r="P74" s="451" t="s">
        <v>113</v>
      </c>
      <c r="W74" s="136"/>
      <c r="Y74" s="137" t="s">
        <v>105</v>
      </c>
      <c r="Z74" s="140"/>
      <c r="AB74" s="453" t="s">
        <v>106</v>
      </c>
      <c r="AC74" s="450"/>
      <c r="AG74" s="38"/>
      <c r="AI74" s="437"/>
      <c r="AO74" s="384"/>
      <c r="BF74" s="384"/>
      <c r="BJ74" s="117"/>
      <c r="BK74" s="396"/>
      <c r="BL74" s="384"/>
      <c r="BN74" s="378"/>
      <c r="BO74" s="373" t="s">
        <v>114</v>
      </c>
      <c r="BP74" s="7"/>
      <c r="BQ74" s="7"/>
      <c r="BR74" s="7"/>
      <c r="BS74" s="7"/>
      <c r="BT74" s="7"/>
      <c r="BU74" s="7"/>
      <c r="BV74" s="7"/>
      <c r="BW74" s="7"/>
      <c r="BX74" s="7"/>
      <c r="BY74" s="7"/>
      <c r="BZ74" s="7"/>
      <c r="CA74" s="7"/>
      <c r="CB74" s="7"/>
      <c r="CC74" s="380"/>
      <c r="CD74" s="375" t="s">
        <v>28</v>
      </c>
      <c r="CE74" s="7"/>
      <c r="CF74" s="7"/>
      <c r="CG74" s="7"/>
      <c r="CH74" s="7"/>
      <c r="CJ74" s="406"/>
      <c r="CL74" s="407"/>
      <c r="CM74" s="68"/>
      <c r="CN74" s="69"/>
      <c r="CO74" s="69"/>
      <c r="CP74" s="68"/>
    </row>
    <row r="75" ht="8.25" customHeight="1">
      <c r="A75" s="1"/>
      <c r="B75" s="1"/>
      <c r="C75" s="1"/>
      <c r="D75" s="1"/>
      <c r="E75" s="448"/>
      <c r="F75" s="14"/>
      <c r="G75" s="14"/>
      <c r="I75" s="14"/>
      <c r="J75" s="14"/>
      <c r="L75" s="14"/>
      <c r="M75" s="14"/>
      <c r="N75" s="14"/>
      <c r="W75" s="14"/>
      <c r="X75" s="14"/>
      <c r="Z75" s="14"/>
      <c r="AA75" s="14"/>
      <c r="AC75" s="14"/>
      <c r="AD75" s="14"/>
      <c r="AE75" s="14"/>
      <c r="AG75" s="38"/>
      <c r="AI75" s="14"/>
      <c r="AJ75" s="14"/>
      <c r="AK75" s="14"/>
      <c r="AL75" s="14"/>
      <c r="AM75" s="14"/>
      <c r="AO75" s="14"/>
      <c r="AP75" s="14"/>
      <c r="AQ75" s="14"/>
      <c r="AR75" s="14"/>
      <c r="AS75" s="14"/>
      <c r="AT75" s="14"/>
      <c r="AU75" s="14"/>
      <c r="AV75" s="14"/>
      <c r="AW75" s="14"/>
      <c r="AX75" s="14"/>
      <c r="AY75" s="14"/>
      <c r="AZ75" s="14"/>
      <c r="BA75" s="14"/>
      <c r="BB75" s="14"/>
      <c r="BC75" s="14"/>
      <c r="BD75" s="14"/>
      <c r="BF75" s="14"/>
      <c r="BG75" s="14"/>
      <c r="BH75" s="14"/>
      <c r="BJ75" s="117"/>
      <c r="BK75" s="396"/>
      <c r="BL75" s="14"/>
      <c r="BM75" s="14"/>
      <c r="BN75" s="378"/>
      <c r="BO75" s="14"/>
      <c r="BP75" s="14"/>
      <c r="BQ75" s="14"/>
      <c r="BR75" s="14"/>
      <c r="BS75" s="14"/>
      <c r="BT75" s="14"/>
      <c r="BU75" s="14"/>
      <c r="BV75" s="14"/>
      <c r="BW75" s="14"/>
      <c r="BX75" s="14"/>
      <c r="BY75" s="14"/>
      <c r="BZ75" s="14"/>
      <c r="CA75" s="14"/>
      <c r="CB75" s="14"/>
      <c r="CC75" s="380"/>
      <c r="CJ75" s="14"/>
      <c r="CK75" s="14"/>
      <c r="CL75" s="407"/>
    </row>
    <row r="76" ht="8.25" customHeight="1">
      <c r="A76" s="1"/>
      <c r="B76" s="1"/>
      <c r="C76" s="1"/>
      <c r="D76" s="1"/>
      <c r="E76" s="448"/>
      <c r="F76" s="141"/>
      <c r="G76" s="7"/>
      <c r="H76" s="137" t="s">
        <v>105</v>
      </c>
      <c r="I76" s="141"/>
      <c r="J76" s="7"/>
      <c r="K76" s="453" t="s">
        <v>106</v>
      </c>
      <c r="L76" s="450"/>
      <c r="P76" s="451" t="s">
        <v>117</v>
      </c>
      <c r="W76" s="136"/>
      <c r="Y76" s="137" t="s">
        <v>105</v>
      </c>
      <c r="Z76" s="140"/>
      <c r="AB76" s="453" t="s">
        <v>106</v>
      </c>
      <c r="AC76" s="450"/>
      <c r="AG76" s="38"/>
      <c r="AI76" s="437"/>
      <c r="AO76" s="384"/>
      <c r="BF76" s="454"/>
      <c r="BJ76" s="117"/>
      <c r="BK76" s="396"/>
      <c r="BL76" s="384"/>
      <c r="BN76" s="378"/>
      <c r="BO76" s="373" t="s">
        <v>116</v>
      </c>
      <c r="BP76" s="7"/>
      <c r="BQ76" s="7"/>
      <c r="BR76" s="7"/>
      <c r="BS76" s="7"/>
      <c r="BT76" s="7"/>
      <c r="BU76" s="7"/>
      <c r="BV76" s="7"/>
      <c r="BW76" s="7"/>
      <c r="BX76" s="7"/>
      <c r="BY76" s="7"/>
      <c r="BZ76" s="7"/>
      <c r="CA76" s="7"/>
      <c r="CB76" s="7"/>
      <c r="CC76" s="380"/>
      <c r="CD76" s="375" t="s">
        <v>54</v>
      </c>
      <c r="CE76" s="7"/>
      <c r="CF76" s="7"/>
      <c r="CG76" s="7"/>
      <c r="CH76" s="7"/>
      <c r="CJ76" s="406"/>
      <c r="CL76" s="407"/>
      <c r="CM76" s="68"/>
      <c r="CN76" s="69"/>
      <c r="CO76" s="69"/>
      <c r="CP76" s="68"/>
    </row>
    <row r="77" ht="8.25" customHeight="1">
      <c r="A77" s="1"/>
      <c r="B77" s="1"/>
      <c r="C77" s="1"/>
      <c r="D77" s="1"/>
      <c r="E77" s="448"/>
      <c r="F77" s="14"/>
      <c r="G77" s="14"/>
      <c r="I77" s="14"/>
      <c r="J77" s="14"/>
      <c r="L77" s="14"/>
      <c r="M77" s="14"/>
      <c r="N77" s="14"/>
      <c r="W77" s="14"/>
      <c r="X77" s="14"/>
      <c r="Z77" s="14"/>
      <c r="AA77" s="14"/>
      <c r="AC77" s="14"/>
      <c r="AD77" s="14"/>
      <c r="AE77" s="14"/>
      <c r="AG77" s="38"/>
      <c r="AI77" s="14"/>
      <c r="AJ77" s="14"/>
      <c r="AK77" s="14"/>
      <c r="AL77" s="14"/>
      <c r="AM77" s="14"/>
      <c r="AO77" s="14"/>
      <c r="AP77" s="14"/>
      <c r="AQ77" s="14"/>
      <c r="AR77" s="14"/>
      <c r="AS77" s="14"/>
      <c r="AT77" s="14"/>
      <c r="AU77" s="14"/>
      <c r="AV77" s="14"/>
      <c r="AW77" s="14"/>
      <c r="AX77" s="14"/>
      <c r="AY77" s="14"/>
      <c r="AZ77" s="14"/>
      <c r="BA77" s="14"/>
      <c r="BB77" s="14"/>
      <c r="BC77" s="14"/>
      <c r="BD77" s="14"/>
      <c r="BF77" s="14"/>
      <c r="BG77" s="14"/>
      <c r="BH77" s="14"/>
      <c r="BJ77" s="117"/>
      <c r="BK77" s="396"/>
      <c r="BL77" s="14"/>
      <c r="BM77" s="14"/>
      <c r="BN77" s="378"/>
      <c r="BO77" s="14"/>
      <c r="BP77" s="14"/>
      <c r="BQ77" s="14"/>
      <c r="BR77" s="14"/>
      <c r="BS77" s="14"/>
      <c r="BT77" s="14"/>
      <c r="BU77" s="14"/>
      <c r="BV77" s="14"/>
      <c r="BW77" s="14"/>
      <c r="BX77" s="14"/>
      <c r="BY77" s="14"/>
      <c r="BZ77" s="14"/>
      <c r="CA77" s="14"/>
      <c r="CB77" s="14"/>
      <c r="CC77" s="380"/>
      <c r="CJ77" s="14"/>
      <c r="CK77" s="14"/>
      <c r="CL77" s="407"/>
    </row>
    <row r="78" ht="8.25" customHeight="1">
      <c r="A78" s="1"/>
      <c r="B78" s="1"/>
      <c r="C78" s="1"/>
      <c r="D78" s="1"/>
      <c r="E78" s="448"/>
      <c r="F78" s="141"/>
      <c r="G78" s="7"/>
      <c r="H78" s="137" t="s">
        <v>105</v>
      </c>
      <c r="I78" s="141"/>
      <c r="J78" s="7"/>
      <c r="K78" s="453" t="s">
        <v>106</v>
      </c>
      <c r="L78" s="450"/>
      <c r="P78" s="451" t="s">
        <v>115</v>
      </c>
      <c r="W78" s="136"/>
      <c r="Y78" s="137" t="s">
        <v>105</v>
      </c>
      <c r="Z78" s="140"/>
      <c r="AB78" s="453" t="s">
        <v>106</v>
      </c>
      <c r="AC78" s="450"/>
      <c r="AG78" s="38"/>
      <c r="AI78" s="455"/>
      <c r="AO78" s="406"/>
      <c r="BF78" s="456"/>
      <c r="BJ78" s="117"/>
      <c r="BK78" s="396"/>
      <c r="BL78" s="384"/>
      <c r="BN78" s="378"/>
      <c r="BO78" s="373" t="s">
        <v>118</v>
      </c>
      <c r="BP78" s="7"/>
      <c r="BQ78" s="7"/>
      <c r="BR78" s="7"/>
      <c r="BS78" s="7"/>
      <c r="BT78" s="7"/>
      <c r="BU78" s="7"/>
      <c r="BV78" s="7"/>
      <c r="BW78" s="7"/>
      <c r="BX78" s="7"/>
      <c r="BY78" s="7"/>
      <c r="BZ78" s="7"/>
      <c r="CA78" s="7"/>
      <c r="CB78" s="7"/>
      <c r="CC78" s="380"/>
      <c r="CD78" s="375" t="s">
        <v>57</v>
      </c>
      <c r="CE78" s="7"/>
      <c r="CF78" s="7"/>
      <c r="CG78" s="7"/>
      <c r="CH78" s="7"/>
      <c r="CJ78" s="406"/>
      <c r="CL78" s="407"/>
      <c r="CM78" s="68"/>
      <c r="CN78" s="68"/>
      <c r="CO78" s="69"/>
      <c r="CP78" s="68"/>
    </row>
    <row r="79" ht="8.25" customHeight="1">
      <c r="A79" s="1"/>
      <c r="B79" s="1"/>
      <c r="C79" s="1"/>
      <c r="D79" s="1"/>
      <c r="E79" s="448"/>
      <c r="F79" s="14"/>
      <c r="G79" s="14"/>
      <c r="I79" s="14"/>
      <c r="J79" s="14"/>
      <c r="L79" s="14"/>
      <c r="M79" s="14"/>
      <c r="N79" s="14"/>
      <c r="W79" s="14"/>
      <c r="X79" s="14"/>
      <c r="Z79" s="14"/>
      <c r="AA79" s="14"/>
      <c r="AC79" s="14"/>
      <c r="AD79" s="14"/>
      <c r="AE79" s="14"/>
      <c r="AG79" s="38"/>
      <c r="AI79" s="14"/>
      <c r="AJ79" s="14"/>
      <c r="AK79" s="14"/>
      <c r="AL79" s="14"/>
      <c r="AM79" s="14"/>
      <c r="AO79" s="14"/>
      <c r="AP79" s="14"/>
      <c r="AQ79" s="14"/>
      <c r="AR79" s="14"/>
      <c r="AS79" s="14"/>
      <c r="AT79" s="14"/>
      <c r="AU79" s="14"/>
      <c r="AV79" s="14"/>
      <c r="AW79" s="14"/>
      <c r="AX79" s="14"/>
      <c r="AY79" s="14"/>
      <c r="AZ79" s="14"/>
      <c r="BA79" s="14"/>
      <c r="BB79" s="14"/>
      <c r="BC79" s="14"/>
      <c r="BD79" s="14"/>
      <c r="BF79" s="14"/>
      <c r="BG79" s="14"/>
      <c r="BH79" s="14"/>
      <c r="BJ79" s="117"/>
      <c r="BK79" s="396"/>
      <c r="BL79" s="14"/>
      <c r="BM79" s="14"/>
      <c r="BN79" s="378"/>
      <c r="BO79" s="14"/>
      <c r="BP79" s="14"/>
      <c r="BQ79" s="14"/>
      <c r="BR79" s="14"/>
      <c r="BS79" s="14"/>
      <c r="BT79" s="14"/>
      <c r="BU79" s="14"/>
      <c r="BV79" s="14"/>
      <c r="BW79" s="14"/>
      <c r="BX79" s="14"/>
      <c r="BY79" s="14"/>
      <c r="BZ79" s="14"/>
      <c r="CA79" s="14"/>
      <c r="CB79" s="14"/>
      <c r="CC79" s="380"/>
      <c r="CJ79" s="14"/>
      <c r="CK79" s="14"/>
      <c r="CL79" s="407"/>
    </row>
    <row r="80" ht="8.25" customHeight="1">
      <c r="A80" s="1"/>
      <c r="B80" s="1"/>
      <c r="C80" s="1"/>
      <c r="D80" s="1"/>
      <c r="E80" s="448"/>
      <c r="F80" s="141"/>
      <c r="G80" s="7"/>
      <c r="H80" s="137" t="s">
        <v>105</v>
      </c>
      <c r="I80" s="141"/>
      <c r="J80" s="7"/>
      <c r="K80" s="453" t="s">
        <v>106</v>
      </c>
      <c r="L80" s="450"/>
      <c r="P80" s="451" t="s">
        <v>119</v>
      </c>
      <c r="W80" s="136"/>
      <c r="Y80" s="137" t="s">
        <v>105</v>
      </c>
      <c r="Z80" s="140"/>
      <c r="AB80" s="453" t="s">
        <v>106</v>
      </c>
      <c r="AC80" s="450"/>
      <c r="AG80" s="38"/>
      <c r="AI80" s="437" t="s">
        <v>120</v>
      </c>
      <c r="AO80" s="406"/>
      <c r="BF80" s="454"/>
      <c r="BJ80" s="117"/>
      <c r="BK80" s="396"/>
      <c r="BL80" s="384"/>
      <c r="BN80" s="378"/>
      <c r="BO80" s="373" t="s">
        <v>121</v>
      </c>
      <c r="BP80" s="7"/>
      <c r="BQ80" s="7"/>
      <c r="BR80" s="7"/>
      <c r="BS80" s="7"/>
      <c r="BT80" s="7"/>
      <c r="BU80" s="7"/>
      <c r="BV80" s="7"/>
      <c r="BW80" s="7"/>
      <c r="BX80" s="7"/>
      <c r="BY80" s="7"/>
      <c r="BZ80" s="7"/>
      <c r="CA80" s="7"/>
      <c r="CB80" s="7"/>
      <c r="CC80" s="380"/>
      <c r="CD80" s="375" t="s">
        <v>28</v>
      </c>
      <c r="CE80" s="7"/>
      <c r="CF80" s="7"/>
      <c r="CG80" s="7"/>
      <c r="CH80" s="7"/>
      <c r="CJ80" s="406"/>
      <c r="CL80" s="407"/>
      <c r="CM80" s="68"/>
      <c r="CN80" s="69"/>
      <c r="CO80" s="69"/>
      <c r="CP80" s="68"/>
    </row>
    <row r="81" ht="8.25" customHeight="1">
      <c r="A81" s="1"/>
      <c r="B81" s="1"/>
      <c r="C81" s="1"/>
      <c r="D81" s="1"/>
      <c r="E81" s="448"/>
      <c r="F81" s="14"/>
      <c r="G81" s="14"/>
      <c r="I81" s="14"/>
      <c r="J81" s="14"/>
      <c r="L81" s="14"/>
      <c r="M81" s="14"/>
      <c r="N81" s="14"/>
      <c r="W81" s="14"/>
      <c r="X81" s="14"/>
      <c r="Z81" s="14"/>
      <c r="AA81" s="14"/>
      <c r="AC81" s="14"/>
      <c r="AD81" s="14"/>
      <c r="AE81" s="14"/>
      <c r="AG81" s="38"/>
      <c r="AO81" s="14"/>
      <c r="AP81" s="14"/>
      <c r="AQ81" s="14"/>
      <c r="AR81" s="14"/>
      <c r="AS81" s="14"/>
      <c r="AT81" s="14"/>
      <c r="AU81" s="14"/>
      <c r="AV81" s="14"/>
      <c r="AW81" s="14"/>
      <c r="AX81" s="14"/>
      <c r="AY81" s="14"/>
      <c r="AZ81" s="14"/>
      <c r="BA81" s="14"/>
      <c r="BB81" s="14"/>
      <c r="BC81" s="14"/>
      <c r="BD81" s="14"/>
      <c r="BF81" s="14"/>
      <c r="BG81" s="14"/>
      <c r="BH81" s="14"/>
      <c r="BJ81" s="117"/>
      <c r="BK81" s="396"/>
      <c r="BL81" s="14"/>
      <c r="BM81" s="14"/>
      <c r="BN81" s="378"/>
      <c r="BO81" s="14"/>
      <c r="BP81" s="14"/>
      <c r="BQ81" s="14"/>
      <c r="BR81" s="14"/>
      <c r="BS81" s="14"/>
      <c r="BT81" s="14"/>
      <c r="BU81" s="14"/>
      <c r="BV81" s="14"/>
      <c r="BW81" s="14"/>
      <c r="BX81" s="14"/>
      <c r="BY81" s="14"/>
      <c r="BZ81" s="14"/>
      <c r="CA81" s="14"/>
      <c r="CB81" s="14"/>
      <c r="CC81" s="380"/>
      <c r="CJ81" s="14"/>
      <c r="CK81" s="14"/>
      <c r="CL81" s="407"/>
    </row>
    <row r="82" ht="8.25" customHeight="1">
      <c r="A82" s="1"/>
      <c r="B82" s="1"/>
      <c r="C82" s="1"/>
      <c r="D82" s="1"/>
      <c r="E82" s="457"/>
      <c r="F82" s="458"/>
      <c r="G82" s="458"/>
      <c r="H82" s="458"/>
      <c r="I82" s="458"/>
      <c r="J82" s="458"/>
      <c r="K82" s="459"/>
      <c r="L82" s="459"/>
      <c r="M82" s="459"/>
      <c r="N82" s="460"/>
      <c r="O82" s="14"/>
      <c r="P82" s="365"/>
      <c r="Q82" s="365"/>
      <c r="R82" s="365"/>
      <c r="S82" s="365"/>
      <c r="T82" s="365"/>
      <c r="U82" s="365"/>
      <c r="V82" s="14"/>
      <c r="W82" s="461"/>
      <c r="X82" s="459"/>
      <c r="Y82" s="459"/>
      <c r="Z82" s="459"/>
      <c r="AA82" s="459"/>
      <c r="AB82" s="459"/>
      <c r="AC82" s="459"/>
      <c r="AD82" s="459"/>
      <c r="AE82" s="459"/>
      <c r="AF82" s="459"/>
      <c r="AG82" s="40"/>
      <c r="AH82" s="462"/>
      <c r="AI82" s="463"/>
      <c r="AJ82" s="463"/>
      <c r="AK82" s="463"/>
      <c r="AL82" s="463"/>
      <c r="AM82" s="463"/>
      <c r="AN82" s="463"/>
      <c r="AO82" s="463"/>
      <c r="AP82" s="463"/>
      <c r="AQ82" s="463"/>
      <c r="AR82" s="463"/>
      <c r="AS82" s="463"/>
      <c r="AT82" s="463"/>
      <c r="AU82" s="463"/>
      <c r="AV82" s="463"/>
      <c r="AW82" s="463"/>
      <c r="AX82" s="463"/>
      <c r="AY82" s="463"/>
      <c r="AZ82" s="463"/>
      <c r="BA82" s="463"/>
      <c r="BB82" s="463"/>
      <c r="BC82" s="463"/>
      <c r="BD82" s="463"/>
      <c r="BE82" s="463"/>
      <c r="BF82" s="463"/>
      <c r="BG82" s="463"/>
      <c r="BH82" s="463"/>
      <c r="BI82" s="463"/>
      <c r="BJ82" s="40"/>
      <c r="BK82" s="396"/>
      <c r="BL82" s="384"/>
      <c r="BN82" s="378"/>
      <c r="BO82" s="373" t="s">
        <v>122</v>
      </c>
      <c r="BP82" s="7"/>
      <c r="BQ82" s="7"/>
      <c r="BR82" s="7"/>
      <c r="BS82" s="7"/>
      <c r="BT82" s="7"/>
      <c r="BU82" s="7"/>
      <c r="BV82" s="7"/>
      <c r="BW82" s="7"/>
      <c r="BX82" s="7"/>
      <c r="BY82" s="7"/>
      <c r="BZ82" s="7"/>
      <c r="CA82" s="7"/>
      <c r="CB82" s="7"/>
      <c r="CC82" s="380"/>
      <c r="CD82" s="375" t="s">
        <v>39</v>
      </c>
      <c r="CE82" s="7"/>
      <c r="CF82" s="7"/>
      <c r="CG82" s="7"/>
      <c r="CH82" s="7"/>
      <c r="CJ82" s="406"/>
      <c r="CL82" s="407"/>
      <c r="CM82" s="68"/>
      <c r="CN82" s="69"/>
      <c r="CO82" s="69"/>
      <c r="CP82" s="68"/>
    </row>
    <row r="83" ht="8.25" customHeight="1">
      <c r="A83" s="1"/>
      <c r="B83" s="1"/>
      <c r="C83" s="1"/>
      <c r="D83" s="1"/>
      <c r="E83" s="153"/>
      <c r="F83" s="154"/>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40"/>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117"/>
      <c r="BK83" s="396"/>
      <c r="BL83" s="14"/>
      <c r="BM83" s="14"/>
      <c r="BN83" s="378"/>
      <c r="BO83" s="14"/>
      <c r="BP83" s="14"/>
      <c r="BQ83" s="14"/>
      <c r="BR83" s="14"/>
      <c r="BS83" s="14"/>
      <c r="BT83" s="14"/>
      <c r="BU83" s="14"/>
      <c r="BV83" s="14"/>
      <c r="BW83" s="14"/>
      <c r="BX83" s="14"/>
      <c r="BY83" s="14"/>
      <c r="BZ83" s="14"/>
      <c r="CA83" s="14"/>
      <c r="CB83" s="14"/>
      <c r="CC83" s="380"/>
      <c r="CJ83" s="14"/>
      <c r="CK83" s="14"/>
      <c r="CL83" s="407"/>
    </row>
    <row r="84" ht="8.25" customHeight="1">
      <c r="A84" s="1"/>
      <c r="B84" s="1"/>
      <c r="C84" s="1"/>
      <c r="D84" s="464"/>
      <c r="E84" s="155"/>
      <c r="F84" s="156" t="s">
        <v>123</v>
      </c>
      <c r="AG84" s="38"/>
      <c r="AH84" s="377"/>
      <c r="AI84" s="465" t="s">
        <v>124</v>
      </c>
      <c r="BJ84" s="117"/>
      <c r="BK84" s="396"/>
      <c r="BL84" s="384"/>
      <c r="BN84" s="378"/>
      <c r="BO84" s="373" t="s">
        <v>125</v>
      </c>
      <c r="BP84" s="7"/>
      <c r="BQ84" s="7"/>
      <c r="BR84" s="7"/>
      <c r="BS84" s="7"/>
      <c r="BT84" s="7"/>
      <c r="BU84" s="7"/>
      <c r="BV84" s="7"/>
      <c r="BW84" s="7"/>
      <c r="BX84" s="7"/>
      <c r="BY84" s="7"/>
      <c r="BZ84" s="7"/>
      <c r="CA84" s="7"/>
      <c r="CB84" s="7"/>
      <c r="CC84" s="380"/>
      <c r="CD84" s="375" t="s">
        <v>39</v>
      </c>
      <c r="CE84" s="7"/>
      <c r="CF84" s="7"/>
      <c r="CG84" s="7"/>
      <c r="CH84" s="7"/>
      <c r="CJ84" s="406"/>
      <c r="CL84" s="407"/>
      <c r="CM84" s="68"/>
      <c r="CN84" s="69"/>
      <c r="CO84" s="69"/>
      <c r="CP84" s="68"/>
    </row>
    <row r="85" ht="8.25" customHeight="1">
      <c r="A85" s="1"/>
      <c r="B85" s="1"/>
      <c r="C85" s="1"/>
      <c r="D85" s="464"/>
      <c r="E85" s="159"/>
      <c r="AG85" s="117"/>
      <c r="AH85" s="377"/>
      <c r="BJ85" s="117"/>
      <c r="BK85" s="396"/>
      <c r="BL85" s="14"/>
      <c r="BM85" s="14"/>
      <c r="BN85" s="378"/>
      <c r="BO85" s="14"/>
      <c r="BP85" s="14"/>
      <c r="BQ85" s="14"/>
      <c r="BR85" s="14"/>
      <c r="BS85" s="14"/>
      <c r="BT85" s="14"/>
      <c r="BU85" s="14"/>
      <c r="BV85" s="14"/>
      <c r="BW85" s="14"/>
      <c r="BX85" s="14"/>
      <c r="BY85" s="14"/>
      <c r="BZ85" s="14"/>
      <c r="CA85" s="14"/>
      <c r="CB85" s="14"/>
      <c r="CC85" s="380"/>
      <c r="CJ85" s="14"/>
      <c r="CK85" s="14"/>
      <c r="CL85" s="407"/>
    </row>
    <row r="86" ht="8.25" customHeight="1">
      <c r="A86" s="1"/>
      <c r="B86" s="1"/>
      <c r="C86" s="1"/>
      <c r="D86" s="464"/>
      <c r="E86" s="159"/>
      <c r="AG86" s="117"/>
      <c r="AH86" s="377"/>
      <c r="BJ86" s="117"/>
      <c r="BK86" s="396"/>
      <c r="BL86" s="384"/>
      <c r="BN86" s="378"/>
      <c r="BO86" s="373" t="s">
        <v>126</v>
      </c>
      <c r="BP86" s="7"/>
      <c r="BQ86" s="7"/>
      <c r="BR86" s="7"/>
      <c r="BS86" s="7"/>
      <c r="BT86" s="7"/>
      <c r="BU86" s="7"/>
      <c r="BV86" s="7"/>
      <c r="BW86" s="7"/>
      <c r="BX86" s="7"/>
      <c r="BY86" s="7"/>
      <c r="BZ86" s="7"/>
      <c r="CA86" s="7"/>
      <c r="CB86" s="7"/>
      <c r="CC86" s="380"/>
      <c r="CD86" s="375" t="s">
        <v>32</v>
      </c>
      <c r="CE86" s="7"/>
      <c r="CF86" s="7"/>
      <c r="CG86" s="7"/>
      <c r="CH86" s="7"/>
      <c r="CJ86" s="406"/>
      <c r="CL86" s="407"/>
      <c r="CM86" s="68"/>
      <c r="CN86" s="69"/>
      <c r="CO86" s="69"/>
      <c r="CP86" s="68"/>
    </row>
    <row r="87" ht="8.25" customHeight="1">
      <c r="A87" s="1"/>
      <c r="B87" s="1"/>
      <c r="C87" s="1"/>
      <c r="D87" s="464"/>
      <c r="E87" s="160" t="s">
        <v>24</v>
      </c>
      <c r="I87" s="161" t="s">
        <v>127</v>
      </c>
      <c r="P87" s="60"/>
      <c r="Q87" s="60"/>
      <c r="R87" s="60"/>
      <c r="S87" s="60"/>
      <c r="T87" s="60"/>
      <c r="U87" s="60"/>
      <c r="V87" s="60"/>
      <c r="W87" s="60"/>
      <c r="X87" s="60"/>
      <c r="Y87" s="60"/>
      <c r="Z87" s="60"/>
      <c r="AA87" s="60"/>
      <c r="AB87" s="60"/>
      <c r="AC87" s="60"/>
      <c r="AD87" s="60"/>
      <c r="AE87" s="60"/>
      <c r="AF87" s="162"/>
      <c r="AG87" s="54"/>
      <c r="AH87" s="466" t="s">
        <v>24</v>
      </c>
      <c r="AL87" s="467" t="s">
        <v>127</v>
      </c>
      <c r="AS87" s="378"/>
      <c r="AT87" s="378"/>
      <c r="AU87" s="378"/>
      <c r="AV87" s="378"/>
      <c r="AW87" s="378"/>
      <c r="AX87" s="378"/>
      <c r="AY87" s="378"/>
      <c r="AZ87" s="378"/>
      <c r="BA87" s="378"/>
      <c r="BB87" s="378"/>
      <c r="BC87" s="378"/>
      <c r="BD87" s="378"/>
      <c r="BE87" s="378"/>
      <c r="BF87" s="378"/>
      <c r="BG87" s="378"/>
      <c r="BH87" s="378"/>
      <c r="BI87" s="379"/>
      <c r="BJ87" s="40"/>
      <c r="BK87" s="396"/>
      <c r="BL87" s="14"/>
      <c r="BM87" s="14"/>
      <c r="BN87" s="378"/>
      <c r="BO87" s="14"/>
      <c r="BP87" s="14"/>
      <c r="BQ87" s="14"/>
      <c r="BR87" s="14"/>
      <c r="BS87" s="14"/>
      <c r="BT87" s="14"/>
      <c r="BU87" s="14"/>
      <c r="BV87" s="14"/>
      <c r="BW87" s="14"/>
      <c r="BX87" s="14"/>
      <c r="BY87" s="14"/>
      <c r="BZ87" s="14"/>
      <c r="CA87" s="14"/>
      <c r="CB87" s="14"/>
      <c r="CC87" s="380"/>
      <c r="CJ87" s="14"/>
      <c r="CK87" s="14"/>
      <c r="CL87" s="407"/>
    </row>
    <row r="88" ht="8.25" customHeight="1">
      <c r="A88" s="1"/>
      <c r="B88" s="1"/>
      <c r="C88" s="1"/>
      <c r="D88" s="468" t="s">
        <v>35</v>
      </c>
      <c r="E88" s="159"/>
      <c r="F88" s="167">
        <v>30.0</v>
      </c>
      <c r="H88" s="60"/>
      <c r="I88" s="168" t="s">
        <v>11</v>
      </c>
      <c r="AD88" s="169"/>
      <c r="AF88" s="162"/>
      <c r="AG88" s="40"/>
      <c r="AH88" s="377"/>
      <c r="AI88" s="469">
        <v>-5.0</v>
      </c>
      <c r="AK88" s="378"/>
      <c r="AL88" s="385" t="s">
        <v>128</v>
      </c>
      <c r="BG88" s="470"/>
      <c r="BI88" s="379"/>
      <c r="BJ88" s="40"/>
      <c r="BK88" s="396"/>
      <c r="BL88" s="384"/>
      <c r="BN88" s="378"/>
      <c r="BO88" s="373" t="s">
        <v>129</v>
      </c>
      <c r="BP88" s="7"/>
      <c r="BQ88" s="7"/>
      <c r="BR88" s="7"/>
      <c r="BS88" s="7"/>
      <c r="BT88" s="7"/>
      <c r="BU88" s="7"/>
      <c r="BV88" s="7"/>
      <c r="BW88" s="7"/>
      <c r="BX88" s="7"/>
      <c r="BY88" s="7"/>
      <c r="BZ88" s="7"/>
      <c r="CA88" s="7"/>
      <c r="CB88" s="7"/>
      <c r="CC88" s="380"/>
      <c r="CD88" s="375" t="s">
        <v>130</v>
      </c>
      <c r="CE88" s="7"/>
      <c r="CF88" s="7"/>
      <c r="CG88" s="7"/>
      <c r="CH88" s="7"/>
      <c r="CJ88" s="406"/>
      <c r="CL88" s="407"/>
      <c r="CM88" s="68"/>
      <c r="CN88" s="69"/>
      <c r="CO88" s="69"/>
      <c r="CP88" s="68"/>
    </row>
    <row r="89" ht="8.25" customHeight="1">
      <c r="A89" s="1"/>
      <c r="B89" s="1"/>
      <c r="C89" s="1"/>
      <c r="E89" s="159"/>
      <c r="F89" s="14"/>
      <c r="G89" s="14"/>
      <c r="H89" s="60"/>
      <c r="I89" s="14"/>
      <c r="J89" s="14"/>
      <c r="K89" s="14"/>
      <c r="L89" s="14"/>
      <c r="M89" s="14"/>
      <c r="N89" s="14"/>
      <c r="O89" s="14"/>
      <c r="P89" s="14"/>
      <c r="Q89" s="14"/>
      <c r="R89" s="14"/>
      <c r="S89" s="14"/>
      <c r="T89" s="14"/>
      <c r="U89" s="14"/>
      <c r="V89" s="14"/>
      <c r="W89" s="14"/>
      <c r="X89" s="14"/>
      <c r="Y89" s="14"/>
      <c r="Z89" s="14"/>
      <c r="AA89" s="14"/>
      <c r="AB89" s="14"/>
      <c r="AC89" s="14"/>
      <c r="AD89" s="14"/>
      <c r="AE89" s="14"/>
      <c r="AF89" s="162"/>
      <c r="AG89" s="40"/>
      <c r="AH89" s="377"/>
      <c r="AI89" s="14"/>
      <c r="AJ89" s="14"/>
      <c r="AK89" s="378"/>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379"/>
      <c r="BJ89" s="40"/>
      <c r="BK89" s="396"/>
      <c r="BL89" s="14"/>
      <c r="BM89" s="14"/>
      <c r="BN89" s="378"/>
      <c r="BO89" s="14"/>
      <c r="BP89" s="14"/>
      <c r="BQ89" s="14"/>
      <c r="BR89" s="14"/>
      <c r="BS89" s="14"/>
      <c r="BT89" s="14"/>
      <c r="BU89" s="14"/>
      <c r="BV89" s="14"/>
      <c r="BW89" s="14"/>
      <c r="BX89" s="14"/>
      <c r="BY89" s="14"/>
      <c r="BZ89" s="14"/>
      <c r="CA89" s="14"/>
      <c r="CB89" s="14"/>
      <c r="CC89" s="380"/>
      <c r="CJ89" s="14"/>
      <c r="CK89" s="14"/>
      <c r="CL89" s="407"/>
    </row>
    <row r="90" ht="8.25" customHeight="1">
      <c r="A90" s="1"/>
      <c r="B90" s="1"/>
      <c r="C90" s="1"/>
      <c r="D90" s="77"/>
      <c r="E90" s="159"/>
      <c r="F90" s="167">
        <v>30.0</v>
      </c>
      <c r="H90" s="60"/>
      <c r="I90" s="168" t="s">
        <v>131</v>
      </c>
      <c r="AD90" s="174">
        <v>1.0</v>
      </c>
      <c r="AF90" s="162"/>
      <c r="AG90" s="40"/>
      <c r="AH90" s="377"/>
      <c r="AI90" s="469">
        <v>-10.0</v>
      </c>
      <c r="AK90" s="378"/>
      <c r="AL90" s="385" t="s">
        <v>132</v>
      </c>
      <c r="BG90" s="470"/>
      <c r="BI90" s="379"/>
      <c r="BJ90" s="40"/>
      <c r="BK90" s="396"/>
      <c r="BL90" s="384"/>
      <c r="BN90" s="378"/>
      <c r="BO90" s="373" t="s">
        <v>133</v>
      </c>
      <c r="BP90" s="7"/>
      <c r="BQ90" s="7"/>
      <c r="BR90" s="7"/>
      <c r="BS90" s="7"/>
      <c r="BT90" s="7"/>
      <c r="BU90" s="7"/>
      <c r="BV90" s="7"/>
      <c r="BW90" s="7"/>
      <c r="BX90" s="7"/>
      <c r="BY90" s="7"/>
      <c r="BZ90" s="7"/>
      <c r="CA90" s="7"/>
      <c r="CB90" s="7"/>
      <c r="CC90" s="380"/>
      <c r="CD90" s="375" t="s">
        <v>134</v>
      </c>
      <c r="CE90" s="7"/>
      <c r="CF90" s="7"/>
      <c r="CG90" s="7"/>
      <c r="CH90" s="7"/>
      <c r="CJ90" s="406"/>
      <c r="CL90" s="407"/>
      <c r="CM90" s="68"/>
      <c r="CN90" s="69"/>
      <c r="CO90" s="69"/>
      <c r="CP90" s="68"/>
    </row>
    <row r="91" ht="8.25" customHeight="1">
      <c r="A91" s="1"/>
      <c r="B91" s="1"/>
      <c r="C91" s="1"/>
      <c r="E91" s="159"/>
      <c r="F91" s="14"/>
      <c r="G91" s="14"/>
      <c r="H91" s="60"/>
      <c r="I91" s="14"/>
      <c r="J91" s="14"/>
      <c r="K91" s="14"/>
      <c r="L91" s="14"/>
      <c r="M91" s="14"/>
      <c r="N91" s="14"/>
      <c r="O91" s="14"/>
      <c r="P91" s="14"/>
      <c r="Q91" s="14"/>
      <c r="R91" s="14"/>
      <c r="S91" s="14"/>
      <c r="T91" s="14"/>
      <c r="U91" s="14"/>
      <c r="V91" s="14"/>
      <c r="W91" s="14"/>
      <c r="X91" s="14"/>
      <c r="Y91" s="14"/>
      <c r="Z91" s="14"/>
      <c r="AA91" s="14"/>
      <c r="AB91" s="14"/>
      <c r="AC91" s="14"/>
      <c r="AD91" s="14"/>
      <c r="AE91" s="14"/>
      <c r="AF91" s="162"/>
      <c r="AG91" s="40"/>
      <c r="AH91" s="377"/>
      <c r="AI91" s="14"/>
      <c r="AJ91" s="14"/>
      <c r="AK91" s="378"/>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379"/>
      <c r="BJ91" s="40"/>
      <c r="BK91" s="396"/>
      <c r="BL91" s="14"/>
      <c r="BM91" s="14"/>
      <c r="BN91" s="378"/>
      <c r="BO91" s="14"/>
      <c r="BP91" s="14"/>
      <c r="BQ91" s="14"/>
      <c r="BR91" s="14"/>
      <c r="BS91" s="14"/>
      <c r="BT91" s="14"/>
      <c r="BU91" s="14"/>
      <c r="BV91" s="14"/>
      <c r="BW91" s="14"/>
      <c r="BX91" s="14"/>
      <c r="BY91" s="14"/>
      <c r="BZ91" s="14"/>
      <c r="CA91" s="14"/>
      <c r="CB91" s="14"/>
      <c r="CC91" s="380"/>
      <c r="CJ91" s="14"/>
      <c r="CK91" s="14"/>
      <c r="CL91" s="407"/>
    </row>
    <row r="92" ht="8.25" customHeight="1">
      <c r="A92" s="1"/>
      <c r="B92" s="1"/>
      <c r="C92" s="1"/>
      <c r="D92" s="468" t="s">
        <v>135</v>
      </c>
      <c r="E92" s="159"/>
      <c r="F92" s="167"/>
      <c r="H92" s="60"/>
      <c r="I92" s="168" t="s">
        <v>136</v>
      </c>
      <c r="AD92" s="175"/>
      <c r="AF92" s="162"/>
      <c r="AG92" s="40"/>
      <c r="AH92" s="377"/>
      <c r="AI92" s="469">
        <v>-10.0</v>
      </c>
      <c r="AK92" s="378"/>
      <c r="AL92" s="385" t="s">
        <v>137</v>
      </c>
      <c r="BG92" s="470"/>
      <c r="BI92" s="379"/>
      <c r="BJ92" s="40"/>
      <c r="BK92" s="396"/>
      <c r="BL92" s="418"/>
      <c r="BN92" s="378"/>
      <c r="BO92" s="372" t="s">
        <v>138</v>
      </c>
      <c r="BP92" s="7"/>
      <c r="BQ92" s="7"/>
      <c r="BR92" s="7"/>
      <c r="BS92" s="7"/>
      <c r="BT92" s="7"/>
      <c r="BU92" s="7"/>
      <c r="BV92" s="7"/>
      <c r="BW92" s="7"/>
      <c r="BX92" s="7"/>
      <c r="BY92" s="7"/>
      <c r="BZ92" s="7"/>
      <c r="CA92" s="7"/>
      <c r="CB92" s="7"/>
      <c r="CC92" s="380"/>
      <c r="CD92" s="374" t="s">
        <v>39</v>
      </c>
      <c r="CE92" s="7"/>
      <c r="CF92" s="7"/>
      <c r="CG92" s="7"/>
      <c r="CH92" s="7"/>
      <c r="CJ92" s="406"/>
      <c r="CL92" s="407"/>
      <c r="CM92" s="68"/>
      <c r="CN92" s="69"/>
      <c r="CO92" s="69"/>
      <c r="CP92" s="68"/>
    </row>
    <row r="93" ht="8.25" customHeight="1">
      <c r="A93" s="1"/>
      <c r="B93" s="1"/>
      <c r="C93" s="1"/>
      <c r="E93" s="159"/>
      <c r="F93" s="14"/>
      <c r="G93" s="14"/>
      <c r="H93" s="60"/>
      <c r="I93" s="14"/>
      <c r="J93" s="14"/>
      <c r="K93" s="14"/>
      <c r="L93" s="14"/>
      <c r="M93" s="14"/>
      <c r="N93" s="14"/>
      <c r="O93" s="14"/>
      <c r="P93" s="14"/>
      <c r="Q93" s="14"/>
      <c r="R93" s="14"/>
      <c r="S93" s="14"/>
      <c r="T93" s="14"/>
      <c r="U93" s="14"/>
      <c r="V93" s="14"/>
      <c r="W93" s="14"/>
      <c r="X93" s="14"/>
      <c r="Y93" s="14"/>
      <c r="Z93" s="14"/>
      <c r="AA93" s="14"/>
      <c r="AB93" s="14"/>
      <c r="AC93" s="14"/>
      <c r="AD93" s="14"/>
      <c r="AE93" s="14"/>
      <c r="AF93" s="162"/>
      <c r="AG93" s="40"/>
      <c r="AH93" s="377"/>
      <c r="AI93" s="14"/>
      <c r="AJ93" s="14"/>
      <c r="AK93" s="378"/>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379"/>
      <c r="BJ93" s="40"/>
      <c r="BK93" s="396"/>
      <c r="BL93" s="14"/>
      <c r="BM93" s="14"/>
      <c r="BN93" s="378"/>
      <c r="BO93" s="14"/>
      <c r="BP93" s="14"/>
      <c r="BQ93" s="14"/>
      <c r="BR93" s="14"/>
      <c r="BS93" s="14"/>
      <c r="BT93" s="14"/>
      <c r="BU93" s="14"/>
      <c r="BV93" s="14"/>
      <c r="BW93" s="14"/>
      <c r="BX93" s="14"/>
      <c r="BY93" s="14"/>
      <c r="BZ93" s="14"/>
      <c r="CA93" s="14"/>
      <c r="CB93" s="14"/>
      <c r="CC93" s="380"/>
      <c r="CJ93" s="14"/>
      <c r="CK93" s="14"/>
      <c r="CL93" s="407"/>
    </row>
    <row r="94" ht="8.25" customHeight="1">
      <c r="A94" s="1"/>
      <c r="B94" s="1"/>
      <c r="C94" s="1"/>
      <c r="D94" s="464"/>
      <c r="E94" s="159"/>
      <c r="F94" s="167"/>
      <c r="H94" s="60"/>
      <c r="I94" s="168" t="s">
        <v>139</v>
      </c>
      <c r="AD94" s="174"/>
      <c r="AF94" s="162"/>
      <c r="AG94" s="40"/>
      <c r="AH94" s="377"/>
      <c r="AI94" s="469">
        <v>-10.0</v>
      </c>
      <c r="AK94" s="378"/>
      <c r="AL94" s="385" t="s">
        <v>141</v>
      </c>
      <c r="BG94" s="470"/>
      <c r="BI94" s="379"/>
      <c r="BJ94" s="40"/>
      <c r="BK94" s="396"/>
      <c r="BL94" s="418"/>
      <c r="BN94" s="378"/>
      <c r="BO94" s="372" t="s">
        <v>142</v>
      </c>
      <c r="BP94" s="7"/>
      <c r="BQ94" s="7"/>
      <c r="BR94" s="7"/>
      <c r="BS94" s="7"/>
      <c r="BT94" s="7"/>
      <c r="BU94" s="7"/>
      <c r="BV94" s="7"/>
      <c r="BW94" s="7"/>
      <c r="BX94" s="7"/>
      <c r="BY94" s="7"/>
      <c r="BZ94" s="7"/>
      <c r="CA94" s="7"/>
      <c r="CB94" s="7"/>
      <c r="CC94" s="380"/>
      <c r="CD94" s="471" t="s">
        <v>28</v>
      </c>
      <c r="CE94" s="7"/>
      <c r="CF94" s="7"/>
      <c r="CG94" s="7"/>
      <c r="CH94" s="7"/>
      <c r="CJ94" s="406"/>
      <c r="CL94" s="407"/>
      <c r="CM94" s="68"/>
      <c r="CN94" s="69"/>
      <c r="CO94" s="69"/>
      <c r="CP94" s="68"/>
    </row>
    <row r="95" ht="8.25" customHeight="1">
      <c r="A95" s="1"/>
      <c r="B95" s="1"/>
      <c r="C95" s="1"/>
      <c r="E95" s="159"/>
      <c r="F95" s="14"/>
      <c r="G95" s="14"/>
      <c r="H95" s="60"/>
      <c r="I95" s="14"/>
      <c r="J95" s="14"/>
      <c r="K95" s="14"/>
      <c r="L95" s="14"/>
      <c r="M95" s="14"/>
      <c r="N95" s="14"/>
      <c r="O95" s="14"/>
      <c r="P95" s="14"/>
      <c r="Q95" s="14"/>
      <c r="R95" s="14"/>
      <c r="S95" s="14"/>
      <c r="T95" s="14"/>
      <c r="U95" s="14"/>
      <c r="V95" s="14"/>
      <c r="W95" s="14"/>
      <c r="X95" s="14"/>
      <c r="Y95" s="14"/>
      <c r="Z95" s="14"/>
      <c r="AA95" s="14"/>
      <c r="AB95" s="14"/>
      <c r="AC95" s="14"/>
      <c r="AD95" s="14"/>
      <c r="AE95" s="14"/>
      <c r="AF95" s="162"/>
      <c r="AG95" s="40"/>
      <c r="AH95" s="377"/>
      <c r="AI95" s="14"/>
      <c r="AJ95" s="14"/>
      <c r="AK95" s="378"/>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379"/>
      <c r="BJ95" s="40"/>
      <c r="BK95" s="396"/>
      <c r="BL95" s="14"/>
      <c r="BM95" s="14"/>
      <c r="BN95" s="378"/>
      <c r="BO95" s="14"/>
      <c r="BP95" s="14"/>
      <c r="BQ95" s="14"/>
      <c r="BR95" s="14"/>
      <c r="BS95" s="14"/>
      <c r="BT95" s="14"/>
      <c r="BU95" s="14"/>
      <c r="BV95" s="14"/>
      <c r="BW95" s="14"/>
      <c r="BX95" s="14"/>
      <c r="BY95" s="14"/>
      <c r="BZ95" s="14"/>
      <c r="CA95" s="14"/>
      <c r="CB95" s="14"/>
      <c r="CC95" s="380"/>
      <c r="CJ95" s="14"/>
      <c r="CK95" s="14"/>
      <c r="CL95" s="407"/>
    </row>
    <row r="96" ht="8.25" customHeight="1">
      <c r="A96" s="1"/>
      <c r="B96" s="1"/>
      <c r="C96" s="1"/>
      <c r="D96" s="468"/>
      <c r="E96" s="159"/>
      <c r="F96" s="167"/>
      <c r="H96" s="60"/>
      <c r="I96" s="168" t="s">
        <v>143</v>
      </c>
      <c r="AD96" s="179"/>
      <c r="AF96" s="162"/>
      <c r="AG96" s="40"/>
      <c r="AH96" s="377"/>
      <c r="AI96" s="469">
        <v>-15.0</v>
      </c>
      <c r="AK96" s="378"/>
      <c r="AL96" s="385" t="s">
        <v>144</v>
      </c>
      <c r="BG96" s="470"/>
      <c r="BI96" s="379"/>
      <c r="BJ96" s="40"/>
      <c r="BK96" s="396"/>
      <c r="BL96" s="418"/>
      <c r="BN96" s="378"/>
      <c r="BO96" s="380"/>
      <c r="CC96" s="378"/>
      <c r="CD96" s="374"/>
      <c r="CE96" s="7"/>
      <c r="CF96" s="7"/>
      <c r="CG96" s="7"/>
      <c r="CH96" s="7"/>
      <c r="CJ96" s="406"/>
      <c r="CL96" s="407"/>
      <c r="CM96" s="68"/>
      <c r="CN96" s="69"/>
      <c r="CO96" s="69"/>
      <c r="CP96" s="68"/>
    </row>
    <row r="97" ht="8.25" customHeight="1">
      <c r="A97" s="1"/>
      <c r="B97" s="1"/>
      <c r="C97" s="1"/>
      <c r="E97" s="159"/>
      <c r="F97" s="14"/>
      <c r="G97" s="14"/>
      <c r="H97" s="60"/>
      <c r="I97" s="14"/>
      <c r="J97" s="14"/>
      <c r="K97" s="14"/>
      <c r="L97" s="14"/>
      <c r="M97" s="14"/>
      <c r="N97" s="14"/>
      <c r="O97" s="14"/>
      <c r="P97" s="14"/>
      <c r="Q97" s="14"/>
      <c r="R97" s="14"/>
      <c r="S97" s="14"/>
      <c r="T97" s="14"/>
      <c r="U97" s="14"/>
      <c r="V97" s="14"/>
      <c r="W97" s="14"/>
      <c r="X97" s="14"/>
      <c r="Y97" s="14"/>
      <c r="Z97" s="14"/>
      <c r="AA97" s="14"/>
      <c r="AB97" s="14"/>
      <c r="AC97" s="14"/>
      <c r="AD97" s="14"/>
      <c r="AE97" s="14"/>
      <c r="AF97" s="162"/>
      <c r="AG97" s="40"/>
      <c r="AH97" s="377"/>
      <c r="AI97" s="14"/>
      <c r="AJ97" s="14"/>
      <c r="AK97" s="378"/>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379"/>
      <c r="BJ97" s="40"/>
      <c r="BK97" s="396"/>
      <c r="BL97" s="14"/>
      <c r="BM97" s="14"/>
      <c r="BN97" s="378"/>
      <c r="BO97" s="14"/>
      <c r="BP97" s="14"/>
      <c r="BQ97" s="14"/>
      <c r="BR97" s="14"/>
      <c r="BS97" s="14"/>
      <c r="BT97" s="14"/>
      <c r="BU97" s="14"/>
      <c r="BV97" s="14"/>
      <c r="BW97" s="14"/>
      <c r="BX97" s="14"/>
      <c r="BY97" s="14"/>
      <c r="BZ97" s="14"/>
      <c r="CA97" s="14"/>
      <c r="CB97" s="14"/>
      <c r="CC97" s="378"/>
      <c r="CD97" s="14"/>
      <c r="CE97" s="14"/>
      <c r="CF97" s="14"/>
      <c r="CG97" s="14"/>
      <c r="CH97" s="14"/>
      <c r="CJ97" s="14"/>
      <c r="CK97" s="14"/>
      <c r="CL97" s="407"/>
    </row>
    <row r="98" ht="8.25" customHeight="1">
      <c r="A98" s="1"/>
      <c r="B98" s="1"/>
      <c r="C98" s="1"/>
      <c r="D98" s="77"/>
      <c r="E98" s="159"/>
      <c r="F98" s="167">
        <v>5.0</v>
      </c>
      <c r="H98" s="60"/>
      <c r="I98" s="168" t="s">
        <v>145</v>
      </c>
      <c r="AD98" s="174">
        <v>1.0</v>
      </c>
      <c r="AF98" s="162"/>
      <c r="AG98" s="40"/>
      <c r="AH98" s="377"/>
      <c r="AI98" s="469" t="s">
        <v>146</v>
      </c>
      <c r="AK98" s="378"/>
      <c r="AL98" s="385" t="s">
        <v>147</v>
      </c>
      <c r="BG98" s="470"/>
      <c r="BI98" s="379"/>
      <c r="BJ98" s="40"/>
      <c r="BK98" s="396"/>
      <c r="BL98" s="418"/>
      <c r="BN98" s="378"/>
      <c r="BO98" s="380"/>
      <c r="CC98" s="378"/>
      <c r="CD98" s="374"/>
      <c r="CE98" s="7"/>
      <c r="CF98" s="7"/>
      <c r="CG98" s="7"/>
      <c r="CH98" s="7"/>
      <c r="CJ98" s="406"/>
      <c r="CL98" s="407"/>
      <c r="CM98" s="68"/>
      <c r="CN98" s="69"/>
      <c r="CO98" s="69"/>
      <c r="CP98" s="68"/>
    </row>
    <row r="99" ht="8.25" customHeight="1">
      <c r="A99" s="1"/>
      <c r="B99" s="1"/>
      <c r="C99" s="1"/>
      <c r="E99" s="159"/>
      <c r="F99" s="14"/>
      <c r="G99" s="14"/>
      <c r="H99" s="60"/>
      <c r="I99" s="14"/>
      <c r="J99" s="14"/>
      <c r="K99" s="14"/>
      <c r="L99" s="14"/>
      <c r="M99" s="14"/>
      <c r="N99" s="14"/>
      <c r="O99" s="14"/>
      <c r="P99" s="14"/>
      <c r="Q99" s="14"/>
      <c r="R99" s="14"/>
      <c r="S99" s="14"/>
      <c r="T99" s="14"/>
      <c r="U99" s="14"/>
      <c r="V99" s="14"/>
      <c r="W99" s="14"/>
      <c r="X99" s="14"/>
      <c r="Y99" s="14"/>
      <c r="Z99" s="14"/>
      <c r="AA99" s="14"/>
      <c r="AB99" s="14"/>
      <c r="AC99" s="14"/>
      <c r="AD99" s="14"/>
      <c r="AE99" s="14"/>
      <c r="AF99" s="162"/>
      <c r="AG99" s="40"/>
      <c r="AH99" s="377"/>
      <c r="AI99" s="14"/>
      <c r="AJ99" s="14"/>
      <c r="AK99" s="378"/>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379"/>
      <c r="BJ99" s="40"/>
      <c r="BK99" s="396"/>
      <c r="BL99" s="14"/>
      <c r="BM99" s="14"/>
      <c r="BN99" s="378"/>
      <c r="BO99" s="14"/>
      <c r="BP99" s="14"/>
      <c r="BQ99" s="14"/>
      <c r="BR99" s="14"/>
      <c r="BS99" s="14"/>
      <c r="BT99" s="14"/>
      <c r="BU99" s="14"/>
      <c r="BV99" s="14"/>
      <c r="BW99" s="14"/>
      <c r="BX99" s="14"/>
      <c r="BY99" s="14"/>
      <c r="BZ99" s="14"/>
      <c r="CA99" s="14"/>
      <c r="CB99" s="14"/>
      <c r="CC99" s="378"/>
      <c r="CD99" s="14"/>
      <c r="CE99" s="14"/>
      <c r="CF99" s="14"/>
      <c r="CG99" s="14"/>
      <c r="CH99" s="14"/>
      <c r="CJ99" s="14"/>
      <c r="CK99" s="14"/>
      <c r="CL99" s="407"/>
    </row>
    <row r="100" ht="8.25" customHeight="1">
      <c r="A100" s="1"/>
      <c r="B100" s="1"/>
      <c r="C100" s="1"/>
      <c r="D100" s="468"/>
      <c r="E100" s="159"/>
      <c r="F100" s="167">
        <v>30.0</v>
      </c>
      <c r="H100" s="60"/>
      <c r="I100" s="180" t="s">
        <v>148</v>
      </c>
      <c r="AD100" s="181">
        <f>1</f>
        <v>1</v>
      </c>
      <c r="AF100" s="162"/>
      <c r="AG100" s="40"/>
      <c r="AH100" s="377"/>
      <c r="AI100" s="472"/>
      <c r="AK100" s="378"/>
      <c r="AL100" s="473"/>
      <c r="BG100" s="470"/>
      <c r="BI100" s="379"/>
      <c r="BJ100" s="40"/>
      <c r="BK100" s="396"/>
      <c r="BL100" s="382"/>
      <c r="BN100" s="378"/>
      <c r="BO100" s="380"/>
      <c r="CC100" s="378"/>
      <c r="CD100" s="374"/>
      <c r="CE100" s="7"/>
      <c r="CF100" s="7"/>
      <c r="CG100" s="7"/>
      <c r="CH100" s="7"/>
      <c r="CJ100" s="406"/>
      <c r="CL100" s="407"/>
      <c r="CM100" s="68"/>
      <c r="CN100" s="69"/>
      <c r="CO100" s="69"/>
      <c r="CP100" s="68"/>
    </row>
    <row r="101" ht="8.25" customHeight="1">
      <c r="A101" s="1"/>
      <c r="B101" s="1"/>
      <c r="C101" s="1"/>
      <c r="E101" s="159"/>
      <c r="F101" s="14"/>
      <c r="G101" s="14"/>
      <c r="H101" s="60"/>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62"/>
      <c r="AG101" s="40"/>
      <c r="AH101" s="377"/>
      <c r="AI101" s="14"/>
      <c r="AJ101" s="14"/>
      <c r="AK101" s="378"/>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379"/>
      <c r="BJ101" s="40"/>
      <c r="BK101" s="396"/>
      <c r="BL101" s="14"/>
      <c r="BM101" s="14"/>
      <c r="BN101" s="378"/>
      <c r="BO101" s="14"/>
      <c r="BP101" s="14"/>
      <c r="BQ101" s="14"/>
      <c r="BR101" s="14"/>
      <c r="BS101" s="14"/>
      <c r="BT101" s="14"/>
      <c r="BU101" s="14"/>
      <c r="BV101" s="14"/>
      <c r="BW101" s="14"/>
      <c r="BX101" s="14"/>
      <c r="BY101" s="14"/>
      <c r="BZ101" s="14"/>
      <c r="CA101" s="14"/>
      <c r="CB101" s="14"/>
      <c r="CC101" s="378"/>
      <c r="CD101" s="14"/>
      <c r="CE101" s="14"/>
      <c r="CF101" s="14"/>
      <c r="CG101" s="14"/>
      <c r="CH101" s="14"/>
      <c r="CJ101" s="14"/>
      <c r="CK101" s="14"/>
      <c r="CL101" s="407"/>
    </row>
    <row r="102" ht="8.25" customHeight="1">
      <c r="A102" s="1"/>
      <c r="B102" s="1"/>
      <c r="C102" s="1"/>
      <c r="D102" s="77"/>
      <c r="E102" s="159"/>
      <c r="F102" s="167" t="s">
        <v>146</v>
      </c>
      <c r="H102" s="60"/>
      <c r="I102" s="168" t="s">
        <v>149</v>
      </c>
      <c r="AD102" s="181"/>
      <c r="AF102" s="162"/>
      <c r="AG102" s="40"/>
      <c r="AH102" s="377"/>
      <c r="AI102" s="472"/>
      <c r="AK102" s="378"/>
      <c r="AL102" s="473"/>
      <c r="BG102" s="470"/>
      <c r="BI102" s="379"/>
      <c r="BJ102" s="40"/>
      <c r="BK102" s="396"/>
      <c r="BL102" s="382"/>
      <c r="BN102" s="378"/>
      <c r="BO102" s="380"/>
      <c r="CC102" s="378"/>
      <c r="CD102" s="374"/>
      <c r="CE102" s="7"/>
      <c r="CF102" s="7"/>
      <c r="CG102" s="7"/>
      <c r="CH102" s="7"/>
      <c r="CJ102" s="406"/>
      <c r="CL102" s="407"/>
      <c r="CM102" s="68"/>
      <c r="CN102" s="69"/>
      <c r="CO102" s="69"/>
      <c r="CP102" s="68"/>
    </row>
    <row r="103" ht="8.25" customHeight="1">
      <c r="A103" s="1"/>
      <c r="B103" s="1"/>
      <c r="C103" s="1"/>
      <c r="E103" s="159"/>
      <c r="F103" s="14"/>
      <c r="G103" s="14"/>
      <c r="H103" s="60"/>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62"/>
      <c r="AG103" s="40"/>
      <c r="AH103" s="377"/>
      <c r="AI103" s="14"/>
      <c r="AJ103" s="14"/>
      <c r="AK103" s="378"/>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379"/>
      <c r="BJ103" s="40"/>
      <c r="BK103" s="396"/>
      <c r="BL103" s="14"/>
      <c r="BM103" s="14"/>
      <c r="BN103" s="378"/>
      <c r="BO103" s="14"/>
      <c r="BP103" s="14"/>
      <c r="BQ103" s="14"/>
      <c r="BR103" s="14"/>
      <c r="BS103" s="14"/>
      <c r="BT103" s="14"/>
      <c r="BU103" s="14"/>
      <c r="BV103" s="14"/>
      <c r="BW103" s="14"/>
      <c r="BX103" s="14"/>
      <c r="BY103" s="14"/>
      <c r="BZ103" s="14"/>
      <c r="CA103" s="14"/>
      <c r="CB103" s="14"/>
      <c r="CC103" s="378"/>
      <c r="CD103" s="14"/>
      <c r="CE103" s="14"/>
      <c r="CF103" s="14"/>
      <c r="CG103" s="14"/>
      <c r="CH103" s="14"/>
      <c r="CJ103" s="14"/>
      <c r="CK103" s="14"/>
      <c r="CL103" s="407"/>
    </row>
    <row r="104" ht="8.25" customHeight="1">
      <c r="A104" s="1"/>
      <c r="B104" s="1"/>
      <c r="C104" s="1"/>
      <c r="D104" s="464"/>
      <c r="E104" s="159"/>
      <c r="F104" s="167">
        <v>30.0</v>
      </c>
      <c r="H104" s="60"/>
      <c r="I104" s="168" t="s">
        <v>150</v>
      </c>
      <c r="AD104" s="175">
        <v>2.0</v>
      </c>
      <c r="AF104" s="162"/>
      <c r="AG104" s="40"/>
      <c r="AH104" s="377"/>
      <c r="AI104" s="472"/>
      <c r="AK104" s="378"/>
      <c r="AL104" s="473"/>
      <c r="BG104" s="470"/>
      <c r="BI104" s="379"/>
      <c r="BJ104" s="40"/>
      <c r="BK104" s="396"/>
      <c r="BL104" s="382"/>
      <c r="BN104" s="378"/>
      <c r="BO104" s="380"/>
      <c r="CC104" s="378"/>
      <c r="CD104" s="374"/>
      <c r="CE104" s="7"/>
      <c r="CF104" s="7"/>
      <c r="CG104" s="7"/>
      <c r="CH104" s="7"/>
      <c r="CJ104" s="406"/>
      <c r="CL104" s="407"/>
      <c r="CM104" s="68"/>
      <c r="CN104" s="69"/>
      <c r="CO104" s="69"/>
      <c r="CP104" s="68"/>
    </row>
    <row r="105" ht="8.25" customHeight="1">
      <c r="A105" s="1"/>
      <c r="B105" s="1"/>
      <c r="C105" s="1"/>
      <c r="E105" s="159"/>
      <c r="F105" s="14"/>
      <c r="G105" s="14"/>
      <c r="H105" s="60"/>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62"/>
      <c r="AG105" s="40"/>
      <c r="AH105" s="377"/>
      <c r="AI105" s="14"/>
      <c r="AJ105" s="14"/>
      <c r="AK105" s="378"/>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379"/>
      <c r="BJ105" s="40"/>
      <c r="BK105" s="396"/>
      <c r="BL105" s="14"/>
      <c r="BM105" s="14"/>
      <c r="BN105" s="378"/>
      <c r="BO105" s="14"/>
      <c r="BP105" s="14"/>
      <c r="BQ105" s="14"/>
      <c r="BR105" s="14"/>
      <c r="BS105" s="14"/>
      <c r="BT105" s="14"/>
      <c r="BU105" s="14"/>
      <c r="BV105" s="14"/>
      <c r="BW105" s="14"/>
      <c r="BX105" s="14"/>
      <c r="BY105" s="14"/>
      <c r="BZ105" s="14"/>
      <c r="CA105" s="14"/>
      <c r="CB105" s="14"/>
      <c r="CC105" s="378"/>
      <c r="CD105" s="14"/>
      <c r="CE105" s="14"/>
      <c r="CF105" s="14"/>
      <c r="CG105" s="14"/>
      <c r="CH105" s="14"/>
      <c r="CJ105" s="14"/>
      <c r="CK105" s="14"/>
      <c r="CL105" s="407"/>
    </row>
    <row r="106" ht="8.25" customHeight="1">
      <c r="A106" s="1"/>
      <c r="B106" s="1"/>
      <c r="C106" s="1"/>
      <c r="D106" s="464"/>
      <c r="E106" s="159"/>
      <c r="F106" s="167" t="s">
        <v>146</v>
      </c>
      <c r="H106" s="60"/>
      <c r="I106" s="168" t="s">
        <v>151</v>
      </c>
      <c r="AD106" s="174"/>
      <c r="AF106" s="162"/>
      <c r="AG106" s="40"/>
      <c r="AH106" s="377"/>
      <c r="AI106" s="472"/>
      <c r="AK106" s="378"/>
      <c r="AL106" s="473"/>
      <c r="BG106" s="470"/>
      <c r="BI106" s="379"/>
      <c r="BJ106" s="40"/>
      <c r="BK106" s="396"/>
      <c r="BL106" s="382"/>
      <c r="BN106" s="378"/>
      <c r="BO106" s="380"/>
      <c r="CC106" s="378"/>
      <c r="CD106" s="374"/>
      <c r="CE106" s="7"/>
      <c r="CF106" s="7"/>
      <c r="CG106" s="7"/>
      <c r="CH106" s="7"/>
      <c r="CJ106" s="406"/>
      <c r="CL106" s="407"/>
      <c r="CM106" s="68"/>
      <c r="CN106" s="69"/>
      <c r="CO106" s="69"/>
      <c r="CP106" s="68"/>
    </row>
    <row r="107" ht="8.25" customHeight="1">
      <c r="A107" s="1"/>
      <c r="B107" s="1"/>
      <c r="C107" s="1"/>
      <c r="E107" s="159"/>
      <c r="F107" s="14"/>
      <c r="G107" s="14"/>
      <c r="H107" s="60"/>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62"/>
      <c r="AG107" s="40"/>
      <c r="AH107" s="377"/>
      <c r="AI107" s="14"/>
      <c r="AJ107" s="14"/>
      <c r="AK107" s="378"/>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379"/>
      <c r="BJ107" s="40"/>
      <c r="BK107" s="396"/>
      <c r="BL107" s="14"/>
      <c r="BM107" s="14"/>
      <c r="BN107" s="378"/>
      <c r="BO107" s="14"/>
      <c r="BP107" s="14"/>
      <c r="BQ107" s="14"/>
      <c r="BR107" s="14"/>
      <c r="BS107" s="14"/>
      <c r="BT107" s="14"/>
      <c r="BU107" s="14"/>
      <c r="BV107" s="14"/>
      <c r="BW107" s="14"/>
      <c r="BX107" s="14"/>
      <c r="BY107" s="14"/>
      <c r="BZ107" s="14"/>
      <c r="CA107" s="14"/>
      <c r="CB107" s="14"/>
      <c r="CC107" s="378"/>
      <c r="CD107" s="14"/>
      <c r="CE107" s="14"/>
      <c r="CF107" s="14"/>
      <c r="CG107" s="14"/>
      <c r="CH107" s="14"/>
      <c r="CJ107" s="14"/>
      <c r="CK107" s="14"/>
      <c r="CL107" s="407"/>
    </row>
    <row r="108" ht="8.25" customHeight="1">
      <c r="A108" s="1"/>
      <c r="B108" s="1"/>
      <c r="C108" s="1"/>
      <c r="D108" s="464"/>
      <c r="E108" s="159"/>
      <c r="F108" s="167" t="s">
        <v>146</v>
      </c>
      <c r="H108" s="60"/>
      <c r="I108" s="168" t="s">
        <v>152</v>
      </c>
      <c r="AD108" s="181"/>
      <c r="AF108" s="162"/>
      <c r="AG108" s="40"/>
      <c r="AH108" s="377"/>
      <c r="AI108" s="472"/>
      <c r="AK108" s="378"/>
      <c r="AL108" s="473"/>
      <c r="BG108" s="470"/>
      <c r="BI108" s="379"/>
      <c r="BJ108" s="40"/>
      <c r="BK108" s="396"/>
      <c r="BL108" s="382"/>
      <c r="BN108" s="378"/>
      <c r="BO108" s="380"/>
      <c r="CC108" s="378"/>
      <c r="CD108" s="374"/>
      <c r="CE108" s="7"/>
      <c r="CF108" s="7"/>
      <c r="CG108" s="7"/>
      <c r="CH108" s="7"/>
      <c r="CJ108" s="406"/>
      <c r="CL108" s="407"/>
      <c r="CM108" s="68"/>
      <c r="CN108" s="69"/>
      <c r="CO108" s="69"/>
      <c r="CP108" s="68"/>
    </row>
    <row r="109" ht="8.25" customHeight="1">
      <c r="A109" s="1"/>
      <c r="B109" s="1"/>
      <c r="C109" s="1"/>
      <c r="E109" s="159"/>
      <c r="F109" s="14"/>
      <c r="G109" s="14"/>
      <c r="H109" s="60"/>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62"/>
      <c r="AG109" s="40"/>
      <c r="AH109" s="377"/>
      <c r="AI109" s="14"/>
      <c r="AJ109" s="14"/>
      <c r="AK109" s="378"/>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379"/>
      <c r="BJ109" s="40"/>
      <c r="BK109" s="396"/>
      <c r="BL109" s="14"/>
      <c r="BM109" s="14"/>
      <c r="BN109" s="378"/>
      <c r="BO109" s="14"/>
      <c r="BP109" s="14"/>
      <c r="BQ109" s="14"/>
      <c r="BR109" s="14"/>
      <c r="BS109" s="14"/>
      <c r="BT109" s="14"/>
      <c r="BU109" s="14"/>
      <c r="BV109" s="14"/>
      <c r="BW109" s="14"/>
      <c r="BX109" s="14"/>
      <c r="BY109" s="14"/>
      <c r="BZ109" s="14"/>
      <c r="CA109" s="14"/>
      <c r="CB109" s="14"/>
      <c r="CC109" s="378"/>
      <c r="CD109" s="14"/>
      <c r="CE109" s="14"/>
      <c r="CF109" s="14"/>
      <c r="CG109" s="14"/>
      <c r="CH109" s="14"/>
      <c r="CJ109" s="14"/>
      <c r="CK109" s="14"/>
      <c r="CL109" s="407"/>
    </row>
    <row r="110" ht="8.25" customHeight="1">
      <c r="A110" s="1"/>
      <c r="B110" s="1"/>
      <c r="C110" s="1"/>
      <c r="D110" s="464"/>
      <c r="E110" s="159"/>
      <c r="F110" s="167" t="s">
        <v>146</v>
      </c>
      <c r="H110" s="60"/>
      <c r="I110" s="168" t="s">
        <v>147</v>
      </c>
      <c r="AD110" s="181"/>
      <c r="AF110" s="162"/>
      <c r="AG110" s="40"/>
      <c r="AH110" s="377"/>
      <c r="AI110" s="472"/>
      <c r="AK110" s="378"/>
      <c r="AL110" s="473"/>
      <c r="BG110" s="470"/>
      <c r="BI110" s="379"/>
      <c r="BJ110" s="40"/>
      <c r="BK110" s="396"/>
      <c r="BL110" s="418"/>
      <c r="BN110" s="378"/>
      <c r="BO110" s="380"/>
      <c r="CC110" s="378"/>
      <c r="CD110" s="374"/>
      <c r="CE110" s="7"/>
      <c r="CF110" s="7"/>
      <c r="CG110" s="7"/>
      <c r="CH110" s="7"/>
      <c r="CJ110" s="406"/>
      <c r="CL110" s="407"/>
      <c r="CM110" s="68"/>
      <c r="CN110" s="69"/>
      <c r="CO110" s="69"/>
      <c r="CP110" s="68"/>
    </row>
    <row r="111" ht="8.25" customHeight="1">
      <c r="A111" s="1"/>
      <c r="B111" s="1"/>
      <c r="C111" s="1"/>
      <c r="E111" s="159"/>
      <c r="F111" s="14"/>
      <c r="G111" s="14"/>
      <c r="H111" s="60"/>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62"/>
      <c r="AG111" s="40"/>
      <c r="AH111" s="377"/>
      <c r="AI111" s="14"/>
      <c r="AJ111" s="14"/>
      <c r="AK111" s="378"/>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379"/>
      <c r="BJ111" s="40"/>
      <c r="BK111" s="396"/>
      <c r="BL111" s="14"/>
      <c r="BM111" s="14"/>
      <c r="BN111" s="378"/>
      <c r="BO111" s="14"/>
      <c r="BP111" s="14"/>
      <c r="BQ111" s="14"/>
      <c r="BR111" s="14"/>
      <c r="BS111" s="14"/>
      <c r="BT111" s="14"/>
      <c r="BU111" s="14"/>
      <c r="BV111" s="14"/>
      <c r="BW111" s="14"/>
      <c r="BX111" s="14"/>
      <c r="BY111" s="14"/>
      <c r="BZ111" s="14"/>
      <c r="CA111" s="14"/>
      <c r="CB111" s="14"/>
      <c r="CC111" s="378"/>
      <c r="CD111" s="14"/>
      <c r="CE111" s="14"/>
      <c r="CF111" s="14"/>
      <c r="CG111" s="14"/>
      <c r="CH111" s="14"/>
      <c r="CJ111" s="14"/>
      <c r="CK111" s="14"/>
      <c r="CL111" s="407"/>
    </row>
    <row r="112" ht="8.25" customHeight="1">
      <c r="A112" s="1"/>
      <c r="B112" s="1"/>
      <c r="C112" s="1"/>
      <c r="D112" s="464"/>
      <c r="E112" s="159"/>
      <c r="F112" s="167">
        <v>25.0</v>
      </c>
      <c r="H112" s="60"/>
      <c r="I112" s="180" t="s">
        <v>153</v>
      </c>
      <c r="AD112" s="174">
        <f>3</f>
        <v>3</v>
      </c>
      <c r="AF112" s="162"/>
      <c r="AG112" s="40"/>
      <c r="AH112" s="377"/>
      <c r="AI112" s="406"/>
      <c r="AK112" s="378"/>
      <c r="AL112" s="473"/>
      <c r="BG112" s="470"/>
      <c r="BI112" s="379"/>
      <c r="BJ112" s="40"/>
      <c r="BK112" s="396"/>
      <c r="BL112" s="382"/>
      <c r="BN112" s="378"/>
      <c r="BO112" s="380"/>
      <c r="CC112" s="378"/>
      <c r="CD112" s="374"/>
      <c r="CE112" s="7"/>
      <c r="CF112" s="7"/>
      <c r="CG112" s="7"/>
      <c r="CH112" s="7"/>
      <c r="CJ112" s="406"/>
      <c r="CL112" s="407"/>
      <c r="CM112" s="68"/>
      <c r="CN112" s="69"/>
      <c r="CO112" s="69"/>
      <c r="CP112" s="68"/>
    </row>
    <row r="113" ht="8.25" customHeight="1">
      <c r="A113" s="1"/>
      <c r="B113" s="1"/>
      <c r="C113" s="1"/>
      <c r="E113" s="159"/>
      <c r="F113" s="14"/>
      <c r="G113" s="14"/>
      <c r="H113" s="60"/>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62"/>
      <c r="AG113" s="40"/>
      <c r="AH113" s="377"/>
      <c r="AI113" s="14"/>
      <c r="AJ113" s="14"/>
      <c r="AK113" s="378"/>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379"/>
      <c r="BJ113" s="40"/>
      <c r="BK113" s="396"/>
      <c r="BL113" s="14"/>
      <c r="BM113" s="14"/>
      <c r="BN113" s="378"/>
      <c r="BO113" s="14"/>
      <c r="BP113" s="14"/>
      <c r="BQ113" s="14"/>
      <c r="BR113" s="14"/>
      <c r="BS113" s="14"/>
      <c r="BT113" s="14"/>
      <c r="BU113" s="14"/>
      <c r="BV113" s="14"/>
      <c r="BW113" s="14"/>
      <c r="BX113" s="14"/>
      <c r="BY113" s="14"/>
      <c r="BZ113" s="14"/>
      <c r="CA113" s="14"/>
      <c r="CB113" s="14"/>
      <c r="CC113" s="378"/>
      <c r="CD113" s="14"/>
      <c r="CE113" s="14"/>
      <c r="CF113" s="14"/>
      <c r="CG113" s="14"/>
      <c r="CH113" s="14"/>
      <c r="CJ113" s="14"/>
      <c r="CK113" s="14"/>
      <c r="CL113" s="407"/>
    </row>
    <row r="114" ht="8.25" customHeight="1">
      <c r="A114" s="1"/>
      <c r="B114" s="1"/>
      <c r="C114" s="1"/>
      <c r="D114" s="464"/>
      <c r="E114" s="159"/>
      <c r="F114" s="187"/>
      <c r="H114" s="60"/>
      <c r="I114" s="180"/>
      <c r="AD114" s="188"/>
      <c r="AF114" s="162"/>
      <c r="AG114" s="40"/>
      <c r="AH114" s="377"/>
      <c r="AI114" s="474"/>
      <c r="AK114" s="378"/>
      <c r="AL114" s="473"/>
      <c r="BG114" s="470"/>
      <c r="BI114" s="379"/>
      <c r="BJ114" s="40"/>
      <c r="BK114" s="396"/>
      <c r="BL114" s="418"/>
      <c r="BN114" s="378"/>
      <c r="BO114" s="380"/>
      <c r="CC114" s="378"/>
      <c r="CD114" s="374"/>
      <c r="CE114" s="7"/>
      <c r="CF114" s="7"/>
      <c r="CG114" s="7"/>
      <c r="CH114" s="7"/>
      <c r="CJ114" s="406"/>
      <c r="CL114" s="407"/>
      <c r="CM114" s="68"/>
      <c r="CN114" s="69"/>
      <c r="CO114" s="69"/>
      <c r="CP114" s="68"/>
    </row>
    <row r="115" ht="8.25" customHeight="1">
      <c r="A115" s="1"/>
      <c r="B115" s="1"/>
      <c r="C115" s="1"/>
      <c r="E115" s="159"/>
      <c r="F115" s="14"/>
      <c r="G115" s="14"/>
      <c r="H115" s="60"/>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62"/>
      <c r="AG115" s="40"/>
      <c r="AH115" s="377"/>
      <c r="AI115" s="14"/>
      <c r="AJ115" s="14"/>
      <c r="AK115" s="378"/>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379"/>
      <c r="BJ115" s="40"/>
      <c r="BK115" s="396"/>
      <c r="BL115" s="14"/>
      <c r="BM115" s="14"/>
      <c r="BN115" s="378"/>
      <c r="BO115" s="14"/>
      <c r="BP115" s="14"/>
      <c r="BQ115" s="14"/>
      <c r="BR115" s="14"/>
      <c r="BS115" s="14"/>
      <c r="BT115" s="14"/>
      <c r="BU115" s="14"/>
      <c r="BV115" s="14"/>
      <c r="BW115" s="14"/>
      <c r="BX115" s="14"/>
      <c r="BY115" s="14"/>
      <c r="BZ115" s="14"/>
      <c r="CA115" s="14"/>
      <c r="CB115" s="14"/>
      <c r="CC115" s="378"/>
      <c r="CD115" s="14"/>
      <c r="CE115" s="14"/>
      <c r="CF115" s="14"/>
      <c r="CG115" s="14"/>
      <c r="CH115" s="14"/>
      <c r="CJ115" s="14"/>
      <c r="CK115" s="14"/>
      <c r="CL115" s="407"/>
    </row>
    <row r="116" ht="8.25" customHeight="1">
      <c r="A116" s="1"/>
      <c r="B116" s="1"/>
      <c r="C116" s="1"/>
      <c r="D116" s="464"/>
      <c r="E116" s="159"/>
      <c r="F116" s="190"/>
      <c r="H116" s="60"/>
      <c r="I116" s="168"/>
      <c r="AD116" s="191"/>
      <c r="AF116" s="162"/>
      <c r="AG116" s="40"/>
      <c r="AH116" s="377"/>
      <c r="AI116" s="474"/>
      <c r="AK116" s="378"/>
      <c r="AL116" s="473"/>
      <c r="BG116" s="475"/>
      <c r="BI116" s="379"/>
      <c r="BJ116" s="40"/>
      <c r="BK116" s="396"/>
      <c r="BL116" s="382"/>
      <c r="BN116" s="378"/>
      <c r="BO116" s="380"/>
      <c r="CC116" s="378"/>
      <c r="CD116" s="374"/>
      <c r="CE116" s="7"/>
      <c r="CF116" s="7"/>
      <c r="CG116" s="7"/>
      <c r="CH116" s="7"/>
      <c r="CJ116" s="406"/>
      <c r="CL116" s="407"/>
      <c r="CM116" s="68"/>
      <c r="CN116" s="69"/>
      <c r="CO116" s="69"/>
      <c r="CP116" s="68"/>
    </row>
    <row r="117" ht="8.25" customHeight="1">
      <c r="A117" s="1"/>
      <c r="B117" s="1"/>
      <c r="C117" s="1"/>
      <c r="E117" s="159"/>
      <c r="F117" s="14"/>
      <c r="G117" s="14"/>
      <c r="H117" s="60"/>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62"/>
      <c r="AG117" s="40"/>
      <c r="AH117" s="377"/>
      <c r="AI117" s="14"/>
      <c r="AJ117" s="14"/>
      <c r="AK117" s="378"/>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379"/>
      <c r="BJ117" s="40"/>
      <c r="BK117" s="396"/>
      <c r="BL117" s="14"/>
      <c r="BM117" s="14"/>
      <c r="BN117" s="378"/>
      <c r="BO117" s="14"/>
      <c r="BP117" s="14"/>
      <c r="BQ117" s="14"/>
      <c r="BR117" s="14"/>
      <c r="BS117" s="14"/>
      <c r="BT117" s="14"/>
      <c r="BU117" s="14"/>
      <c r="BV117" s="14"/>
      <c r="BW117" s="14"/>
      <c r="BX117" s="14"/>
      <c r="BY117" s="14"/>
      <c r="BZ117" s="14"/>
      <c r="CA117" s="14"/>
      <c r="CB117" s="14"/>
      <c r="CC117" s="378"/>
      <c r="CD117" s="14"/>
      <c r="CE117" s="14"/>
      <c r="CF117" s="14"/>
      <c r="CG117" s="14"/>
      <c r="CH117" s="14"/>
      <c r="CJ117" s="14"/>
      <c r="CK117" s="14"/>
      <c r="CL117" s="407"/>
    </row>
    <row r="118" ht="8.25" customHeight="1">
      <c r="A118" s="1"/>
      <c r="B118" s="1"/>
      <c r="C118" s="1"/>
      <c r="D118" s="464"/>
      <c r="E118" s="159"/>
      <c r="F118" s="190"/>
      <c r="H118" s="60"/>
      <c r="I118" s="168"/>
      <c r="AD118" s="174"/>
      <c r="AF118" s="162"/>
      <c r="AG118" s="40"/>
      <c r="AH118" s="377"/>
      <c r="AI118" s="474"/>
      <c r="AK118" s="378"/>
      <c r="AL118" s="473"/>
      <c r="BG118" s="470"/>
      <c r="BI118" s="379"/>
      <c r="BJ118" s="40"/>
      <c r="BK118" s="396"/>
      <c r="BL118" s="382"/>
      <c r="BN118" s="378"/>
      <c r="BO118" s="380"/>
      <c r="CC118" s="378"/>
      <c r="CD118" s="374"/>
      <c r="CE118" s="7"/>
      <c r="CF118" s="7"/>
      <c r="CG118" s="7"/>
      <c r="CH118" s="7"/>
      <c r="CJ118" s="406"/>
      <c r="CL118" s="407"/>
      <c r="CM118" s="68"/>
      <c r="CN118" s="69"/>
      <c r="CO118" s="69"/>
      <c r="CP118" s="68"/>
    </row>
    <row r="119" ht="8.25" customHeight="1">
      <c r="A119" s="1"/>
      <c r="B119" s="1"/>
      <c r="C119" s="1"/>
      <c r="E119" s="159"/>
      <c r="F119" s="14"/>
      <c r="G119" s="14"/>
      <c r="H119" s="60"/>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62"/>
      <c r="AG119" s="40"/>
      <c r="AH119" s="377"/>
      <c r="AI119" s="14"/>
      <c r="AJ119" s="14"/>
      <c r="AK119" s="378"/>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379"/>
      <c r="BJ119" s="40"/>
      <c r="BK119" s="396"/>
      <c r="BL119" s="14"/>
      <c r="BM119" s="14"/>
      <c r="BN119" s="378"/>
      <c r="BO119" s="14"/>
      <c r="BP119" s="14"/>
      <c r="BQ119" s="14"/>
      <c r="BR119" s="14"/>
      <c r="BS119" s="14"/>
      <c r="BT119" s="14"/>
      <c r="BU119" s="14"/>
      <c r="BV119" s="14"/>
      <c r="BW119" s="14"/>
      <c r="BX119" s="14"/>
      <c r="BY119" s="14"/>
      <c r="BZ119" s="14"/>
      <c r="CA119" s="14"/>
      <c r="CB119" s="14"/>
      <c r="CC119" s="378"/>
      <c r="CD119" s="14"/>
      <c r="CE119" s="14"/>
      <c r="CF119" s="14"/>
      <c r="CG119" s="14"/>
      <c r="CH119" s="14"/>
      <c r="CJ119" s="14"/>
      <c r="CK119" s="14"/>
      <c r="CL119" s="407"/>
    </row>
    <row r="120" ht="8.25" customHeight="1">
      <c r="A120" s="1"/>
      <c r="B120" s="1"/>
      <c r="C120" s="1"/>
      <c r="D120" s="464"/>
      <c r="E120" s="159"/>
      <c r="F120" s="190"/>
      <c r="H120" s="60"/>
      <c r="I120" s="168"/>
      <c r="AD120" s="174"/>
      <c r="AF120" s="162"/>
      <c r="AG120" s="40"/>
      <c r="AH120" s="377"/>
      <c r="AI120" s="474"/>
      <c r="AK120" s="378"/>
      <c r="AL120" s="473"/>
      <c r="BG120" s="470"/>
      <c r="BI120" s="379"/>
      <c r="BJ120" s="40"/>
      <c r="BK120" s="396"/>
      <c r="BL120" s="382"/>
      <c r="BN120" s="378"/>
      <c r="BO120" s="380"/>
      <c r="CC120" s="378"/>
      <c r="CD120" s="374"/>
      <c r="CE120" s="7"/>
      <c r="CF120" s="7"/>
      <c r="CG120" s="7"/>
      <c r="CH120" s="7"/>
      <c r="CJ120" s="406"/>
      <c r="CL120" s="407"/>
      <c r="CM120" s="68"/>
      <c r="CN120" s="69"/>
      <c r="CO120" s="69"/>
      <c r="CP120" s="68"/>
    </row>
    <row r="121" ht="8.25" customHeight="1">
      <c r="A121" s="1"/>
      <c r="B121" s="1"/>
      <c r="C121" s="1"/>
      <c r="E121" s="159"/>
      <c r="F121" s="14"/>
      <c r="G121" s="14"/>
      <c r="H121" s="60"/>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62"/>
      <c r="AG121" s="40"/>
      <c r="AH121" s="377"/>
      <c r="AI121" s="14"/>
      <c r="AJ121" s="14"/>
      <c r="AK121" s="378"/>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379"/>
      <c r="BJ121" s="40"/>
      <c r="BK121" s="396"/>
      <c r="BL121" s="14"/>
      <c r="BM121" s="14"/>
      <c r="BN121" s="378"/>
      <c r="BO121" s="14"/>
      <c r="BP121" s="14"/>
      <c r="BQ121" s="14"/>
      <c r="BR121" s="14"/>
      <c r="BS121" s="14"/>
      <c r="BT121" s="14"/>
      <c r="BU121" s="14"/>
      <c r="BV121" s="14"/>
      <c r="BW121" s="14"/>
      <c r="BX121" s="14"/>
      <c r="BY121" s="14"/>
      <c r="BZ121" s="14"/>
      <c r="CA121" s="14"/>
      <c r="CB121" s="14"/>
      <c r="CC121" s="378"/>
      <c r="CD121" s="14"/>
      <c r="CE121" s="14"/>
      <c r="CF121" s="14"/>
      <c r="CG121" s="14"/>
      <c r="CH121" s="14"/>
      <c r="CJ121" s="14"/>
      <c r="CK121" s="14"/>
      <c r="CL121" s="407"/>
    </row>
    <row r="122" ht="8.25" customHeight="1">
      <c r="A122" s="1"/>
      <c r="B122" s="1"/>
      <c r="C122" s="1"/>
      <c r="D122" s="476"/>
      <c r="E122" s="159"/>
      <c r="F122" s="167"/>
      <c r="H122" s="60"/>
      <c r="I122" s="168"/>
      <c r="AD122" s="191"/>
      <c r="AF122" s="162"/>
      <c r="AG122" s="40"/>
      <c r="AH122" s="377"/>
      <c r="AI122" s="474"/>
      <c r="AK122" s="378"/>
      <c r="AL122" s="473"/>
      <c r="BG122" s="470"/>
      <c r="BI122" s="379"/>
      <c r="BJ122" s="40"/>
      <c r="BK122" s="396"/>
      <c r="BL122" s="418"/>
      <c r="BN122" s="378"/>
      <c r="BO122" s="380"/>
      <c r="CC122" s="378"/>
      <c r="CD122" s="374"/>
      <c r="CE122" s="7"/>
      <c r="CF122" s="7"/>
      <c r="CG122" s="7"/>
      <c r="CH122" s="7"/>
      <c r="CJ122" s="406"/>
      <c r="CL122" s="407"/>
      <c r="CM122" s="68"/>
      <c r="CN122" s="69"/>
      <c r="CO122" s="69"/>
      <c r="CP122" s="68"/>
    </row>
    <row r="123" ht="8.25" customHeight="1">
      <c r="A123" s="1"/>
      <c r="B123" s="1"/>
      <c r="C123" s="1"/>
      <c r="E123" s="159"/>
      <c r="F123" s="14"/>
      <c r="G123" s="14"/>
      <c r="H123" s="60"/>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62"/>
      <c r="AG123" s="40"/>
      <c r="AH123" s="377"/>
      <c r="AI123" s="14"/>
      <c r="AJ123" s="14"/>
      <c r="AK123" s="378"/>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379"/>
      <c r="BJ123" s="40"/>
      <c r="BK123" s="396"/>
      <c r="BL123" s="14"/>
      <c r="BM123" s="14"/>
      <c r="BN123" s="378"/>
      <c r="BO123" s="14"/>
      <c r="BP123" s="14"/>
      <c r="BQ123" s="14"/>
      <c r="BR123" s="14"/>
      <c r="BS123" s="14"/>
      <c r="BT123" s="14"/>
      <c r="BU123" s="14"/>
      <c r="BV123" s="14"/>
      <c r="BW123" s="14"/>
      <c r="BX123" s="14"/>
      <c r="BY123" s="14"/>
      <c r="BZ123" s="14"/>
      <c r="CA123" s="14"/>
      <c r="CB123" s="14"/>
      <c r="CC123" s="378"/>
      <c r="CD123" s="14"/>
      <c r="CE123" s="14"/>
      <c r="CF123" s="14"/>
      <c r="CG123" s="14"/>
      <c r="CH123" s="14"/>
      <c r="CJ123" s="14"/>
      <c r="CK123" s="14"/>
      <c r="CL123" s="407"/>
    </row>
    <row r="124" ht="8.25" customHeight="1">
      <c r="A124" s="1"/>
      <c r="B124" s="1"/>
      <c r="C124" s="1"/>
      <c r="D124" s="476"/>
      <c r="E124" s="159"/>
      <c r="F124" s="192"/>
      <c r="H124" s="60"/>
      <c r="I124" s="193"/>
      <c r="AD124" s="191"/>
      <c r="AF124" s="162"/>
      <c r="AG124" s="40"/>
      <c r="AH124" s="377"/>
      <c r="AI124" s="474"/>
      <c r="AK124" s="378"/>
      <c r="AL124" s="473"/>
      <c r="BG124" s="470"/>
      <c r="BI124" s="379"/>
      <c r="BJ124" s="40"/>
      <c r="BK124" s="396"/>
      <c r="BL124" s="382"/>
      <c r="BN124" s="378"/>
      <c r="BO124" s="380"/>
      <c r="CC124" s="378"/>
      <c r="CD124" s="374"/>
      <c r="CE124" s="7"/>
      <c r="CF124" s="7"/>
      <c r="CG124" s="7"/>
      <c r="CH124" s="7"/>
      <c r="CJ124" s="406"/>
      <c r="CL124" s="407"/>
      <c r="CM124" s="68"/>
      <c r="CN124" s="69"/>
      <c r="CO124" s="69"/>
      <c r="CP124" s="68"/>
    </row>
    <row r="125" ht="8.25" customHeight="1">
      <c r="A125" s="1"/>
      <c r="B125" s="1"/>
      <c r="C125" s="1"/>
      <c r="E125" s="159"/>
      <c r="F125" s="14"/>
      <c r="G125" s="14"/>
      <c r="H125" s="60"/>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62"/>
      <c r="AG125" s="40"/>
      <c r="AH125" s="377"/>
      <c r="AI125" s="14"/>
      <c r="AJ125" s="14"/>
      <c r="AK125" s="378"/>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379"/>
      <c r="BJ125" s="40"/>
      <c r="BK125" s="396"/>
      <c r="BL125" s="14"/>
      <c r="BM125" s="14"/>
      <c r="BN125" s="378"/>
      <c r="BO125" s="14"/>
      <c r="BP125" s="14"/>
      <c r="BQ125" s="14"/>
      <c r="BR125" s="14"/>
      <c r="BS125" s="14"/>
      <c r="BT125" s="14"/>
      <c r="BU125" s="14"/>
      <c r="BV125" s="14"/>
      <c r="BW125" s="14"/>
      <c r="BX125" s="14"/>
      <c r="BY125" s="14"/>
      <c r="BZ125" s="14"/>
      <c r="CA125" s="14"/>
      <c r="CB125" s="14"/>
      <c r="CC125" s="378"/>
      <c r="CJ125" s="14"/>
      <c r="CK125" s="14"/>
      <c r="CL125" s="407"/>
    </row>
    <row r="126" ht="8.25" customHeight="1">
      <c r="A126" s="1"/>
      <c r="B126" s="1"/>
      <c r="C126" s="1"/>
      <c r="D126" s="476"/>
      <c r="E126" s="159"/>
      <c r="F126" s="178"/>
      <c r="H126" s="60"/>
      <c r="I126" s="180"/>
      <c r="AD126" s="191"/>
      <c r="AF126" s="162"/>
      <c r="AG126" s="40"/>
      <c r="AH126" s="377"/>
      <c r="AI126" s="384">
        <v>-1.0</v>
      </c>
      <c r="AK126" s="378"/>
      <c r="AL126" s="477"/>
      <c r="BI126" s="379"/>
      <c r="BJ126" s="40"/>
      <c r="BK126" s="396"/>
      <c r="BL126" s="478"/>
      <c r="BM126" s="7"/>
      <c r="BN126" s="479"/>
      <c r="BO126" s="373"/>
      <c r="BP126" s="7"/>
      <c r="BQ126" s="7"/>
      <c r="BR126" s="7"/>
      <c r="BS126" s="7"/>
      <c r="BT126" s="7"/>
      <c r="BU126" s="7"/>
      <c r="BV126" s="7"/>
      <c r="BW126" s="7"/>
      <c r="BX126" s="7"/>
      <c r="BY126" s="7"/>
      <c r="BZ126" s="7"/>
      <c r="CA126" s="7"/>
      <c r="CB126" s="7"/>
      <c r="CC126" s="380"/>
      <c r="CD126" s="478"/>
      <c r="CE126" s="7"/>
      <c r="CF126" s="7"/>
      <c r="CG126" s="7"/>
      <c r="CH126" s="7"/>
      <c r="CJ126" s="406"/>
      <c r="CL126" s="407"/>
      <c r="CM126" s="68"/>
      <c r="CN126" s="69"/>
      <c r="CO126" s="69"/>
      <c r="CP126" s="68"/>
    </row>
    <row r="127" ht="8.25" customHeight="1">
      <c r="A127" s="1"/>
      <c r="B127" s="1"/>
      <c r="C127" s="1"/>
      <c r="E127" s="159"/>
      <c r="F127" s="14"/>
      <c r="G127" s="14"/>
      <c r="H127" s="60"/>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62"/>
      <c r="AG127" s="40"/>
      <c r="AH127" s="377"/>
      <c r="AI127" s="14"/>
      <c r="AJ127" s="14"/>
      <c r="AK127" s="378"/>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379"/>
      <c r="BJ127" s="40"/>
      <c r="BK127" s="396"/>
      <c r="BL127" s="14"/>
      <c r="BM127" s="14"/>
      <c r="BN127" s="479"/>
      <c r="BO127" s="14"/>
      <c r="BP127" s="14"/>
      <c r="BQ127" s="14"/>
      <c r="BR127" s="14"/>
      <c r="BS127" s="14"/>
      <c r="BT127" s="14"/>
      <c r="BU127" s="14"/>
      <c r="BV127" s="14"/>
      <c r="BW127" s="14"/>
      <c r="BX127" s="14"/>
      <c r="BY127" s="14"/>
      <c r="BZ127" s="14"/>
      <c r="CA127" s="14"/>
      <c r="CB127" s="14"/>
      <c r="CC127" s="380"/>
      <c r="CJ127" s="14"/>
      <c r="CK127" s="14"/>
      <c r="CL127" s="407"/>
    </row>
    <row r="128" ht="8.25" customHeight="1">
      <c r="A128" s="1"/>
      <c r="B128" s="1"/>
      <c r="C128" s="1"/>
      <c r="D128" s="476"/>
      <c r="E128" s="159"/>
      <c r="F128" s="178"/>
      <c r="H128" s="60"/>
      <c r="I128" s="180"/>
      <c r="AD128" s="195"/>
      <c r="AF128" s="162"/>
      <c r="AG128" s="40"/>
      <c r="AH128" s="377"/>
      <c r="AI128" s="384">
        <v>-1.0</v>
      </c>
      <c r="AK128" s="378"/>
      <c r="AL128" s="477"/>
      <c r="BI128" s="379"/>
      <c r="BJ128" s="40"/>
      <c r="BK128" s="396"/>
      <c r="BL128" s="478"/>
      <c r="BM128" s="7"/>
      <c r="BN128" s="479"/>
      <c r="BO128" s="373"/>
      <c r="BP128" s="7"/>
      <c r="BQ128" s="7"/>
      <c r="BR128" s="7"/>
      <c r="BS128" s="7"/>
      <c r="BT128" s="7"/>
      <c r="BU128" s="7"/>
      <c r="BV128" s="7"/>
      <c r="BW128" s="7"/>
      <c r="BX128" s="7"/>
      <c r="BY128" s="7"/>
      <c r="BZ128" s="7"/>
      <c r="CA128" s="7"/>
      <c r="CB128" s="7"/>
      <c r="CC128" s="380"/>
      <c r="CD128" s="478"/>
      <c r="CE128" s="7"/>
      <c r="CF128" s="7"/>
      <c r="CG128" s="7"/>
      <c r="CH128" s="7"/>
      <c r="CJ128" s="406"/>
      <c r="CL128" s="407"/>
      <c r="CM128" s="68"/>
      <c r="CN128" s="69"/>
      <c r="CO128" s="69"/>
      <c r="CP128" s="68"/>
    </row>
    <row r="129" ht="8.25" customHeight="1">
      <c r="A129" s="1"/>
      <c r="B129" s="1"/>
      <c r="C129" s="1"/>
      <c r="E129" s="159"/>
      <c r="F129" s="14"/>
      <c r="G129" s="14"/>
      <c r="H129" s="60"/>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62"/>
      <c r="AG129" s="40"/>
      <c r="AH129" s="377"/>
      <c r="AI129" s="14"/>
      <c r="AJ129" s="14"/>
      <c r="AK129" s="378"/>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379"/>
      <c r="BJ129" s="40"/>
      <c r="BK129" s="396"/>
      <c r="BL129" s="14"/>
      <c r="BM129" s="14"/>
      <c r="BN129" s="479"/>
      <c r="BO129" s="14"/>
      <c r="BP129" s="14"/>
      <c r="BQ129" s="14"/>
      <c r="BR129" s="14"/>
      <c r="BS129" s="14"/>
      <c r="BT129" s="14"/>
      <c r="BU129" s="14"/>
      <c r="BV129" s="14"/>
      <c r="BW129" s="14"/>
      <c r="BX129" s="14"/>
      <c r="BY129" s="14"/>
      <c r="BZ129" s="14"/>
      <c r="CA129" s="14"/>
      <c r="CB129" s="14"/>
      <c r="CC129" s="380"/>
      <c r="CJ129" s="14"/>
      <c r="CK129" s="14"/>
      <c r="CL129" s="407"/>
    </row>
    <row r="130" ht="8.25" customHeight="1">
      <c r="A130" s="1"/>
      <c r="B130" s="1"/>
      <c r="C130" s="1"/>
      <c r="D130" s="476"/>
      <c r="E130" s="159"/>
      <c r="F130" s="178"/>
      <c r="H130" s="60"/>
      <c r="I130" s="180"/>
      <c r="AD130" s="174"/>
      <c r="AF130" s="162"/>
      <c r="AG130" s="40"/>
      <c r="AH130" s="377"/>
      <c r="AI130" s="384">
        <v>-1.0</v>
      </c>
      <c r="AK130" s="378"/>
      <c r="AL130" s="477"/>
      <c r="BI130" s="379"/>
      <c r="BJ130" s="40"/>
      <c r="BK130" s="396"/>
      <c r="BL130" s="478"/>
      <c r="BM130" s="7"/>
      <c r="BN130" s="479"/>
      <c r="BO130" s="373"/>
      <c r="BP130" s="7"/>
      <c r="BQ130" s="7"/>
      <c r="BR130" s="7"/>
      <c r="BS130" s="7"/>
      <c r="BT130" s="7"/>
      <c r="BU130" s="7"/>
      <c r="BV130" s="7"/>
      <c r="BW130" s="7"/>
      <c r="BX130" s="7"/>
      <c r="BY130" s="7"/>
      <c r="BZ130" s="7"/>
      <c r="CA130" s="7"/>
      <c r="CB130" s="7"/>
      <c r="CC130" s="380"/>
      <c r="CD130" s="478"/>
      <c r="CE130" s="7"/>
      <c r="CF130" s="7"/>
      <c r="CG130" s="7"/>
      <c r="CH130" s="7"/>
      <c r="CJ130" s="406"/>
      <c r="CL130" s="407"/>
      <c r="CM130" s="68"/>
      <c r="CN130" s="69"/>
      <c r="CO130" s="69"/>
      <c r="CP130" s="68"/>
    </row>
    <row r="131" ht="8.25" customHeight="1">
      <c r="A131" s="1"/>
      <c r="B131" s="1"/>
      <c r="C131" s="1"/>
      <c r="E131" s="159"/>
      <c r="F131" s="14"/>
      <c r="G131" s="14"/>
      <c r="H131" s="60"/>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62"/>
      <c r="AG131" s="40"/>
      <c r="AH131" s="377"/>
      <c r="AI131" s="14"/>
      <c r="AJ131" s="14"/>
      <c r="AK131" s="378"/>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379"/>
      <c r="BJ131" s="40"/>
      <c r="BK131" s="396"/>
      <c r="BL131" s="14"/>
      <c r="BM131" s="14"/>
      <c r="BN131" s="479"/>
      <c r="BO131" s="14"/>
      <c r="BP131" s="14"/>
      <c r="BQ131" s="14"/>
      <c r="BR131" s="14"/>
      <c r="BS131" s="14"/>
      <c r="BT131" s="14"/>
      <c r="BU131" s="14"/>
      <c r="BV131" s="14"/>
      <c r="BW131" s="14"/>
      <c r="BX131" s="14"/>
      <c r="BY131" s="14"/>
      <c r="BZ131" s="14"/>
      <c r="CA131" s="14"/>
      <c r="CB131" s="14"/>
      <c r="CC131" s="380"/>
      <c r="CJ131" s="14"/>
      <c r="CK131" s="14"/>
      <c r="CL131" s="407"/>
    </row>
    <row r="132" ht="8.25" customHeight="1">
      <c r="A132" s="1"/>
      <c r="B132" s="1"/>
      <c r="C132" s="1"/>
      <c r="D132" s="476"/>
      <c r="E132" s="159"/>
      <c r="F132" s="192"/>
      <c r="H132" s="60"/>
      <c r="I132" s="193"/>
      <c r="AD132" s="191"/>
      <c r="AF132" s="162"/>
      <c r="AG132" s="40"/>
      <c r="AH132" s="377"/>
      <c r="AI132" s="384">
        <v>-1.0</v>
      </c>
      <c r="AK132" s="378"/>
      <c r="AL132" s="385"/>
      <c r="BI132" s="379"/>
      <c r="BJ132" s="40"/>
      <c r="BK132" s="396"/>
      <c r="BL132" s="478"/>
      <c r="BM132" s="7"/>
      <c r="BN132" s="479"/>
      <c r="BO132" s="480"/>
      <c r="BP132" s="7"/>
      <c r="BQ132" s="7"/>
      <c r="BR132" s="7"/>
      <c r="BS132" s="7"/>
      <c r="BT132" s="7"/>
      <c r="BU132" s="7"/>
      <c r="BV132" s="7"/>
      <c r="BW132" s="7"/>
      <c r="BX132" s="7"/>
      <c r="BY132" s="7"/>
      <c r="BZ132" s="7"/>
      <c r="CA132" s="7"/>
      <c r="CB132" s="7"/>
      <c r="CC132" s="380"/>
      <c r="CD132" s="478"/>
      <c r="CE132" s="7"/>
      <c r="CF132" s="7"/>
      <c r="CG132" s="7"/>
      <c r="CH132" s="7"/>
      <c r="CJ132" s="406"/>
      <c r="CL132" s="407"/>
      <c r="CM132" s="68"/>
      <c r="CN132" s="69"/>
      <c r="CO132" s="69"/>
      <c r="CP132" s="68"/>
    </row>
    <row r="133" ht="8.25" customHeight="1">
      <c r="A133" s="1"/>
      <c r="B133" s="1"/>
      <c r="C133" s="1"/>
      <c r="E133" s="159"/>
      <c r="F133" s="14"/>
      <c r="G133" s="14"/>
      <c r="H133" s="60"/>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62"/>
      <c r="AG133" s="40"/>
      <c r="AH133" s="377"/>
      <c r="AI133" s="14"/>
      <c r="AJ133" s="14"/>
      <c r="AK133" s="378"/>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379"/>
      <c r="BJ133" s="40"/>
      <c r="BK133" s="396"/>
      <c r="BL133" s="14"/>
      <c r="BM133" s="14"/>
      <c r="BN133" s="479"/>
      <c r="BO133" s="14"/>
      <c r="BP133" s="14"/>
      <c r="BQ133" s="14"/>
      <c r="BR133" s="14"/>
      <c r="BS133" s="14"/>
      <c r="BT133" s="14"/>
      <c r="BU133" s="14"/>
      <c r="BV133" s="14"/>
      <c r="BW133" s="14"/>
      <c r="BX133" s="14"/>
      <c r="BY133" s="14"/>
      <c r="BZ133" s="14"/>
      <c r="CA133" s="14"/>
      <c r="CB133" s="14"/>
      <c r="CC133" s="380"/>
      <c r="CJ133" s="14"/>
      <c r="CK133" s="14"/>
      <c r="CL133" s="407"/>
    </row>
    <row r="134" ht="8.25" customHeight="1">
      <c r="A134" s="1"/>
      <c r="B134" s="1"/>
      <c r="C134" s="1"/>
      <c r="D134" s="476"/>
      <c r="E134" s="159"/>
      <c r="F134" s="192"/>
      <c r="H134" s="60"/>
      <c r="I134" s="193"/>
      <c r="AD134" s="191"/>
      <c r="AF134" s="162"/>
      <c r="AG134" s="40"/>
      <c r="AH134" s="377"/>
      <c r="AI134" s="384">
        <v>-1.0</v>
      </c>
      <c r="AK134" s="378"/>
      <c r="AL134" s="385"/>
      <c r="BI134" s="379"/>
      <c r="BJ134" s="40"/>
      <c r="BK134" s="396"/>
      <c r="BL134" s="478"/>
      <c r="BM134" s="7"/>
      <c r="BN134" s="479"/>
      <c r="BO134" s="480"/>
      <c r="BP134" s="7"/>
      <c r="BQ134" s="7"/>
      <c r="BR134" s="7"/>
      <c r="BS134" s="7"/>
      <c r="BT134" s="7"/>
      <c r="BU134" s="7"/>
      <c r="BV134" s="7"/>
      <c r="BW134" s="7"/>
      <c r="BX134" s="7"/>
      <c r="BY134" s="7"/>
      <c r="BZ134" s="7"/>
      <c r="CA134" s="7"/>
      <c r="CB134" s="7"/>
      <c r="CC134" s="380"/>
      <c r="CD134" s="481"/>
      <c r="CE134" s="7"/>
      <c r="CF134" s="7"/>
      <c r="CG134" s="7"/>
      <c r="CH134" s="7"/>
      <c r="CJ134" s="406"/>
      <c r="CL134" s="407"/>
      <c r="CM134" s="68"/>
      <c r="CN134" s="69"/>
      <c r="CO134" s="69"/>
      <c r="CP134" s="68"/>
    </row>
    <row r="135" ht="8.25" customHeight="1">
      <c r="A135" s="1"/>
      <c r="B135" s="1"/>
      <c r="C135" s="1"/>
      <c r="E135" s="196"/>
      <c r="F135" s="14"/>
      <c r="G135" s="14"/>
      <c r="H135" s="197"/>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62"/>
      <c r="AG135" s="40"/>
      <c r="AH135" s="377"/>
      <c r="AI135" s="14"/>
      <c r="AJ135" s="14"/>
      <c r="AK135" s="482"/>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379"/>
      <c r="BJ135" s="40"/>
      <c r="BK135" s="396"/>
      <c r="BL135" s="14"/>
      <c r="BM135" s="14"/>
      <c r="BN135" s="479"/>
      <c r="BO135" s="14"/>
      <c r="BP135" s="14"/>
      <c r="BQ135" s="14"/>
      <c r="BR135" s="14"/>
      <c r="BS135" s="14"/>
      <c r="BT135" s="14"/>
      <c r="BU135" s="14"/>
      <c r="BV135" s="14"/>
      <c r="BW135" s="14"/>
      <c r="BX135" s="14"/>
      <c r="BY135" s="14"/>
      <c r="BZ135" s="14"/>
      <c r="CA135" s="14"/>
      <c r="CB135" s="14"/>
      <c r="CC135" s="380"/>
      <c r="CJ135" s="14"/>
      <c r="CK135" s="14"/>
      <c r="CL135" s="483"/>
    </row>
    <row r="136" ht="8.25" customHeight="1">
      <c r="A136" s="1"/>
      <c r="B136" s="1"/>
      <c r="C136" s="1"/>
      <c r="D136" s="1"/>
      <c r="E136" s="1"/>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199"/>
      <c r="AG136" s="40"/>
      <c r="AH136" s="40"/>
      <c r="AI136" s="27"/>
      <c r="AJ136" s="27"/>
      <c r="AK136" s="40"/>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199"/>
      <c r="BJ136" s="40"/>
      <c r="BK136" s="40"/>
      <c r="BL136" s="40"/>
      <c r="BM136" s="40"/>
      <c r="BN136" s="40"/>
      <c r="BO136" s="40"/>
      <c r="BP136" s="40"/>
      <c r="BQ136" s="40"/>
      <c r="BR136" s="40"/>
      <c r="BS136" s="40"/>
      <c r="BT136" s="40"/>
      <c r="BU136" s="40"/>
      <c r="BV136" s="40"/>
      <c r="BW136" s="40"/>
      <c r="BX136" s="40"/>
      <c r="BY136" s="40"/>
      <c r="BZ136" s="40"/>
      <c r="CA136" s="200"/>
      <c r="CB136" s="200"/>
      <c r="CC136" s="200"/>
      <c r="CD136" s="200"/>
      <c r="CE136" s="200"/>
      <c r="CF136" s="200"/>
      <c r="CG136" s="200"/>
      <c r="CH136" s="200"/>
      <c r="CI136" s="200"/>
      <c r="CJ136" s="201"/>
      <c r="CK136" s="202"/>
      <c r="CL136" s="203"/>
      <c r="CM136" s="1"/>
      <c r="CN136" s="1"/>
      <c r="CO136" s="1"/>
      <c r="CP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CJ137" s="204"/>
      <c r="CK137" s="205" t="s">
        <v>160</v>
      </c>
      <c r="CL137" s="1"/>
      <c r="CM137" s="1"/>
      <c r="CN137" s="1"/>
      <c r="CO137" s="1"/>
      <c r="CP137" s="1"/>
    </row>
    <row r="138" ht="8.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CL138" s="1"/>
      <c r="CM138" s="1"/>
      <c r="CN138" s="1"/>
      <c r="CO138" s="1"/>
      <c r="CP138" s="1"/>
    </row>
    <row r="139" ht="8.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L139" s="1"/>
      <c r="CM139" s="1"/>
      <c r="CN139" s="1"/>
      <c r="CO139" s="1"/>
      <c r="CP139" s="1"/>
    </row>
  </sheetData>
  <mergeCells count="885">
    <mergeCell ref="CN126:CN127"/>
    <mergeCell ref="CO126:CO127"/>
    <mergeCell ref="CM120:CM121"/>
    <mergeCell ref="CM122:CM123"/>
    <mergeCell ref="CJ124:CK125"/>
    <mergeCell ref="CN124:CN125"/>
    <mergeCell ref="CO124:CO125"/>
    <mergeCell ref="CP124:CP125"/>
    <mergeCell ref="CJ126:CK127"/>
    <mergeCell ref="CP126:CP127"/>
    <mergeCell ref="CN46:CN47"/>
    <mergeCell ref="CO46:CO47"/>
    <mergeCell ref="CM50:CM51"/>
    <mergeCell ref="CN50:CN51"/>
    <mergeCell ref="CM78:CM79"/>
    <mergeCell ref="CN78:CN79"/>
    <mergeCell ref="CO78:CO79"/>
    <mergeCell ref="CP78:CP79"/>
    <mergeCell ref="CO50:CO51"/>
    <mergeCell ref="CP50:CP51"/>
    <mergeCell ref="CJ46:CK47"/>
    <mergeCell ref="CJ48:CK49"/>
    <mergeCell ref="CM48:CM49"/>
    <mergeCell ref="CN48:CN49"/>
    <mergeCell ref="CO48:CO49"/>
    <mergeCell ref="CP48:CP49"/>
    <mergeCell ref="CJ50:CK51"/>
    <mergeCell ref="CJ66:CK67"/>
    <mergeCell ref="CM66:CM67"/>
    <mergeCell ref="CN66:CN67"/>
    <mergeCell ref="CO66:CO67"/>
    <mergeCell ref="CP66:CP67"/>
    <mergeCell ref="CM60:CM61"/>
    <mergeCell ref="CN60:CN61"/>
    <mergeCell ref="CJ62:CK63"/>
    <mergeCell ref="CM62:CM63"/>
    <mergeCell ref="CN62:CN63"/>
    <mergeCell ref="CO62:CO63"/>
    <mergeCell ref="CP62:CP63"/>
    <mergeCell ref="CM124:CM125"/>
    <mergeCell ref="CM126:CM127"/>
    <mergeCell ref="CJ138:CK139"/>
    <mergeCell ref="CN98:CN99"/>
    <mergeCell ref="CO98:CO99"/>
    <mergeCell ref="CM92:CM93"/>
    <mergeCell ref="CM94:CM95"/>
    <mergeCell ref="CJ96:CK97"/>
    <mergeCell ref="CN96:CN97"/>
    <mergeCell ref="CO96:CO97"/>
    <mergeCell ref="CP96:CP97"/>
    <mergeCell ref="CJ98:CK99"/>
    <mergeCell ref="CP98:CP99"/>
    <mergeCell ref="CN102:CN103"/>
    <mergeCell ref="CO102:CO103"/>
    <mergeCell ref="CM96:CM97"/>
    <mergeCell ref="CM98:CM99"/>
    <mergeCell ref="CJ100:CK101"/>
    <mergeCell ref="CN100:CN101"/>
    <mergeCell ref="CO100:CO101"/>
    <mergeCell ref="CP100:CP101"/>
    <mergeCell ref="CJ102:CK103"/>
    <mergeCell ref="CP102:CP103"/>
    <mergeCell ref="CN106:CN107"/>
    <mergeCell ref="CO106:CO107"/>
    <mergeCell ref="CM100:CM101"/>
    <mergeCell ref="CM102:CM103"/>
    <mergeCell ref="CJ104:CK105"/>
    <mergeCell ref="CN104:CN105"/>
    <mergeCell ref="CO104:CO105"/>
    <mergeCell ref="CP104:CP105"/>
    <mergeCell ref="CJ106:CK107"/>
    <mergeCell ref="CP106:CP107"/>
    <mergeCell ref="CN110:CN111"/>
    <mergeCell ref="CO110:CO111"/>
    <mergeCell ref="CM104:CM105"/>
    <mergeCell ref="CM106:CM107"/>
    <mergeCell ref="CJ108:CK109"/>
    <mergeCell ref="CN108:CN109"/>
    <mergeCell ref="CO108:CO109"/>
    <mergeCell ref="CP108:CP109"/>
    <mergeCell ref="CJ110:CK111"/>
    <mergeCell ref="CP110:CP111"/>
    <mergeCell ref="CN114:CN115"/>
    <mergeCell ref="CO114:CO115"/>
    <mergeCell ref="CM108:CM109"/>
    <mergeCell ref="CM110:CM111"/>
    <mergeCell ref="CJ112:CK113"/>
    <mergeCell ref="CN112:CN113"/>
    <mergeCell ref="CO112:CO113"/>
    <mergeCell ref="CP112:CP113"/>
    <mergeCell ref="CJ114:CK115"/>
    <mergeCell ref="CP114:CP115"/>
    <mergeCell ref="CN118:CN119"/>
    <mergeCell ref="CO118:CO119"/>
    <mergeCell ref="CM112:CM113"/>
    <mergeCell ref="CM114:CM115"/>
    <mergeCell ref="CJ116:CK117"/>
    <mergeCell ref="CN116:CN117"/>
    <mergeCell ref="CO116:CO117"/>
    <mergeCell ref="CP116:CP117"/>
    <mergeCell ref="CJ118:CK119"/>
    <mergeCell ref="CP118:CP119"/>
    <mergeCell ref="CN122:CN123"/>
    <mergeCell ref="CO122:CO123"/>
    <mergeCell ref="CM116:CM117"/>
    <mergeCell ref="CM118:CM119"/>
    <mergeCell ref="CJ120:CK121"/>
    <mergeCell ref="CN120:CN121"/>
    <mergeCell ref="CO120:CO121"/>
    <mergeCell ref="CP120:CP121"/>
    <mergeCell ref="CJ122:CK123"/>
    <mergeCell ref="CP122:CP123"/>
    <mergeCell ref="BV4:CE5"/>
    <mergeCell ref="CF4:CK5"/>
    <mergeCell ref="BL10:CL12"/>
    <mergeCell ref="BK13:BN13"/>
    <mergeCell ref="BO13:BQ13"/>
    <mergeCell ref="CC13:CI13"/>
    <mergeCell ref="CJ13:CK13"/>
    <mergeCell ref="BL14:BM15"/>
    <mergeCell ref="BO14:CB15"/>
    <mergeCell ref="CD14:CH15"/>
    <mergeCell ref="CM14:CM15"/>
    <mergeCell ref="CN14:CN15"/>
    <mergeCell ref="CO14:CO15"/>
    <mergeCell ref="CP14:CP15"/>
    <mergeCell ref="CN20:CN21"/>
    <mergeCell ref="CO20:CO21"/>
    <mergeCell ref="CJ18:CK19"/>
    <mergeCell ref="CM18:CM19"/>
    <mergeCell ref="CN18:CN19"/>
    <mergeCell ref="CO18:CO19"/>
    <mergeCell ref="CP18:CP19"/>
    <mergeCell ref="CJ20:CK21"/>
    <mergeCell ref="CM20:CM21"/>
    <mergeCell ref="CP20:CP21"/>
    <mergeCell ref="BL22:BM23"/>
    <mergeCell ref="BO22:CB23"/>
    <mergeCell ref="CJ22:CK23"/>
    <mergeCell ref="CN22:CN23"/>
    <mergeCell ref="CO22:CO23"/>
    <mergeCell ref="CP22:CP23"/>
    <mergeCell ref="CJ24:CK25"/>
    <mergeCell ref="CP24:CP25"/>
    <mergeCell ref="CN24:CN25"/>
    <mergeCell ref="CO24:CO25"/>
    <mergeCell ref="CJ26:CK27"/>
    <mergeCell ref="CN26:CN27"/>
    <mergeCell ref="CO26:CO27"/>
    <mergeCell ref="CP26:CP27"/>
    <mergeCell ref="CP28:CP29"/>
    <mergeCell ref="CN28:CN29"/>
    <mergeCell ref="CO28:CO29"/>
    <mergeCell ref="CN30:CN31"/>
    <mergeCell ref="CO30:CO31"/>
    <mergeCell ref="CP30:CP31"/>
    <mergeCell ref="CO32:CO33"/>
    <mergeCell ref="CP32:CP33"/>
    <mergeCell ref="CN38:CN39"/>
    <mergeCell ref="CO38:CO39"/>
    <mergeCell ref="CP38:CP39"/>
    <mergeCell ref="CN40:CN41"/>
    <mergeCell ref="CO40:CO41"/>
    <mergeCell ref="CP40:CP41"/>
    <mergeCell ref="CN32:CN33"/>
    <mergeCell ref="CN34:CN35"/>
    <mergeCell ref="CO34:CO35"/>
    <mergeCell ref="CP34:CP35"/>
    <mergeCell ref="CN36:CN37"/>
    <mergeCell ref="CO36:CO37"/>
    <mergeCell ref="CP36:CP37"/>
    <mergeCell ref="CM40:CM41"/>
    <mergeCell ref="CM42:CM43"/>
    <mergeCell ref="CN42:CN43"/>
    <mergeCell ref="CO42:CO43"/>
    <mergeCell ref="CP42:CP43"/>
    <mergeCell ref="CM26:CM27"/>
    <mergeCell ref="CM28:CM29"/>
    <mergeCell ref="CM30:CM31"/>
    <mergeCell ref="CM32:CM33"/>
    <mergeCell ref="CM34:CM35"/>
    <mergeCell ref="CM36:CM37"/>
    <mergeCell ref="CM38:CM39"/>
    <mergeCell ref="V4:Z5"/>
    <mergeCell ref="AA4:AE5"/>
    <mergeCell ref="E8:R9"/>
    <mergeCell ref="B10:C11"/>
    <mergeCell ref="E10:K14"/>
    <mergeCell ref="L10:R14"/>
    <mergeCell ref="T13:Y14"/>
    <mergeCell ref="B12:C13"/>
    <mergeCell ref="B16:C17"/>
    <mergeCell ref="E16:K20"/>
    <mergeCell ref="L16:R20"/>
    <mergeCell ref="T16:Y20"/>
    <mergeCell ref="B18:C19"/>
    <mergeCell ref="B22:C23"/>
    <mergeCell ref="B28:C29"/>
    <mergeCell ref="E28:K32"/>
    <mergeCell ref="L28:R32"/>
    <mergeCell ref="T28:Y32"/>
    <mergeCell ref="Z28:AB32"/>
    <mergeCell ref="AC28:AC32"/>
    <mergeCell ref="B30:C31"/>
    <mergeCell ref="S41:AF42"/>
    <mergeCell ref="S43:AF46"/>
    <mergeCell ref="R48:Y49"/>
    <mergeCell ref="R50:U51"/>
    <mergeCell ref="V50:Y51"/>
    <mergeCell ref="E34:N35"/>
    <mergeCell ref="O34:W35"/>
    <mergeCell ref="X34:AF35"/>
    <mergeCell ref="O36:S39"/>
    <mergeCell ref="T36:W39"/>
    <mergeCell ref="X36:AB39"/>
    <mergeCell ref="AC36:AF39"/>
    <mergeCell ref="E36:N39"/>
    <mergeCell ref="E41:R42"/>
    <mergeCell ref="B42:C43"/>
    <mergeCell ref="E43:R46"/>
    <mergeCell ref="B44:C45"/>
    <mergeCell ref="E48:M49"/>
    <mergeCell ref="N50:Q51"/>
    <mergeCell ref="R63:T65"/>
    <mergeCell ref="U63:W65"/>
    <mergeCell ref="J66:N66"/>
    <mergeCell ref="O66:Q66"/>
    <mergeCell ref="F68:N69"/>
    <mergeCell ref="W68:AE69"/>
    <mergeCell ref="E63:I65"/>
    <mergeCell ref="E66:I66"/>
    <mergeCell ref="F70:G71"/>
    <mergeCell ref="H70:H71"/>
    <mergeCell ref="I70:J71"/>
    <mergeCell ref="K70:K71"/>
    <mergeCell ref="L70:N71"/>
    <mergeCell ref="I80:J81"/>
    <mergeCell ref="K80:K81"/>
    <mergeCell ref="F78:G79"/>
    <mergeCell ref="H78:H79"/>
    <mergeCell ref="I78:J79"/>
    <mergeCell ref="K78:K79"/>
    <mergeCell ref="L78:N79"/>
    <mergeCell ref="F80:G81"/>
    <mergeCell ref="H80:H81"/>
    <mergeCell ref="L80:N81"/>
    <mergeCell ref="P78:U79"/>
    <mergeCell ref="W78:X79"/>
    <mergeCell ref="Y78:Y79"/>
    <mergeCell ref="P80:U81"/>
    <mergeCell ref="W80:X81"/>
    <mergeCell ref="Y80:Y81"/>
    <mergeCell ref="F84:AF86"/>
    <mergeCell ref="E87:H87"/>
    <mergeCell ref="I87:O87"/>
    <mergeCell ref="E56:M57"/>
    <mergeCell ref="N56:Q57"/>
    <mergeCell ref="R56:U57"/>
    <mergeCell ref="V56:Y57"/>
    <mergeCell ref="N58:Q59"/>
    <mergeCell ref="R58:U59"/>
    <mergeCell ref="V58:Y59"/>
    <mergeCell ref="E58:M59"/>
    <mergeCell ref="E61:N62"/>
    <mergeCell ref="O61:W62"/>
    <mergeCell ref="X61:AF62"/>
    <mergeCell ref="J63:N65"/>
    <mergeCell ref="O63:Q65"/>
    <mergeCell ref="X63:AF66"/>
    <mergeCell ref="P70:U71"/>
    <mergeCell ref="P72:U73"/>
    <mergeCell ref="W72:X73"/>
    <mergeCell ref="Y72:Y73"/>
    <mergeCell ref="Y74:Y75"/>
    <mergeCell ref="Y76:Y77"/>
    <mergeCell ref="R66:T66"/>
    <mergeCell ref="U66:W66"/>
    <mergeCell ref="O68:O82"/>
    <mergeCell ref="P68:U69"/>
    <mergeCell ref="V68:V82"/>
    <mergeCell ref="W70:X71"/>
    <mergeCell ref="Y70:Y71"/>
    <mergeCell ref="F90:G91"/>
    <mergeCell ref="F92:G93"/>
    <mergeCell ref="F102:G103"/>
    <mergeCell ref="F104:G105"/>
    <mergeCell ref="D96:D97"/>
    <mergeCell ref="D98:D99"/>
    <mergeCell ref="F98:G99"/>
    <mergeCell ref="D100:D101"/>
    <mergeCell ref="F100:G101"/>
    <mergeCell ref="D102:D103"/>
    <mergeCell ref="D104:D105"/>
    <mergeCell ref="F120:G121"/>
    <mergeCell ref="F122:G123"/>
    <mergeCell ref="F124:G125"/>
    <mergeCell ref="F126:G127"/>
    <mergeCell ref="F128:G129"/>
    <mergeCell ref="F130:G131"/>
    <mergeCell ref="F132:G133"/>
    <mergeCell ref="F134:G135"/>
    <mergeCell ref="D112:D113"/>
    <mergeCell ref="F112:G113"/>
    <mergeCell ref="D114:D115"/>
    <mergeCell ref="F114:G115"/>
    <mergeCell ref="D116:D117"/>
    <mergeCell ref="F116:G117"/>
    <mergeCell ref="F118:G119"/>
    <mergeCell ref="D132:D133"/>
    <mergeCell ref="D134:D135"/>
    <mergeCell ref="D118:D119"/>
    <mergeCell ref="D120:D121"/>
    <mergeCell ref="D122:D123"/>
    <mergeCell ref="D124:D125"/>
    <mergeCell ref="D126:D127"/>
    <mergeCell ref="D128:D129"/>
    <mergeCell ref="D130:D131"/>
    <mergeCell ref="D110:D111"/>
    <mergeCell ref="F110:G111"/>
    <mergeCell ref="I110:AC111"/>
    <mergeCell ref="AD110:AE111"/>
    <mergeCell ref="I112:AC113"/>
    <mergeCell ref="AD112:AE113"/>
    <mergeCell ref="AD114:AE115"/>
    <mergeCell ref="I114:AC115"/>
    <mergeCell ref="I116:AC117"/>
    <mergeCell ref="AD116:AE117"/>
    <mergeCell ref="I118:AC119"/>
    <mergeCell ref="AD118:AE119"/>
    <mergeCell ref="I120:AC121"/>
    <mergeCell ref="AD120:AE121"/>
    <mergeCell ref="I92:AC93"/>
    <mergeCell ref="AD92:AE93"/>
    <mergeCell ref="D88:D89"/>
    <mergeCell ref="F88:G89"/>
    <mergeCell ref="I88:AC89"/>
    <mergeCell ref="D90:D91"/>
    <mergeCell ref="I90:AC91"/>
    <mergeCell ref="AD90:AE91"/>
    <mergeCell ref="D92:D93"/>
    <mergeCell ref="I98:AC99"/>
    <mergeCell ref="AD98:AE99"/>
    <mergeCell ref="I100:AC101"/>
    <mergeCell ref="AD100:AE101"/>
    <mergeCell ref="I102:AC103"/>
    <mergeCell ref="AD102:AE103"/>
    <mergeCell ref="I104:AC105"/>
    <mergeCell ref="AD104:AE105"/>
    <mergeCell ref="D94:D95"/>
    <mergeCell ref="F94:G95"/>
    <mergeCell ref="I94:AC95"/>
    <mergeCell ref="AD94:AE95"/>
    <mergeCell ref="F96:G97"/>
    <mergeCell ref="I96:AC97"/>
    <mergeCell ref="AD96:AE97"/>
    <mergeCell ref="D106:D107"/>
    <mergeCell ref="F106:G107"/>
    <mergeCell ref="I106:AC107"/>
    <mergeCell ref="AD106:AE107"/>
    <mergeCell ref="D108:D109"/>
    <mergeCell ref="F108:G109"/>
    <mergeCell ref="I108:AC109"/>
    <mergeCell ref="AD108:AE109"/>
    <mergeCell ref="I128:AC129"/>
    <mergeCell ref="I130:AC131"/>
    <mergeCell ref="AD130:AE131"/>
    <mergeCell ref="I132:AC133"/>
    <mergeCell ref="AD132:AE133"/>
    <mergeCell ref="I134:AC135"/>
    <mergeCell ref="AD134:AE135"/>
    <mergeCell ref="I122:AC123"/>
    <mergeCell ref="AD122:AE123"/>
    <mergeCell ref="I124:AC125"/>
    <mergeCell ref="AD124:AE125"/>
    <mergeCell ref="I126:AC127"/>
    <mergeCell ref="AD126:AE127"/>
    <mergeCell ref="AD128:AE129"/>
    <mergeCell ref="AF4:AI5"/>
    <mergeCell ref="AJ4:AN5"/>
    <mergeCell ref="AO4:AR5"/>
    <mergeCell ref="AS4:AY5"/>
    <mergeCell ref="AZ4:BD5"/>
    <mergeCell ref="BE4:BN5"/>
    <mergeCell ref="BO4:BR5"/>
    <mergeCell ref="BS4:BU5"/>
    <mergeCell ref="V6:AB7"/>
    <mergeCell ref="AC6:CK7"/>
    <mergeCell ref="E2:R7"/>
    <mergeCell ref="V2:Z3"/>
    <mergeCell ref="AA2:BA3"/>
    <mergeCell ref="BB2:BG3"/>
    <mergeCell ref="BH2:BU3"/>
    <mergeCell ref="BV2:CE3"/>
    <mergeCell ref="CF2:CK3"/>
    <mergeCell ref="CJ14:CK15"/>
    <mergeCell ref="CJ16:CK17"/>
    <mergeCell ref="CM16:CM17"/>
    <mergeCell ref="CN16:CN17"/>
    <mergeCell ref="CO16:CO17"/>
    <mergeCell ref="CP16:CP17"/>
    <mergeCell ref="T10:Y11"/>
    <mergeCell ref="T12:AF12"/>
    <mergeCell ref="AD13:AF14"/>
    <mergeCell ref="Z16:AF20"/>
    <mergeCell ref="BL16:BM17"/>
    <mergeCell ref="BO16:CB17"/>
    <mergeCell ref="CD16:CH17"/>
    <mergeCell ref="BL18:BM19"/>
    <mergeCell ref="BO18:CB19"/>
    <mergeCell ref="CD18:CH19"/>
    <mergeCell ref="BL20:BM21"/>
    <mergeCell ref="BO20:CB21"/>
    <mergeCell ref="E22:K26"/>
    <mergeCell ref="L22:R26"/>
    <mergeCell ref="T22:Y26"/>
    <mergeCell ref="B24:C25"/>
    <mergeCell ref="CM22:CM23"/>
    <mergeCell ref="CM24:CM25"/>
    <mergeCell ref="CD22:CH23"/>
    <mergeCell ref="BL24:BM25"/>
    <mergeCell ref="BO24:CB25"/>
    <mergeCell ref="CD24:CH25"/>
    <mergeCell ref="BL26:BM27"/>
    <mergeCell ref="BO26:CB27"/>
    <mergeCell ref="AD10:AF11"/>
    <mergeCell ref="AD28:AF32"/>
    <mergeCell ref="BL28:BM29"/>
    <mergeCell ref="BO28:CB29"/>
    <mergeCell ref="CD28:CH29"/>
    <mergeCell ref="BL30:BM31"/>
    <mergeCell ref="BO30:CB31"/>
    <mergeCell ref="CD30:CH31"/>
    <mergeCell ref="BL32:BM33"/>
    <mergeCell ref="BO32:CB33"/>
    <mergeCell ref="CD32:CH33"/>
    <mergeCell ref="BL34:BM35"/>
    <mergeCell ref="R54:U55"/>
    <mergeCell ref="V54:Y55"/>
    <mergeCell ref="E50:M51"/>
    <mergeCell ref="E52:M53"/>
    <mergeCell ref="N52:Q53"/>
    <mergeCell ref="R52:U53"/>
    <mergeCell ref="V52:Y53"/>
    <mergeCell ref="E54:M55"/>
    <mergeCell ref="N54:Q55"/>
    <mergeCell ref="CN64:CN65"/>
    <mergeCell ref="CO64:CO65"/>
    <mergeCell ref="CJ58:CK59"/>
    <mergeCell ref="CM58:CM59"/>
    <mergeCell ref="CN58:CN59"/>
    <mergeCell ref="CO58:CO59"/>
    <mergeCell ref="CP58:CP59"/>
    <mergeCell ref="CM64:CM65"/>
    <mergeCell ref="CP64:CP65"/>
    <mergeCell ref="CM70:CM71"/>
    <mergeCell ref="CN70:CN71"/>
    <mergeCell ref="CO70:CO71"/>
    <mergeCell ref="CP70:CP71"/>
    <mergeCell ref="CJ64:CK65"/>
    <mergeCell ref="CJ68:CK69"/>
    <mergeCell ref="CM68:CM69"/>
    <mergeCell ref="CN68:CN69"/>
    <mergeCell ref="CO68:CO69"/>
    <mergeCell ref="CP68:CP69"/>
    <mergeCell ref="CJ70:CK71"/>
    <mergeCell ref="CN74:CN75"/>
    <mergeCell ref="CO74:CO75"/>
    <mergeCell ref="CJ74:CK75"/>
    <mergeCell ref="CJ76:CK77"/>
    <mergeCell ref="CM76:CM77"/>
    <mergeCell ref="CN76:CN77"/>
    <mergeCell ref="CO76:CO77"/>
    <mergeCell ref="CP76:CP77"/>
    <mergeCell ref="CJ72:CK73"/>
    <mergeCell ref="CM72:CM73"/>
    <mergeCell ref="CN72:CN73"/>
    <mergeCell ref="CO72:CO73"/>
    <mergeCell ref="CP72:CP73"/>
    <mergeCell ref="CM74:CM75"/>
    <mergeCell ref="CP74:CP75"/>
    <mergeCell ref="I74:J75"/>
    <mergeCell ref="K74:K75"/>
    <mergeCell ref="F72:G73"/>
    <mergeCell ref="H72:H73"/>
    <mergeCell ref="I72:J73"/>
    <mergeCell ref="K72:K73"/>
    <mergeCell ref="L72:N73"/>
    <mergeCell ref="F74:G75"/>
    <mergeCell ref="H74:H75"/>
    <mergeCell ref="L74:N75"/>
    <mergeCell ref="W74:X75"/>
    <mergeCell ref="W76:X77"/>
    <mergeCell ref="P74:U75"/>
    <mergeCell ref="F76:G77"/>
    <mergeCell ref="H76:H77"/>
    <mergeCell ref="I76:J77"/>
    <mergeCell ref="K76:K77"/>
    <mergeCell ref="L76:N77"/>
    <mergeCell ref="P76:U77"/>
    <mergeCell ref="BO34:CB35"/>
    <mergeCell ref="CD34:CH35"/>
    <mergeCell ref="BL36:BM37"/>
    <mergeCell ref="BO36:CB37"/>
    <mergeCell ref="CD36:CH37"/>
    <mergeCell ref="BL38:BM39"/>
    <mergeCell ref="BO38:CB39"/>
    <mergeCell ref="CD38:CH39"/>
    <mergeCell ref="BL40:BM41"/>
    <mergeCell ref="BO40:CB41"/>
    <mergeCell ref="CD40:CH41"/>
    <mergeCell ref="BL42:BM43"/>
    <mergeCell ref="BO42:CB43"/>
    <mergeCell ref="CD42:CH43"/>
    <mergeCell ref="BL44:BM45"/>
    <mergeCell ref="BO44:CB45"/>
    <mergeCell ref="CD44:CH45"/>
    <mergeCell ref="BL46:BM47"/>
    <mergeCell ref="Z13:AB14"/>
    <mergeCell ref="Z22:AF26"/>
    <mergeCell ref="BO46:CB47"/>
    <mergeCell ref="CD46:CH47"/>
    <mergeCell ref="Z48:AF49"/>
    <mergeCell ref="BL48:BM49"/>
    <mergeCell ref="BO48:CB49"/>
    <mergeCell ref="CD48:CH49"/>
    <mergeCell ref="Z50:AD51"/>
    <mergeCell ref="AE50:AF51"/>
    <mergeCell ref="BL50:BM51"/>
    <mergeCell ref="BO50:CB51"/>
    <mergeCell ref="AE52:AF53"/>
    <mergeCell ref="BL52:BM53"/>
    <mergeCell ref="CD50:CH51"/>
    <mergeCell ref="CD52:CH53"/>
    <mergeCell ref="Z54:AD55"/>
    <mergeCell ref="AE54:AF55"/>
    <mergeCell ref="BO52:CB53"/>
    <mergeCell ref="BO54:CB55"/>
    <mergeCell ref="BL54:BM55"/>
    <mergeCell ref="Z56:AD57"/>
    <mergeCell ref="AE56:AF57"/>
    <mergeCell ref="BL56:BM57"/>
    <mergeCell ref="CD54:CH55"/>
    <mergeCell ref="CD56:CH57"/>
    <mergeCell ref="Z58:AD59"/>
    <mergeCell ref="AE58:AF59"/>
    <mergeCell ref="BO56:CB57"/>
    <mergeCell ref="BO58:CB59"/>
    <mergeCell ref="BF66:BH67"/>
    <mergeCell ref="BL66:BM67"/>
    <mergeCell ref="BO66:CB67"/>
    <mergeCell ref="CD66:CH67"/>
    <mergeCell ref="CD80:CH81"/>
    <mergeCell ref="AN64:AN81"/>
    <mergeCell ref="AI68:AM69"/>
    <mergeCell ref="AI70:AM71"/>
    <mergeCell ref="AO68:BD69"/>
    <mergeCell ref="BF68:BH69"/>
    <mergeCell ref="BL68:BM69"/>
    <mergeCell ref="BO68:CB69"/>
    <mergeCell ref="AF68:AF81"/>
    <mergeCell ref="Z70:AA71"/>
    <mergeCell ref="AB70:AB71"/>
    <mergeCell ref="AC70:AE71"/>
    <mergeCell ref="AO70:BD71"/>
    <mergeCell ref="BF70:BH71"/>
    <mergeCell ref="Z74:AA75"/>
    <mergeCell ref="Z76:AA77"/>
    <mergeCell ref="AB76:AB77"/>
    <mergeCell ref="Z78:AA79"/>
    <mergeCell ref="AB78:AB79"/>
    <mergeCell ref="AC13:AC14"/>
    <mergeCell ref="Z52:AD53"/>
    <mergeCell ref="Z72:AA73"/>
    <mergeCell ref="AB72:AB73"/>
    <mergeCell ref="AC72:AE73"/>
    <mergeCell ref="AB74:AB75"/>
    <mergeCell ref="AC74:AE75"/>
    <mergeCell ref="BL58:BM59"/>
    <mergeCell ref="BL60:BM61"/>
    <mergeCell ref="BL70:BM71"/>
    <mergeCell ref="BL72:BM73"/>
    <mergeCell ref="BL74:BM75"/>
    <mergeCell ref="BL76:BM77"/>
    <mergeCell ref="CD58:CH59"/>
    <mergeCell ref="CD60:CH61"/>
    <mergeCell ref="CD70:CH71"/>
    <mergeCell ref="CD72:CH73"/>
    <mergeCell ref="CD74:CH75"/>
    <mergeCell ref="CD76:CH77"/>
    <mergeCell ref="BO60:CB61"/>
    <mergeCell ref="BL62:BM63"/>
    <mergeCell ref="BO62:CB63"/>
    <mergeCell ref="BO70:CB71"/>
    <mergeCell ref="BO72:CB73"/>
    <mergeCell ref="BO74:CB75"/>
    <mergeCell ref="BO76:CB77"/>
    <mergeCell ref="AH61:AH81"/>
    <mergeCell ref="AI64:AM65"/>
    <mergeCell ref="AI66:AM67"/>
    <mergeCell ref="AI72:AM73"/>
    <mergeCell ref="AI74:AM75"/>
    <mergeCell ref="AI76:AM77"/>
    <mergeCell ref="CD62:CH63"/>
    <mergeCell ref="AO64:BD65"/>
    <mergeCell ref="BF64:BH65"/>
    <mergeCell ref="BL64:BM65"/>
    <mergeCell ref="BO64:CB65"/>
    <mergeCell ref="CD64:CH65"/>
    <mergeCell ref="BE64:BE81"/>
    <mergeCell ref="AO66:BD67"/>
    <mergeCell ref="AO72:BD73"/>
    <mergeCell ref="BF72:BH73"/>
    <mergeCell ref="AO74:BD75"/>
    <mergeCell ref="BF74:BH75"/>
    <mergeCell ref="AO76:BD77"/>
    <mergeCell ref="BF76:BH77"/>
    <mergeCell ref="AC76:AE77"/>
    <mergeCell ref="AC78:AE79"/>
    <mergeCell ref="AI78:AM79"/>
    <mergeCell ref="AO78:BD79"/>
    <mergeCell ref="BF78:BH79"/>
    <mergeCell ref="BL78:BM79"/>
    <mergeCell ref="BO78:CB79"/>
    <mergeCell ref="CD78:CH79"/>
    <mergeCell ref="Z80:AA81"/>
    <mergeCell ref="AB80:AB81"/>
    <mergeCell ref="AC80:AE81"/>
    <mergeCell ref="AI80:AM81"/>
    <mergeCell ref="AO80:BD81"/>
    <mergeCell ref="BF80:BH81"/>
    <mergeCell ref="BL80:BM81"/>
    <mergeCell ref="BO80:CB81"/>
    <mergeCell ref="CN54:CN55"/>
    <mergeCell ref="CO54:CO55"/>
    <mergeCell ref="CJ52:CK53"/>
    <mergeCell ref="CM52:CM53"/>
    <mergeCell ref="CN52:CN53"/>
    <mergeCell ref="CO52:CO53"/>
    <mergeCell ref="CP52:CP53"/>
    <mergeCell ref="CM54:CM55"/>
    <mergeCell ref="CP54:CP55"/>
    <mergeCell ref="CO60:CO61"/>
    <mergeCell ref="CP60:CP61"/>
    <mergeCell ref="CJ54:CK55"/>
    <mergeCell ref="CJ56:CK57"/>
    <mergeCell ref="CM56:CM57"/>
    <mergeCell ref="CN56:CN57"/>
    <mergeCell ref="CO56:CO57"/>
    <mergeCell ref="CP56:CP57"/>
    <mergeCell ref="CJ60:CK61"/>
    <mergeCell ref="CJ42:CK43"/>
    <mergeCell ref="CJ44:CK45"/>
    <mergeCell ref="CM44:CM45"/>
    <mergeCell ref="CN44:CN45"/>
    <mergeCell ref="CO44:CO45"/>
    <mergeCell ref="CP44:CP45"/>
    <mergeCell ref="CM46:CM47"/>
    <mergeCell ref="CP46:CP47"/>
    <mergeCell ref="CJ28:CK29"/>
    <mergeCell ref="CJ30:CK31"/>
    <mergeCell ref="CJ32:CK33"/>
    <mergeCell ref="CJ34:CK35"/>
    <mergeCell ref="CJ36:CK37"/>
    <mergeCell ref="CJ38:CK39"/>
    <mergeCell ref="CJ40:CK41"/>
    <mergeCell ref="CO82:CO83"/>
    <mergeCell ref="CP82:CP83"/>
    <mergeCell ref="CJ78:CK79"/>
    <mergeCell ref="CJ80:CK81"/>
    <mergeCell ref="CM80:CM81"/>
    <mergeCell ref="CN80:CN81"/>
    <mergeCell ref="CO80:CO81"/>
    <mergeCell ref="CP80:CP81"/>
    <mergeCell ref="CJ82:CK83"/>
    <mergeCell ref="CN86:CN87"/>
    <mergeCell ref="CO86:CO87"/>
    <mergeCell ref="CM82:CM83"/>
    <mergeCell ref="CN82:CN83"/>
    <mergeCell ref="CJ84:CK85"/>
    <mergeCell ref="CN84:CN85"/>
    <mergeCell ref="CO84:CO85"/>
    <mergeCell ref="CP84:CP85"/>
    <mergeCell ref="CJ86:CK87"/>
    <mergeCell ref="CP86:CP87"/>
    <mergeCell ref="CN90:CN91"/>
    <mergeCell ref="CO90:CO91"/>
    <mergeCell ref="CM84:CM85"/>
    <mergeCell ref="CM86:CM87"/>
    <mergeCell ref="CJ88:CK89"/>
    <mergeCell ref="CN88:CN89"/>
    <mergeCell ref="CO88:CO89"/>
    <mergeCell ref="CP88:CP89"/>
    <mergeCell ref="CJ90:CK91"/>
    <mergeCell ref="CP90:CP91"/>
    <mergeCell ref="CM88:CM89"/>
    <mergeCell ref="CM90:CM91"/>
    <mergeCell ref="CJ92:CK93"/>
    <mergeCell ref="CN92:CN93"/>
    <mergeCell ref="CO92:CO93"/>
    <mergeCell ref="CP92:CP93"/>
    <mergeCell ref="CJ94:CK95"/>
    <mergeCell ref="CP94:CP95"/>
    <mergeCell ref="CM128:CM129"/>
    <mergeCell ref="CM130:CM131"/>
    <mergeCell ref="CM132:CM133"/>
    <mergeCell ref="CM134:CM135"/>
    <mergeCell ref="CN130:CN131"/>
    <mergeCell ref="CO130:CO131"/>
    <mergeCell ref="CN132:CN133"/>
    <mergeCell ref="CO132:CO133"/>
    <mergeCell ref="CP132:CP133"/>
    <mergeCell ref="CN134:CN135"/>
    <mergeCell ref="CO134:CO135"/>
    <mergeCell ref="CP134:CP135"/>
    <mergeCell ref="CJ130:CK131"/>
    <mergeCell ref="CJ132:CK133"/>
    <mergeCell ref="CJ134:CK135"/>
    <mergeCell ref="CN94:CN95"/>
    <mergeCell ref="CO94:CO95"/>
    <mergeCell ref="CJ128:CK129"/>
    <mergeCell ref="CN128:CN129"/>
    <mergeCell ref="CO128:CO129"/>
    <mergeCell ref="CP128:CP129"/>
    <mergeCell ref="CP130:CP131"/>
    <mergeCell ref="BO118:CB119"/>
    <mergeCell ref="CD118:CH119"/>
    <mergeCell ref="AI120:AJ121"/>
    <mergeCell ref="AL120:BF121"/>
    <mergeCell ref="BG120:BH121"/>
    <mergeCell ref="BL120:BM121"/>
    <mergeCell ref="BO120:CB121"/>
    <mergeCell ref="CD120:CH121"/>
    <mergeCell ref="AI122:AJ123"/>
    <mergeCell ref="AL122:BF123"/>
    <mergeCell ref="BG122:BH123"/>
    <mergeCell ref="BL122:BM123"/>
    <mergeCell ref="BO122:CB123"/>
    <mergeCell ref="CD122:CH123"/>
    <mergeCell ref="AH10:BI59"/>
    <mergeCell ref="AI61:BH63"/>
    <mergeCell ref="BL130:BM131"/>
    <mergeCell ref="BO130:CB131"/>
    <mergeCell ref="CD130:CH131"/>
    <mergeCell ref="AI132:AJ133"/>
    <mergeCell ref="AL132:BH133"/>
    <mergeCell ref="BL132:BM133"/>
    <mergeCell ref="BO132:CB133"/>
    <mergeCell ref="CD132:CH133"/>
    <mergeCell ref="AI134:AJ135"/>
    <mergeCell ref="AL134:BH135"/>
    <mergeCell ref="BL134:BM135"/>
    <mergeCell ref="BO134:CB135"/>
    <mergeCell ref="Z10:AB11"/>
    <mergeCell ref="AC10:AC11"/>
    <mergeCell ref="CI14:CI135"/>
    <mergeCell ref="CD20:CH21"/>
    <mergeCell ref="CD26:CH27"/>
    <mergeCell ref="BI61:BI81"/>
    <mergeCell ref="CD68:CH69"/>
    <mergeCell ref="CD134:CH135"/>
    <mergeCell ref="AI124:AJ125"/>
    <mergeCell ref="AL124:BF125"/>
    <mergeCell ref="BG124:BH125"/>
    <mergeCell ref="BL124:BM125"/>
    <mergeCell ref="BO124:CB125"/>
    <mergeCell ref="CD124:CH125"/>
    <mergeCell ref="AI126:AJ127"/>
    <mergeCell ref="AL126:BH127"/>
    <mergeCell ref="BL126:BM127"/>
    <mergeCell ref="BO126:CB127"/>
    <mergeCell ref="CD126:CH127"/>
    <mergeCell ref="AI128:AJ129"/>
    <mergeCell ref="AL128:BH129"/>
    <mergeCell ref="BL128:BM129"/>
    <mergeCell ref="BO128:CB129"/>
    <mergeCell ref="CD128:CH129"/>
    <mergeCell ref="AI130:AJ131"/>
    <mergeCell ref="AL130:BH131"/>
    <mergeCell ref="BL82:BM83"/>
    <mergeCell ref="BO82:CB83"/>
    <mergeCell ref="CD82:CH83"/>
    <mergeCell ref="AI84:BI86"/>
    <mergeCell ref="BL84:BM85"/>
    <mergeCell ref="BO84:CB85"/>
    <mergeCell ref="CD84:CH85"/>
    <mergeCell ref="BL86:BM87"/>
    <mergeCell ref="BO86:CB87"/>
    <mergeCell ref="CD86:CH87"/>
    <mergeCell ref="AH87:AK87"/>
    <mergeCell ref="AL87:AR87"/>
    <mergeCell ref="AD88:AE89"/>
    <mergeCell ref="AI88:AJ89"/>
    <mergeCell ref="AL88:BF89"/>
    <mergeCell ref="BG88:BH89"/>
    <mergeCell ref="BL88:BM89"/>
    <mergeCell ref="BO88:CB89"/>
    <mergeCell ref="CD88:CH89"/>
    <mergeCell ref="AI90:AJ91"/>
    <mergeCell ref="AL90:BF91"/>
    <mergeCell ref="BG90:BH91"/>
    <mergeCell ref="BL90:BM91"/>
    <mergeCell ref="BO90:CB91"/>
    <mergeCell ref="CD90:CH91"/>
    <mergeCell ref="AI92:AJ93"/>
    <mergeCell ref="AL92:BF93"/>
    <mergeCell ref="BG92:BH93"/>
    <mergeCell ref="BL92:BM93"/>
    <mergeCell ref="BO92:CB93"/>
    <mergeCell ref="CD92:CH93"/>
    <mergeCell ref="AI94:AJ95"/>
    <mergeCell ref="AL94:BF95"/>
    <mergeCell ref="BG94:BH95"/>
    <mergeCell ref="BL94:BM95"/>
    <mergeCell ref="BO94:CB95"/>
    <mergeCell ref="CD94:CH95"/>
    <mergeCell ref="AI96:AJ97"/>
    <mergeCell ref="AL96:BF97"/>
    <mergeCell ref="BG96:BH97"/>
    <mergeCell ref="BL96:BM97"/>
    <mergeCell ref="BO96:CB97"/>
    <mergeCell ref="CD96:CH97"/>
    <mergeCell ref="AI98:AJ99"/>
    <mergeCell ref="AL98:BF99"/>
    <mergeCell ref="BG98:BH99"/>
    <mergeCell ref="BL98:BM99"/>
    <mergeCell ref="BO98:CB99"/>
    <mergeCell ref="CD98:CH99"/>
    <mergeCell ref="AI100:AJ101"/>
    <mergeCell ref="AL100:BF101"/>
    <mergeCell ref="BG100:BH101"/>
    <mergeCell ref="BL100:BM101"/>
    <mergeCell ref="BO100:CB101"/>
    <mergeCell ref="CD100:CH101"/>
    <mergeCell ref="AI102:AJ103"/>
    <mergeCell ref="AL102:BF103"/>
    <mergeCell ref="BG102:BH103"/>
    <mergeCell ref="BL102:BM103"/>
    <mergeCell ref="BO102:CB103"/>
    <mergeCell ref="CD102:CH103"/>
    <mergeCell ref="AI104:AJ105"/>
    <mergeCell ref="AL104:BF105"/>
    <mergeCell ref="BG104:BH105"/>
    <mergeCell ref="BL104:BM105"/>
    <mergeCell ref="BO104:CB105"/>
    <mergeCell ref="CD104:CH105"/>
    <mergeCell ref="AI106:AJ107"/>
    <mergeCell ref="AL106:BF107"/>
    <mergeCell ref="BG106:BH107"/>
    <mergeCell ref="BL106:BM107"/>
    <mergeCell ref="BO106:CB107"/>
    <mergeCell ref="CD106:CH107"/>
    <mergeCell ref="AI108:AJ109"/>
    <mergeCell ref="AL108:BF109"/>
    <mergeCell ref="BG108:BH109"/>
    <mergeCell ref="BL108:BM109"/>
    <mergeCell ref="BO108:CB109"/>
    <mergeCell ref="CD108:CH109"/>
    <mergeCell ref="AI110:AJ111"/>
    <mergeCell ref="AL110:BF111"/>
    <mergeCell ref="BG110:BH111"/>
    <mergeCell ref="BL110:BM111"/>
    <mergeCell ref="BO110:CB111"/>
    <mergeCell ref="CD110:CH111"/>
    <mergeCell ref="AI112:AJ113"/>
    <mergeCell ref="AL112:BF113"/>
    <mergeCell ref="BG112:BH113"/>
    <mergeCell ref="BL112:BM113"/>
    <mergeCell ref="BO112:CB113"/>
    <mergeCell ref="CD112:CH113"/>
    <mergeCell ref="AI114:AJ115"/>
    <mergeCell ref="AL114:BF115"/>
    <mergeCell ref="BG114:BH115"/>
    <mergeCell ref="BL114:BM115"/>
    <mergeCell ref="BO114:CB115"/>
    <mergeCell ref="CD114:CH115"/>
    <mergeCell ref="AI116:AJ117"/>
    <mergeCell ref="AL116:BF117"/>
    <mergeCell ref="BG116:BH117"/>
    <mergeCell ref="BL116:BM117"/>
    <mergeCell ref="BO116:CB117"/>
    <mergeCell ref="CD116:CH117"/>
    <mergeCell ref="AI118:AJ119"/>
    <mergeCell ref="AL118:BF119"/>
    <mergeCell ref="BG118:BH119"/>
    <mergeCell ref="BL118:BM119"/>
  </mergeCells>
  <conditionalFormatting sqref="CJ14:CK135">
    <cfRule type="cellIs" dxfId="0" priority="1" operator="equal">
      <formula>0</formula>
    </cfRule>
  </conditionalFormatting>
  <printOptions horizontalCentered="1" verticalCentered="1"/>
  <pageMargins bottom="0.0" footer="0.0" header="0.0" left="0.0" right="0.0" top="0.0"/>
  <pageSetup fitToHeight="0"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94" width="1.5"/>
  </cols>
  <sheetData>
    <row r="1" ht="8.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L1" s="1"/>
      <c r="CM1" s="1"/>
      <c r="CN1" s="1"/>
      <c r="CO1" s="1"/>
      <c r="CP1" s="1"/>
    </row>
    <row r="2" ht="8.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L2" s="1"/>
      <c r="CM2" s="1"/>
      <c r="CN2" s="1"/>
      <c r="CO2" s="1"/>
      <c r="CP2" s="1"/>
    </row>
    <row r="3" ht="8.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row>
    <row r="4" ht="8.25" customHeight="1">
      <c r="A4" s="1"/>
      <c r="B4" s="1"/>
      <c r="C4" s="1"/>
      <c r="D4" s="1"/>
      <c r="E4" s="484"/>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5"/>
      <c r="AN4" s="485"/>
      <c r="AO4" s="485"/>
      <c r="AP4" s="485"/>
      <c r="AQ4" s="485"/>
      <c r="AR4" s="485"/>
      <c r="AS4" s="485"/>
      <c r="AT4" s="485"/>
      <c r="AU4" s="485"/>
      <c r="AV4" s="485"/>
      <c r="AW4" s="485"/>
      <c r="AX4" s="485"/>
      <c r="AY4" s="485"/>
      <c r="AZ4" s="485"/>
      <c r="BA4" s="485"/>
      <c r="BB4" s="485"/>
      <c r="BC4" s="485"/>
      <c r="BD4" s="485"/>
      <c r="BE4" s="485"/>
      <c r="BF4" s="485"/>
      <c r="BG4" s="485"/>
      <c r="BH4" s="485"/>
      <c r="BI4" s="486"/>
      <c r="BJ4" s="1"/>
      <c r="BK4" s="484"/>
      <c r="BL4" s="485"/>
      <c r="BM4" s="485"/>
      <c r="BN4" s="485"/>
      <c r="BO4" s="485"/>
      <c r="BP4" s="485"/>
      <c r="BQ4" s="485"/>
      <c r="BR4" s="485"/>
      <c r="BS4" s="485"/>
      <c r="BT4" s="485"/>
      <c r="BU4" s="485"/>
      <c r="BV4" s="485"/>
      <c r="BW4" s="485"/>
      <c r="BX4" s="485"/>
      <c r="BY4" s="485"/>
      <c r="BZ4" s="485"/>
      <c r="CA4" s="485"/>
      <c r="CB4" s="485"/>
      <c r="CC4" s="485"/>
      <c r="CD4" s="485"/>
      <c r="CE4" s="485"/>
      <c r="CF4" s="485"/>
      <c r="CG4" s="485"/>
      <c r="CH4" s="485"/>
      <c r="CI4" s="485"/>
      <c r="CJ4" s="485"/>
      <c r="CK4" s="485"/>
      <c r="CL4" s="486"/>
      <c r="CM4" s="1"/>
      <c r="CN4" s="1"/>
      <c r="CO4" s="1"/>
      <c r="CP4" s="1"/>
    </row>
    <row r="5" ht="8.25" customHeight="1">
      <c r="A5" s="1"/>
      <c r="B5" s="1"/>
      <c r="C5" s="1"/>
      <c r="D5" s="1"/>
      <c r="E5" s="396"/>
      <c r="F5" s="487" t="s">
        <v>161</v>
      </c>
      <c r="AF5" s="203"/>
      <c r="AG5" s="203"/>
      <c r="AH5" s="203"/>
      <c r="AI5" s="488"/>
      <c r="AJ5" s="203"/>
      <c r="AK5" s="203"/>
      <c r="AL5" s="488"/>
      <c r="AM5" s="203"/>
      <c r="AN5" s="203"/>
      <c r="AO5" s="203"/>
      <c r="AP5" s="203"/>
      <c r="AQ5" s="203"/>
      <c r="AR5" s="203"/>
      <c r="AS5" s="203"/>
      <c r="AT5" s="203"/>
      <c r="AU5" s="203"/>
      <c r="AV5" s="203"/>
      <c r="AW5" s="203"/>
      <c r="AX5" s="203"/>
      <c r="AY5" s="203"/>
      <c r="AZ5" s="203"/>
      <c r="BA5" s="203"/>
      <c r="BB5" s="203"/>
      <c r="BC5" s="203"/>
      <c r="BD5" s="203"/>
      <c r="BE5" s="203"/>
      <c r="BF5" s="203"/>
      <c r="BG5" s="203"/>
      <c r="BH5" s="203"/>
      <c r="BI5" s="407"/>
      <c r="BJ5" s="217"/>
      <c r="BK5" s="396"/>
      <c r="BL5" s="487" t="s">
        <v>162</v>
      </c>
      <c r="CL5" s="489"/>
      <c r="CM5" s="221"/>
      <c r="CN5" s="1"/>
      <c r="CO5" s="1"/>
      <c r="CP5" s="1"/>
    </row>
    <row r="6" ht="8.25" customHeight="1">
      <c r="A6" s="1"/>
      <c r="B6" s="1"/>
      <c r="C6" s="1"/>
      <c r="D6" s="1"/>
      <c r="E6" s="396"/>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407"/>
      <c r="BJ6" s="40"/>
      <c r="BK6" s="396"/>
      <c r="CL6" s="489"/>
      <c r="CM6" s="221"/>
      <c r="CN6" s="1"/>
      <c r="CO6" s="1"/>
      <c r="CP6" s="1"/>
    </row>
    <row r="7" ht="8.25" customHeight="1">
      <c r="A7" s="1"/>
      <c r="B7" s="1"/>
      <c r="C7" s="1"/>
      <c r="D7" s="1"/>
      <c r="E7" s="396"/>
      <c r="F7" s="490" t="s">
        <v>163</v>
      </c>
      <c r="I7" s="203"/>
      <c r="J7" s="203"/>
      <c r="K7" s="203"/>
      <c r="L7" s="203"/>
      <c r="M7" s="203"/>
      <c r="N7" s="203"/>
      <c r="O7" s="203"/>
      <c r="P7" s="28"/>
      <c r="Q7" s="28"/>
      <c r="R7" s="28"/>
      <c r="S7" s="28"/>
      <c r="T7" s="491" t="s">
        <v>164</v>
      </c>
      <c r="X7" s="203"/>
      <c r="Y7" s="491" t="s">
        <v>165</v>
      </c>
      <c r="AB7" s="28"/>
      <c r="AC7" s="451" t="s">
        <v>166</v>
      </c>
      <c r="AF7" s="28"/>
      <c r="AG7" s="451" t="s">
        <v>167</v>
      </c>
      <c r="AJ7" s="138" t="s">
        <v>168</v>
      </c>
      <c r="AN7" s="138" t="s">
        <v>169</v>
      </c>
      <c r="AP7" s="492"/>
      <c r="AQ7" s="138" t="s">
        <v>170</v>
      </c>
      <c r="AS7" s="492"/>
      <c r="AT7" s="491" t="s">
        <v>171</v>
      </c>
      <c r="AV7" s="28"/>
      <c r="AW7" s="451" t="s">
        <v>19</v>
      </c>
      <c r="AY7" s="28"/>
      <c r="AZ7" s="490" t="s">
        <v>172</v>
      </c>
      <c r="BC7" s="203"/>
      <c r="BD7" s="203"/>
      <c r="BE7" s="203"/>
      <c r="BF7" s="203"/>
      <c r="BG7" s="203"/>
      <c r="BH7" s="203"/>
      <c r="BI7" s="407"/>
      <c r="BJ7" s="40"/>
      <c r="BK7" s="396"/>
      <c r="BL7" s="489"/>
      <c r="BM7" s="489"/>
      <c r="BN7" s="489"/>
      <c r="BO7" s="489"/>
      <c r="BP7" s="489"/>
      <c r="BQ7" s="489"/>
      <c r="BR7" s="489"/>
      <c r="BS7" s="489"/>
      <c r="BT7" s="489"/>
      <c r="BU7" s="489"/>
      <c r="BV7" s="489"/>
      <c r="BW7" s="489"/>
      <c r="BX7" s="489"/>
      <c r="BY7" s="489"/>
      <c r="BZ7" s="489"/>
      <c r="CA7" s="489"/>
      <c r="CB7" s="489"/>
      <c r="CC7" s="489"/>
      <c r="CD7" s="489"/>
      <c r="CE7" s="489"/>
      <c r="CF7" s="489"/>
      <c r="CG7" s="489"/>
      <c r="CH7" s="489"/>
      <c r="CI7" s="489"/>
      <c r="CJ7" s="489"/>
      <c r="CK7" s="489"/>
      <c r="CL7" s="489"/>
      <c r="CM7" s="221"/>
      <c r="CN7" s="1"/>
      <c r="CO7" s="1"/>
      <c r="CP7" s="1"/>
    </row>
    <row r="8" ht="8.25" customHeight="1">
      <c r="A8" s="1"/>
      <c r="B8" s="1"/>
      <c r="C8" s="1"/>
      <c r="D8" s="1"/>
      <c r="E8" s="396"/>
      <c r="F8" s="493"/>
      <c r="S8" s="494"/>
      <c r="T8" s="248" t="str">
        <f>if(isblank(F8),"",Concatenate(#REF!,if((#REF!)&lt;&gt;0,concatenate("+",#REF!),"")))</f>
        <v/>
      </c>
      <c r="X8" s="248"/>
      <c r="Y8" s="495"/>
      <c r="AB8" s="248"/>
      <c r="AC8" s="248"/>
      <c r="AF8" s="248"/>
      <c r="AG8" s="248"/>
      <c r="AJ8" s="248"/>
      <c r="AK8" s="496"/>
      <c r="AM8" s="248"/>
      <c r="AN8" s="496"/>
      <c r="AP8" s="248"/>
      <c r="AQ8" s="496"/>
      <c r="AS8" s="248"/>
      <c r="AT8" s="496"/>
      <c r="AV8" s="248"/>
      <c r="AW8" s="496"/>
      <c r="AY8" s="248"/>
      <c r="AZ8" s="497"/>
      <c r="BI8" s="407"/>
      <c r="BJ8" s="54"/>
      <c r="BK8" s="396"/>
      <c r="BL8" s="28" t="str">
        <f>CONCATENATE("Salario: $             Peças de Ouro")</f>
        <v>Salario: $             Peças de Ouro</v>
      </c>
      <c r="CL8" s="407"/>
      <c r="CM8" s="1"/>
      <c r="CN8" s="1"/>
      <c r="CO8" s="1"/>
      <c r="CP8" s="1"/>
    </row>
    <row r="9" ht="8.25" customHeight="1">
      <c r="A9" s="1"/>
      <c r="B9" s="1"/>
      <c r="C9" s="1"/>
      <c r="D9" s="1"/>
      <c r="E9" s="396"/>
      <c r="F9" s="14"/>
      <c r="G9" s="14"/>
      <c r="H9" s="14"/>
      <c r="I9" s="14"/>
      <c r="J9" s="14"/>
      <c r="K9" s="14"/>
      <c r="L9" s="14"/>
      <c r="M9" s="14"/>
      <c r="N9" s="14"/>
      <c r="O9" s="14"/>
      <c r="P9" s="14"/>
      <c r="Q9" s="14"/>
      <c r="R9" s="14"/>
      <c r="S9" s="494"/>
      <c r="T9" s="14"/>
      <c r="U9" s="14"/>
      <c r="V9" s="14"/>
      <c r="W9" s="14"/>
      <c r="X9" s="248"/>
      <c r="Y9" s="14"/>
      <c r="Z9" s="14"/>
      <c r="AA9" s="14"/>
      <c r="AB9" s="248"/>
      <c r="AC9" s="14"/>
      <c r="AD9" s="14"/>
      <c r="AE9" s="14"/>
      <c r="AF9" s="248"/>
      <c r="AG9" s="14"/>
      <c r="AH9" s="14"/>
      <c r="AI9" s="14"/>
      <c r="AJ9" s="248"/>
      <c r="AK9" s="14"/>
      <c r="AL9" s="14"/>
      <c r="AM9" s="248"/>
      <c r="AN9" s="14"/>
      <c r="AO9" s="14"/>
      <c r="AP9" s="248"/>
      <c r="AQ9" s="14"/>
      <c r="AR9" s="14"/>
      <c r="AS9" s="248"/>
      <c r="AV9" s="248"/>
      <c r="AY9" s="248"/>
      <c r="BI9" s="407"/>
      <c r="BJ9" s="40"/>
      <c r="BK9" s="396"/>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407"/>
      <c r="CM9" s="1"/>
      <c r="CN9" s="1"/>
      <c r="CO9" s="1"/>
      <c r="CP9" s="1"/>
    </row>
    <row r="10" ht="8.25" customHeight="1">
      <c r="A10" s="1"/>
      <c r="B10" s="1"/>
      <c r="C10" s="1"/>
      <c r="D10" s="1"/>
      <c r="E10" s="396"/>
      <c r="F10" s="498"/>
      <c r="G10" s="7"/>
      <c r="H10" s="7"/>
      <c r="I10" s="7"/>
      <c r="J10" s="7"/>
      <c r="K10" s="7"/>
      <c r="L10" s="7"/>
      <c r="M10" s="7"/>
      <c r="N10" s="7"/>
      <c r="O10" s="7"/>
      <c r="P10" s="7"/>
      <c r="Q10" s="7"/>
      <c r="R10" s="7"/>
      <c r="S10" s="494"/>
      <c r="T10" s="248" t="str">
        <f>if(isblank(F10),"",Concatenate(#REF!,if((#REF!)&lt;&gt;0,concatenate("+",#REF!),"")))</f>
        <v/>
      </c>
      <c r="X10" s="248"/>
      <c r="Y10" s="499"/>
      <c r="Z10" s="7"/>
      <c r="AA10" s="7"/>
      <c r="AB10" s="248"/>
      <c r="AC10" s="500"/>
      <c r="AD10" s="7"/>
      <c r="AE10" s="7"/>
      <c r="AF10" s="248"/>
      <c r="AG10" s="500"/>
      <c r="AH10" s="7"/>
      <c r="AI10" s="7"/>
      <c r="AJ10" s="248"/>
      <c r="AK10" s="248"/>
      <c r="AM10" s="248"/>
      <c r="AN10" s="248"/>
      <c r="AP10" s="248"/>
      <c r="AQ10" s="248"/>
      <c r="AS10" s="248"/>
      <c r="AT10" s="500"/>
      <c r="AU10" s="7"/>
      <c r="AV10" s="248"/>
      <c r="AW10" s="500"/>
      <c r="AX10" s="7"/>
      <c r="AY10" s="248"/>
      <c r="AZ10" s="501"/>
      <c r="BA10" s="7"/>
      <c r="BB10" s="7"/>
      <c r="BC10" s="7"/>
      <c r="BD10" s="7"/>
      <c r="BE10" s="7"/>
      <c r="BF10" s="7"/>
      <c r="BG10" s="7"/>
      <c r="BH10" s="7"/>
      <c r="BI10" s="407"/>
      <c r="BJ10" s="40"/>
      <c r="BK10" s="396"/>
      <c r="BL10" s="502" t="s">
        <v>173</v>
      </c>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407"/>
      <c r="CM10" s="1"/>
      <c r="CN10" s="1"/>
      <c r="CO10" s="1"/>
      <c r="CP10" s="1"/>
    </row>
    <row r="11" ht="8.25" customHeight="1">
      <c r="A11" s="1"/>
      <c r="B11" s="1"/>
      <c r="C11" s="1"/>
      <c r="D11" s="1"/>
      <c r="E11" s="396"/>
      <c r="F11" s="14"/>
      <c r="G11" s="14"/>
      <c r="H11" s="14"/>
      <c r="I11" s="14"/>
      <c r="J11" s="14"/>
      <c r="K11" s="14"/>
      <c r="L11" s="14"/>
      <c r="M11" s="14"/>
      <c r="N11" s="14"/>
      <c r="O11" s="14"/>
      <c r="P11" s="14"/>
      <c r="Q11" s="14"/>
      <c r="R11" s="14"/>
      <c r="S11" s="494"/>
      <c r="T11" s="14"/>
      <c r="U11" s="14"/>
      <c r="V11" s="14"/>
      <c r="W11" s="14"/>
      <c r="X11" s="248"/>
      <c r="Y11" s="14"/>
      <c r="Z11" s="14"/>
      <c r="AA11" s="14"/>
      <c r="AB11" s="248"/>
      <c r="AC11" s="14"/>
      <c r="AD11" s="14"/>
      <c r="AE11" s="14"/>
      <c r="AF11" s="248"/>
      <c r="AG11" s="14"/>
      <c r="AH11" s="14"/>
      <c r="AI11" s="14"/>
      <c r="AJ11" s="248"/>
      <c r="AK11" s="14"/>
      <c r="AL11" s="14"/>
      <c r="AM11" s="248"/>
      <c r="AN11" s="14"/>
      <c r="AO11" s="14"/>
      <c r="AP11" s="248"/>
      <c r="AQ11" s="14"/>
      <c r="AR11" s="14"/>
      <c r="AS11" s="248"/>
      <c r="AV11" s="248"/>
      <c r="AY11" s="248"/>
      <c r="BI11" s="407"/>
      <c r="BJ11" s="40"/>
      <c r="BK11" s="396"/>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407"/>
      <c r="CM11" s="1"/>
      <c r="CN11" s="1"/>
      <c r="CO11" s="1"/>
      <c r="CP11" s="1"/>
    </row>
    <row r="12" ht="8.25" customHeight="1">
      <c r="A12" s="1"/>
      <c r="B12" s="1"/>
      <c r="C12" s="1"/>
      <c r="D12" s="1"/>
      <c r="E12" s="396"/>
      <c r="F12" s="498"/>
      <c r="G12" s="7"/>
      <c r="H12" s="7"/>
      <c r="I12" s="7"/>
      <c r="J12" s="7"/>
      <c r="K12" s="7"/>
      <c r="L12" s="7"/>
      <c r="M12" s="7"/>
      <c r="N12" s="7"/>
      <c r="O12" s="7"/>
      <c r="P12" s="7"/>
      <c r="Q12" s="7"/>
      <c r="R12" s="7"/>
      <c r="S12" s="494"/>
      <c r="T12" s="248" t="str">
        <f>if(isblank(F12),"",Concatenate(#REF!,if((#REF!)&lt;&gt;0,concatenate("+",#REF!),"")))</f>
        <v/>
      </c>
      <c r="X12" s="248"/>
      <c r="Y12" s="499"/>
      <c r="Z12" s="7"/>
      <c r="AA12" s="7"/>
      <c r="AB12" s="248"/>
      <c r="AC12" s="500"/>
      <c r="AD12" s="7"/>
      <c r="AE12" s="7"/>
      <c r="AF12" s="248"/>
      <c r="AG12" s="248"/>
      <c r="AJ12" s="248"/>
      <c r="AK12" s="248"/>
      <c r="AM12" s="248"/>
      <c r="AN12" s="248"/>
      <c r="AP12" s="248"/>
      <c r="AQ12" s="248"/>
      <c r="AS12" s="248"/>
      <c r="AT12" s="500"/>
      <c r="AU12" s="7"/>
      <c r="AV12" s="248"/>
      <c r="AW12" s="500"/>
      <c r="AX12" s="7"/>
      <c r="AY12" s="248"/>
      <c r="AZ12" s="501"/>
      <c r="BA12" s="7"/>
      <c r="BB12" s="7"/>
      <c r="BC12" s="7"/>
      <c r="BD12" s="7"/>
      <c r="BE12" s="7"/>
      <c r="BF12" s="7"/>
      <c r="BG12" s="7"/>
      <c r="BH12" s="7"/>
      <c r="BI12" s="407"/>
      <c r="BJ12" s="40"/>
      <c r="BK12" s="396"/>
      <c r="BL12" s="502" t="s">
        <v>174</v>
      </c>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407"/>
      <c r="CM12" s="1"/>
      <c r="CN12" s="1"/>
      <c r="CO12" s="1"/>
      <c r="CP12" s="1"/>
    </row>
    <row r="13" ht="8.25" customHeight="1">
      <c r="A13" s="1"/>
      <c r="B13" s="1"/>
      <c r="C13" s="1"/>
      <c r="D13" s="1"/>
      <c r="E13" s="396"/>
      <c r="F13" s="14"/>
      <c r="G13" s="14"/>
      <c r="H13" s="14"/>
      <c r="I13" s="14"/>
      <c r="J13" s="14"/>
      <c r="K13" s="14"/>
      <c r="L13" s="14"/>
      <c r="M13" s="14"/>
      <c r="N13" s="14"/>
      <c r="O13" s="14"/>
      <c r="P13" s="14"/>
      <c r="Q13" s="14"/>
      <c r="R13" s="14"/>
      <c r="S13" s="494"/>
      <c r="T13" s="14"/>
      <c r="U13" s="14"/>
      <c r="V13" s="14"/>
      <c r="W13" s="14"/>
      <c r="X13" s="248"/>
      <c r="Y13" s="14"/>
      <c r="Z13" s="14"/>
      <c r="AA13" s="14"/>
      <c r="AB13" s="248"/>
      <c r="AC13" s="14"/>
      <c r="AD13" s="14"/>
      <c r="AE13" s="14"/>
      <c r="AF13" s="248"/>
      <c r="AG13" s="14"/>
      <c r="AH13" s="14"/>
      <c r="AI13" s="14"/>
      <c r="AJ13" s="248"/>
      <c r="AK13" s="14"/>
      <c r="AL13" s="14"/>
      <c r="AM13" s="248"/>
      <c r="AN13" s="14"/>
      <c r="AO13" s="14"/>
      <c r="AP13" s="248"/>
      <c r="AQ13" s="14"/>
      <c r="AR13" s="14"/>
      <c r="AS13" s="248"/>
      <c r="AT13" s="14"/>
      <c r="AU13" s="14"/>
      <c r="AV13" s="248"/>
      <c r="AW13" s="14"/>
      <c r="AX13" s="14"/>
      <c r="AY13" s="248"/>
      <c r="AZ13" s="14"/>
      <c r="BA13" s="14"/>
      <c r="BB13" s="14"/>
      <c r="BC13" s="14"/>
      <c r="BD13" s="14"/>
      <c r="BE13" s="14"/>
      <c r="BF13" s="14"/>
      <c r="BG13" s="14"/>
      <c r="BH13" s="14"/>
      <c r="BI13" s="407"/>
      <c r="BJ13" s="40"/>
      <c r="BK13" s="396"/>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407"/>
      <c r="CM13" s="1"/>
      <c r="CN13" s="1"/>
      <c r="CO13" s="1"/>
      <c r="CP13" s="1"/>
    </row>
    <row r="14" ht="8.25" customHeight="1">
      <c r="A14" s="1"/>
      <c r="B14" s="1"/>
      <c r="C14" s="1"/>
      <c r="D14" s="1"/>
      <c r="E14" s="396"/>
      <c r="F14" s="503"/>
      <c r="S14" s="494"/>
      <c r="T14" s="248" t="str">
        <f>if(isblank(F14),"",Concatenate(#REF!,if((#REF!)&lt;&gt;0,concatenate("+",#REF!),"")))</f>
        <v/>
      </c>
      <c r="X14" s="248"/>
      <c r="Y14" s="495"/>
      <c r="AB14" s="248"/>
      <c r="AC14" s="248"/>
      <c r="AF14" s="248"/>
      <c r="AG14" s="248"/>
      <c r="AJ14" s="248"/>
      <c r="AK14" s="248"/>
      <c r="AM14" s="248"/>
      <c r="AN14" s="248"/>
      <c r="AP14" s="248"/>
      <c r="AQ14" s="248"/>
      <c r="AS14" s="248"/>
      <c r="AT14" s="248"/>
      <c r="AV14" s="248"/>
      <c r="AW14" s="248"/>
      <c r="AY14" s="248"/>
      <c r="AZ14" s="504"/>
      <c r="BI14" s="203"/>
      <c r="BJ14" s="117"/>
      <c r="BK14" s="396"/>
      <c r="BL14" s="505" t="s">
        <v>175</v>
      </c>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407"/>
      <c r="CM14" s="1"/>
      <c r="CN14" s="1"/>
      <c r="CO14" s="1"/>
      <c r="CP14" s="1"/>
    </row>
    <row r="15" ht="8.25" customHeight="1">
      <c r="A15" s="1"/>
      <c r="B15" s="1"/>
      <c r="C15" s="1"/>
      <c r="D15" s="1"/>
      <c r="E15" s="364"/>
      <c r="F15" s="14"/>
      <c r="G15" s="14"/>
      <c r="H15" s="14"/>
      <c r="I15" s="14"/>
      <c r="J15" s="14"/>
      <c r="K15" s="14"/>
      <c r="L15" s="14"/>
      <c r="M15" s="14"/>
      <c r="N15" s="14"/>
      <c r="O15" s="14"/>
      <c r="P15" s="14"/>
      <c r="Q15" s="14"/>
      <c r="R15" s="14"/>
      <c r="S15" s="506"/>
      <c r="T15" s="14"/>
      <c r="U15" s="14"/>
      <c r="V15" s="14"/>
      <c r="W15" s="14"/>
      <c r="X15" s="507"/>
      <c r="Y15" s="14"/>
      <c r="Z15" s="14"/>
      <c r="AA15" s="14"/>
      <c r="AB15" s="507"/>
      <c r="AC15" s="14"/>
      <c r="AD15" s="14"/>
      <c r="AE15" s="14"/>
      <c r="AF15" s="507"/>
      <c r="AG15" s="14"/>
      <c r="AH15" s="14"/>
      <c r="AI15" s="14"/>
      <c r="AJ15" s="507"/>
      <c r="AK15" s="14"/>
      <c r="AL15" s="14"/>
      <c r="AM15" s="507"/>
      <c r="AN15" s="14"/>
      <c r="AO15" s="14"/>
      <c r="AP15" s="507"/>
      <c r="AQ15" s="14"/>
      <c r="AR15" s="14"/>
      <c r="AS15" s="507"/>
      <c r="AT15" s="14"/>
      <c r="AU15" s="14"/>
      <c r="AV15" s="507"/>
      <c r="AW15" s="14"/>
      <c r="AX15" s="14"/>
      <c r="AY15" s="507"/>
      <c r="AZ15" s="14"/>
      <c r="BA15" s="14"/>
      <c r="BB15" s="14"/>
      <c r="BC15" s="14"/>
      <c r="BD15" s="14"/>
      <c r="BE15" s="14"/>
      <c r="BF15" s="14"/>
      <c r="BG15" s="14"/>
      <c r="BH15" s="14"/>
      <c r="BI15" s="365"/>
      <c r="BJ15" s="117"/>
      <c r="BK15" s="396"/>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407"/>
      <c r="CM15" s="1"/>
      <c r="CN15" s="1"/>
      <c r="CO15" s="1"/>
      <c r="CP15" s="1"/>
    </row>
    <row r="16" ht="8.25" customHeight="1">
      <c r="A16" s="1"/>
      <c r="B16" s="1"/>
      <c r="C16" s="1"/>
      <c r="D16" s="1"/>
      <c r="E16" s="248" t="str">
        <f>if(isblank(F16),"",Concatenate(#REF!,if((#REF!)&lt;&gt;0,concatenate("+",#REF!),"")))</f>
        <v/>
      </c>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249"/>
      <c r="BB16" s="249"/>
      <c r="BC16" s="249"/>
      <c r="BD16" s="249"/>
      <c r="BE16" s="249"/>
      <c r="BF16" s="249"/>
      <c r="BG16" s="249"/>
      <c r="BH16" s="249"/>
      <c r="BI16" s="249"/>
      <c r="BJ16" s="40"/>
      <c r="BK16" s="396"/>
      <c r="BL16" s="505" t="s">
        <v>176</v>
      </c>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407"/>
      <c r="CM16" s="1"/>
      <c r="CN16" s="1"/>
      <c r="CO16" s="1"/>
      <c r="CP16" s="1"/>
    </row>
    <row r="17" ht="8.25" customHeight="1">
      <c r="A17" s="1"/>
      <c r="B17" s="1"/>
      <c r="C17" s="1"/>
      <c r="D17" s="1"/>
      <c r="E17" s="508"/>
      <c r="F17" s="509" t="s">
        <v>177</v>
      </c>
      <c r="AE17" s="509"/>
      <c r="AF17" s="510"/>
      <c r="AG17" s="510"/>
      <c r="AH17" s="510"/>
      <c r="AI17" s="510"/>
      <c r="AJ17" s="510"/>
      <c r="AK17" s="510"/>
      <c r="AL17" s="510"/>
      <c r="AM17" s="510"/>
      <c r="AN17" s="510"/>
      <c r="AO17" s="510"/>
      <c r="AP17" s="510"/>
      <c r="AQ17" s="510"/>
      <c r="AR17" s="510"/>
      <c r="AS17" s="510"/>
      <c r="AT17" s="510"/>
      <c r="AU17" s="510"/>
      <c r="AV17" s="510"/>
      <c r="AW17" s="510"/>
      <c r="AX17" s="510"/>
      <c r="AY17" s="510"/>
      <c r="AZ17" s="510"/>
      <c r="BA17" s="510"/>
      <c r="BB17" s="510"/>
      <c r="BC17" s="510"/>
      <c r="BD17" s="510"/>
      <c r="BE17" s="510"/>
      <c r="BF17" s="510"/>
      <c r="BG17" s="510"/>
      <c r="BH17" s="510"/>
      <c r="BI17" s="510"/>
      <c r="BJ17" s="117"/>
      <c r="BK17" s="396"/>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407"/>
      <c r="CM17" s="1"/>
      <c r="CN17" s="1"/>
      <c r="CO17" s="1"/>
      <c r="CP17" s="1"/>
    </row>
    <row r="18" ht="8.25" customHeight="1">
      <c r="A18" s="1"/>
      <c r="B18" s="1"/>
      <c r="C18" s="1"/>
      <c r="D18" s="1"/>
      <c r="E18" s="396"/>
      <c r="AE18" s="509"/>
      <c r="AF18" s="510"/>
      <c r="AG18" s="510"/>
      <c r="AH18" s="510"/>
      <c r="AI18" s="510"/>
      <c r="AJ18" s="510"/>
      <c r="AK18" s="510"/>
      <c r="AL18" s="510"/>
      <c r="AM18" s="510"/>
      <c r="AN18" s="510"/>
      <c r="AO18" s="510"/>
      <c r="AP18" s="510"/>
      <c r="AQ18" s="510"/>
      <c r="AR18" s="510"/>
      <c r="AS18" s="510"/>
      <c r="AT18" s="510"/>
      <c r="AU18" s="510"/>
      <c r="AV18" s="510"/>
      <c r="AW18" s="510"/>
      <c r="AX18" s="510"/>
      <c r="AY18" s="510"/>
      <c r="AZ18" s="510"/>
      <c r="BA18" s="510"/>
      <c r="BB18" s="510"/>
      <c r="BC18" s="510"/>
      <c r="BD18" s="510"/>
      <c r="BE18" s="510"/>
      <c r="BF18" s="510"/>
      <c r="BG18" s="510"/>
      <c r="BH18" s="510"/>
      <c r="BI18" s="510"/>
      <c r="BJ18" s="117"/>
      <c r="BK18" s="396"/>
      <c r="BL18" s="485" t="s">
        <v>178</v>
      </c>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407"/>
      <c r="CM18" s="1"/>
      <c r="CN18" s="1"/>
      <c r="CO18" s="1"/>
      <c r="CP18" s="1"/>
    </row>
    <row r="19" ht="8.25" customHeight="1">
      <c r="A19" s="1"/>
      <c r="B19" s="1"/>
      <c r="C19" s="1"/>
      <c r="D19" s="1"/>
      <c r="E19" s="396"/>
      <c r="F19" s="490" t="s">
        <v>163</v>
      </c>
      <c r="I19" s="203"/>
      <c r="J19" s="203"/>
      <c r="K19" s="203"/>
      <c r="L19" s="203"/>
      <c r="M19" s="203"/>
      <c r="N19" s="203"/>
      <c r="O19" s="203"/>
      <c r="P19" s="28"/>
      <c r="Q19" s="28"/>
      <c r="R19" s="28"/>
      <c r="S19" s="488"/>
      <c r="T19" s="451" t="s">
        <v>179</v>
      </c>
      <c r="Z19" s="511"/>
      <c r="AA19" s="451" t="s">
        <v>94</v>
      </c>
      <c r="AF19" s="510"/>
      <c r="AG19" s="451" t="s">
        <v>180</v>
      </c>
      <c r="AL19" s="510"/>
      <c r="AM19" s="451" t="s">
        <v>93</v>
      </c>
      <c r="AR19" s="510"/>
      <c r="AS19" s="451" t="s">
        <v>180</v>
      </c>
      <c r="AX19" s="510"/>
      <c r="AY19" s="512" t="s">
        <v>172</v>
      </c>
      <c r="BI19" s="510"/>
      <c r="BJ19" s="117"/>
      <c r="BK19" s="396"/>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407"/>
      <c r="CM19" s="1"/>
      <c r="CN19" s="1"/>
      <c r="CO19" s="1"/>
      <c r="CP19" s="1"/>
    </row>
    <row r="20" ht="8.25" customHeight="1">
      <c r="A20" s="1"/>
      <c r="B20" s="1"/>
      <c r="C20" s="1"/>
      <c r="D20" s="1"/>
      <c r="E20" s="396"/>
      <c r="F20" s="513" t="s">
        <v>95</v>
      </c>
      <c r="S20" s="60"/>
      <c r="T20" s="77" t="s">
        <v>181</v>
      </c>
      <c r="Z20" s="60"/>
      <c r="AA20" s="177"/>
      <c r="AF20" s="173"/>
      <c r="AG20" s="77" t="s">
        <v>182</v>
      </c>
      <c r="AL20" s="173"/>
      <c r="AM20" s="514"/>
      <c r="AR20" s="173"/>
      <c r="AS20" s="77" t="s">
        <v>183</v>
      </c>
      <c r="AX20" s="173"/>
      <c r="AY20" s="173"/>
      <c r="BI20" s="510"/>
      <c r="BJ20" s="117"/>
      <c r="BK20" s="396"/>
      <c r="BL20" s="485" t="s">
        <v>184</v>
      </c>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407"/>
      <c r="CM20" s="1"/>
      <c r="CN20" s="1"/>
      <c r="CO20" s="1"/>
      <c r="CP20" s="1"/>
    </row>
    <row r="21" ht="8.25" customHeight="1">
      <c r="A21" s="1"/>
      <c r="B21" s="1"/>
      <c r="C21" s="1"/>
      <c r="D21" s="1"/>
      <c r="E21" s="396"/>
      <c r="F21" s="14"/>
      <c r="G21" s="14"/>
      <c r="H21" s="14"/>
      <c r="I21" s="14"/>
      <c r="J21" s="14"/>
      <c r="K21" s="14"/>
      <c r="L21" s="14"/>
      <c r="M21" s="14"/>
      <c r="N21" s="14"/>
      <c r="O21" s="14"/>
      <c r="P21" s="14"/>
      <c r="Q21" s="14"/>
      <c r="R21" s="14"/>
      <c r="S21" s="60"/>
      <c r="T21" s="14"/>
      <c r="U21" s="14"/>
      <c r="V21" s="14"/>
      <c r="W21" s="14"/>
      <c r="X21" s="14"/>
      <c r="Y21" s="14"/>
      <c r="Z21" s="60"/>
      <c r="AA21" s="14"/>
      <c r="AB21" s="14"/>
      <c r="AC21" s="14"/>
      <c r="AD21" s="14"/>
      <c r="AE21" s="14"/>
      <c r="AF21" s="173"/>
      <c r="AG21" s="14"/>
      <c r="AH21" s="14"/>
      <c r="AI21" s="14"/>
      <c r="AJ21" s="14"/>
      <c r="AK21" s="14"/>
      <c r="AL21" s="173"/>
      <c r="AM21" s="14"/>
      <c r="AN21" s="14"/>
      <c r="AO21" s="14"/>
      <c r="AP21" s="14"/>
      <c r="AQ21" s="14"/>
      <c r="AR21" s="173"/>
      <c r="AS21" s="14"/>
      <c r="AT21" s="14"/>
      <c r="AU21" s="14"/>
      <c r="AV21" s="14"/>
      <c r="AW21" s="14"/>
      <c r="AX21" s="173"/>
      <c r="AY21" s="14"/>
      <c r="AZ21" s="14"/>
      <c r="BA21" s="14"/>
      <c r="BB21" s="14"/>
      <c r="BC21" s="14"/>
      <c r="BD21" s="14"/>
      <c r="BE21" s="14"/>
      <c r="BF21" s="14"/>
      <c r="BG21" s="14"/>
      <c r="BH21" s="14"/>
      <c r="BI21" s="510"/>
      <c r="BJ21" s="117"/>
      <c r="BK21" s="396"/>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407"/>
      <c r="CM21" s="1"/>
      <c r="CN21" s="1"/>
      <c r="CO21" s="1"/>
      <c r="CP21" s="1"/>
    </row>
    <row r="22" ht="8.25" customHeight="1">
      <c r="A22" s="1"/>
      <c r="B22" s="1"/>
      <c r="C22" s="1"/>
      <c r="D22" s="1"/>
      <c r="E22" s="396"/>
      <c r="F22" s="515" t="s">
        <v>185</v>
      </c>
      <c r="G22" s="7"/>
      <c r="H22" s="7"/>
      <c r="I22" s="7"/>
      <c r="J22" s="7"/>
      <c r="K22" s="7"/>
      <c r="L22" s="7"/>
      <c r="M22" s="7"/>
      <c r="N22" s="7"/>
      <c r="O22" s="7"/>
      <c r="P22" s="7"/>
      <c r="Q22" s="7"/>
      <c r="R22" s="7"/>
      <c r="S22" s="60"/>
      <c r="T22" s="77" t="s">
        <v>186</v>
      </c>
      <c r="Z22" s="60"/>
      <c r="AA22" s="177"/>
      <c r="AF22" s="173"/>
      <c r="AG22" s="77" t="s">
        <v>182</v>
      </c>
      <c r="AL22" s="173"/>
      <c r="AM22" s="514"/>
      <c r="AR22" s="173"/>
      <c r="AS22" s="77" t="s">
        <v>183</v>
      </c>
      <c r="AX22" s="173"/>
      <c r="AY22" s="177"/>
      <c r="BI22" s="510"/>
      <c r="BJ22" s="117"/>
      <c r="BK22" s="396"/>
      <c r="BL22" s="485" t="s">
        <v>187</v>
      </c>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407"/>
      <c r="CM22" s="1"/>
      <c r="CN22" s="1"/>
      <c r="CO22" s="1"/>
      <c r="CP22" s="1"/>
    </row>
    <row r="23" ht="8.25" customHeight="1">
      <c r="A23" s="1"/>
      <c r="B23" s="1"/>
      <c r="C23" s="1"/>
      <c r="D23" s="1"/>
      <c r="E23" s="396"/>
      <c r="F23" s="14"/>
      <c r="G23" s="14"/>
      <c r="H23" s="14"/>
      <c r="I23" s="14"/>
      <c r="J23" s="14"/>
      <c r="K23" s="14"/>
      <c r="L23" s="14"/>
      <c r="M23" s="14"/>
      <c r="N23" s="14"/>
      <c r="O23" s="14"/>
      <c r="P23" s="14"/>
      <c r="Q23" s="14"/>
      <c r="R23" s="14"/>
      <c r="S23" s="60"/>
      <c r="T23" s="14"/>
      <c r="U23" s="14"/>
      <c r="V23" s="14"/>
      <c r="W23" s="14"/>
      <c r="X23" s="14"/>
      <c r="Y23" s="14"/>
      <c r="Z23" s="60"/>
      <c r="AA23" s="14"/>
      <c r="AB23" s="14"/>
      <c r="AC23" s="14"/>
      <c r="AD23" s="14"/>
      <c r="AE23" s="14"/>
      <c r="AF23" s="173"/>
      <c r="AG23" s="14"/>
      <c r="AH23" s="14"/>
      <c r="AI23" s="14"/>
      <c r="AJ23" s="14"/>
      <c r="AK23" s="14"/>
      <c r="AL23" s="173"/>
      <c r="AM23" s="14"/>
      <c r="AN23" s="14"/>
      <c r="AO23" s="14"/>
      <c r="AP23" s="14"/>
      <c r="AQ23" s="14"/>
      <c r="AR23" s="173"/>
      <c r="AS23" s="14"/>
      <c r="AT23" s="14"/>
      <c r="AU23" s="14"/>
      <c r="AV23" s="14"/>
      <c r="AW23" s="14"/>
      <c r="AX23" s="173"/>
      <c r="AY23" s="14"/>
      <c r="AZ23" s="14"/>
      <c r="BA23" s="14"/>
      <c r="BB23" s="14"/>
      <c r="BC23" s="14"/>
      <c r="BD23" s="14"/>
      <c r="BE23" s="14"/>
      <c r="BF23" s="14"/>
      <c r="BG23" s="14"/>
      <c r="BH23" s="14"/>
      <c r="BI23" s="510"/>
      <c r="BJ23" s="117"/>
      <c r="BK23" s="396"/>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407"/>
      <c r="CM23" s="1"/>
      <c r="CN23" s="1"/>
      <c r="CO23" s="1"/>
      <c r="CP23" s="1"/>
    </row>
    <row r="24" ht="8.25" customHeight="1">
      <c r="A24" s="1"/>
      <c r="B24" s="1"/>
      <c r="C24" s="1"/>
      <c r="D24" s="1"/>
      <c r="E24" s="396"/>
      <c r="F24" s="515" t="s">
        <v>188</v>
      </c>
      <c r="G24" s="7"/>
      <c r="H24" s="7"/>
      <c r="I24" s="7"/>
      <c r="J24" s="7"/>
      <c r="K24" s="7"/>
      <c r="L24" s="7"/>
      <c r="M24" s="7"/>
      <c r="N24" s="7"/>
      <c r="O24" s="7"/>
      <c r="P24" s="7"/>
      <c r="Q24" s="7"/>
      <c r="R24" s="7"/>
      <c r="S24" s="60"/>
      <c r="T24" s="77" t="s">
        <v>181</v>
      </c>
      <c r="Z24" s="60"/>
      <c r="AA24" s="514" t="str">
        <f>if(isblank(F24),"",Concatenate($O$36,if(($T$36)&lt;&gt;0,concatenate("+",$T$36),"")))</f>
        <v/>
      </c>
      <c r="AF24" s="173"/>
      <c r="AG24" s="77" t="s">
        <v>182</v>
      </c>
      <c r="AL24" s="173"/>
      <c r="AM24" s="177"/>
      <c r="AR24" s="173"/>
      <c r="AS24" s="173"/>
      <c r="AX24" s="173"/>
      <c r="AY24" s="177"/>
      <c r="BI24" s="510"/>
      <c r="BJ24" s="117"/>
      <c r="BK24" s="396"/>
      <c r="BL24" s="485" t="s">
        <v>189</v>
      </c>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407"/>
      <c r="CM24" s="1"/>
      <c r="CN24" s="1"/>
      <c r="CO24" s="1"/>
      <c r="CP24" s="1"/>
    </row>
    <row r="25" ht="8.25" customHeight="1">
      <c r="A25" s="1"/>
      <c r="B25" s="1"/>
      <c r="C25" s="1"/>
      <c r="D25" s="1"/>
      <c r="E25" s="396"/>
      <c r="F25" s="14"/>
      <c r="G25" s="14"/>
      <c r="H25" s="14"/>
      <c r="I25" s="14"/>
      <c r="J25" s="14"/>
      <c r="K25" s="14"/>
      <c r="L25" s="14"/>
      <c r="M25" s="14"/>
      <c r="N25" s="14"/>
      <c r="O25" s="14"/>
      <c r="P25" s="14"/>
      <c r="Q25" s="14"/>
      <c r="R25" s="14"/>
      <c r="S25" s="60"/>
      <c r="T25" s="14"/>
      <c r="U25" s="14"/>
      <c r="V25" s="14"/>
      <c r="W25" s="14"/>
      <c r="X25" s="14"/>
      <c r="Y25" s="14"/>
      <c r="Z25" s="60"/>
      <c r="AA25" s="14"/>
      <c r="AB25" s="14"/>
      <c r="AC25" s="14"/>
      <c r="AD25" s="14"/>
      <c r="AE25" s="14"/>
      <c r="AF25" s="173"/>
      <c r="AG25" s="14"/>
      <c r="AH25" s="14"/>
      <c r="AI25" s="14"/>
      <c r="AJ25" s="14"/>
      <c r="AK25" s="14"/>
      <c r="AL25" s="173"/>
      <c r="AM25" s="14"/>
      <c r="AN25" s="14"/>
      <c r="AO25" s="14"/>
      <c r="AP25" s="14"/>
      <c r="AQ25" s="14"/>
      <c r="AR25" s="173"/>
      <c r="AS25" s="14"/>
      <c r="AT25" s="14"/>
      <c r="AU25" s="14"/>
      <c r="AV25" s="14"/>
      <c r="AW25" s="14"/>
      <c r="AX25" s="173"/>
      <c r="AY25" s="14"/>
      <c r="AZ25" s="14"/>
      <c r="BA25" s="14"/>
      <c r="BB25" s="14"/>
      <c r="BC25" s="14"/>
      <c r="BD25" s="14"/>
      <c r="BE25" s="14"/>
      <c r="BF25" s="14"/>
      <c r="BG25" s="14"/>
      <c r="BH25" s="14"/>
      <c r="BI25" s="510"/>
      <c r="BJ25" s="117"/>
      <c r="BK25" s="396"/>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407"/>
      <c r="CM25" s="1"/>
      <c r="CN25" s="1"/>
      <c r="CO25" s="1"/>
      <c r="CP25" s="1"/>
    </row>
    <row r="26" ht="8.25" customHeight="1">
      <c r="A26" s="1"/>
      <c r="B26" s="1"/>
      <c r="C26" s="1"/>
      <c r="D26" s="1"/>
      <c r="E26" s="396"/>
      <c r="F26" s="516" t="s">
        <v>190</v>
      </c>
      <c r="S26" s="60"/>
      <c r="T26" s="468" t="s">
        <v>191</v>
      </c>
      <c r="Z26" s="60"/>
      <c r="AA26" s="514" t="str">
        <f>if(isblank(F26),"",Concatenate($O$36,if(($T$36)&lt;&gt;0,concatenate("+",$T$36),"")))</f>
        <v/>
      </c>
      <c r="AF26" s="173"/>
      <c r="AG26" s="77" t="s">
        <v>182</v>
      </c>
      <c r="AL26" s="173"/>
      <c r="AM26" s="514"/>
      <c r="AR26" s="173"/>
      <c r="AS26" s="77" t="s">
        <v>244</v>
      </c>
      <c r="AX26" s="173"/>
      <c r="AY26" s="514" t="s">
        <v>192</v>
      </c>
      <c r="BI26" s="510"/>
      <c r="BJ26" s="117"/>
      <c r="BK26" s="396"/>
      <c r="BL26" s="502" t="s">
        <v>245</v>
      </c>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407"/>
      <c r="CM26" s="1"/>
      <c r="CN26" s="1"/>
      <c r="CO26" s="1"/>
      <c r="CP26" s="1"/>
    </row>
    <row r="27" ht="8.25" customHeight="1">
      <c r="A27" s="1"/>
      <c r="B27" s="1"/>
      <c r="C27" s="1"/>
      <c r="D27" s="1"/>
      <c r="E27" s="396"/>
      <c r="F27" s="14"/>
      <c r="G27" s="14"/>
      <c r="H27" s="14"/>
      <c r="I27" s="14"/>
      <c r="J27" s="14"/>
      <c r="K27" s="14"/>
      <c r="L27" s="14"/>
      <c r="M27" s="14"/>
      <c r="N27" s="14"/>
      <c r="O27" s="14"/>
      <c r="P27" s="14"/>
      <c r="Q27" s="14"/>
      <c r="R27" s="14"/>
      <c r="S27" s="60"/>
      <c r="T27" s="14"/>
      <c r="U27" s="14"/>
      <c r="V27" s="14"/>
      <c r="W27" s="14"/>
      <c r="X27" s="14"/>
      <c r="Y27" s="14"/>
      <c r="Z27" s="60"/>
      <c r="AA27" s="14"/>
      <c r="AB27" s="14"/>
      <c r="AC27" s="14"/>
      <c r="AD27" s="14"/>
      <c r="AE27" s="14"/>
      <c r="AF27" s="173"/>
      <c r="AG27" s="14"/>
      <c r="AH27" s="14"/>
      <c r="AI27" s="14"/>
      <c r="AJ27" s="14"/>
      <c r="AK27" s="14"/>
      <c r="AL27" s="173"/>
      <c r="AM27" s="14"/>
      <c r="AN27" s="14"/>
      <c r="AO27" s="14"/>
      <c r="AP27" s="14"/>
      <c r="AQ27" s="14"/>
      <c r="AR27" s="173"/>
      <c r="AS27" s="14"/>
      <c r="AT27" s="14"/>
      <c r="AU27" s="14"/>
      <c r="AV27" s="14"/>
      <c r="AW27" s="14"/>
      <c r="AX27" s="173"/>
      <c r="AY27" s="14"/>
      <c r="AZ27" s="14"/>
      <c r="BA27" s="14"/>
      <c r="BB27" s="14"/>
      <c r="BC27" s="14"/>
      <c r="BD27" s="14"/>
      <c r="BE27" s="14"/>
      <c r="BF27" s="14"/>
      <c r="BG27" s="14"/>
      <c r="BH27" s="14"/>
      <c r="BI27" s="510"/>
      <c r="BJ27" s="117"/>
      <c r="BK27" s="396"/>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407"/>
      <c r="CM27" s="1"/>
      <c r="CN27" s="1"/>
      <c r="CO27" s="1"/>
      <c r="CP27" s="1"/>
    </row>
    <row r="28" ht="8.25" customHeight="1">
      <c r="A28" s="1"/>
      <c r="B28" s="1"/>
      <c r="C28" s="1"/>
      <c r="D28" s="1"/>
      <c r="E28" s="396"/>
      <c r="F28" s="503"/>
      <c r="S28" s="494"/>
      <c r="T28" s="517" t="s">
        <v>194</v>
      </c>
      <c r="Z28" s="248"/>
      <c r="AA28" s="518" t="str">
        <f>if(isblank(F28),"",TEXTJOIN("",false,#REF!,#REF!+2))</f>
        <v/>
      </c>
      <c r="AF28" s="510"/>
      <c r="AG28" s="519"/>
      <c r="AL28" s="510"/>
      <c r="AM28" s="518" t="str">
        <f>if(isblank(F28),"",Concatenate(#REF!,if((#REF!+2)&lt;&gt;0,concatenate("+",#REF!+2),"")))</f>
        <v/>
      </c>
      <c r="AR28" s="510"/>
      <c r="AS28" s="519"/>
      <c r="AX28" s="510"/>
      <c r="AY28" s="518"/>
      <c r="BI28" s="510"/>
      <c r="BJ28" s="117"/>
      <c r="BK28" s="396"/>
      <c r="BL28" s="520"/>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407"/>
      <c r="CM28" s="1"/>
      <c r="CN28" s="1"/>
      <c r="CO28" s="1"/>
      <c r="CP28" s="1"/>
    </row>
    <row r="29" ht="8.25" customHeight="1">
      <c r="A29" s="1"/>
      <c r="B29" s="1"/>
      <c r="C29" s="1"/>
      <c r="D29" s="1"/>
      <c r="E29" s="364"/>
      <c r="F29" s="14"/>
      <c r="G29" s="14"/>
      <c r="H29" s="14"/>
      <c r="I29" s="14"/>
      <c r="J29" s="14"/>
      <c r="K29" s="14"/>
      <c r="L29" s="14"/>
      <c r="M29" s="14"/>
      <c r="N29" s="14"/>
      <c r="O29" s="14"/>
      <c r="P29" s="14"/>
      <c r="Q29" s="14"/>
      <c r="R29" s="14"/>
      <c r="S29" s="506"/>
      <c r="T29" s="14"/>
      <c r="U29" s="14"/>
      <c r="V29" s="14"/>
      <c r="W29" s="14"/>
      <c r="X29" s="14"/>
      <c r="Y29" s="14"/>
      <c r="Z29" s="507"/>
      <c r="AA29" s="14"/>
      <c r="AB29" s="14"/>
      <c r="AC29" s="14"/>
      <c r="AD29" s="14"/>
      <c r="AE29" s="14"/>
      <c r="AF29" s="521"/>
      <c r="AG29" s="14"/>
      <c r="AH29" s="14"/>
      <c r="AI29" s="14"/>
      <c r="AJ29" s="14"/>
      <c r="AK29" s="14"/>
      <c r="AL29" s="521"/>
      <c r="AM29" s="14"/>
      <c r="AN29" s="14"/>
      <c r="AO29" s="14"/>
      <c r="AP29" s="14"/>
      <c r="AQ29" s="14"/>
      <c r="AR29" s="521"/>
      <c r="AS29" s="14"/>
      <c r="AT29" s="14"/>
      <c r="AU29" s="14"/>
      <c r="AV29" s="14"/>
      <c r="AW29" s="14"/>
      <c r="AX29" s="521"/>
      <c r="AY29" s="14"/>
      <c r="AZ29" s="14"/>
      <c r="BA29" s="14"/>
      <c r="BB29" s="14"/>
      <c r="BC29" s="14"/>
      <c r="BD29" s="14"/>
      <c r="BE29" s="14"/>
      <c r="BF29" s="14"/>
      <c r="BG29" s="14"/>
      <c r="BH29" s="14"/>
      <c r="BI29" s="521"/>
      <c r="BJ29" s="117"/>
      <c r="BK29" s="396"/>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407"/>
      <c r="CM29" s="1"/>
      <c r="CN29" s="1"/>
      <c r="CO29" s="1"/>
      <c r="CP29" s="1"/>
    </row>
    <row r="30" ht="8.25" customHeight="1">
      <c r="A30" s="1"/>
      <c r="B30" s="1"/>
      <c r="C30" s="1"/>
      <c r="D30" s="1"/>
      <c r="E30" s="203"/>
      <c r="F30" s="281" t="s">
        <v>194</v>
      </c>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522"/>
      <c r="AH30" s="522"/>
      <c r="AI30" s="522"/>
      <c r="AJ30" s="522"/>
      <c r="AK30" s="522"/>
      <c r="AL30" s="281"/>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117"/>
      <c r="BK30" s="396"/>
      <c r="BL30" s="485" t="s">
        <v>195</v>
      </c>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407"/>
      <c r="CM30" s="1"/>
      <c r="CN30" s="1"/>
      <c r="CO30" s="1"/>
      <c r="CP30" s="1"/>
    </row>
    <row r="31" ht="8.25" customHeight="1">
      <c r="A31" s="1"/>
      <c r="B31" s="1"/>
      <c r="C31" s="1"/>
      <c r="D31" s="1"/>
      <c r="E31" s="370"/>
      <c r="F31" s="523" t="s">
        <v>196</v>
      </c>
      <c r="G31" s="7"/>
      <c r="H31" s="7"/>
      <c r="I31" s="7"/>
      <c r="J31" s="7"/>
      <c r="K31" s="7"/>
      <c r="L31" s="7"/>
      <c r="M31" s="7"/>
      <c r="N31" s="7"/>
      <c r="O31" s="7"/>
      <c r="P31" s="7"/>
      <c r="Q31" s="7"/>
      <c r="R31" s="7"/>
      <c r="S31" s="7"/>
      <c r="T31" s="7"/>
      <c r="U31" s="7"/>
      <c r="V31" s="7"/>
      <c r="W31" s="7"/>
      <c r="X31" s="7"/>
      <c r="Y31" s="7"/>
      <c r="Z31" s="7"/>
      <c r="AA31" s="7"/>
      <c r="AB31" s="7"/>
      <c r="AC31" s="7"/>
      <c r="AD31" s="7"/>
      <c r="AE31" s="7"/>
      <c r="AF31" s="524"/>
      <c r="AG31" s="525"/>
      <c r="AH31" s="526"/>
      <c r="AI31" s="527" t="s">
        <v>197</v>
      </c>
      <c r="AJ31" s="7"/>
      <c r="AK31" s="7"/>
      <c r="AL31" s="7"/>
      <c r="AM31" s="7"/>
      <c r="AN31" s="7"/>
      <c r="AO31" s="7"/>
      <c r="AP31" s="7"/>
      <c r="AQ31" s="7"/>
      <c r="AR31" s="7"/>
      <c r="AS31" s="7"/>
      <c r="AT31" s="7"/>
      <c r="AU31" s="7"/>
      <c r="AV31" s="7"/>
      <c r="AW31" s="7"/>
      <c r="AX31" s="7"/>
      <c r="AY31" s="7"/>
      <c r="AZ31" s="528"/>
      <c r="BA31" s="528"/>
      <c r="BB31" s="528"/>
      <c r="BC31" s="528"/>
      <c r="BD31" s="528"/>
      <c r="BE31" s="528"/>
      <c r="BF31" s="528"/>
      <c r="BG31" s="528"/>
      <c r="BH31" s="528"/>
      <c r="BI31" s="528"/>
      <c r="BJ31" s="117"/>
      <c r="BK31" s="396"/>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407"/>
      <c r="CM31" s="1"/>
      <c r="CN31" s="1"/>
      <c r="CO31" s="1"/>
      <c r="CP31" s="1"/>
    </row>
    <row r="32" ht="8.25" customHeight="1">
      <c r="A32" s="1"/>
      <c r="B32" s="1"/>
      <c r="C32" s="1"/>
      <c r="D32" s="1"/>
      <c r="E32" s="377"/>
      <c r="AF32" s="529"/>
      <c r="AG32" s="281"/>
      <c r="AH32" s="530"/>
      <c r="AZ32" s="497"/>
      <c r="BA32" s="497"/>
      <c r="BB32" s="497"/>
      <c r="BC32" s="497"/>
      <c r="BD32" s="497"/>
      <c r="BE32" s="497"/>
      <c r="BF32" s="497"/>
      <c r="BG32" s="497"/>
      <c r="BH32" s="497"/>
      <c r="BI32" s="497"/>
      <c r="BJ32" s="117"/>
      <c r="BK32" s="396"/>
      <c r="BL32" s="531"/>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407"/>
      <c r="CM32" s="1"/>
      <c r="CN32" s="1"/>
      <c r="CO32" s="1"/>
      <c r="CP32" s="1"/>
    </row>
    <row r="33" ht="8.25" customHeight="1">
      <c r="A33" s="1"/>
      <c r="B33" s="1"/>
      <c r="C33" s="1"/>
      <c r="D33" s="1"/>
      <c r="E33" s="377"/>
      <c r="AF33" s="529"/>
      <c r="AG33" s="281"/>
      <c r="AH33" s="377"/>
      <c r="AZ33" s="378"/>
      <c r="BA33" s="378"/>
      <c r="BB33" s="378"/>
      <c r="BC33" s="378"/>
      <c r="BD33" s="378"/>
      <c r="BE33" s="378"/>
      <c r="BF33" s="378"/>
      <c r="BG33" s="378"/>
      <c r="BH33" s="378"/>
      <c r="BI33" s="378"/>
      <c r="BJ33" s="117"/>
      <c r="BK33" s="396"/>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407"/>
      <c r="CM33" s="1"/>
      <c r="CN33" s="1"/>
      <c r="CO33" s="1"/>
      <c r="CP33" s="1"/>
    </row>
    <row r="34" ht="8.25" customHeight="1">
      <c r="A34" s="1"/>
      <c r="B34" s="1"/>
      <c r="C34" s="1"/>
      <c r="D34" s="1"/>
      <c r="E34" s="377"/>
      <c r="F34" s="467" t="s">
        <v>199</v>
      </c>
      <c r="I34" s="403"/>
      <c r="M34" s="532"/>
      <c r="N34" s="378"/>
      <c r="O34" s="378"/>
      <c r="P34" s="28"/>
      <c r="T34" s="28"/>
      <c r="W34" s="378"/>
      <c r="X34" s="533" t="s">
        <v>8</v>
      </c>
      <c r="AA34" s="534"/>
      <c r="AB34" s="533" t="s">
        <v>24</v>
      </c>
      <c r="AF34" s="534"/>
      <c r="AG34" s="281"/>
      <c r="AH34" s="377"/>
      <c r="AI34" s="467" t="s">
        <v>199</v>
      </c>
      <c r="AL34" s="378"/>
      <c r="AM34" s="378"/>
      <c r="AN34" s="378"/>
      <c r="AO34" s="378"/>
      <c r="AP34" s="378"/>
      <c r="AQ34" s="378"/>
      <c r="AR34" s="378"/>
      <c r="AS34" s="378"/>
      <c r="AT34" s="378"/>
      <c r="AU34" s="378"/>
      <c r="AV34" s="535" t="s">
        <v>8</v>
      </c>
      <c r="AY34" s="489"/>
      <c r="AZ34" s="533" t="s">
        <v>24</v>
      </c>
      <c r="BD34" s="378"/>
      <c r="BE34" s="533" t="s">
        <v>200</v>
      </c>
      <c r="BI34" s="378"/>
      <c r="BJ34" s="117"/>
      <c r="BK34" s="396"/>
      <c r="BL34" s="531"/>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407"/>
      <c r="CM34" s="1"/>
      <c r="CN34" s="1"/>
      <c r="CO34" s="1"/>
      <c r="CP34" s="1"/>
    </row>
    <row r="35" ht="8.25" customHeight="1">
      <c r="A35" s="1"/>
      <c r="B35" s="1"/>
      <c r="C35" s="1"/>
      <c r="D35" s="1"/>
      <c r="E35" s="377"/>
      <c r="F35" s="536" t="s">
        <v>201</v>
      </c>
      <c r="W35" s="378"/>
      <c r="X35" s="418"/>
      <c r="AA35" s="378"/>
      <c r="AB35" s="418"/>
      <c r="AF35" s="378"/>
      <c r="AG35" s="281"/>
      <c r="AH35" s="377"/>
      <c r="AI35" s="504"/>
      <c r="AU35" s="504"/>
      <c r="AV35" s="504"/>
      <c r="AY35" s="489"/>
      <c r="AZ35" s="504"/>
      <c r="BD35" s="504"/>
      <c r="BE35" s="537"/>
      <c r="BF35" s="7"/>
      <c r="BG35" s="7"/>
      <c r="BH35" s="32"/>
      <c r="BI35" s="378"/>
      <c r="BJ35" s="117"/>
      <c r="BK35" s="396"/>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407"/>
      <c r="CM35" s="1"/>
      <c r="CN35" s="1"/>
      <c r="CO35" s="1"/>
      <c r="CP35" s="1"/>
    </row>
    <row r="36" ht="8.25" customHeight="1">
      <c r="A36" s="1"/>
      <c r="B36" s="1"/>
      <c r="C36" s="1"/>
      <c r="D36" s="1"/>
      <c r="E36" s="377"/>
      <c r="W36" s="378"/>
      <c r="X36" s="14"/>
      <c r="Y36" s="14"/>
      <c r="Z36" s="14"/>
      <c r="AA36" s="378"/>
      <c r="AB36" s="14"/>
      <c r="AC36" s="14"/>
      <c r="AD36" s="14"/>
      <c r="AE36" s="14"/>
      <c r="AF36" s="378"/>
      <c r="AG36" s="281"/>
      <c r="AH36" s="44"/>
      <c r="AI36" s="14"/>
      <c r="AJ36" s="14"/>
      <c r="AK36" s="14"/>
      <c r="AL36" s="14"/>
      <c r="AM36" s="14"/>
      <c r="AN36" s="14"/>
      <c r="AO36" s="14"/>
      <c r="AP36" s="14"/>
      <c r="AQ36" s="14"/>
      <c r="AR36" s="14"/>
      <c r="AS36" s="14"/>
      <c r="AT36" s="14"/>
      <c r="AV36" s="14"/>
      <c r="AW36" s="14"/>
      <c r="AX36" s="14"/>
      <c r="AY36" s="489"/>
      <c r="AZ36" s="14"/>
      <c r="BA36" s="14"/>
      <c r="BB36" s="14"/>
      <c r="BC36" s="14"/>
      <c r="BE36" s="61"/>
      <c r="BF36" s="14"/>
      <c r="BG36" s="14"/>
      <c r="BH36" s="62"/>
      <c r="BI36" s="378"/>
      <c r="BJ36" s="117"/>
      <c r="BK36" s="396"/>
      <c r="BL36" s="531"/>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407"/>
      <c r="CM36" s="1"/>
      <c r="CN36" s="1"/>
      <c r="CO36" s="1"/>
      <c r="CP36" s="1"/>
    </row>
    <row r="37" ht="8.25" customHeight="1">
      <c r="A37" s="1"/>
      <c r="B37" s="1"/>
      <c r="C37" s="1"/>
      <c r="D37" s="1"/>
      <c r="E37" s="377"/>
      <c r="F37" s="538" t="s">
        <v>246</v>
      </c>
      <c r="G37" s="7"/>
      <c r="H37" s="7"/>
      <c r="I37" s="7"/>
      <c r="J37" s="7"/>
      <c r="K37" s="7"/>
      <c r="L37" s="7"/>
      <c r="M37" s="7"/>
      <c r="N37" s="7"/>
      <c r="O37" s="7"/>
      <c r="P37" s="7"/>
      <c r="Q37" s="7"/>
      <c r="R37" s="7"/>
      <c r="S37" s="7"/>
      <c r="T37" s="7"/>
      <c r="U37" s="7"/>
      <c r="V37" s="7"/>
      <c r="W37" s="378"/>
      <c r="X37" s="471"/>
      <c r="Y37" s="7"/>
      <c r="Z37" s="7"/>
      <c r="AA37" s="378"/>
      <c r="AB37" s="471"/>
      <c r="AC37" s="7"/>
      <c r="AD37" s="7"/>
      <c r="AE37" s="7"/>
      <c r="AF37" s="378"/>
      <c r="AG37" s="281"/>
      <c r="AH37" s="377"/>
      <c r="AI37" s="504"/>
      <c r="BI37" s="378"/>
      <c r="BJ37" s="117"/>
      <c r="BK37" s="396"/>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407"/>
      <c r="CM37" s="1"/>
      <c r="CN37" s="1"/>
      <c r="CO37" s="1"/>
      <c r="CP37" s="1"/>
    </row>
    <row r="38" ht="8.25" customHeight="1">
      <c r="A38" s="1"/>
      <c r="B38" s="1"/>
      <c r="C38" s="1"/>
      <c r="D38" s="1"/>
      <c r="E38" s="377"/>
      <c r="W38" s="378"/>
      <c r="X38" s="14"/>
      <c r="Y38" s="14"/>
      <c r="Z38" s="14"/>
      <c r="AA38" s="378"/>
      <c r="AB38" s="14"/>
      <c r="AC38" s="14"/>
      <c r="AD38" s="14"/>
      <c r="AE38" s="14"/>
      <c r="AF38" s="378"/>
      <c r="AG38" s="281"/>
      <c r="AH38" s="4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378"/>
      <c r="BJ38" s="117"/>
      <c r="BK38" s="396"/>
      <c r="BL38" s="531"/>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407"/>
      <c r="CM38" s="1"/>
      <c r="CN38" s="1"/>
      <c r="CO38" s="1"/>
      <c r="CP38" s="1"/>
    </row>
    <row r="39" ht="8.25" customHeight="1">
      <c r="A39" s="1"/>
      <c r="B39" s="1"/>
      <c r="C39" s="1"/>
      <c r="D39" s="1"/>
      <c r="E39" s="377"/>
      <c r="F39" s="538" t="s">
        <v>247</v>
      </c>
      <c r="G39" s="7"/>
      <c r="H39" s="7"/>
      <c r="I39" s="7"/>
      <c r="J39" s="7"/>
      <c r="K39" s="7"/>
      <c r="L39" s="7"/>
      <c r="M39" s="7"/>
      <c r="N39" s="7"/>
      <c r="O39" s="7"/>
      <c r="P39" s="7"/>
      <c r="Q39" s="7"/>
      <c r="R39" s="7"/>
      <c r="S39" s="7"/>
      <c r="T39" s="7"/>
      <c r="U39" s="7"/>
      <c r="V39" s="7"/>
      <c r="W39" s="378"/>
      <c r="X39" s="471"/>
      <c r="Y39" s="7"/>
      <c r="Z39" s="7"/>
      <c r="AA39" s="378"/>
      <c r="AB39" s="471"/>
      <c r="AC39" s="7"/>
      <c r="AD39" s="7"/>
      <c r="AE39" s="7"/>
      <c r="AF39" s="378"/>
      <c r="AG39" s="281"/>
      <c r="AH39" s="377"/>
      <c r="AI39" s="504"/>
      <c r="BI39" s="378"/>
      <c r="BJ39" s="117"/>
      <c r="BK39" s="396"/>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407"/>
      <c r="CM39" s="1"/>
      <c r="CN39" s="1"/>
      <c r="CO39" s="1"/>
      <c r="CP39" s="1"/>
    </row>
    <row r="40" ht="8.25" customHeight="1">
      <c r="A40" s="1"/>
      <c r="B40" s="1"/>
      <c r="C40" s="1"/>
      <c r="D40" s="1"/>
      <c r="E40" s="377"/>
      <c r="W40" s="378"/>
      <c r="X40" s="14"/>
      <c r="Y40" s="14"/>
      <c r="Z40" s="14"/>
      <c r="AA40" s="378"/>
      <c r="AB40" s="14"/>
      <c r="AC40" s="14"/>
      <c r="AD40" s="14"/>
      <c r="AE40" s="14"/>
      <c r="AF40" s="378"/>
      <c r="AG40" s="281"/>
      <c r="AH40" s="4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378"/>
      <c r="BJ40" s="117"/>
      <c r="BK40" s="396"/>
      <c r="BL40" s="531"/>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407"/>
      <c r="CM40" s="1"/>
      <c r="CN40" s="1"/>
      <c r="CO40" s="1"/>
      <c r="CP40" s="1"/>
    </row>
    <row r="41" ht="8.25" customHeight="1">
      <c r="A41" s="1"/>
      <c r="B41" s="1"/>
      <c r="C41" s="1"/>
      <c r="D41" s="1"/>
      <c r="E41" s="377"/>
      <c r="F41" s="373" t="s">
        <v>207</v>
      </c>
      <c r="G41" s="7"/>
      <c r="H41" s="7"/>
      <c r="I41" s="7"/>
      <c r="J41" s="7"/>
      <c r="K41" s="7"/>
      <c r="L41" s="7"/>
      <c r="M41" s="7"/>
      <c r="N41" s="7"/>
      <c r="O41" s="7"/>
      <c r="P41" s="7"/>
      <c r="Q41" s="7"/>
      <c r="R41" s="7"/>
      <c r="S41" s="7"/>
      <c r="T41" s="7"/>
      <c r="U41" s="7"/>
      <c r="V41" s="7"/>
      <c r="W41" s="378"/>
      <c r="X41" s="471"/>
      <c r="Y41" s="7"/>
      <c r="Z41" s="7"/>
      <c r="AA41" s="378"/>
      <c r="AB41" s="471"/>
      <c r="AC41" s="7"/>
      <c r="AD41" s="7"/>
      <c r="AE41" s="7"/>
      <c r="AF41" s="378"/>
      <c r="AG41" s="281"/>
      <c r="AH41" s="377"/>
      <c r="AI41" s="504"/>
      <c r="BI41" s="378"/>
      <c r="BJ41" s="117"/>
      <c r="BK41" s="396"/>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407"/>
      <c r="CM41" s="1"/>
      <c r="CN41" s="1"/>
      <c r="CO41" s="1"/>
      <c r="CP41" s="1"/>
    </row>
    <row r="42" ht="8.25" customHeight="1">
      <c r="A42" s="1"/>
      <c r="B42" s="1"/>
      <c r="C42" s="1"/>
      <c r="D42" s="1"/>
      <c r="E42" s="377"/>
      <c r="W42" s="378"/>
      <c r="X42" s="14"/>
      <c r="Y42" s="14"/>
      <c r="Z42" s="14"/>
      <c r="AA42" s="378"/>
      <c r="AB42" s="14"/>
      <c r="AC42" s="14"/>
      <c r="AD42" s="14"/>
      <c r="AE42" s="14"/>
      <c r="AF42" s="378"/>
      <c r="AG42" s="281"/>
      <c r="AH42" s="4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378"/>
      <c r="BJ42" s="117"/>
      <c r="BK42" s="396"/>
      <c r="BL42" s="531"/>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407"/>
      <c r="CM42" s="1"/>
      <c r="CN42" s="1"/>
      <c r="CO42" s="1"/>
      <c r="CP42" s="1"/>
    </row>
    <row r="43" ht="8.25" customHeight="1">
      <c r="A43" s="1"/>
      <c r="B43" s="1"/>
      <c r="C43" s="1"/>
      <c r="D43" s="1"/>
      <c r="E43" s="377"/>
      <c r="F43" s="373" t="s">
        <v>210</v>
      </c>
      <c r="G43" s="7"/>
      <c r="H43" s="7"/>
      <c r="I43" s="7"/>
      <c r="J43" s="7"/>
      <c r="K43" s="7"/>
      <c r="L43" s="7"/>
      <c r="M43" s="7"/>
      <c r="N43" s="7"/>
      <c r="O43" s="7"/>
      <c r="P43" s="7"/>
      <c r="Q43" s="7"/>
      <c r="R43" s="7"/>
      <c r="S43" s="7"/>
      <c r="T43" s="7"/>
      <c r="U43" s="7"/>
      <c r="V43" s="7"/>
      <c r="W43" s="378"/>
      <c r="X43" s="471"/>
      <c r="Y43" s="7"/>
      <c r="Z43" s="7"/>
      <c r="AA43" s="378"/>
      <c r="AB43" s="471"/>
      <c r="AC43" s="7"/>
      <c r="AD43" s="7"/>
      <c r="AE43" s="7"/>
      <c r="AF43" s="378"/>
      <c r="AG43" s="281"/>
      <c r="AH43" s="377"/>
      <c r="AI43" s="504"/>
      <c r="BI43" s="378"/>
      <c r="BJ43" s="117"/>
      <c r="BK43" s="396"/>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407"/>
      <c r="CM43" s="1"/>
      <c r="CN43" s="1"/>
      <c r="CO43" s="1"/>
      <c r="CP43" s="1"/>
    </row>
    <row r="44" ht="8.25" customHeight="1">
      <c r="A44" s="1"/>
      <c r="B44" s="1"/>
      <c r="C44" s="1"/>
      <c r="D44" s="1"/>
      <c r="E44" s="377"/>
      <c r="W44" s="378"/>
      <c r="X44" s="14"/>
      <c r="Y44" s="14"/>
      <c r="Z44" s="14"/>
      <c r="AA44" s="378"/>
      <c r="AB44" s="14"/>
      <c r="AC44" s="14"/>
      <c r="AD44" s="14"/>
      <c r="AE44" s="14"/>
      <c r="AF44" s="378"/>
      <c r="AG44" s="54"/>
      <c r="AH44" s="4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378"/>
      <c r="BJ44" s="40"/>
      <c r="BK44" s="396"/>
      <c r="BL44" s="531"/>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407"/>
      <c r="CM44" s="1"/>
      <c r="CN44" s="1"/>
      <c r="CO44" s="1"/>
      <c r="CP44" s="1"/>
    </row>
    <row r="45" ht="8.25" customHeight="1">
      <c r="A45" s="1"/>
      <c r="B45" s="1"/>
      <c r="C45" s="1"/>
      <c r="D45" s="1"/>
      <c r="E45" s="377"/>
      <c r="F45" s="373" t="s">
        <v>212</v>
      </c>
      <c r="G45" s="7"/>
      <c r="H45" s="7"/>
      <c r="I45" s="7"/>
      <c r="J45" s="7"/>
      <c r="K45" s="7"/>
      <c r="L45" s="7"/>
      <c r="M45" s="7"/>
      <c r="N45" s="7"/>
      <c r="O45" s="7"/>
      <c r="P45" s="7"/>
      <c r="Q45" s="7"/>
      <c r="R45" s="7"/>
      <c r="S45" s="7"/>
      <c r="T45" s="7"/>
      <c r="U45" s="7"/>
      <c r="V45" s="7"/>
      <c r="W45" s="378"/>
      <c r="X45" s="471"/>
      <c r="Y45" s="7"/>
      <c r="Z45" s="7"/>
      <c r="AA45" s="378"/>
      <c r="AB45" s="471"/>
      <c r="AC45" s="7"/>
      <c r="AD45" s="7"/>
      <c r="AE45" s="7"/>
      <c r="AF45" s="378"/>
      <c r="AG45" s="38"/>
      <c r="AH45" s="377"/>
      <c r="AI45" s="504"/>
      <c r="BI45" s="378"/>
      <c r="BJ45" s="117"/>
      <c r="BK45" s="396"/>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407"/>
      <c r="CM45" s="1"/>
      <c r="CN45" s="1"/>
      <c r="CO45" s="1"/>
      <c r="CP45" s="1"/>
    </row>
    <row r="46" ht="8.25" customHeight="1">
      <c r="A46" s="1"/>
      <c r="B46" s="1"/>
      <c r="C46" s="1"/>
      <c r="D46" s="1"/>
      <c r="E46" s="377"/>
      <c r="W46" s="378"/>
      <c r="X46" s="14"/>
      <c r="Y46" s="14"/>
      <c r="Z46" s="14"/>
      <c r="AA46" s="378"/>
      <c r="AB46" s="14"/>
      <c r="AC46" s="14"/>
      <c r="AD46" s="14"/>
      <c r="AE46" s="14"/>
      <c r="AF46" s="378"/>
      <c r="AG46" s="38"/>
      <c r="AH46" s="44"/>
      <c r="BI46" s="378"/>
      <c r="BJ46" s="117"/>
      <c r="BK46" s="396"/>
      <c r="BL46" s="539"/>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407"/>
      <c r="CM46" s="1"/>
      <c r="CN46" s="1"/>
      <c r="CO46" s="1"/>
      <c r="CP46" s="1"/>
    </row>
    <row r="47" ht="8.25" customHeight="1">
      <c r="A47" s="1"/>
      <c r="B47" s="1"/>
      <c r="C47" s="1"/>
      <c r="D47" s="1"/>
      <c r="E47" s="377"/>
      <c r="F47" s="538" t="s">
        <v>248</v>
      </c>
      <c r="G47" s="7"/>
      <c r="H47" s="7"/>
      <c r="I47" s="7"/>
      <c r="J47" s="7"/>
      <c r="K47" s="7"/>
      <c r="L47" s="7"/>
      <c r="M47" s="7"/>
      <c r="N47" s="7"/>
      <c r="O47" s="7"/>
      <c r="P47" s="7"/>
      <c r="Q47" s="7"/>
      <c r="R47" s="7"/>
      <c r="S47" s="7"/>
      <c r="T47" s="7"/>
      <c r="U47" s="7"/>
      <c r="V47" s="7"/>
      <c r="W47" s="378"/>
      <c r="X47" s="471"/>
      <c r="Y47" s="7"/>
      <c r="Z47" s="7"/>
      <c r="AA47" s="378"/>
      <c r="AB47" s="471"/>
      <c r="AC47" s="7"/>
      <c r="AD47" s="7"/>
      <c r="AE47" s="7"/>
      <c r="AF47" s="378"/>
      <c r="AG47" s="38"/>
      <c r="AH47" s="377"/>
      <c r="AI47" s="504"/>
      <c r="AU47" s="504"/>
      <c r="AV47" s="504"/>
      <c r="AY47" s="489"/>
      <c r="AZ47" s="504"/>
      <c r="BD47" s="504"/>
      <c r="BE47" s="537"/>
      <c r="BF47" s="7"/>
      <c r="BG47" s="7"/>
      <c r="BH47" s="32"/>
      <c r="BI47" s="378"/>
      <c r="BJ47" s="117"/>
      <c r="BK47" s="396"/>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407"/>
      <c r="CM47" s="1"/>
      <c r="CN47" s="1"/>
      <c r="CO47" s="1"/>
      <c r="CP47" s="1"/>
    </row>
    <row r="48" ht="8.25" customHeight="1">
      <c r="A48" s="1"/>
      <c r="B48" s="1"/>
      <c r="C48" s="1"/>
      <c r="D48" s="1"/>
      <c r="E48" s="377"/>
      <c r="W48" s="378"/>
      <c r="X48" s="14"/>
      <c r="Y48" s="14"/>
      <c r="Z48" s="14"/>
      <c r="AA48" s="378"/>
      <c r="AB48" s="14"/>
      <c r="AC48" s="14"/>
      <c r="AD48" s="14"/>
      <c r="AE48" s="14"/>
      <c r="AF48" s="378"/>
      <c r="AG48" s="38"/>
      <c r="AH48" s="44"/>
      <c r="AI48" s="14"/>
      <c r="AJ48" s="14"/>
      <c r="AK48" s="14"/>
      <c r="AL48" s="14"/>
      <c r="AM48" s="14"/>
      <c r="AN48" s="14"/>
      <c r="AO48" s="14"/>
      <c r="AP48" s="14"/>
      <c r="AQ48" s="14"/>
      <c r="AR48" s="14"/>
      <c r="AS48" s="14"/>
      <c r="AT48" s="14"/>
      <c r="AV48" s="14"/>
      <c r="AW48" s="14"/>
      <c r="AX48" s="14"/>
      <c r="AY48" s="489"/>
      <c r="AZ48" s="14"/>
      <c r="BA48" s="14"/>
      <c r="BB48" s="14"/>
      <c r="BC48" s="14"/>
      <c r="BE48" s="61"/>
      <c r="BF48" s="14"/>
      <c r="BG48" s="14"/>
      <c r="BH48" s="62"/>
      <c r="BI48" s="378"/>
      <c r="BJ48" s="40"/>
      <c r="BK48" s="396"/>
      <c r="BL48" s="539"/>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407"/>
      <c r="CM48" s="1"/>
      <c r="CN48" s="1"/>
      <c r="CO48" s="1"/>
      <c r="CP48" s="1"/>
    </row>
    <row r="49" ht="8.25" customHeight="1">
      <c r="A49" s="1"/>
      <c r="B49" s="1"/>
      <c r="C49" s="1"/>
      <c r="D49" s="1"/>
      <c r="E49" s="377"/>
      <c r="F49" s="540" t="s">
        <v>215</v>
      </c>
      <c r="G49" s="7"/>
      <c r="H49" s="7"/>
      <c r="I49" s="7"/>
      <c r="J49" s="7"/>
      <c r="K49" s="7"/>
      <c r="L49" s="7"/>
      <c r="M49" s="7"/>
      <c r="N49" s="7"/>
      <c r="O49" s="7"/>
      <c r="P49" s="7"/>
      <c r="Q49" s="7"/>
      <c r="R49" s="7"/>
      <c r="S49" s="7"/>
      <c r="T49" s="7"/>
      <c r="U49" s="7"/>
      <c r="V49" s="7"/>
      <c r="W49" s="378"/>
      <c r="X49" s="471"/>
      <c r="Y49" s="7"/>
      <c r="Z49" s="7"/>
      <c r="AA49" s="378"/>
      <c r="AB49" s="471"/>
      <c r="AC49" s="7"/>
      <c r="AD49" s="7"/>
      <c r="AE49" s="7"/>
      <c r="AF49" s="378"/>
      <c r="AG49" s="38"/>
      <c r="AH49" s="377"/>
      <c r="AI49" s="504"/>
      <c r="BI49" s="378"/>
      <c r="BJ49" s="40"/>
      <c r="BK49" s="396"/>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407"/>
      <c r="CM49" s="1"/>
      <c r="CN49" s="1"/>
      <c r="CO49" s="1"/>
      <c r="CP49" s="1"/>
    </row>
    <row r="50" ht="8.25" customHeight="1">
      <c r="A50" s="1"/>
      <c r="B50" s="1"/>
      <c r="C50" s="1"/>
      <c r="D50" s="1"/>
      <c r="E50" s="377"/>
      <c r="W50" s="378"/>
      <c r="X50" s="14"/>
      <c r="Y50" s="14"/>
      <c r="Z50" s="14"/>
      <c r="AA50" s="378"/>
      <c r="AB50" s="14"/>
      <c r="AC50" s="14"/>
      <c r="AD50" s="14"/>
      <c r="AE50" s="14"/>
      <c r="AF50" s="378"/>
      <c r="AG50" s="38"/>
      <c r="AH50" s="4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378"/>
      <c r="BJ50" s="40"/>
      <c r="BK50" s="396"/>
      <c r="BL50" s="539"/>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407"/>
      <c r="CM50" s="1"/>
      <c r="CN50" s="1"/>
      <c r="CO50" s="1"/>
      <c r="CP50" s="1"/>
    </row>
    <row r="51" ht="8.25" customHeight="1">
      <c r="A51" s="1"/>
      <c r="B51" s="1"/>
      <c r="C51" s="1"/>
      <c r="D51" s="1"/>
      <c r="E51" s="377"/>
      <c r="F51" s="538" t="s">
        <v>249</v>
      </c>
      <c r="G51" s="7"/>
      <c r="H51" s="7"/>
      <c r="I51" s="7"/>
      <c r="J51" s="7"/>
      <c r="K51" s="7"/>
      <c r="L51" s="7"/>
      <c r="M51" s="7"/>
      <c r="N51" s="7"/>
      <c r="O51" s="7"/>
      <c r="P51" s="7"/>
      <c r="Q51" s="7"/>
      <c r="R51" s="7"/>
      <c r="S51" s="7"/>
      <c r="T51" s="7"/>
      <c r="U51" s="7"/>
      <c r="V51" s="7"/>
      <c r="W51" s="378"/>
      <c r="X51" s="478"/>
      <c r="Y51" s="7"/>
      <c r="Z51" s="7"/>
      <c r="AA51" s="378"/>
      <c r="AB51" s="478"/>
      <c r="AC51" s="7"/>
      <c r="AD51" s="7"/>
      <c r="AE51" s="7"/>
      <c r="AF51" s="378"/>
      <c r="AG51" s="38"/>
      <c r="AH51" s="377"/>
      <c r="AI51" s="504"/>
      <c r="BI51" s="378"/>
      <c r="BJ51" s="40"/>
      <c r="BK51" s="396"/>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407"/>
      <c r="CM51" s="1"/>
      <c r="CN51" s="1"/>
      <c r="CO51" s="1"/>
      <c r="CP51" s="1"/>
    </row>
    <row r="52" ht="8.25" customHeight="1">
      <c r="A52" s="1"/>
      <c r="B52" s="1"/>
      <c r="C52" s="1"/>
      <c r="D52" s="1"/>
      <c r="E52" s="377"/>
      <c r="W52" s="378"/>
      <c r="X52" s="14"/>
      <c r="Y52" s="14"/>
      <c r="Z52" s="14"/>
      <c r="AA52" s="378"/>
      <c r="AB52" s="14"/>
      <c r="AC52" s="14"/>
      <c r="AD52" s="14"/>
      <c r="AE52" s="14"/>
      <c r="AF52" s="378"/>
      <c r="AG52" s="38"/>
      <c r="AH52" s="4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378"/>
      <c r="BJ52" s="40"/>
      <c r="BK52" s="396"/>
      <c r="BL52" s="539"/>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407"/>
      <c r="CM52" s="1"/>
      <c r="CN52" s="1"/>
      <c r="CO52" s="1"/>
      <c r="CP52" s="1"/>
    </row>
    <row r="53" ht="8.25" customHeight="1">
      <c r="A53" s="1"/>
      <c r="B53" s="1"/>
      <c r="C53" s="1"/>
      <c r="D53" s="1"/>
      <c r="E53" s="377"/>
      <c r="F53" s="373" t="s">
        <v>218</v>
      </c>
      <c r="G53" s="7"/>
      <c r="H53" s="7"/>
      <c r="I53" s="7"/>
      <c r="J53" s="7"/>
      <c r="K53" s="7"/>
      <c r="L53" s="7"/>
      <c r="M53" s="7"/>
      <c r="N53" s="7"/>
      <c r="O53" s="7"/>
      <c r="P53" s="7"/>
      <c r="Q53" s="7"/>
      <c r="R53" s="7"/>
      <c r="S53" s="7"/>
      <c r="T53" s="7"/>
      <c r="U53" s="7"/>
      <c r="V53" s="7"/>
      <c r="W53" s="378"/>
      <c r="X53" s="478"/>
      <c r="Y53" s="7"/>
      <c r="Z53" s="7"/>
      <c r="AA53" s="378"/>
      <c r="AB53" s="471"/>
      <c r="AC53" s="7"/>
      <c r="AD53" s="7"/>
      <c r="AE53" s="7"/>
      <c r="AF53" s="378"/>
      <c r="AG53" s="38"/>
      <c r="AH53" s="377"/>
      <c r="AI53" s="504"/>
      <c r="BI53" s="378"/>
      <c r="BJ53" s="40"/>
      <c r="BK53" s="396"/>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407"/>
      <c r="CM53" s="1"/>
      <c r="CN53" s="1"/>
      <c r="CO53" s="1"/>
      <c r="CP53" s="1"/>
    </row>
    <row r="54" ht="8.25" customHeight="1">
      <c r="A54" s="1"/>
      <c r="B54" s="1"/>
      <c r="C54" s="1"/>
      <c r="D54" s="1"/>
      <c r="E54" s="377"/>
      <c r="W54" s="378"/>
      <c r="X54" s="14"/>
      <c r="Y54" s="14"/>
      <c r="Z54" s="14"/>
      <c r="AA54" s="378"/>
      <c r="AB54" s="14"/>
      <c r="AC54" s="14"/>
      <c r="AD54" s="14"/>
      <c r="AE54" s="14"/>
      <c r="AF54" s="378"/>
      <c r="AG54" s="38"/>
      <c r="AH54" s="4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378"/>
      <c r="BJ54" s="40"/>
      <c r="BK54" s="396"/>
      <c r="BL54" s="539"/>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407"/>
      <c r="CM54" s="1"/>
      <c r="CN54" s="1"/>
      <c r="CO54" s="1"/>
      <c r="CP54" s="1"/>
    </row>
    <row r="55" ht="8.25" customHeight="1">
      <c r="A55" s="1"/>
      <c r="B55" s="1"/>
      <c r="C55" s="1"/>
      <c r="D55" s="1"/>
      <c r="E55" s="541"/>
      <c r="F55" s="373" t="s">
        <v>220</v>
      </c>
      <c r="G55" s="7"/>
      <c r="H55" s="7"/>
      <c r="I55" s="7"/>
      <c r="J55" s="7"/>
      <c r="K55" s="7"/>
      <c r="L55" s="7"/>
      <c r="M55" s="7"/>
      <c r="N55" s="7"/>
      <c r="O55" s="7"/>
      <c r="P55" s="7"/>
      <c r="Q55" s="7"/>
      <c r="R55" s="7"/>
      <c r="S55" s="7"/>
      <c r="T55" s="7"/>
      <c r="U55" s="7"/>
      <c r="V55" s="7"/>
      <c r="W55" s="378"/>
      <c r="X55" s="478"/>
      <c r="Y55" s="7"/>
      <c r="Z55" s="7"/>
      <c r="AA55" s="378"/>
      <c r="AB55" s="471"/>
      <c r="AC55" s="7"/>
      <c r="AD55" s="7"/>
      <c r="AE55" s="7"/>
      <c r="AF55" s="489"/>
      <c r="AG55" s="38"/>
      <c r="AH55" s="377"/>
      <c r="AI55" s="504"/>
      <c r="BI55" s="378"/>
      <c r="BJ55" s="40"/>
      <c r="BK55" s="396"/>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407"/>
      <c r="CM55" s="1"/>
      <c r="CN55" s="1"/>
      <c r="CO55" s="1"/>
      <c r="CP55" s="1"/>
    </row>
    <row r="56" ht="8.25" customHeight="1">
      <c r="A56" s="1"/>
      <c r="B56" s="1"/>
      <c r="C56" s="1"/>
      <c r="D56" s="1"/>
      <c r="E56" s="541"/>
      <c r="W56" s="378"/>
      <c r="X56" s="14"/>
      <c r="Y56" s="14"/>
      <c r="Z56" s="14"/>
      <c r="AA56" s="378"/>
      <c r="AB56" s="14"/>
      <c r="AC56" s="14"/>
      <c r="AD56" s="14"/>
      <c r="AE56" s="14"/>
      <c r="AF56" s="489"/>
      <c r="AG56" s="38"/>
      <c r="AH56" s="4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378"/>
      <c r="BJ56" s="40"/>
      <c r="BK56" s="396"/>
      <c r="BL56" s="539"/>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407"/>
      <c r="CM56" s="1"/>
      <c r="CN56" s="1"/>
      <c r="CO56" s="1"/>
      <c r="CP56" s="1"/>
    </row>
    <row r="57" ht="8.25" customHeight="1">
      <c r="A57" s="1"/>
      <c r="B57" s="1"/>
      <c r="C57" s="1"/>
      <c r="D57" s="1"/>
      <c r="E57" s="541"/>
      <c r="F57" s="373" t="s">
        <v>250</v>
      </c>
      <c r="G57" s="7"/>
      <c r="H57" s="7"/>
      <c r="I57" s="7"/>
      <c r="J57" s="7"/>
      <c r="K57" s="7"/>
      <c r="L57" s="7"/>
      <c r="M57" s="7"/>
      <c r="N57" s="7"/>
      <c r="O57" s="7"/>
      <c r="P57" s="7"/>
      <c r="Q57" s="7"/>
      <c r="R57" s="7"/>
      <c r="S57" s="7"/>
      <c r="T57" s="7"/>
      <c r="U57" s="7"/>
      <c r="V57" s="7"/>
      <c r="W57" s="378"/>
      <c r="X57" s="478"/>
      <c r="Y57" s="7"/>
      <c r="Z57" s="7"/>
      <c r="AA57" s="378"/>
      <c r="AB57" s="471"/>
      <c r="AC57" s="7"/>
      <c r="AD57" s="7"/>
      <c r="AE57" s="7"/>
      <c r="AF57" s="489"/>
      <c r="AG57" s="38"/>
      <c r="AH57" s="377"/>
      <c r="AI57" s="504"/>
      <c r="BI57" s="489"/>
      <c r="BJ57" s="40"/>
      <c r="BK57" s="396"/>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407"/>
      <c r="CM57" s="1"/>
      <c r="CN57" s="1"/>
      <c r="CO57" s="1"/>
      <c r="CP57" s="1"/>
    </row>
    <row r="58" ht="8.25" customHeight="1">
      <c r="A58" s="1"/>
      <c r="B58" s="1"/>
      <c r="C58" s="1"/>
      <c r="D58" s="1"/>
      <c r="E58" s="541"/>
      <c r="W58" s="378"/>
      <c r="X58" s="14"/>
      <c r="Y58" s="14"/>
      <c r="Z58" s="14"/>
      <c r="AA58" s="378"/>
      <c r="AB58" s="14"/>
      <c r="AC58" s="14"/>
      <c r="AD58" s="14"/>
      <c r="AE58" s="14"/>
      <c r="AF58" s="489"/>
      <c r="AG58" s="38"/>
      <c r="AH58" s="44"/>
      <c r="BI58" s="489"/>
      <c r="BJ58" s="40"/>
      <c r="BK58" s="396"/>
      <c r="BL58" s="539"/>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407"/>
      <c r="CM58" s="1"/>
      <c r="CN58" s="1"/>
      <c r="CO58" s="1"/>
      <c r="CP58" s="1"/>
    </row>
    <row r="59" ht="8.25" customHeight="1">
      <c r="A59" s="1"/>
      <c r="B59" s="1"/>
      <c r="C59" s="1"/>
      <c r="D59" s="1"/>
      <c r="E59" s="541"/>
      <c r="F59" s="538" t="s">
        <v>251</v>
      </c>
      <c r="G59" s="7"/>
      <c r="H59" s="7"/>
      <c r="I59" s="7"/>
      <c r="J59" s="7"/>
      <c r="K59" s="7"/>
      <c r="L59" s="7"/>
      <c r="M59" s="7"/>
      <c r="N59" s="7"/>
      <c r="O59" s="7"/>
      <c r="P59" s="7"/>
      <c r="Q59" s="7"/>
      <c r="R59" s="7"/>
      <c r="S59" s="7"/>
      <c r="T59" s="7"/>
      <c r="U59" s="7"/>
      <c r="V59" s="7"/>
      <c r="W59" s="378"/>
      <c r="X59" s="375"/>
      <c r="Y59" s="7"/>
      <c r="Z59" s="7"/>
      <c r="AA59" s="378"/>
      <c r="AB59" s="471"/>
      <c r="AC59" s="7"/>
      <c r="AD59" s="7"/>
      <c r="AE59" s="7"/>
      <c r="AF59" s="489"/>
      <c r="AG59" s="38"/>
      <c r="AH59" s="377"/>
      <c r="AI59" s="504"/>
      <c r="AU59" s="504"/>
      <c r="AV59" s="504"/>
      <c r="AY59" s="489"/>
      <c r="AZ59" s="504"/>
      <c r="BD59" s="504"/>
      <c r="BE59" s="537"/>
      <c r="BF59" s="7"/>
      <c r="BG59" s="7"/>
      <c r="BH59" s="32"/>
      <c r="BI59" s="489"/>
      <c r="BJ59" s="40"/>
      <c r="BK59" s="396"/>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407"/>
      <c r="CM59" s="1"/>
      <c r="CN59" s="1"/>
      <c r="CO59" s="1"/>
      <c r="CP59" s="1"/>
    </row>
    <row r="60" ht="8.25" customHeight="1">
      <c r="A60" s="1"/>
      <c r="B60" s="1"/>
      <c r="C60" s="1"/>
      <c r="D60" s="1"/>
      <c r="E60" s="541"/>
      <c r="W60" s="378"/>
      <c r="X60" s="14"/>
      <c r="Y60" s="14"/>
      <c r="Z60" s="14"/>
      <c r="AA60" s="378"/>
      <c r="AB60" s="14"/>
      <c r="AC60" s="14"/>
      <c r="AD60" s="14"/>
      <c r="AE60" s="14"/>
      <c r="AF60" s="489"/>
      <c r="AG60" s="38"/>
      <c r="AH60" s="44"/>
      <c r="AI60" s="14"/>
      <c r="AJ60" s="14"/>
      <c r="AK60" s="14"/>
      <c r="AL60" s="14"/>
      <c r="AM60" s="14"/>
      <c r="AN60" s="14"/>
      <c r="AO60" s="14"/>
      <c r="AP60" s="14"/>
      <c r="AQ60" s="14"/>
      <c r="AR60" s="14"/>
      <c r="AS60" s="14"/>
      <c r="AT60" s="14"/>
      <c r="AV60" s="14"/>
      <c r="AW60" s="14"/>
      <c r="AX60" s="14"/>
      <c r="AY60" s="489"/>
      <c r="AZ60" s="14"/>
      <c r="BA60" s="14"/>
      <c r="BB60" s="14"/>
      <c r="BC60" s="14"/>
      <c r="BE60" s="61"/>
      <c r="BF60" s="14"/>
      <c r="BG60" s="14"/>
      <c r="BH60" s="62"/>
      <c r="BI60" s="489"/>
      <c r="BJ60" s="40"/>
      <c r="BK60" s="396"/>
      <c r="BL60" s="539"/>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407"/>
      <c r="CM60" s="1"/>
      <c r="CN60" s="1"/>
      <c r="CO60" s="1"/>
      <c r="CP60" s="1"/>
    </row>
    <row r="61" ht="8.25" customHeight="1">
      <c r="A61" s="1"/>
      <c r="B61" s="1"/>
      <c r="C61" s="1"/>
      <c r="D61" s="1"/>
      <c r="E61" s="541"/>
      <c r="F61" s="538" t="s">
        <v>252</v>
      </c>
      <c r="G61" s="7"/>
      <c r="H61" s="7"/>
      <c r="I61" s="7"/>
      <c r="J61" s="7"/>
      <c r="K61" s="7"/>
      <c r="L61" s="7"/>
      <c r="M61" s="7"/>
      <c r="N61" s="7"/>
      <c r="O61" s="7"/>
      <c r="P61" s="7"/>
      <c r="Q61" s="7"/>
      <c r="R61" s="7"/>
      <c r="S61" s="7"/>
      <c r="T61" s="7"/>
      <c r="U61" s="7"/>
      <c r="V61" s="7"/>
      <c r="W61" s="378"/>
      <c r="X61" s="375"/>
      <c r="Y61" s="7"/>
      <c r="Z61" s="7"/>
      <c r="AA61" s="378"/>
      <c r="AB61" s="375"/>
      <c r="AC61" s="7"/>
      <c r="AD61" s="7"/>
      <c r="AE61" s="7"/>
      <c r="AF61" s="489"/>
      <c r="AG61" s="38"/>
      <c r="AH61" s="377"/>
      <c r="AI61" s="504"/>
      <c r="BI61" s="489"/>
      <c r="BJ61" s="40"/>
      <c r="BK61" s="396"/>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407"/>
      <c r="CM61" s="1"/>
      <c r="CN61" s="1"/>
      <c r="CO61" s="1"/>
      <c r="CP61" s="1"/>
    </row>
    <row r="62" ht="8.25" customHeight="1">
      <c r="A62" s="1"/>
      <c r="B62" s="1"/>
      <c r="C62" s="1"/>
      <c r="D62" s="1"/>
      <c r="E62" s="541"/>
      <c r="W62" s="378"/>
      <c r="X62" s="14"/>
      <c r="Y62" s="14"/>
      <c r="Z62" s="14"/>
      <c r="AA62" s="378"/>
      <c r="AB62" s="14"/>
      <c r="AC62" s="14"/>
      <c r="AD62" s="14"/>
      <c r="AE62" s="14"/>
      <c r="AF62" s="489"/>
      <c r="AG62" s="38"/>
      <c r="AH62" s="4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489"/>
      <c r="BJ62" s="40"/>
      <c r="BK62" s="396"/>
      <c r="BL62" s="539"/>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407"/>
      <c r="CM62" s="1"/>
      <c r="CN62" s="1"/>
      <c r="CO62" s="1"/>
      <c r="CP62" s="1"/>
    </row>
    <row r="63" ht="8.25" customHeight="1">
      <c r="A63" s="1"/>
      <c r="B63" s="1"/>
      <c r="C63" s="1"/>
      <c r="D63" s="1"/>
      <c r="E63" s="541"/>
      <c r="F63" s="373" t="s">
        <v>225</v>
      </c>
      <c r="G63" s="7"/>
      <c r="H63" s="7"/>
      <c r="I63" s="7"/>
      <c r="J63" s="7"/>
      <c r="K63" s="7"/>
      <c r="L63" s="7"/>
      <c r="M63" s="7"/>
      <c r="N63" s="7"/>
      <c r="O63" s="7"/>
      <c r="P63" s="7"/>
      <c r="Q63" s="7"/>
      <c r="R63" s="7"/>
      <c r="S63" s="7"/>
      <c r="T63" s="7"/>
      <c r="U63" s="7"/>
      <c r="V63" s="7"/>
      <c r="W63" s="378"/>
      <c r="X63" s="375"/>
      <c r="Y63" s="7"/>
      <c r="Z63" s="7"/>
      <c r="AA63" s="378"/>
      <c r="AB63" s="375"/>
      <c r="AC63" s="7"/>
      <c r="AD63" s="7"/>
      <c r="AE63" s="7"/>
      <c r="AF63" s="489"/>
      <c r="AG63" s="38"/>
      <c r="AH63" s="377"/>
      <c r="AI63" s="504"/>
      <c r="BI63" s="489"/>
      <c r="BJ63" s="40"/>
      <c r="BK63" s="396"/>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407"/>
      <c r="CM63" s="1"/>
      <c r="CN63" s="1"/>
      <c r="CO63" s="1"/>
      <c r="CP63" s="1"/>
    </row>
    <row r="64" ht="8.25" customHeight="1">
      <c r="A64" s="1"/>
      <c r="B64" s="1"/>
      <c r="C64" s="1"/>
      <c r="D64" s="1"/>
      <c r="E64" s="541"/>
      <c r="W64" s="378"/>
      <c r="X64" s="14"/>
      <c r="Y64" s="14"/>
      <c r="Z64" s="14"/>
      <c r="AA64" s="378"/>
      <c r="AB64" s="14"/>
      <c r="AC64" s="14"/>
      <c r="AD64" s="14"/>
      <c r="AE64" s="14"/>
      <c r="AF64" s="489"/>
      <c r="AG64" s="38"/>
      <c r="AH64" s="4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489"/>
      <c r="BJ64" s="40"/>
      <c r="BK64" s="396"/>
      <c r="BL64" s="539"/>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407"/>
      <c r="CM64" s="1"/>
      <c r="CN64" s="1"/>
      <c r="CO64" s="1"/>
      <c r="CP64" s="1"/>
    </row>
    <row r="65" ht="8.25" customHeight="1">
      <c r="A65" s="1"/>
      <c r="B65" s="1"/>
      <c r="C65" s="1"/>
      <c r="D65" s="1"/>
      <c r="E65" s="541"/>
      <c r="F65" s="373" t="s">
        <v>226</v>
      </c>
      <c r="G65" s="7"/>
      <c r="H65" s="7"/>
      <c r="I65" s="7"/>
      <c r="J65" s="7"/>
      <c r="K65" s="7"/>
      <c r="L65" s="7"/>
      <c r="M65" s="7"/>
      <c r="N65" s="7"/>
      <c r="O65" s="7"/>
      <c r="P65" s="7"/>
      <c r="Q65" s="7"/>
      <c r="R65" s="7"/>
      <c r="S65" s="7"/>
      <c r="T65" s="7"/>
      <c r="U65" s="7"/>
      <c r="V65" s="7"/>
      <c r="W65" s="378"/>
      <c r="X65" s="375"/>
      <c r="Y65" s="7"/>
      <c r="Z65" s="7"/>
      <c r="AA65" s="378"/>
      <c r="AB65" s="375"/>
      <c r="AC65" s="7"/>
      <c r="AD65" s="7"/>
      <c r="AE65" s="7"/>
      <c r="AF65" s="489"/>
      <c r="AG65" s="38"/>
      <c r="AH65" s="377"/>
      <c r="AI65" s="504"/>
      <c r="BI65" s="489"/>
      <c r="BJ65" s="40"/>
      <c r="BK65" s="396"/>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407"/>
      <c r="CM65" s="1"/>
      <c r="CN65" s="1"/>
      <c r="CO65" s="1"/>
      <c r="CP65" s="1"/>
    </row>
    <row r="66" ht="8.25" customHeight="1">
      <c r="A66" s="1"/>
      <c r="B66" s="1"/>
      <c r="C66" s="1"/>
      <c r="D66" s="1"/>
      <c r="E66" s="541"/>
      <c r="W66" s="378"/>
      <c r="X66" s="14"/>
      <c r="Y66" s="14"/>
      <c r="Z66" s="14"/>
      <c r="AA66" s="378"/>
      <c r="AB66" s="14"/>
      <c r="AC66" s="14"/>
      <c r="AD66" s="14"/>
      <c r="AE66" s="14"/>
      <c r="AF66" s="489"/>
      <c r="AG66" s="38"/>
      <c r="AH66" s="4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489"/>
      <c r="BJ66" s="40"/>
      <c r="BK66" s="396"/>
      <c r="BL66" s="539"/>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407"/>
      <c r="CM66" s="1"/>
      <c r="CN66" s="1"/>
      <c r="CO66" s="1"/>
      <c r="CP66" s="1"/>
    </row>
    <row r="67" ht="8.25" customHeight="1">
      <c r="A67" s="1"/>
      <c r="B67" s="1"/>
      <c r="C67" s="1"/>
      <c r="D67" s="1"/>
      <c r="E67" s="541"/>
      <c r="F67" s="538" t="s">
        <v>253</v>
      </c>
      <c r="G67" s="7"/>
      <c r="H67" s="7"/>
      <c r="I67" s="7"/>
      <c r="J67" s="7"/>
      <c r="K67" s="7"/>
      <c r="L67" s="7"/>
      <c r="M67" s="7"/>
      <c r="N67" s="7"/>
      <c r="O67" s="7"/>
      <c r="P67" s="7"/>
      <c r="Q67" s="7"/>
      <c r="R67" s="7"/>
      <c r="S67" s="7"/>
      <c r="T67" s="7"/>
      <c r="U67" s="7"/>
      <c r="V67" s="7"/>
      <c r="W67" s="378"/>
      <c r="X67" s="478"/>
      <c r="Y67" s="7"/>
      <c r="Z67" s="7"/>
      <c r="AA67" s="378"/>
      <c r="AB67" s="478"/>
      <c r="AC67" s="7"/>
      <c r="AD67" s="7"/>
      <c r="AE67" s="7"/>
      <c r="AF67" s="489"/>
      <c r="AG67" s="38"/>
      <c r="AH67" s="377"/>
      <c r="AI67" s="504"/>
      <c r="BI67" s="489"/>
      <c r="BJ67" s="40"/>
      <c r="BK67" s="396"/>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407"/>
      <c r="CM67" s="1"/>
      <c r="CN67" s="1"/>
      <c r="CO67" s="1"/>
      <c r="CP67" s="1"/>
    </row>
    <row r="68" ht="8.25" customHeight="1">
      <c r="A68" s="1"/>
      <c r="B68" s="1"/>
      <c r="C68" s="1"/>
      <c r="D68" s="1"/>
      <c r="E68" s="541"/>
      <c r="W68" s="378"/>
      <c r="X68" s="14"/>
      <c r="Y68" s="14"/>
      <c r="Z68" s="14"/>
      <c r="AA68" s="378"/>
      <c r="AB68" s="14"/>
      <c r="AC68" s="14"/>
      <c r="AD68" s="14"/>
      <c r="AE68" s="14"/>
      <c r="AF68" s="489"/>
      <c r="AG68" s="38"/>
      <c r="AH68" s="4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489"/>
      <c r="BJ68" s="40"/>
      <c r="BK68" s="396"/>
      <c r="BL68" s="539"/>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407"/>
      <c r="CM68" s="1"/>
      <c r="CN68" s="1"/>
      <c r="CO68" s="1"/>
      <c r="CP68" s="1"/>
    </row>
    <row r="69" ht="8.25" customHeight="1">
      <c r="A69" s="1"/>
      <c r="B69" s="1"/>
      <c r="C69" s="1"/>
      <c r="D69" s="1"/>
      <c r="E69" s="377"/>
      <c r="F69" s="538" t="s">
        <v>254</v>
      </c>
      <c r="G69" s="7"/>
      <c r="H69" s="7"/>
      <c r="I69" s="7"/>
      <c r="J69" s="7"/>
      <c r="K69" s="7"/>
      <c r="L69" s="7"/>
      <c r="M69" s="7"/>
      <c r="N69" s="7"/>
      <c r="O69" s="7"/>
      <c r="P69" s="7"/>
      <c r="Q69" s="7"/>
      <c r="R69" s="7"/>
      <c r="S69" s="7"/>
      <c r="T69" s="7"/>
      <c r="U69" s="7"/>
      <c r="V69" s="7"/>
      <c r="W69" s="378"/>
      <c r="X69" s="478"/>
      <c r="Y69" s="7"/>
      <c r="Z69" s="7"/>
      <c r="AA69" s="378"/>
      <c r="AB69" s="478"/>
      <c r="AC69" s="7"/>
      <c r="AD69" s="7"/>
      <c r="AE69" s="7"/>
      <c r="AF69" s="378"/>
      <c r="AG69" s="38"/>
      <c r="AH69" s="377"/>
      <c r="AI69" s="504"/>
      <c r="BI69" s="489"/>
      <c r="BJ69" s="40"/>
      <c r="BK69" s="396"/>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407"/>
      <c r="CM69" s="1"/>
      <c r="CN69" s="1"/>
      <c r="CO69" s="1"/>
      <c r="CP69" s="1"/>
    </row>
    <row r="70" ht="8.25" customHeight="1">
      <c r="A70" s="1"/>
      <c r="B70" s="1"/>
      <c r="C70" s="1"/>
      <c r="D70" s="1"/>
      <c r="E70" s="377"/>
      <c r="W70" s="378"/>
      <c r="X70" s="14"/>
      <c r="Y70" s="14"/>
      <c r="Z70" s="14"/>
      <c r="AA70" s="378"/>
      <c r="AB70" s="14"/>
      <c r="AC70" s="14"/>
      <c r="AD70" s="14"/>
      <c r="AE70" s="14"/>
      <c r="AF70" s="378"/>
      <c r="AG70" s="38"/>
      <c r="AH70" s="44"/>
      <c r="BI70" s="489"/>
      <c r="BJ70" s="40"/>
      <c r="BK70" s="396"/>
      <c r="BL70" s="539"/>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407"/>
      <c r="CM70" s="1"/>
      <c r="CN70" s="1"/>
      <c r="CO70" s="1"/>
      <c r="CP70" s="1"/>
    </row>
    <row r="71" ht="8.25" customHeight="1">
      <c r="A71" s="1"/>
      <c r="B71" s="1"/>
      <c r="C71" s="1"/>
      <c r="D71" s="1"/>
      <c r="E71" s="377"/>
      <c r="F71" s="538" t="s">
        <v>255</v>
      </c>
      <c r="G71" s="7"/>
      <c r="H71" s="7"/>
      <c r="I71" s="7"/>
      <c r="J71" s="7"/>
      <c r="K71" s="7"/>
      <c r="L71" s="7"/>
      <c r="M71" s="7"/>
      <c r="N71" s="7"/>
      <c r="O71" s="7"/>
      <c r="P71" s="7"/>
      <c r="Q71" s="7"/>
      <c r="R71" s="7"/>
      <c r="S71" s="7"/>
      <c r="T71" s="7"/>
      <c r="U71" s="7"/>
      <c r="V71" s="7"/>
      <c r="W71" s="378"/>
      <c r="X71" s="478"/>
      <c r="Y71" s="7"/>
      <c r="Z71" s="7"/>
      <c r="AA71" s="378"/>
      <c r="AB71" s="478"/>
      <c r="AC71" s="7"/>
      <c r="AD71" s="7"/>
      <c r="AE71" s="7"/>
      <c r="AF71" s="378"/>
      <c r="AG71" s="38"/>
      <c r="AH71" s="377"/>
      <c r="AI71" s="504"/>
      <c r="AU71" s="504"/>
      <c r="AV71" s="504"/>
      <c r="AY71" s="489"/>
      <c r="AZ71" s="504"/>
      <c r="BD71" s="504"/>
      <c r="BE71" s="537"/>
      <c r="BF71" s="7"/>
      <c r="BG71" s="7"/>
      <c r="BH71" s="32"/>
      <c r="BI71" s="378"/>
      <c r="BJ71" s="40"/>
      <c r="BK71" s="396"/>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407"/>
      <c r="CM71" s="1"/>
      <c r="CN71" s="1"/>
      <c r="CO71" s="1"/>
      <c r="CP71" s="1"/>
    </row>
    <row r="72" ht="8.25" customHeight="1">
      <c r="A72" s="1"/>
      <c r="B72" s="1"/>
      <c r="C72" s="1"/>
      <c r="D72" s="1"/>
      <c r="E72" s="377"/>
      <c r="W72" s="378"/>
      <c r="X72" s="14"/>
      <c r="Y72" s="14"/>
      <c r="Z72" s="14"/>
      <c r="AA72" s="378"/>
      <c r="AB72" s="14"/>
      <c r="AC72" s="14"/>
      <c r="AD72" s="14"/>
      <c r="AE72" s="14"/>
      <c r="AF72" s="378"/>
      <c r="AG72" s="38"/>
      <c r="AH72" s="44"/>
      <c r="AI72" s="14"/>
      <c r="AJ72" s="14"/>
      <c r="AK72" s="14"/>
      <c r="AL72" s="14"/>
      <c r="AM72" s="14"/>
      <c r="AN72" s="14"/>
      <c r="AO72" s="14"/>
      <c r="AP72" s="14"/>
      <c r="AQ72" s="14"/>
      <c r="AR72" s="14"/>
      <c r="AS72" s="14"/>
      <c r="AT72" s="14"/>
      <c r="AV72" s="14"/>
      <c r="AW72" s="14"/>
      <c r="AX72" s="14"/>
      <c r="AY72" s="489"/>
      <c r="AZ72" s="14"/>
      <c r="BA72" s="14"/>
      <c r="BB72" s="14"/>
      <c r="BC72" s="14"/>
      <c r="BE72" s="61"/>
      <c r="BF72" s="14"/>
      <c r="BG72" s="14"/>
      <c r="BH72" s="62"/>
      <c r="BI72" s="378"/>
      <c r="BJ72" s="40"/>
      <c r="BK72" s="396"/>
      <c r="BL72" s="539"/>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407"/>
      <c r="CM72" s="1"/>
      <c r="CN72" s="1"/>
      <c r="CO72" s="1"/>
      <c r="CP72" s="1"/>
    </row>
    <row r="73" ht="8.25" customHeight="1">
      <c r="A73" s="1"/>
      <c r="B73" s="1"/>
      <c r="C73" s="1"/>
      <c r="D73" s="1"/>
      <c r="E73" s="377"/>
      <c r="F73" s="538" t="s">
        <v>256</v>
      </c>
      <c r="G73" s="7"/>
      <c r="H73" s="7"/>
      <c r="I73" s="7"/>
      <c r="J73" s="7"/>
      <c r="K73" s="7"/>
      <c r="L73" s="7"/>
      <c r="M73" s="7"/>
      <c r="N73" s="7"/>
      <c r="O73" s="7"/>
      <c r="P73" s="7"/>
      <c r="Q73" s="7"/>
      <c r="R73" s="7"/>
      <c r="S73" s="7"/>
      <c r="T73" s="7"/>
      <c r="U73" s="7"/>
      <c r="V73" s="7"/>
      <c r="W73" s="378"/>
      <c r="X73" s="478"/>
      <c r="Y73" s="7"/>
      <c r="Z73" s="7"/>
      <c r="AA73" s="378"/>
      <c r="AB73" s="375"/>
      <c r="AC73" s="7"/>
      <c r="AD73" s="7"/>
      <c r="AE73" s="7"/>
      <c r="AF73" s="378"/>
      <c r="AG73" s="38"/>
      <c r="AH73" s="377"/>
      <c r="AI73" s="504"/>
      <c r="BI73" s="378"/>
      <c r="BJ73" s="40"/>
      <c r="BK73" s="396"/>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407"/>
      <c r="CM73" s="1"/>
      <c r="CN73" s="1"/>
      <c r="CO73" s="1"/>
      <c r="CP73" s="1"/>
    </row>
    <row r="74" ht="8.25" customHeight="1">
      <c r="A74" s="1"/>
      <c r="B74" s="1"/>
      <c r="C74" s="1"/>
      <c r="D74" s="1"/>
      <c r="E74" s="377"/>
      <c r="W74" s="378"/>
      <c r="X74" s="14"/>
      <c r="Y74" s="14"/>
      <c r="Z74" s="14"/>
      <c r="AA74" s="378"/>
      <c r="AB74" s="14"/>
      <c r="AC74" s="14"/>
      <c r="AD74" s="14"/>
      <c r="AE74" s="14"/>
      <c r="AF74" s="378"/>
      <c r="AG74" s="38"/>
      <c r="AH74" s="4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378"/>
      <c r="BJ74" s="40"/>
      <c r="BK74" s="396"/>
      <c r="BL74" s="539"/>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407"/>
      <c r="CM74" s="1"/>
      <c r="CN74" s="1"/>
      <c r="CO74" s="1"/>
      <c r="CP74" s="1"/>
    </row>
    <row r="75" ht="8.25" customHeight="1">
      <c r="A75" s="1"/>
      <c r="B75" s="1"/>
      <c r="C75" s="1"/>
      <c r="D75" s="1"/>
      <c r="E75" s="377"/>
      <c r="F75" s="373"/>
      <c r="G75" s="7"/>
      <c r="H75" s="7"/>
      <c r="I75" s="7"/>
      <c r="J75" s="7"/>
      <c r="K75" s="7"/>
      <c r="L75" s="7"/>
      <c r="M75" s="7"/>
      <c r="N75" s="7"/>
      <c r="O75" s="7"/>
      <c r="P75" s="7"/>
      <c r="Q75" s="7"/>
      <c r="R75" s="7"/>
      <c r="S75" s="7"/>
      <c r="T75" s="7"/>
      <c r="U75" s="7"/>
      <c r="V75" s="7"/>
      <c r="W75" s="378"/>
      <c r="X75" s="478"/>
      <c r="Y75" s="7"/>
      <c r="Z75" s="7"/>
      <c r="AA75" s="378"/>
      <c r="AB75" s="375"/>
      <c r="AC75" s="7"/>
      <c r="AD75" s="7"/>
      <c r="AE75" s="7"/>
      <c r="AF75" s="378"/>
      <c r="AG75" s="38"/>
      <c r="AH75" s="377"/>
      <c r="AI75" s="504"/>
      <c r="BI75" s="378"/>
      <c r="BJ75" s="40"/>
      <c r="BK75" s="396"/>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407"/>
      <c r="CM75" s="1"/>
      <c r="CN75" s="1"/>
      <c r="CO75" s="1"/>
      <c r="CP75" s="1"/>
    </row>
    <row r="76" ht="8.25" customHeight="1">
      <c r="A76" s="1"/>
      <c r="B76" s="1"/>
      <c r="C76" s="1"/>
      <c r="D76" s="1"/>
      <c r="E76" s="377"/>
      <c r="W76" s="378"/>
      <c r="AA76" s="378"/>
      <c r="AF76" s="378"/>
      <c r="AG76" s="38"/>
      <c r="AH76" s="4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378"/>
      <c r="BJ76" s="40"/>
      <c r="BK76" s="396"/>
      <c r="BL76" s="539"/>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407"/>
      <c r="CM76" s="1"/>
      <c r="CN76" s="1"/>
      <c r="CO76" s="1"/>
      <c r="CP76" s="1"/>
    </row>
    <row r="77" ht="8.25" customHeight="1">
      <c r="A77" s="1"/>
      <c r="B77" s="1"/>
      <c r="C77" s="1"/>
      <c r="D77" s="1"/>
      <c r="E77" s="377"/>
      <c r="F77" s="542"/>
      <c r="G77" s="7"/>
      <c r="H77" s="7"/>
      <c r="I77" s="7"/>
      <c r="J77" s="7"/>
      <c r="K77" s="7"/>
      <c r="L77" s="7"/>
      <c r="M77" s="7"/>
      <c r="N77" s="7"/>
      <c r="O77" s="7"/>
      <c r="P77" s="7"/>
      <c r="Q77" s="7"/>
      <c r="R77" s="7"/>
      <c r="S77" s="7"/>
      <c r="T77" s="7"/>
      <c r="U77" s="7"/>
      <c r="V77" s="7"/>
      <c r="W77" s="378"/>
      <c r="X77" s="478"/>
      <c r="Y77" s="7"/>
      <c r="Z77" s="7"/>
      <c r="AA77" s="378"/>
      <c r="AB77" s="478"/>
      <c r="AC77" s="7"/>
      <c r="AD77" s="7"/>
      <c r="AE77" s="7"/>
      <c r="AF77" s="378"/>
      <c r="AG77" s="38"/>
      <c r="AH77" s="377"/>
      <c r="AI77" s="504"/>
      <c r="BI77" s="378"/>
      <c r="BJ77" s="40"/>
      <c r="BK77" s="396"/>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407"/>
      <c r="CM77" s="1"/>
      <c r="CN77" s="1"/>
      <c r="CO77" s="1"/>
      <c r="CP77" s="1"/>
    </row>
    <row r="78" ht="8.25" customHeight="1">
      <c r="A78" s="1"/>
      <c r="B78" s="1"/>
      <c r="C78" s="1"/>
      <c r="D78" s="1"/>
      <c r="E78" s="377"/>
      <c r="W78" s="378"/>
      <c r="AA78" s="378"/>
      <c r="AF78" s="378"/>
      <c r="AG78" s="38"/>
      <c r="AH78" s="4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378"/>
      <c r="BJ78" s="40"/>
      <c r="BK78" s="396"/>
      <c r="BL78" s="539"/>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407"/>
      <c r="CM78" s="1"/>
      <c r="CN78" s="1"/>
      <c r="CO78" s="1"/>
      <c r="CP78" s="1"/>
    </row>
    <row r="79" ht="8.25" customHeight="1">
      <c r="A79" s="1"/>
      <c r="B79" s="1"/>
      <c r="C79" s="1"/>
      <c r="D79" s="1"/>
      <c r="E79" s="377"/>
      <c r="F79" s="542"/>
      <c r="G79" s="7"/>
      <c r="H79" s="7"/>
      <c r="I79" s="7"/>
      <c r="J79" s="7"/>
      <c r="K79" s="7"/>
      <c r="L79" s="7"/>
      <c r="M79" s="7"/>
      <c r="N79" s="7"/>
      <c r="O79" s="7"/>
      <c r="P79" s="7"/>
      <c r="Q79" s="7"/>
      <c r="R79" s="7"/>
      <c r="S79" s="7"/>
      <c r="T79" s="7"/>
      <c r="U79" s="7"/>
      <c r="V79" s="7"/>
      <c r="W79" s="378"/>
      <c r="X79" s="478"/>
      <c r="Y79" s="7"/>
      <c r="Z79" s="7"/>
      <c r="AA79" s="378"/>
      <c r="AB79" s="478"/>
      <c r="AC79" s="7"/>
      <c r="AD79" s="7"/>
      <c r="AE79" s="7"/>
      <c r="AF79" s="378"/>
      <c r="AG79" s="38"/>
      <c r="AH79" s="377"/>
      <c r="AI79" s="504"/>
      <c r="BI79" s="378"/>
      <c r="BJ79" s="40"/>
      <c r="BK79" s="396"/>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407"/>
      <c r="CM79" s="1"/>
      <c r="CN79" s="1"/>
      <c r="CO79" s="1"/>
      <c r="CP79" s="1"/>
    </row>
    <row r="80" ht="8.25" customHeight="1">
      <c r="A80" s="1"/>
      <c r="B80" s="1"/>
      <c r="C80" s="1"/>
      <c r="D80" s="1"/>
      <c r="E80" s="377"/>
      <c r="W80" s="378"/>
      <c r="AA80" s="378"/>
      <c r="AF80" s="378"/>
      <c r="AG80" s="38"/>
      <c r="AH80" s="4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378"/>
      <c r="BJ80" s="40"/>
      <c r="BK80" s="396"/>
      <c r="BL80" s="539"/>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407"/>
      <c r="CM80" s="1"/>
      <c r="CN80" s="1"/>
      <c r="CO80" s="1"/>
      <c r="CP80" s="1"/>
    </row>
    <row r="81" ht="8.25" customHeight="1">
      <c r="A81" s="1"/>
      <c r="B81" s="1"/>
      <c r="C81" s="1"/>
      <c r="D81" s="1"/>
      <c r="E81" s="377"/>
      <c r="F81" s="542"/>
      <c r="G81" s="7"/>
      <c r="H81" s="7"/>
      <c r="I81" s="7"/>
      <c r="J81" s="7"/>
      <c r="K81" s="7"/>
      <c r="L81" s="7"/>
      <c r="M81" s="7"/>
      <c r="N81" s="7"/>
      <c r="O81" s="7"/>
      <c r="P81" s="7"/>
      <c r="Q81" s="7"/>
      <c r="R81" s="7"/>
      <c r="S81" s="7"/>
      <c r="T81" s="7"/>
      <c r="U81" s="7"/>
      <c r="V81" s="7"/>
      <c r="W81" s="378"/>
      <c r="X81" s="478"/>
      <c r="Y81" s="7"/>
      <c r="Z81" s="7"/>
      <c r="AA81" s="378"/>
      <c r="AB81" s="478"/>
      <c r="AC81" s="7"/>
      <c r="AD81" s="7"/>
      <c r="AE81" s="7"/>
      <c r="AF81" s="378"/>
      <c r="AG81" s="38"/>
      <c r="AH81" s="377"/>
      <c r="AI81" s="504"/>
      <c r="BI81" s="378"/>
      <c r="BJ81" s="40"/>
      <c r="BK81" s="396"/>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407"/>
      <c r="CM81" s="1"/>
      <c r="CN81" s="1"/>
      <c r="CO81" s="1"/>
      <c r="CP81" s="1"/>
    </row>
    <row r="82" ht="8.25" customHeight="1">
      <c r="A82" s="1"/>
      <c r="B82" s="1"/>
      <c r="C82" s="1"/>
      <c r="D82" s="1"/>
      <c r="E82" s="377"/>
      <c r="W82" s="378"/>
      <c r="AA82" s="378"/>
      <c r="AF82" s="378"/>
      <c r="AG82" s="38"/>
      <c r="AH82" s="44"/>
      <c r="BI82" s="378"/>
      <c r="BJ82" s="40"/>
      <c r="BK82" s="396"/>
      <c r="BL82" s="539"/>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407"/>
      <c r="CM82" s="1"/>
      <c r="CN82" s="1"/>
      <c r="CO82" s="1"/>
      <c r="CP82" s="1"/>
    </row>
    <row r="83" ht="8.25" customHeight="1">
      <c r="A83" s="1"/>
      <c r="B83" s="1"/>
      <c r="C83" s="1"/>
      <c r="D83" s="1"/>
      <c r="E83" s="377"/>
      <c r="F83" s="542"/>
      <c r="G83" s="7"/>
      <c r="H83" s="7"/>
      <c r="I83" s="7"/>
      <c r="J83" s="7"/>
      <c r="K83" s="7"/>
      <c r="L83" s="7"/>
      <c r="M83" s="7"/>
      <c r="N83" s="7"/>
      <c r="O83" s="7"/>
      <c r="P83" s="7"/>
      <c r="Q83" s="7"/>
      <c r="R83" s="7"/>
      <c r="S83" s="7"/>
      <c r="T83" s="7"/>
      <c r="U83" s="7"/>
      <c r="V83" s="7"/>
      <c r="W83" s="378"/>
      <c r="X83" s="481"/>
      <c r="Y83" s="7"/>
      <c r="Z83" s="7"/>
      <c r="AA83" s="378"/>
      <c r="AB83" s="481"/>
      <c r="AC83" s="7"/>
      <c r="AD83" s="7"/>
      <c r="AE83" s="7"/>
      <c r="AF83" s="378"/>
      <c r="AG83" s="38"/>
      <c r="AH83" s="377"/>
      <c r="AI83" s="504"/>
      <c r="AU83" s="504"/>
      <c r="AV83" s="504"/>
      <c r="AY83" s="489"/>
      <c r="AZ83" s="504"/>
      <c r="BD83" s="504"/>
      <c r="BE83" s="537"/>
      <c r="BF83" s="7"/>
      <c r="BG83" s="7"/>
      <c r="BH83" s="32"/>
      <c r="BI83" s="378"/>
      <c r="BJ83" s="40"/>
      <c r="BK83" s="396"/>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407"/>
      <c r="CM83" s="1"/>
      <c r="CN83" s="1"/>
      <c r="CO83" s="1"/>
      <c r="CP83" s="1"/>
    </row>
    <row r="84" ht="8.25" customHeight="1">
      <c r="A84" s="1"/>
      <c r="B84" s="1"/>
      <c r="C84" s="1"/>
      <c r="D84" s="1"/>
      <c r="E84" s="377"/>
      <c r="W84" s="378"/>
      <c r="AA84" s="378"/>
      <c r="AF84" s="378"/>
      <c r="AG84" s="38"/>
      <c r="AH84" s="44"/>
      <c r="AI84" s="14"/>
      <c r="AJ84" s="14"/>
      <c r="AK84" s="14"/>
      <c r="AL84" s="14"/>
      <c r="AM84" s="14"/>
      <c r="AN84" s="14"/>
      <c r="AO84" s="14"/>
      <c r="AP84" s="14"/>
      <c r="AQ84" s="14"/>
      <c r="AR84" s="14"/>
      <c r="AS84" s="14"/>
      <c r="AT84" s="14"/>
      <c r="AV84" s="14"/>
      <c r="AW84" s="14"/>
      <c r="AX84" s="14"/>
      <c r="AY84" s="489"/>
      <c r="AZ84" s="14"/>
      <c r="BA84" s="14"/>
      <c r="BB84" s="14"/>
      <c r="BC84" s="14"/>
      <c r="BE84" s="61"/>
      <c r="BF84" s="14"/>
      <c r="BG84" s="14"/>
      <c r="BH84" s="62"/>
      <c r="BI84" s="378"/>
      <c r="BJ84" s="40"/>
      <c r="BK84" s="396"/>
      <c r="BL84" s="539"/>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407"/>
      <c r="CM84" s="1"/>
      <c r="CN84" s="1"/>
      <c r="CO84" s="1"/>
      <c r="CP84" s="1"/>
    </row>
    <row r="85" ht="8.25" customHeight="1">
      <c r="A85" s="1"/>
      <c r="B85" s="1"/>
      <c r="C85" s="1"/>
      <c r="D85" s="1"/>
      <c r="E85" s="377"/>
      <c r="F85" s="542"/>
      <c r="G85" s="7"/>
      <c r="H85" s="7"/>
      <c r="I85" s="7"/>
      <c r="J85" s="7"/>
      <c r="K85" s="7"/>
      <c r="L85" s="7"/>
      <c r="M85" s="7"/>
      <c r="N85" s="7"/>
      <c r="O85" s="7"/>
      <c r="P85" s="7"/>
      <c r="Q85" s="7"/>
      <c r="R85" s="7"/>
      <c r="S85" s="7"/>
      <c r="T85" s="7"/>
      <c r="U85" s="7"/>
      <c r="V85" s="7"/>
      <c r="W85" s="378"/>
      <c r="X85" s="481"/>
      <c r="Y85" s="7"/>
      <c r="Z85" s="7"/>
      <c r="AA85" s="378"/>
      <c r="AB85" s="481"/>
      <c r="AC85" s="7"/>
      <c r="AD85" s="7"/>
      <c r="AE85" s="7"/>
      <c r="AF85" s="378"/>
      <c r="AG85" s="38"/>
      <c r="AH85" s="377"/>
      <c r="AI85" s="504"/>
      <c r="BI85" s="378"/>
      <c r="BJ85" s="40"/>
      <c r="BK85" s="396"/>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407"/>
      <c r="CM85" s="1"/>
      <c r="CN85" s="1"/>
      <c r="CO85" s="1"/>
      <c r="CP85" s="1"/>
    </row>
    <row r="86" ht="8.25" customHeight="1">
      <c r="A86" s="1"/>
      <c r="B86" s="1"/>
      <c r="C86" s="1"/>
      <c r="D86" s="1"/>
      <c r="E86" s="377"/>
      <c r="W86" s="378"/>
      <c r="AA86" s="378"/>
      <c r="AF86" s="378"/>
      <c r="AG86" s="38"/>
      <c r="AH86" s="4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378"/>
      <c r="BJ86" s="40"/>
      <c r="BK86" s="396"/>
      <c r="BL86" s="539"/>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407"/>
      <c r="CM86" s="1"/>
      <c r="CN86" s="1"/>
      <c r="CO86" s="1"/>
      <c r="CP86" s="1"/>
    </row>
    <row r="87" ht="8.25" customHeight="1">
      <c r="A87" s="1"/>
      <c r="B87" s="1"/>
      <c r="C87" s="1"/>
      <c r="D87" s="1"/>
      <c r="E87" s="377"/>
      <c r="F87" s="542"/>
      <c r="G87" s="7"/>
      <c r="H87" s="7"/>
      <c r="I87" s="7"/>
      <c r="J87" s="7"/>
      <c r="K87" s="7"/>
      <c r="L87" s="7"/>
      <c r="M87" s="7"/>
      <c r="N87" s="7"/>
      <c r="O87" s="7"/>
      <c r="P87" s="7"/>
      <c r="Q87" s="7"/>
      <c r="R87" s="7"/>
      <c r="S87" s="7"/>
      <c r="T87" s="7"/>
      <c r="U87" s="7"/>
      <c r="V87" s="7"/>
      <c r="W87" s="378"/>
      <c r="X87" s="481"/>
      <c r="Y87" s="7"/>
      <c r="Z87" s="7"/>
      <c r="AA87" s="378"/>
      <c r="AB87" s="481"/>
      <c r="AC87" s="7"/>
      <c r="AD87" s="7"/>
      <c r="AE87" s="7"/>
      <c r="AF87" s="378"/>
      <c r="AG87" s="38"/>
      <c r="AH87" s="377"/>
      <c r="AI87" s="504"/>
      <c r="BI87" s="378"/>
      <c r="BJ87" s="40"/>
      <c r="BK87" s="396"/>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407"/>
      <c r="CM87" s="1"/>
      <c r="CN87" s="1"/>
      <c r="CO87" s="1"/>
      <c r="CP87" s="1"/>
    </row>
    <row r="88" ht="8.25" customHeight="1">
      <c r="A88" s="1"/>
      <c r="B88" s="1"/>
      <c r="C88" s="1"/>
      <c r="D88" s="1"/>
      <c r="E88" s="377"/>
      <c r="W88" s="378"/>
      <c r="AA88" s="378"/>
      <c r="AF88" s="378"/>
      <c r="AG88" s="38"/>
      <c r="AH88" s="4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378"/>
      <c r="BJ88" s="40"/>
      <c r="BK88" s="396"/>
      <c r="BL88" s="539"/>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407"/>
      <c r="CM88" s="1"/>
      <c r="CN88" s="1"/>
      <c r="CO88" s="1"/>
      <c r="CP88" s="1"/>
    </row>
    <row r="89" ht="8.25" customHeight="1">
      <c r="A89" s="1"/>
      <c r="B89" s="1"/>
      <c r="C89" s="1"/>
      <c r="D89" s="1"/>
      <c r="E89" s="377"/>
      <c r="F89" s="543"/>
      <c r="G89" s="7"/>
      <c r="H89" s="7"/>
      <c r="I89" s="7"/>
      <c r="J89" s="7"/>
      <c r="K89" s="7"/>
      <c r="L89" s="7"/>
      <c r="M89" s="7"/>
      <c r="N89" s="7"/>
      <c r="O89" s="7"/>
      <c r="P89" s="7"/>
      <c r="Q89" s="7"/>
      <c r="R89" s="7"/>
      <c r="S89" s="7"/>
      <c r="T89" s="7"/>
      <c r="U89" s="7"/>
      <c r="V89" s="7"/>
      <c r="W89" s="378"/>
      <c r="X89" s="481"/>
      <c r="Y89" s="7"/>
      <c r="Z89" s="7"/>
      <c r="AA89" s="378"/>
      <c r="AB89" s="481"/>
      <c r="AC89" s="7"/>
      <c r="AD89" s="7"/>
      <c r="AE89" s="7"/>
      <c r="AF89" s="378"/>
      <c r="AG89" s="38"/>
      <c r="AH89" s="377"/>
      <c r="AI89" s="504"/>
      <c r="BI89" s="378"/>
      <c r="BJ89" s="40"/>
      <c r="BK89" s="396"/>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407"/>
      <c r="CM89" s="1"/>
      <c r="CN89" s="1"/>
      <c r="CO89" s="1"/>
      <c r="CP89" s="1"/>
    </row>
    <row r="90" ht="8.25" customHeight="1">
      <c r="A90" s="1"/>
      <c r="B90" s="1"/>
      <c r="C90" s="1"/>
      <c r="D90" s="1"/>
      <c r="E90" s="377"/>
      <c r="W90" s="378"/>
      <c r="AA90" s="378"/>
      <c r="AF90" s="378"/>
      <c r="AG90" s="38"/>
      <c r="AH90" s="4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378"/>
      <c r="BJ90" s="40"/>
      <c r="BK90" s="396"/>
      <c r="BL90" s="539"/>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407"/>
      <c r="CM90" s="1"/>
      <c r="CN90" s="1"/>
      <c r="CO90" s="1"/>
      <c r="CP90" s="1"/>
    </row>
    <row r="91" ht="8.25" customHeight="1">
      <c r="A91" s="1"/>
      <c r="B91" s="1"/>
      <c r="C91" s="1"/>
      <c r="D91" s="1"/>
      <c r="E91" s="377"/>
      <c r="F91" s="543"/>
      <c r="G91" s="7"/>
      <c r="H91" s="7"/>
      <c r="I91" s="7"/>
      <c r="J91" s="7"/>
      <c r="K91" s="7"/>
      <c r="L91" s="7"/>
      <c r="M91" s="7"/>
      <c r="N91" s="7"/>
      <c r="O91" s="7"/>
      <c r="P91" s="7"/>
      <c r="Q91" s="7"/>
      <c r="R91" s="7"/>
      <c r="S91" s="7"/>
      <c r="T91" s="7"/>
      <c r="U91" s="7"/>
      <c r="V91" s="7"/>
      <c r="W91" s="378"/>
      <c r="X91" s="481"/>
      <c r="Y91" s="7"/>
      <c r="Z91" s="7"/>
      <c r="AA91" s="378"/>
      <c r="AB91" s="481"/>
      <c r="AC91" s="7"/>
      <c r="AD91" s="7"/>
      <c r="AE91" s="7"/>
      <c r="AF91" s="378"/>
      <c r="AG91" s="38"/>
      <c r="AH91" s="377"/>
      <c r="AI91" s="504"/>
      <c r="BI91" s="378"/>
      <c r="BJ91" s="40"/>
      <c r="BK91" s="396"/>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407"/>
      <c r="CM91" s="1"/>
      <c r="CN91" s="1"/>
      <c r="CO91" s="1"/>
      <c r="CP91" s="1"/>
    </row>
    <row r="92" ht="8.25" customHeight="1">
      <c r="A92" s="1"/>
      <c r="B92" s="1"/>
      <c r="C92" s="1"/>
      <c r="D92" s="1"/>
      <c r="E92" s="377"/>
      <c r="W92" s="378"/>
      <c r="AA92" s="378"/>
      <c r="AF92" s="378"/>
      <c r="AG92" s="38"/>
      <c r="AH92" s="4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378"/>
      <c r="BJ92" s="40"/>
      <c r="BK92" s="396"/>
      <c r="BL92" s="539"/>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407"/>
      <c r="CM92" s="1"/>
      <c r="CN92" s="1"/>
      <c r="CO92" s="1"/>
      <c r="CP92" s="1"/>
    </row>
    <row r="93" ht="8.25" customHeight="1">
      <c r="A93" s="1"/>
      <c r="B93" s="1"/>
      <c r="C93" s="1"/>
      <c r="D93" s="1"/>
      <c r="E93" s="377"/>
      <c r="F93" s="543"/>
      <c r="G93" s="7"/>
      <c r="H93" s="7"/>
      <c r="I93" s="7"/>
      <c r="J93" s="7"/>
      <c r="K93" s="7"/>
      <c r="L93" s="7"/>
      <c r="M93" s="7"/>
      <c r="N93" s="7"/>
      <c r="O93" s="7"/>
      <c r="P93" s="7"/>
      <c r="Q93" s="7"/>
      <c r="R93" s="7"/>
      <c r="S93" s="7"/>
      <c r="T93" s="7"/>
      <c r="U93" s="7"/>
      <c r="V93" s="7"/>
      <c r="W93" s="378"/>
      <c r="X93" s="481"/>
      <c r="Y93" s="7"/>
      <c r="Z93" s="7"/>
      <c r="AA93" s="378"/>
      <c r="AB93" s="481"/>
      <c r="AC93" s="7"/>
      <c r="AD93" s="7"/>
      <c r="AE93" s="7"/>
      <c r="AF93" s="378"/>
      <c r="AG93" s="324"/>
      <c r="AH93" s="377"/>
      <c r="AI93" s="504"/>
      <c r="BI93" s="378"/>
      <c r="BJ93" s="40"/>
      <c r="BK93" s="396"/>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407"/>
      <c r="CM93" s="1"/>
      <c r="CN93" s="1"/>
      <c r="CO93" s="1"/>
      <c r="CP93" s="1"/>
    </row>
    <row r="94" ht="8.25" customHeight="1">
      <c r="A94" s="1"/>
      <c r="B94" s="1"/>
      <c r="C94" s="1"/>
      <c r="D94" s="1"/>
      <c r="E94" s="377"/>
      <c r="W94" s="378"/>
      <c r="AA94" s="378"/>
      <c r="AF94" s="378"/>
      <c r="AG94" s="325"/>
      <c r="AH94" s="44"/>
      <c r="BI94" s="378"/>
      <c r="BJ94" s="326"/>
      <c r="BK94" s="396"/>
      <c r="BL94" s="539"/>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407"/>
      <c r="CM94" s="1"/>
      <c r="CN94" s="1"/>
      <c r="CO94" s="1"/>
      <c r="CP94" s="1"/>
    </row>
    <row r="95" ht="8.25" customHeight="1">
      <c r="A95" s="1"/>
      <c r="B95" s="1"/>
      <c r="C95" s="1"/>
      <c r="D95" s="1"/>
      <c r="E95" s="377"/>
      <c r="F95" s="543"/>
      <c r="G95" s="7"/>
      <c r="H95" s="7"/>
      <c r="I95" s="7"/>
      <c r="J95" s="7"/>
      <c r="K95" s="7"/>
      <c r="L95" s="7"/>
      <c r="M95" s="7"/>
      <c r="N95" s="7"/>
      <c r="O95" s="7"/>
      <c r="P95" s="7"/>
      <c r="Q95" s="7"/>
      <c r="R95" s="7"/>
      <c r="S95" s="7"/>
      <c r="T95" s="7"/>
      <c r="U95" s="7"/>
      <c r="V95" s="7"/>
      <c r="W95" s="378"/>
      <c r="X95" s="481"/>
      <c r="Y95" s="7"/>
      <c r="Z95" s="7"/>
      <c r="AA95" s="378"/>
      <c r="AB95" s="481"/>
      <c r="AC95" s="7"/>
      <c r="AD95" s="7"/>
      <c r="AE95" s="7"/>
      <c r="AF95" s="378"/>
      <c r="AG95" s="217"/>
      <c r="AH95" s="377"/>
      <c r="AI95" s="504"/>
      <c r="AU95" s="504"/>
      <c r="AV95" s="504"/>
      <c r="AY95" s="489"/>
      <c r="AZ95" s="504"/>
      <c r="BD95" s="504"/>
      <c r="BE95" s="537"/>
      <c r="BF95" s="7"/>
      <c r="BG95" s="7"/>
      <c r="BH95" s="32"/>
      <c r="BI95" s="378"/>
      <c r="BJ95" s="199"/>
      <c r="BK95" s="396"/>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407"/>
      <c r="CM95" s="1"/>
      <c r="CN95" s="1"/>
      <c r="CO95" s="1"/>
      <c r="CP95" s="1"/>
    </row>
    <row r="96" ht="8.25" customHeight="1">
      <c r="A96" s="1"/>
      <c r="B96" s="1"/>
      <c r="C96" s="1"/>
      <c r="D96" s="1"/>
      <c r="E96" s="377"/>
      <c r="W96" s="378"/>
      <c r="AA96" s="378"/>
      <c r="AF96" s="378"/>
      <c r="AG96" s="217"/>
      <c r="AH96" s="44"/>
      <c r="AI96" s="14"/>
      <c r="AJ96" s="14"/>
      <c r="AK96" s="14"/>
      <c r="AL96" s="14"/>
      <c r="AM96" s="14"/>
      <c r="AN96" s="14"/>
      <c r="AO96" s="14"/>
      <c r="AP96" s="14"/>
      <c r="AQ96" s="14"/>
      <c r="AR96" s="14"/>
      <c r="AS96" s="14"/>
      <c r="AT96" s="14"/>
      <c r="AV96" s="14"/>
      <c r="AW96" s="14"/>
      <c r="AX96" s="14"/>
      <c r="AY96" s="489"/>
      <c r="AZ96" s="14"/>
      <c r="BA96" s="14"/>
      <c r="BB96" s="14"/>
      <c r="BC96" s="14"/>
      <c r="BE96" s="61"/>
      <c r="BF96" s="14"/>
      <c r="BG96" s="14"/>
      <c r="BH96" s="62"/>
      <c r="BI96" s="378"/>
      <c r="BJ96" s="199"/>
      <c r="BK96" s="396"/>
      <c r="BL96" s="539"/>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407"/>
      <c r="CM96" s="1"/>
      <c r="CN96" s="1"/>
      <c r="CO96" s="1"/>
      <c r="CP96" s="1"/>
    </row>
    <row r="97" ht="8.25" customHeight="1">
      <c r="A97" s="1"/>
      <c r="B97" s="1"/>
      <c r="C97" s="1"/>
      <c r="D97" s="1"/>
      <c r="E97" s="377"/>
      <c r="F97" s="543"/>
      <c r="G97" s="7"/>
      <c r="H97" s="7"/>
      <c r="I97" s="7"/>
      <c r="J97" s="7"/>
      <c r="K97" s="7"/>
      <c r="L97" s="7"/>
      <c r="M97" s="7"/>
      <c r="N97" s="7"/>
      <c r="O97" s="7"/>
      <c r="P97" s="7"/>
      <c r="Q97" s="7"/>
      <c r="R97" s="7"/>
      <c r="S97" s="7"/>
      <c r="T97" s="7"/>
      <c r="U97" s="7"/>
      <c r="V97" s="7"/>
      <c r="W97" s="378"/>
      <c r="X97" s="481"/>
      <c r="Y97" s="7"/>
      <c r="Z97" s="7"/>
      <c r="AA97" s="378"/>
      <c r="AB97" s="481"/>
      <c r="AC97" s="7"/>
      <c r="AD97" s="7"/>
      <c r="AE97" s="7"/>
      <c r="AF97" s="378"/>
      <c r="AG97" s="217"/>
      <c r="AH97" s="377"/>
      <c r="AI97" s="504"/>
      <c r="BI97" s="378"/>
      <c r="BJ97" s="199"/>
      <c r="BK97" s="396"/>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407"/>
      <c r="CM97" s="1"/>
      <c r="CN97" s="1"/>
      <c r="CO97" s="1"/>
      <c r="CP97" s="1"/>
    </row>
    <row r="98" ht="8.25" customHeight="1">
      <c r="A98" s="1"/>
      <c r="B98" s="1"/>
      <c r="C98" s="1"/>
      <c r="D98" s="1"/>
      <c r="E98" s="377"/>
      <c r="W98" s="378"/>
      <c r="AA98" s="378"/>
      <c r="AF98" s="378"/>
      <c r="AG98" s="217"/>
      <c r="AH98" s="4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378"/>
      <c r="BJ98" s="199"/>
      <c r="BK98" s="396"/>
      <c r="BL98" s="539"/>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407"/>
      <c r="CM98" s="1"/>
      <c r="CN98" s="1"/>
      <c r="CO98" s="1"/>
      <c r="CP98" s="1"/>
    </row>
    <row r="99" ht="8.25" customHeight="1">
      <c r="A99" s="1"/>
      <c r="B99" s="1"/>
      <c r="C99" s="1"/>
      <c r="D99" s="1"/>
      <c r="E99" s="377"/>
      <c r="F99" s="543"/>
      <c r="G99" s="7"/>
      <c r="H99" s="7"/>
      <c r="I99" s="7"/>
      <c r="J99" s="7"/>
      <c r="K99" s="7"/>
      <c r="L99" s="7"/>
      <c r="M99" s="7"/>
      <c r="N99" s="7"/>
      <c r="O99" s="7"/>
      <c r="P99" s="7"/>
      <c r="Q99" s="7"/>
      <c r="R99" s="7"/>
      <c r="S99" s="7"/>
      <c r="T99" s="7"/>
      <c r="U99" s="7"/>
      <c r="V99" s="7"/>
      <c r="W99" s="378"/>
      <c r="X99" s="481"/>
      <c r="Y99" s="7"/>
      <c r="Z99" s="7"/>
      <c r="AA99" s="378"/>
      <c r="AB99" s="481"/>
      <c r="AC99" s="7"/>
      <c r="AD99" s="7"/>
      <c r="AE99" s="7"/>
      <c r="AF99" s="378"/>
      <c r="AG99" s="217"/>
      <c r="AH99" s="377"/>
      <c r="AI99" s="504"/>
      <c r="BI99" s="378"/>
      <c r="BJ99" s="199"/>
      <c r="BK99" s="396"/>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407"/>
      <c r="CM99" s="1"/>
      <c r="CN99" s="1"/>
      <c r="CO99" s="1"/>
      <c r="CP99" s="1"/>
    </row>
    <row r="100" ht="8.25" customHeight="1">
      <c r="A100" s="1"/>
      <c r="B100" s="1"/>
      <c r="C100" s="1"/>
      <c r="D100" s="1"/>
      <c r="E100" s="377"/>
      <c r="W100" s="378"/>
      <c r="AA100" s="378"/>
      <c r="AF100" s="378"/>
      <c r="AG100" s="217"/>
      <c r="AH100" s="4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378"/>
      <c r="BJ100" s="199"/>
      <c r="BK100" s="396"/>
      <c r="BL100" s="539"/>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407"/>
      <c r="CM100" s="1"/>
      <c r="CN100" s="1"/>
      <c r="CO100" s="1"/>
      <c r="CP100" s="1"/>
    </row>
    <row r="101" ht="8.25" customHeight="1">
      <c r="A101" s="1"/>
      <c r="B101" s="1"/>
      <c r="C101" s="1"/>
      <c r="D101" s="1"/>
      <c r="E101" s="377"/>
      <c r="F101" s="543"/>
      <c r="G101" s="7"/>
      <c r="H101" s="7"/>
      <c r="I101" s="7"/>
      <c r="J101" s="7"/>
      <c r="K101" s="7"/>
      <c r="L101" s="7"/>
      <c r="M101" s="7"/>
      <c r="N101" s="7"/>
      <c r="O101" s="7"/>
      <c r="P101" s="7"/>
      <c r="Q101" s="7"/>
      <c r="R101" s="7"/>
      <c r="S101" s="7"/>
      <c r="T101" s="7"/>
      <c r="U101" s="7"/>
      <c r="V101" s="7"/>
      <c r="W101" s="378"/>
      <c r="X101" s="481"/>
      <c r="Y101" s="7"/>
      <c r="Z101" s="7"/>
      <c r="AA101" s="378"/>
      <c r="AB101" s="481"/>
      <c r="AC101" s="7"/>
      <c r="AD101" s="7"/>
      <c r="AE101" s="7"/>
      <c r="AF101" s="378"/>
      <c r="AG101" s="217"/>
      <c r="AH101" s="377"/>
      <c r="AI101" s="504"/>
      <c r="BI101" s="378"/>
      <c r="BJ101" s="199"/>
      <c r="BK101" s="396"/>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407"/>
      <c r="CM101" s="1"/>
      <c r="CN101" s="1"/>
      <c r="CO101" s="1"/>
      <c r="CP101" s="1"/>
    </row>
    <row r="102" ht="8.25" customHeight="1">
      <c r="A102" s="1"/>
      <c r="B102" s="1"/>
      <c r="C102" s="1"/>
      <c r="D102" s="1"/>
      <c r="E102" s="377"/>
      <c r="W102" s="378"/>
      <c r="AA102" s="378"/>
      <c r="AF102" s="378"/>
      <c r="AG102" s="217"/>
      <c r="AH102" s="4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378"/>
      <c r="BJ102" s="199"/>
      <c r="BK102" s="396"/>
      <c r="BL102" s="539"/>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407"/>
      <c r="CM102" s="1"/>
      <c r="CN102" s="1"/>
      <c r="CO102" s="1"/>
      <c r="CP102" s="1"/>
    </row>
    <row r="103" ht="8.25" customHeight="1">
      <c r="A103" s="1"/>
      <c r="B103" s="1"/>
      <c r="C103" s="1"/>
      <c r="D103" s="1"/>
      <c r="E103" s="377"/>
      <c r="F103" s="543"/>
      <c r="G103" s="7"/>
      <c r="H103" s="7"/>
      <c r="I103" s="7"/>
      <c r="J103" s="7"/>
      <c r="K103" s="7"/>
      <c r="L103" s="7"/>
      <c r="M103" s="7"/>
      <c r="N103" s="7"/>
      <c r="O103" s="7"/>
      <c r="P103" s="7"/>
      <c r="Q103" s="7"/>
      <c r="R103" s="7"/>
      <c r="S103" s="7"/>
      <c r="T103" s="7"/>
      <c r="U103" s="7"/>
      <c r="V103" s="7"/>
      <c r="W103" s="378"/>
      <c r="X103" s="481"/>
      <c r="Y103" s="7"/>
      <c r="Z103" s="7"/>
      <c r="AA103" s="378"/>
      <c r="AB103" s="481"/>
      <c r="AC103" s="7"/>
      <c r="AD103" s="7"/>
      <c r="AE103" s="7"/>
      <c r="AF103" s="378"/>
      <c r="AG103" s="217"/>
      <c r="AH103" s="377"/>
      <c r="AI103" s="504"/>
      <c r="BI103" s="378"/>
      <c r="BJ103" s="199"/>
      <c r="BK103" s="396"/>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407"/>
      <c r="CM103" s="1"/>
      <c r="CN103" s="1"/>
      <c r="CO103" s="1"/>
      <c r="CP103" s="1"/>
    </row>
    <row r="104" ht="8.25" customHeight="1">
      <c r="A104" s="1"/>
      <c r="B104" s="1"/>
      <c r="C104" s="1"/>
      <c r="D104" s="1"/>
      <c r="E104" s="377"/>
      <c r="W104" s="378"/>
      <c r="AA104" s="378"/>
      <c r="AF104" s="378"/>
      <c r="AG104" s="217"/>
      <c r="AH104" s="4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378"/>
      <c r="BJ104" s="199"/>
      <c r="BK104" s="396"/>
      <c r="BL104" s="531"/>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407"/>
      <c r="CM104" s="1"/>
      <c r="CN104" s="1"/>
      <c r="CO104" s="1"/>
      <c r="CP104" s="1"/>
    </row>
    <row r="105" ht="8.25" customHeight="1">
      <c r="A105" s="1"/>
      <c r="B105" s="1"/>
      <c r="C105" s="1"/>
      <c r="D105" s="1"/>
      <c r="E105" s="377"/>
      <c r="F105" s="543"/>
      <c r="G105" s="7"/>
      <c r="H105" s="7"/>
      <c r="I105" s="7"/>
      <c r="J105" s="7"/>
      <c r="K105" s="7"/>
      <c r="L105" s="7"/>
      <c r="M105" s="7"/>
      <c r="N105" s="7"/>
      <c r="O105" s="7"/>
      <c r="P105" s="7"/>
      <c r="Q105" s="7"/>
      <c r="R105" s="7"/>
      <c r="S105" s="7"/>
      <c r="T105" s="7"/>
      <c r="U105" s="7"/>
      <c r="V105" s="7"/>
      <c r="W105" s="378"/>
      <c r="X105" s="481"/>
      <c r="Y105" s="7"/>
      <c r="Z105" s="7"/>
      <c r="AA105" s="378"/>
      <c r="AB105" s="481"/>
      <c r="AC105" s="7"/>
      <c r="AD105" s="7"/>
      <c r="AE105" s="7"/>
      <c r="AF105" s="378"/>
      <c r="AG105" s="217"/>
      <c r="AH105" s="377"/>
      <c r="AI105" s="504"/>
      <c r="BI105" s="378"/>
      <c r="BJ105" s="199"/>
      <c r="BK105" s="396"/>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407"/>
      <c r="CM105" s="1"/>
      <c r="CN105" s="1"/>
      <c r="CO105" s="1"/>
      <c r="CP105" s="1"/>
    </row>
    <row r="106" ht="8.25" customHeight="1">
      <c r="A106" s="1"/>
      <c r="B106" s="1"/>
      <c r="C106" s="1"/>
      <c r="D106" s="1"/>
      <c r="E106" s="377"/>
      <c r="W106" s="378"/>
      <c r="AA106" s="378"/>
      <c r="AF106" s="378"/>
      <c r="AG106" s="217"/>
      <c r="AH106" s="44"/>
      <c r="BI106" s="378"/>
      <c r="BJ106" s="199"/>
      <c r="BK106" s="327"/>
      <c r="BL106" s="328"/>
      <c r="BM106" s="328"/>
      <c r="BN106" s="328"/>
      <c r="BO106" s="328"/>
      <c r="BP106" s="328"/>
      <c r="BQ106" s="328"/>
      <c r="BR106" s="328"/>
      <c r="BS106" s="328"/>
      <c r="BT106" s="328"/>
      <c r="BU106" s="328"/>
      <c r="BV106" s="328"/>
      <c r="BW106" s="328"/>
      <c r="BX106" s="328"/>
      <c r="BY106" s="328"/>
      <c r="BZ106" s="328"/>
      <c r="CA106" s="328"/>
      <c r="CB106" s="328"/>
      <c r="CC106" s="328"/>
      <c r="CD106" s="328"/>
      <c r="CE106" s="328"/>
      <c r="CF106" s="328"/>
      <c r="CG106" s="328"/>
      <c r="CH106" s="328"/>
      <c r="CI106" s="328"/>
      <c r="CJ106" s="328"/>
      <c r="CK106" s="328"/>
      <c r="CL106" s="329"/>
      <c r="CM106" s="1"/>
      <c r="CN106" s="1"/>
      <c r="CO106" s="1"/>
      <c r="CP106" s="1"/>
    </row>
    <row r="107" ht="8.25" customHeight="1">
      <c r="A107" s="1"/>
      <c r="B107" s="1"/>
      <c r="C107" s="1"/>
      <c r="D107" s="1"/>
      <c r="E107" s="377"/>
      <c r="F107" s="543"/>
      <c r="G107" s="7"/>
      <c r="H107" s="7"/>
      <c r="I107" s="7"/>
      <c r="J107" s="7"/>
      <c r="K107" s="7"/>
      <c r="L107" s="7"/>
      <c r="M107" s="7"/>
      <c r="N107" s="7"/>
      <c r="O107" s="7"/>
      <c r="P107" s="7"/>
      <c r="Q107" s="7"/>
      <c r="R107" s="7"/>
      <c r="S107" s="7"/>
      <c r="T107" s="7"/>
      <c r="U107" s="7"/>
      <c r="V107" s="7"/>
      <c r="W107" s="378"/>
      <c r="X107" s="481"/>
      <c r="Y107" s="7"/>
      <c r="Z107" s="7"/>
      <c r="AA107" s="378"/>
      <c r="AB107" s="481"/>
      <c r="AC107" s="7"/>
      <c r="AD107" s="7"/>
      <c r="AE107" s="7"/>
      <c r="AF107" s="378"/>
      <c r="AG107" s="217"/>
      <c r="AH107" s="377"/>
      <c r="AI107" s="504"/>
      <c r="AU107" s="504"/>
      <c r="AV107" s="504"/>
      <c r="AY107" s="489"/>
      <c r="AZ107" s="504"/>
      <c r="BD107" s="504"/>
      <c r="BE107" s="537"/>
      <c r="BF107" s="7"/>
      <c r="BG107" s="7"/>
      <c r="BH107" s="32"/>
      <c r="BI107" s="378"/>
      <c r="BJ107" s="199"/>
      <c r="BK107" s="544"/>
      <c r="BL107" s="545" t="s">
        <v>234</v>
      </c>
      <c r="BM107" s="7"/>
      <c r="BN107" s="7"/>
      <c r="BO107" s="7"/>
      <c r="BP107" s="7"/>
      <c r="BQ107" s="7"/>
      <c r="BR107" s="7"/>
      <c r="BS107" s="7"/>
      <c r="BT107" s="7"/>
      <c r="BU107" s="546" t="s">
        <v>235</v>
      </c>
      <c r="BV107" s="7"/>
      <c r="BW107" s="7"/>
      <c r="BX107" s="7"/>
      <c r="BY107" s="7"/>
      <c r="BZ107" s="7"/>
      <c r="CA107" s="7"/>
      <c r="CB107" s="7"/>
      <c r="CC107" s="32"/>
      <c r="CD107" s="546" t="s">
        <v>236</v>
      </c>
      <c r="CE107" s="7"/>
      <c r="CF107" s="7"/>
      <c r="CG107" s="7"/>
      <c r="CH107" s="7"/>
      <c r="CI107" s="7"/>
      <c r="CJ107" s="7"/>
      <c r="CK107" s="7"/>
      <c r="CL107" s="32"/>
      <c r="CM107" s="1"/>
      <c r="CN107" s="1"/>
      <c r="CO107" s="1"/>
      <c r="CP107" s="1"/>
    </row>
    <row r="108" ht="8.25" customHeight="1">
      <c r="A108" s="1"/>
      <c r="B108" s="1"/>
      <c r="C108" s="1"/>
      <c r="D108" s="1"/>
      <c r="E108" s="377"/>
      <c r="W108" s="378"/>
      <c r="AA108" s="378"/>
      <c r="AF108" s="378"/>
      <c r="AG108" s="217"/>
      <c r="AH108" s="44"/>
      <c r="AI108" s="14"/>
      <c r="AJ108" s="14"/>
      <c r="AK108" s="14"/>
      <c r="AL108" s="14"/>
      <c r="AM108" s="14"/>
      <c r="AN108" s="14"/>
      <c r="AO108" s="14"/>
      <c r="AP108" s="14"/>
      <c r="AQ108" s="14"/>
      <c r="AR108" s="14"/>
      <c r="AS108" s="14"/>
      <c r="AT108" s="14"/>
      <c r="AV108" s="14"/>
      <c r="AW108" s="14"/>
      <c r="AX108" s="14"/>
      <c r="AY108" s="489"/>
      <c r="AZ108" s="14"/>
      <c r="BA108" s="14"/>
      <c r="BB108" s="14"/>
      <c r="BC108" s="14"/>
      <c r="BE108" s="61"/>
      <c r="BF108" s="14"/>
      <c r="BG108" s="14"/>
      <c r="BH108" s="62"/>
      <c r="BI108" s="378"/>
      <c r="BJ108" s="54"/>
      <c r="BK108" s="547"/>
      <c r="BU108" s="44"/>
      <c r="CC108" s="45"/>
      <c r="CD108" s="44"/>
      <c r="CL108" s="45"/>
      <c r="CM108" s="1"/>
      <c r="CN108" s="1"/>
      <c r="CO108" s="1"/>
      <c r="CP108" s="1"/>
    </row>
    <row r="109" ht="8.25" customHeight="1">
      <c r="A109" s="1"/>
      <c r="B109" s="1"/>
      <c r="C109" s="1"/>
      <c r="D109" s="1"/>
      <c r="E109" s="377"/>
      <c r="F109" s="543"/>
      <c r="G109" s="7"/>
      <c r="H109" s="7"/>
      <c r="I109" s="7"/>
      <c r="J109" s="7"/>
      <c r="K109" s="7"/>
      <c r="L109" s="7"/>
      <c r="M109" s="7"/>
      <c r="N109" s="7"/>
      <c r="O109" s="7"/>
      <c r="P109" s="7"/>
      <c r="Q109" s="7"/>
      <c r="R109" s="7"/>
      <c r="S109" s="7"/>
      <c r="T109" s="7"/>
      <c r="U109" s="7"/>
      <c r="V109" s="7"/>
      <c r="W109" s="378"/>
      <c r="X109" s="481"/>
      <c r="Y109" s="7"/>
      <c r="Z109" s="7"/>
      <c r="AA109" s="378"/>
      <c r="AB109" s="481"/>
      <c r="AC109" s="7"/>
      <c r="AD109" s="7"/>
      <c r="AE109" s="7"/>
      <c r="AF109" s="378"/>
      <c r="AG109" s="217"/>
      <c r="AH109" s="377"/>
      <c r="AI109" s="504"/>
      <c r="BI109" s="378"/>
      <c r="BJ109" s="54"/>
      <c r="BK109" s="548"/>
      <c r="BT109" s="45"/>
      <c r="BU109" s="549"/>
      <c r="CC109" s="45"/>
      <c r="CD109" s="549"/>
      <c r="CL109" s="45"/>
      <c r="CM109" s="1"/>
      <c r="CN109" s="1"/>
      <c r="CO109" s="1"/>
      <c r="CP109" s="1"/>
    </row>
    <row r="110" ht="8.25" customHeight="1">
      <c r="A110" s="1"/>
      <c r="B110" s="1"/>
      <c r="C110" s="1"/>
      <c r="D110" s="1"/>
      <c r="E110" s="377"/>
      <c r="W110" s="378"/>
      <c r="AA110" s="378"/>
      <c r="AF110" s="378"/>
      <c r="AG110" s="217"/>
      <c r="AH110" s="4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378"/>
      <c r="BJ110" s="54"/>
      <c r="BK110" s="44"/>
      <c r="BT110" s="45"/>
      <c r="CC110" s="45"/>
      <c r="CL110" s="45"/>
      <c r="CM110" s="1"/>
      <c r="CN110" s="1"/>
      <c r="CO110" s="1"/>
      <c r="CP110" s="1"/>
    </row>
    <row r="111" ht="8.25" customHeight="1">
      <c r="A111" s="1"/>
      <c r="B111" s="1"/>
      <c r="C111" s="1"/>
      <c r="D111" s="1"/>
      <c r="E111" s="377"/>
      <c r="F111" s="543"/>
      <c r="G111" s="7"/>
      <c r="H111" s="7"/>
      <c r="I111" s="7"/>
      <c r="J111" s="7"/>
      <c r="K111" s="7"/>
      <c r="L111" s="7"/>
      <c r="M111" s="7"/>
      <c r="N111" s="7"/>
      <c r="O111" s="7"/>
      <c r="P111" s="7"/>
      <c r="Q111" s="7"/>
      <c r="R111" s="7"/>
      <c r="S111" s="7"/>
      <c r="T111" s="7"/>
      <c r="U111" s="7"/>
      <c r="V111" s="7"/>
      <c r="W111" s="378"/>
      <c r="X111" s="481"/>
      <c r="Y111" s="7"/>
      <c r="Z111" s="7"/>
      <c r="AA111" s="378"/>
      <c r="AB111" s="481"/>
      <c r="AC111" s="7"/>
      <c r="AD111" s="7"/>
      <c r="AE111" s="7"/>
      <c r="AF111" s="378"/>
      <c r="AG111" s="217"/>
      <c r="AH111" s="377"/>
      <c r="AI111" s="504"/>
      <c r="BI111" s="378"/>
      <c r="BJ111" s="54"/>
      <c r="BK111" s="44"/>
      <c r="BT111" s="45"/>
      <c r="CC111" s="45"/>
      <c r="CL111" s="45"/>
      <c r="CM111" s="1"/>
      <c r="CN111" s="1"/>
      <c r="CO111" s="1"/>
      <c r="CP111" s="1"/>
    </row>
    <row r="112" ht="8.25" customHeight="1">
      <c r="A112" s="1"/>
      <c r="B112" s="1"/>
      <c r="C112" s="1"/>
      <c r="D112" s="1"/>
      <c r="E112" s="377"/>
      <c r="W112" s="378"/>
      <c r="AA112" s="378"/>
      <c r="AF112" s="378"/>
      <c r="AG112" s="217"/>
      <c r="AH112" s="4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378"/>
      <c r="BJ112" s="54"/>
      <c r="BK112" s="44"/>
      <c r="BT112" s="45"/>
      <c r="CC112" s="45"/>
      <c r="CL112" s="45"/>
      <c r="CM112" s="1"/>
      <c r="CN112" s="1"/>
      <c r="CO112" s="1"/>
      <c r="CP112" s="1"/>
    </row>
    <row r="113" ht="8.25" customHeight="1">
      <c r="A113" s="1"/>
      <c r="B113" s="1"/>
      <c r="C113" s="1"/>
      <c r="D113" s="1"/>
      <c r="E113" s="377"/>
      <c r="F113" s="543"/>
      <c r="G113" s="7"/>
      <c r="H113" s="7"/>
      <c r="I113" s="7"/>
      <c r="J113" s="7"/>
      <c r="K113" s="7"/>
      <c r="L113" s="7"/>
      <c r="M113" s="7"/>
      <c r="N113" s="7"/>
      <c r="O113" s="7"/>
      <c r="P113" s="7"/>
      <c r="Q113" s="7"/>
      <c r="R113" s="7"/>
      <c r="S113" s="7"/>
      <c r="T113" s="7"/>
      <c r="U113" s="7"/>
      <c r="V113" s="7"/>
      <c r="W113" s="378"/>
      <c r="X113" s="481"/>
      <c r="Y113" s="7"/>
      <c r="Z113" s="7"/>
      <c r="AA113" s="378"/>
      <c r="AB113" s="481"/>
      <c r="AC113" s="7"/>
      <c r="AD113" s="7"/>
      <c r="AE113" s="7"/>
      <c r="AF113" s="378"/>
      <c r="AG113" s="217"/>
      <c r="AH113" s="377"/>
      <c r="AI113" s="504"/>
      <c r="BI113" s="378"/>
      <c r="BJ113" s="54"/>
      <c r="BK113" s="61"/>
      <c r="BL113" s="14"/>
      <c r="BM113" s="14"/>
      <c r="BN113" s="14"/>
      <c r="BO113" s="14"/>
      <c r="BP113" s="14"/>
      <c r="BQ113" s="14"/>
      <c r="BR113" s="14"/>
      <c r="BS113" s="14"/>
      <c r="BT113" s="62"/>
      <c r="BU113" s="14"/>
      <c r="BV113" s="14"/>
      <c r="BW113" s="14"/>
      <c r="BX113" s="14"/>
      <c r="BY113" s="14"/>
      <c r="BZ113" s="14"/>
      <c r="CA113" s="14"/>
      <c r="CB113" s="14"/>
      <c r="CC113" s="62"/>
      <c r="CD113" s="14"/>
      <c r="CE113" s="14"/>
      <c r="CF113" s="14"/>
      <c r="CG113" s="14"/>
      <c r="CH113" s="14"/>
      <c r="CI113" s="14"/>
      <c r="CJ113" s="14"/>
      <c r="CK113" s="14"/>
      <c r="CL113" s="62"/>
      <c r="CM113" s="1"/>
      <c r="CN113" s="1"/>
      <c r="CO113" s="1"/>
      <c r="CP113" s="1"/>
    </row>
    <row r="114" ht="8.25" customHeight="1">
      <c r="A114" s="1"/>
      <c r="B114" s="1"/>
      <c r="C114" s="1"/>
      <c r="D114" s="1"/>
      <c r="E114" s="377"/>
      <c r="W114" s="378"/>
      <c r="AA114" s="378"/>
      <c r="AF114" s="378"/>
      <c r="AG114" s="217"/>
      <c r="AH114" s="4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378"/>
      <c r="BJ114" s="54"/>
      <c r="BK114" s="550" t="s">
        <v>61</v>
      </c>
      <c r="BL114" s="7"/>
      <c r="BM114" s="7"/>
      <c r="BN114" s="7"/>
      <c r="BO114" s="7"/>
      <c r="BP114" s="7"/>
      <c r="BQ114" s="7"/>
      <c r="BR114" s="7"/>
      <c r="BS114" s="7"/>
      <c r="BT114" s="32"/>
      <c r="BU114" s="551" t="s">
        <v>61</v>
      </c>
      <c r="BV114" s="7"/>
      <c r="BW114" s="7"/>
      <c r="BX114" s="7"/>
      <c r="BY114" s="7"/>
      <c r="BZ114" s="7"/>
      <c r="CA114" s="7"/>
      <c r="CB114" s="7"/>
      <c r="CC114" s="32"/>
      <c r="CD114" s="551" t="s">
        <v>61</v>
      </c>
      <c r="CE114" s="7"/>
      <c r="CF114" s="7"/>
      <c r="CG114" s="7"/>
      <c r="CH114" s="7"/>
      <c r="CI114" s="7"/>
      <c r="CJ114" s="7"/>
      <c r="CK114" s="7"/>
      <c r="CL114" s="32"/>
      <c r="CM114" s="1"/>
      <c r="CN114" s="1"/>
      <c r="CO114" s="1"/>
      <c r="CP114" s="1"/>
    </row>
    <row r="115" ht="8.25" customHeight="1">
      <c r="A115" s="1"/>
      <c r="B115" s="1"/>
      <c r="C115" s="1"/>
      <c r="D115" s="1"/>
      <c r="E115" s="377"/>
      <c r="F115" s="543"/>
      <c r="G115" s="7"/>
      <c r="H115" s="7"/>
      <c r="I115" s="7"/>
      <c r="J115" s="7"/>
      <c r="K115" s="7"/>
      <c r="L115" s="7"/>
      <c r="M115" s="7"/>
      <c r="N115" s="7"/>
      <c r="O115" s="7"/>
      <c r="P115" s="7"/>
      <c r="Q115" s="7"/>
      <c r="R115" s="7"/>
      <c r="S115" s="7"/>
      <c r="T115" s="7"/>
      <c r="U115" s="7"/>
      <c r="V115" s="7"/>
      <c r="W115" s="378"/>
      <c r="X115" s="481"/>
      <c r="Y115" s="7"/>
      <c r="Z115" s="7"/>
      <c r="AA115" s="378"/>
      <c r="AB115" s="481"/>
      <c r="AC115" s="7"/>
      <c r="AD115" s="7"/>
      <c r="AE115" s="7"/>
      <c r="AF115" s="378"/>
      <c r="AG115" s="217"/>
      <c r="AH115" s="377"/>
      <c r="AI115" s="504"/>
      <c r="BI115" s="378"/>
      <c r="BJ115" s="54"/>
      <c r="BK115" s="44"/>
      <c r="BT115" s="45"/>
      <c r="CC115" s="45"/>
      <c r="CL115" s="45"/>
      <c r="CM115" s="1"/>
      <c r="CN115" s="1"/>
      <c r="CO115" s="1"/>
      <c r="CP115" s="1"/>
    </row>
    <row r="116" ht="8.25" customHeight="1">
      <c r="A116" s="1"/>
      <c r="B116" s="1"/>
      <c r="C116" s="1"/>
      <c r="D116" s="1"/>
      <c r="E116" s="377"/>
      <c r="W116" s="378"/>
      <c r="AA116" s="378"/>
      <c r="AF116" s="378"/>
      <c r="AG116" s="217"/>
      <c r="AH116" s="4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378"/>
      <c r="BJ116" s="54"/>
      <c r="BK116" s="44"/>
      <c r="BT116" s="45"/>
      <c r="CC116" s="45"/>
      <c r="CL116" s="45"/>
      <c r="CM116" s="1"/>
      <c r="CN116" s="1"/>
      <c r="CO116" s="1"/>
      <c r="CP116" s="1"/>
    </row>
    <row r="117" ht="8.25" customHeight="1">
      <c r="A117" s="1"/>
      <c r="B117" s="1"/>
      <c r="C117" s="1"/>
      <c r="D117" s="1"/>
      <c r="E117" s="377"/>
      <c r="F117" s="543"/>
      <c r="G117" s="7"/>
      <c r="H117" s="7"/>
      <c r="I117" s="7"/>
      <c r="J117" s="7"/>
      <c r="K117" s="7"/>
      <c r="L117" s="7"/>
      <c r="M117" s="7"/>
      <c r="N117" s="7"/>
      <c r="O117" s="7"/>
      <c r="P117" s="7"/>
      <c r="Q117" s="7"/>
      <c r="R117" s="7"/>
      <c r="S117" s="7"/>
      <c r="T117" s="7"/>
      <c r="U117" s="7"/>
      <c r="V117" s="7"/>
      <c r="W117" s="378"/>
      <c r="X117" s="481"/>
      <c r="Y117" s="7"/>
      <c r="Z117" s="7"/>
      <c r="AA117" s="378"/>
      <c r="AB117" s="481"/>
      <c r="AC117" s="7"/>
      <c r="AD117" s="7"/>
      <c r="AE117" s="7"/>
      <c r="AF117" s="378"/>
      <c r="AG117" s="217"/>
      <c r="AH117" s="377"/>
      <c r="AI117" s="504"/>
      <c r="BI117" s="378"/>
      <c r="BJ117" s="54"/>
      <c r="BK117" s="44"/>
      <c r="BT117" s="45"/>
      <c r="CC117" s="45"/>
      <c r="CL117" s="45"/>
      <c r="CM117" s="1"/>
      <c r="CN117" s="1"/>
      <c r="CO117" s="1"/>
      <c r="CP117" s="1"/>
    </row>
    <row r="118" ht="8.25" customHeight="1">
      <c r="A118" s="1"/>
      <c r="B118" s="1"/>
      <c r="C118" s="1"/>
      <c r="D118" s="1"/>
      <c r="E118" s="377"/>
      <c r="W118" s="378"/>
      <c r="AA118" s="378"/>
      <c r="AF118" s="378"/>
      <c r="AG118" s="217"/>
      <c r="AH118" s="44"/>
      <c r="BI118" s="378"/>
      <c r="BJ118" s="54"/>
      <c r="BK118" s="61"/>
      <c r="BL118" s="14"/>
      <c r="BM118" s="14"/>
      <c r="BN118" s="14"/>
      <c r="BO118" s="14"/>
      <c r="BP118" s="14"/>
      <c r="BQ118" s="14"/>
      <c r="BR118" s="14"/>
      <c r="BS118" s="14"/>
      <c r="BT118" s="62"/>
      <c r="BU118" s="14"/>
      <c r="BV118" s="14"/>
      <c r="BW118" s="14"/>
      <c r="BX118" s="14"/>
      <c r="BY118" s="14"/>
      <c r="BZ118" s="14"/>
      <c r="CA118" s="14"/>
      <c r="CB118" s="14"/>
      <c r="CC118" s="62"/>
      <c r="CD118" s="14"/>
      <c r="CE118" s="14"/>
      <c r="CF118" s="14"/>
      <c r="CG118" s="14"/>
      <c r="CH118" s="14"/>
      <c r="CI118" s="14"/>
      <c r="CJ118" s="14"/>
      <c r="CK118" s="14"/>
      <c r="CL118" s="62"/>
      <c r="CM118" s="1"/>
      <c r="CN118" s="1"/>
      <c r="CO118" s="1"/>
      <c r="CP118" s="1"/>
    </row>
    <row r="119" ht="8.25" customHeight="1">
      <c r="A119" s="1"/>
      <c r="B119" s="1"/>
      <c r="C119" s="1"/>
      <c r="D119" s="1"/>
      <c r="E119" s="377"/>
      <c r="F119" s="543"/>
      <c r="G119" s="7"/>
      <c r="H119" s="7"/>
      <c r="I119" s="7"/>
      <c r="J119" s="7"/>
      <c r="K119" s="7"/>
      <c r="L119" s="7"/>
      <c r="M119" s="7"/>
      <c r="N119" s="7"/>
      <c r="O119" s="7"/>
      <c r="P119" s="7"/>
      <c r="Q119" s="7"/>
      <c r="R119" s="7"/>
      <c r="S119" s="7"/>
      <c r="T119" s="7"/>
      <c r="U119" s="7"/>
      <c r="V119" s="7"/>
      <c r="W119" s="378"/>
      <c r="X119" s="481"/>
      <c r="Y119" s="7"/>
      <c r="Z119" s="7"/>
      <c r="AA119" s="378"/>
      <c r="AB119" s="481"/>
      <c r="AC119" s="7"/>
      <c r="AD119" s="7"/>
      <c r="AE119" s="7"/>
      <c r="AF119" s="378"/>
      <c r="AG119" s="217"/>
      <c r="AH119" s="327"/>
      <c r="AI119" s="327"/>
      <c r="AJ119" s="327"/>
      <c r="AK119" s="327"/>
      <c r="AL119" s="327"/>
      <c r="AM119" s="327"/>
      <c r="AN119" s="327"/>
      <c r="AO119" s="327"/>
      <c r="AP119" s="327"/>
      <c r="AQ119" s="327"/>
      <c r="AR119" s="327"/>
      <c r="AS119" s="327"/>
      <c r="AT119" s="327"/>
      <c r="AU119" s="327"/>
      <c r="AV119" s="327"/>
      <c r="AW119" s="327"/>
      <c r="AX119" s="327"/>
      <c r="AY119" s="327"/>
      <c r="AZ119" s="327"/>
      <c r="BA119" s="327"/>
      <c r="BB119" s="327"/>
      <c r="BC119" s="327"/>
      <c r="BD119" s="327"/>
      <c r="BE119" s="327"/>
      <c r="BF119" s="327"/>
      <c r="BG119" s="327"/>
      <c r="BH119" s="327"/>
      <c r="BI119" s="327"/>
      <c r="BJ119" s="199"/>
      <c r="BK119" s="338"/>
      <c r="BL119" s="249"/>
      <c r="BM119" s="249"/>
      <c r="BN119" s="339"/>
      <c r="BO119" s="340"/>
      <c r="BP119" s="340"/>
      <c r="BQ119" s="340"/>
      <c r="BR119" s="340"/>
      <c r="BS119" s="340"/>
      <c r="BT119" s="340"/>
      <c r="BU119" s="340"/>
      <c r="BV119" s="340"/>
      <c r="BW119" s="340"/>
      <c r="BX119" s="340"/>
      <c r="BY119" s="340"/>
      <c r="BZ119" s="340"/>
      <c r="CA119" s="340"/>
      <c r="CB119" s="340"/>
      <c r="CC119" s="339"/>
      <c r="CD119" s="249"/>
      <c r="CE119" s="249"/>
      <c r="CF119" s="249"/>
      <c r="CG119" s="249"/>
      <c r="CH119" s="249"/>
      <c r="CI119" s="249"/>
      <c r="CJ119" s="249"/>
      <c r="CK119" s="249"/>
      <c r="CL119" s="341"/>
      <c r="CM119" s="1"/>
      <c r="CN119" s="1"/>
      <c r="CO119" s="1"/>
      <c r="CP119" s="1"/>
    </row>
    <row r="120" ht="8.25" customHeight="1">
      <c r="A120" s="1"/>
      <c r="B120" s="1"/>
      <c r="C120" s="1"/>
      <c r="D120" s="1"/>
      <c r="E120" s="377"/>
      <c r="W120" s="378"/>
      <c r="AA120" s="378"/>
      <c r="AF120" s="378"/>
      <c r="AG120" s="217"/>
      <c r="AH120" s="159"/>
      <c r="AI120" s="342" t="s">
        <v>237</v>
      </c>
      <c r="AZ120" s="60"/>
      <c r="BA120" s="60"/>
      <c r="BB120" s="60"/>
      <c r="BC120" s="60"/>
      <c r="BD120" s="60"/>
      <c r="BE120" s="60"/>
      <c r="BF120" s="60"/>
      <c r="BG120" s="60"/>
      <c r="BH120" s="60"/>
      <c r="BI120" s="60"/>
      <c r="BJ120" s="199"/>
      <c r="BK120" s="508"/>
      <c r="BL120" s="395" t="s">
        <v>238</v>
      </c>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32"/>
      <c r="CM120" s="1"/>
      <c r="CN120" s="1"/>
      <c r="CO120" s="1"/>
      <c r="CP120" s="1"/>
    </row>
    <row r="121" ht="8.25" customHeight="1">
      <c r="A121" s="1"/>
      <c r="B121" s="1"/>
      <c r="C121" s="1"/>
      <c r="D121" s="1"/>
      <c r="E121" s="377"/>
      <c r="F121" s="543"/>
      <c r="G121" s="7"/>
      <c r="H121" s="7"/>
      <c r="I121" s="7"/>
      <c r="J121" s="7"/>
      <c r="K121" s="7"/>
      <c r="L121" s="7"/>
      <c r="M121" s="7"/>
      <c r="N121" s="7"/>
      <c r="O121" s="7"/>
      <c r="P121" s="7"/>
      <c r="Q121" s="7"/>
      <c r="R121" s="7"/>
      <c r="S121" s="7"/>
      <c r="T121" s="7"/>
      <c r="U121" s="7"/>
      <c r="V121" s="7"/>
      <c r="W121" s="378"/>
      <c r="X121" s="481"/>
      <c r="Y121" s="7"/>
      <c r="Z121" s="7"/>
      <c r="AA121" s="378"/>
      <c r="AB121" s="481"/>
      <c r="AC121" s="7"/>
      <c r="AD121" s="7"/>
      <c r="AE121" s="7"/>
      <c r="AF121" s="378"/>
      <c r="AG121" s="217"/>
      <c r="AH121" s="159"/>
      <c r="AZ121" s="60"/>
      <c r="BA121" s="345"/>
      <c r="BD121" s="60"/>
      <c r="BE121" s="345"/>
      <c r="BI121" s="60"/>
      <c r="BJ121" s="199"/>
      <c r="BK121" s="396"/>
      <c r="CL121" s="45"/>
      <c r="CM121" s="1"/>
      <c r="CN121" s="1"/>
      <c r="CO121" s="1"/>
      <c r="CP121" s="1"/>
    </row>
    <row r="122" ht="8.25" customHeight="1">
      <c r="A122" s="1"/>
      <c r="B122" s="1"/>
      <c r="C122" s="1"/>
      <c r="D122" s="1"/>
      <c r="E122" s="377"/>
      <c r="W122" s="378"/>
      <c r="AA122" s="378"/>
      <c r="AF122" s="378"/>
      <c r="AG122" s="217"/>
      <c r="AH122" s="159"/>
      <c r="AZ122" s="60"/>
      <c r="BA122" s="14"/>
      <c r="BB122" s="14"/>
      <c r="BC122" s="14"/>
      <c r="BD122" s="60"/>
      <c r="BE122" s="14"/>
      <c r="BF122" s="14"/>
      <c r="BG122" s="14"/>
      <c r="BH122" s="14"/>
      <c r="BI122" s="60"/>
      <c r="BJ122" s="199"/>
      <c r="BK122" s="396"/>
      <c r="CL122" s="45"/>
      <c r="CM122" s="1"/>
      <c r="CN122" s="1"/>
      <c r="CO122" s="1"/>
      <c r="CP122" s="1"/>
    </row>
    <row r="123" ht="8.25" customHeight="1">
      <c r="A123" s="1"/>
      <c r="B123" s="1"/>
      <c r="C123" s="1"/>
      <c r="D123" s="1"/>
      <c r="E123" s="377"/>
      <c r="F123" s="543"/>
      <c r="G123" s="7"/>
      <c r="H123" s="7"/>
      <c r="I123" s="7"/>
      <c r="J123" s="7"/>
      <c r="K123" s="7"/>
      <c r="L123" s="7"/>
      <c r="M123" s="7"/>
      <c r="N123" s="7"/>
      <c r="O123" s="7"/>
      <c r="P123" s="7"/>
      <c r="Q123" s="7"/>
      <c r="R123" s="7"/>
      <c r="S123" s="7"/>
      <c r="T123" s="7"/>
      <c r="U123" s="7"/>
      <c r="V123" s="7"/>
      <c r="W123" s="378"/>
      <c r="X123" s="481"/>
      <c r="Y123" s="7"/>
      <c r="Z123" s="7"/>
      <c r="AA123" s="378"/>
      <c r="AB123" s="481"/>
      <c r="AC123" s="7"/>
      <c r="AD123" s="7"/>
      <c r="AE123" s="7"/>
      <c r="AF123" s="378"/>
      <c r="AG123" s="217"/>
      <c r="AH123" s="159"/>
      <c r="AI123" s="552"/>
      <c r="AZ123" s="60"/>
      <c r="BA123" s="190"/>
      <c r="BD123" s="60"/>
      <c r="BE123" s="190"/>
      <c r="BI123" s="60"/>
      <c r="BJ123" s="199"/>
      <c r="BK123" s="396"/>
      <c r="BL123" s="432" t="s">
        <v>239</v>
      </c>
      <c r="BQ123" s="432"/>
      <c r="CH123" s="518"/>
      <c r="CL123" s="407"/>
      <c r="CM123" s="1"/>
      <c r="CN123" s="1"/>
      <c r="CO123" s="1"/>
      <c r="CP123" s="1"/>
    </row>
    <row r="124" ht="8.25" customHeight="1">
      <c r="A124" s="1"/>
      <c r="B124" s="1"/>
      <c r="C124" s="1"/>
      <c r="D124" s="1"/>
      <c r="E124" s="377"/>
      <c r="W124" s="378"/>
      <c r="AA124" s="378"/>
      <c r="AF124" s="378"/>
      <c r="AG124" s="217"/>
      <c r="AH124" s="159"/>
      <c r="AZ124" s="60"/>
      <c r="BA124" s="14"/>
      <c r="BB124" s="14"/>
      <c r="BC124" s="14"/>
      <c r="BD124" s="60"/>
      <c r="BE124" s="14"/>
      <c r="BF124" s="14"/>
      <c r="BG124" s="14"/>
      <c r="BH124" s="14"/>
      <c r="BI124" s="60"/>
      <c r="BJ124" s="199"/>
      <c r="BK124" s="396"/>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407"/>
      <c r="CM124" s="1"/>
      <c r="CN124" s="1"/>
      <c r="CO124" s="1"/>
      <c r="CP124" s="1"/>
    </row>
    <row r="125" ht="8.25" customHeight="1">
      <c r="A125" s="1"/>
      <c r="B125" s="1"/>
      <c r="C125" s="1"/>
      <c r="D125" s="1"/>
      <c r="E125" s="377"/>
      <c r="F125" s="543"/>
      <c r="G125" s="7"/>
      <c r="H125" s="7"/>
      <c r="I125" s="7"/>
      <c r="J125" s="7"/>
      <c r="K125" s="7"/>
      <c r="L125" s="7"/>
      <c r="M125" s="7"/>
      <c r="N125" s="7"/>
      <c r="O125" s="7"/>
      <c r="P125" s="7"/>
      <c r="Q125" s="7"/>
      <c r="R125" s="7"/>
      <c r="S125" s="7"/>
      <c r="T125" s="7"/>
      <c r="U125" s="7"/>
      <c r="V125" s="7"/>
      <c r="W125" s="378"/>
      <c r="X125" s="481"/>
      <c r="Y125" s="7"/>
      <c r="Z125" s="7"/>
      <c r="AA125" s="378"/>
      <c r="AB125" s="481"/>
      <c r="AC125" s="7"/>
      <c r="AD125" s="7"/>
      <c r="AE125" s="7"/>
      <c r="AF125" s="378"/>
      <c r="AG125" s="217"/>
      <c r="AH125" s="159"/>
      <c r="AI125" s="553"/>
      <c r="AJ125" s="7"/>
      <c r="AK125" s="7"/>
      <c r="AL125" s="7"/>
      <c r="AM125" s="7"/>
      <c r="AN125" s="7"/>
      <c r="AO125" s="7"/>
      <c r="AP125" s="7"/>
      <c r="AQ125" s="7"/>
      <c r="AR125" s="7"/>
      <c r="AS125" s="7"/>
      <c r="AT125" s="7"/>
      <c r="AU125" s="7"/>
      <c r="AV125" s="7"/>
      <c r="AW125" s="7"/>
      <c r="AX125" s="7"/>
      <c r="AY125" s="7"/>
      <c r="AZ125" s="60"/>
      <c r="BA125" s="554"/>
      <c r="BB125" s="7"/>
      <c r="BC125" s="7"/>
      <c r="BD125" s="60"/>
      <c r="BE125" s="554"/>
      <c r="BF125" s="7"/>
      <c r="BG125" s="7"/>
      <c r="BH125" s="7"/>
      <c r="BI125" s="60"/>
      <c r="BJ125" s="199"/>
      <c r="BK125" s="396"/>
      <c r="BL125" s="432" t="s">
        <v>240</v>
      </c>
      <c r="BQ125" s="432"/>
      <c r="CH125" s="500"/>
      <c r="CI125" s="7"/>
      <c r="CJ125" s="7"/>
      <c r="CK125" s="7"/>
      <c r="CL125" s="407"/>
      <c r="CM125" s="1"/>
      <c r="CN125" s="1"/>
      <c r="CO125" s="1"/>
      <c r="CP125" s="1"/>
    </row>
    <row r="126" ht="8.25" customHeight="1">
      <c r="A126" s="1"/>
      <c r="B126" s="1"/>
      <c r="C126" s="1"/>
      <c r="D126" s="1"/>
      <c r="E126" s="377"/>
      <c r="W126" s="378"/>
      <c r="AA126" s="378"/>
      <c r="AF126" s="378"/>
      <c r="AG126" s="217"/>
      <c r="AH126" s="159"/>
      <c r="AZ126" s="60"/>
      <c r="BA126" s="14"/>
      <c r="BB126" s="14"/>
      <c r="BC126" s="14"/>
      <c r="BD126" s="60"/>
      <c r="BE126" s="14"/>
      <c r="BF126" s="14"/>
      <c r="BG126" s="14"/>
      <c r="BH126" s="14"/>
      <c r="BI126" s="60"/>
      <c r="BJ126" s="199"/>
      <c r="BK126" s="396"/>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407"/>
      <c r="CM126" s="1"/>
      <c r="CN126" s="1"/>
      <c r="CO126" s="1"/>
      <c r="CP126" s="1"/>
    </row>
    <row r="127" ht="8.25" customHeight="1">
      <c r="A127" s="1"/>
      <c r="B127" s="1"/>
      <c r="C127" s="1"/>
      <c r="D127" s="1"/>
      <c r="E127" s="377"/>
      <c r="F127" s="543"/>
      <c r="G127" s="7"/>
      <c r="H127" s="7"/>
      <c r="I127" s="7"/>
      <c r="J127" s="7"/>
      <c r="K127" s="7"/>
      <c r="L127" s="7"/>
      <c r="M127" s="7"/>
      <c r="N127" s="7"/>
      <c r="O127" s="7"/>
      <c r="P127" s="7"/>
      <c r="Q127" s="7"/>
      <c r="R127" s="7"/>
      <c r="S127" s="7"/>
      <c r="T127" s="7"/>
      <c r="U127" s="7"/>
      <c r="V127" s="7"/>
      <c r="W127" s="378"/>
      <c r="X127" s="481"/>
      <c r="Y127" s="7"/>
      <c r="Z127" s="7"/>
      <c r="AA127" s="378"/>
      <c r="AB127" s="481"/>
      <c r="AC127" s="7"/>
      <c r="AD127" s="7"/>
      <c r="AE127" s="7"/>
      <c r="AF127" s="378"/>
      <c r="AG127" s="217"/>
      <c r="AH127" s="159"/>
      <c r="AI127" s="351"/>
      <c r="AJ127" s="7"/>
      <c r="AK127" s="7"/>
      <c r="AL127" s="7"/>
      <c r="AM127" s="7"/>
      <c r="AN127" s="7"/>
      <c r="AO127" s="7"/>
      <c r="AP127" s="7"/>
      <c r="AQ127" s="7"/>
      <c r="AR127" s="7"/>
      <c r="AS127" s="7"/>
      <c r="AT127" s="7"/>
      <c r="AU127" s="7"/>
      <c r="AV127" s="7"/>
      <c r="AW127" s="7"/>
      <c r="AX127" s="7"/>
      <c r="AY127" s="7"/>
      <c r="AZ127" s="60"/>
      <c r="BA127" s="554"/>
      <c r="BB127" s="7"/>
      <c r="BC127" s="7"/>
      <c r="BD127" s="60"/>
      <c r="BE127" s="554"/>
      <c r="BF127" s="7"/>
      <c r="BG127" s="7"/>
      <c r="BH127" s="7"/>
      <c r="BI127" s="60"/>
      <c r="BJ127" s="199"/>
      <c r="BK127" s="396"/>
      <c r="BL127" s="432" t="s">
        <v>241</v>
      </c>
      <c r="BS127" s="432"/>
      <c r="CH127" s="500"/>
      <c r="CI127" s="7"/>
      <c r="CJ127" s="7"/>
      <c r="CK127" s="7"/>
      <c r="CL127" s="407"/>
      <c r="CM127" s="1"/>
      <c r="CN127" s="1"/>
      <c r="CO127" s="1"/>
      <c r="CP127" s="1"/>
    </row>
    <row r="128" ht="8.25" customHeight="1">
      <c r="A128" s="1"/>
      <c r="B128" s="1"/>
      <c r="C128" s="1"/>
      <c r="D128" s="1"/>
      <c r="E128" s="377"/>
      <c r="W128" s="378"/>
      <c r="AA128" s="378"/>
      <c r="AF128" s="378"/>
      <c r="AG128" s="217"/>
      <c r="AH128" s="159"/>
      <c r="AZ128" s="60"/>
      <c r="BA128" s="14"/>
      <c r="BB128" s="14"/>
      <c r="BC128" s="14"/>
      <c r="BD128" s="60"/>
      <c r="BE128" s="14"/>
      <c r="BF128" s="14"/>
      <c r="BG128" s="14"/>
      <c r="BH128" s="14"/>
      <c r="BI128" s="60"/>
      <c r="BJ128" s="199"/>
      <c r="BK128" s="396"/>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407"/>
      <c r="CM128" s="1"/>
      <c r="CN128" s="1"/>
      <c r="CO128" s="1"/>
      <c r="CP128" s="1"/>
    </row>
    <row r="129" ht="8.25" customHeight="1">
      <c r="A129" s="1"/>
      <c r="B129" s="1"/>
      <c r="C129" s="1"/>
      <c r="D129" s="1"/>
      <c r="E129" s="377"/>
      <c r="F129" s="543"/>
      <c r="G129" s="7"/>
      <c r="H129" s="7"/>
      <c r="I129" s="7"/>
      <c r="J129" s="7"/>
      <c r="K129" s="7"/>
      <c r="L129" s="7"/>
      <c r="M129" s="7"/>
      <c r="N129" s="7"/>
      <c r="O129" s="7"/>
      <c r="P129" s="7"/>
      <c r="Q129" s="7"/>
      <c r="R129" s="7"/>
      <c r="S129" s="7"/>
      <c r="T129" s="7"/>
      <c r="U129" s="7"/>
      <c r="V129" s="7"/>
      <c r="W129" s="378"/>
      <c r="X129" s="481"/>
      <c r="Y129" s="7"/>
      <c r="Z129" s="7"/>
      <c r="AA129" s="378"/>
      <c r="AB129" s="481"/>
      <c r="AC129" s="7"/>
      <c r="AD129" s="7"/>
      <c r="AE129" s="7"/>
      <c r="AF129" s="378"/>
      <c r="AG129" s="217"/>
      <c r="AH129" s="159"/>
      <c r="AI129" s="553"/>
      <c r="AJ129" s="7"/>
      <c r="AK129" s="7"/>
      <c r="AL129" s="7"/>
      <c r="AM129" s="7"/>
      <c r="AN129" s="7"/>
      <c r="AO129" s="7"/>
      <c r="AP129" s="7"/>
      <c r="AQ129" s="7"/>
      <c r="AR129" s="7"/>
      <c r="AS129" s="7"/>
      <c r="AT129" s="7"/>
      <c r="AU129" s="7"/>
      <c r="AV129" s="7"/>
      <c r="AW129" s="7"/>
      <c r="AX129" s="7"/>
      <c r="AY129" s="7"/>
      <c r="AZ129" s="60"/>
      <c r="BA129" s="554"/>
      <c r="BB129" s="7"/>
      <c r="BC129" s="7"/>
      <c r="BD129" s="60"/>
      <c r="BE129" s="554"/>
      <c r="BF129" s="7"/>
      <c r="BG129" s="7"/>
      <c r="BH129" s="7"/>
      <c r="BI129" s="60"/>
      <c r="BJ129" s="199"/>
      <c r="BK129" s="396"/>
      <c r="BL129" s="432" t="s">
        <v>10</v>
      </c>
      <c r="BO129" s="432"/>
      <c r="CH129" s="555"/>
      <c r="CI129" s="7"/>
      <c r="CJ129" s="7"/>
      <c r="CK129" s="7"/>
      <c r="CL129" s="407"/>
      <c r="CM129" s="1"/>
      <c r="CN129" s="1"/>
      <c r="CO129" s="1"/>
      <c r="CP129" s="1"/>
    </row>
    <row r="130" ht="8.25" customHeight="1">
      <c r="A130" s="1"/>
      <c r="B130" s="1"/>
      <c r="C130" s="1"/>
      <c r="D130" s="1"/>
      <c r="E130" s="377"/>
      <c r="W130" s="378"/>
      <c r="AA130" s="378"/>
      <c r="AF130" s="378"/>
      <c r="AG130" s="217"/>
      <c r="AH130" s="159"/>
      <c r="AZ130" s="60"/>
      <c r="BA130" s="14"/>
      <c r="BB130" s="14"/>
      <c r="BC130" s="14"/>
      <c r="BD130" s="60"/>
      <c r="BE130" s="14"/>
      <c r="BF130" s="14"/>
      <c r="BG130" s="14"/>
      <c r="BH130" s="14"/>
      <c r="BI130" s="60"/>
      <c r="BJ130" s="199"/>
      <c r="BK130" s="396"/>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407"/>
      <c r="CM130" s="1"/>
      <c r="CN130" s="1"/>
      <c r="CO130" s="1"/>
      <c r="CP130" s="1"/>
    </row>
    <row r="131" ht="8.25" customHeight="1">
      <c r="A131" s="1"/>
      <c r="B131" s="1"/>
      <c r="C131" s="1"/>
      <c r="D131" s="1"/>
      <c r="E131" s="377"/>
      <c r="F131" s="543"/>
      <c r="G131" s="7"/>
      <c r="H131" s="7"/>
      <c r="I131" s="7"/>
      <c r="J131" s="7"/>
      <c r="K131" s="7"/>
      <c r="L131" s="7"/>
      <c r="M131" s="7"/>
      <c r="N131" s="7"/>
      <c r="O131" s="7"/>
      <c r="P131" s="7"/>
      <c r="Q131" s="7"/>
      <c r="R131" s="7"/>
      <c r="S131" s="7"/>
      <c r="T131" s="7"/>
      <c r="U131" s="7"/>
      <c r="V131" s="7"/>
      <c r="W131" s="378"/>
      <c r="X131" s="481"/>
      <c r="Y131" s="7"/>
      <c r="Z131" s="7"/>
      <c r="AA131" s="378"/>
      <c r="AB131" s="481"/>
      <c r="AC131" s="7"/>
      <c r="AD131" s="7"/>
      <c r="AE131" s="7"/>
      <c r="AF131" s="378"/>
      <c r="AG131" s="217"/>
      <c r="AH131" s="159"/>
      <c r="AI131" s="553"/>
      <c r="AJ131" s="7"/>
      <c r="AK131" s="7"/>
      <c r="AL131" s="7"/>
      <c r="AM131" s="7"/>
      <c r="AN131" s="7"/>
      <c r="AO131" s="7"/>
      <c r="AP131" s="7"/>
      <c r="AQ131" s="7"/>
      <c r="AR131" s="7"/>
      <c r="AS131" s="7"/>
      <c r="AT131" s="7"/>
      <c r="AU131" s="7"/>
      <c r="AV131" s="7"/>
      <c r="AW131" s="7"/>
      <c r="AX131" s="7"/>
      <c r="AY131" s="7"/>
      <c r="AZ131" s="60"/>
      <c r="BA131" s="554"/>
      <c r="BB131" s="7"/>
      <c r="BC131" s="7"/>
      <c r="BD131" s="60"/>
      <c r="BE131" s="554"/>
      <c r="BF131" s="7"/>
      <c r="BG131" s="7"/>
      <c r="BH131" s="7"/>
      <c r="BI131" s="60"/>
      <c r="BJ131" s="199"/>
      <c r="BK131" s="396"/>
      <c r="BL131" s="432" t="s">
        <v>242</v>
      </c>
      <c r="BS131" s="432"/>
      <c r="CH131" s="500"/>
      <c r="CI131" s="7"/>
      <c r="CJ131" s="7"/>
      <c r="CK131" s="7"/>
      <c r="CL131" s="407"/>
      <c r="CM131" s="1"/>
      <c r="CN131" s="1"/>
      <c r="CO131" s="1"/>
      <c r="CP131" s="1"/>
    </row>
    <row r="132" ht="8.25" customHeight="1">
      <c r="A132" s="1"/>
      <c r="B132" s="1"/>
      <c r="C132" s="1"/>
      <c r="D132" s="1"/>
      <c r="E132" s="377"/>
      <c r="W132" s="378"/>
      <c r="AA132" s="378"/>
      <c r="AF132" s="378"/>
      <c r="AG132" s="217"/>
      <c r="AH132" s="159"/>
      <c r="AZ132" s="60"/>
      <c r="BA132" s="14"/>
      <c r="BB132" s="14"/>
      <c r="BC132" s="14"/>
      <c r="BD132" s="60"/>
      <c r="BE132" s="14"/>
      <c r="BF132" s="14"/>
      <c r="BG132" s="14"/>
      <c r="BH132" s="14"/>
      <c r="BI132" s="60"/>
      <c r="BJ132" s="199"/>
      <c r="BK132" s="396"/>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407"/>
      <c r="CM132" s="1"/>
      <c r="CN132" s="1"/>
      <c r="CO132" s="1"/>
      <c r="CP132" s="1"/>
    </row>
    <row r="133" ht="8.25" customHeight="1">
      <c r="A133" s="1"/>
      <c r="B133" s="1"/>
      <c r="C133" s="1"/>
      <c r="D133" s="1"/>
      <c r="E133" s="377"/>
      <c r="F133" s="543"/>
      <c r="G133" s="7"/>
      <c r="H133" s="7"/>
      <c r="I133" s="7"/>
      <c r="J133" s="7"/>
      <c r="K133" s="7"/>
      <c r="L133" s="7"/>
      <c r="M133" s="7"/>
      <c r="N133" s="7"/>
      <c r="O133" s="7"/>
      <c r="P133" s="7"/>
      <c r="Q133" s="7"/>
      <c r="R133" s="7"/>
      <c r="S133" s="7"/>
      <c r="T133" s="7"/>
      <c r="U133" s="7"/>
      <c r="V133" s="7"/>
      <c r="W133" s="378"/>
      <c r="X133" s="481"/>
      <c r="Y133" s="7"/>
      <c r="Z133" s="7"/>
      <c r="AA133" s="378"/>
      <c r="AB133" s="481"/>
      <c r="AC133" s="7"/>
      <c r="AD133" s="7"/>
      <c r="AE133" s="7"/>
      <c r="AF133" s="378"/>
      <c r="AG133" s="217"/>
      <c r="AH133" s="159"/>
      <c r="AI133" s="553"/>
      <c r="AJ133" s="7"/>
      <c r="AK133" s="7"/>
      <c r="AL133" s="7"/>
      <c r="AM133" s="7"/>
      <c r="AN133" s="7"/>
      <c r="AO133" s="7"/>
      <c r="AP133" s="7"/>
      <c r="AQ133" s="7"/>
      <c r="AR133" s="7"/>
      <c r="AS133" s="7"/>
      <c r="AT133" s="7"/>
      <c r="AU133" s="7"/>
      <c r="AV133" s="7"/>
      <c r="AW133" s="7"/>
      <c r="AX133" s="7"/>
      <c r="AY133" s="7"/>
      <c r="AZ133" s="60"/>
      <c r="BA133" s="554"/>
      <c r="BB133" s="7"/>
      <c r="BC133" s="7"/>
      <c r="BD133" s="60"/>
      <c r="BE133" s="554"/>
      <c r="BF133" s="7"/>
      <c r="BG133" s="7"/>
      <c r="BH133" s="7"/>
      <c r="BI133" s="60"/>
      <c r="BJ133" s="199"/>
      <c r="BK133" s="396"/>
      <c r="BL133" s="432" t="s">
        <v>22</v>
      </c>
      <c r="BP133" s="432"/>
      <c r="CH133" s="500"/>
      <c r="CI133" s="7"/>
      <c r="CJ133" s="7"/>
      <c r="CK133" s="7"/>
      <c r="CL133" s="407"/>
      <c r="CM133" s="1"/>
      <c r="CN133" s="1"/>
      <c r="CO133" s="1"/>
      <c r="CP133" s="1"/>
    </row>
    <row r="134" ht="8.25" customHeight="1">
      <c r="A134" s="1"/>
      <c r="B134" s="1"/>
      <c r="C134" s="1"/>
      <c r="D134" s="1"/>
      <c r="E134" s="377"/>
      <c r="W134" s="378"/>
      <c r="AA134" s="378"/>
      <c r="AF134" s="378"/>
      <c r="AG134" s="217"/>
      <c r="AH134" s="159"/>
      <c r="AI134" s="14"/>
      <c r="AJ134" s="14"/>
      <c r="AK134" s="14"/>
      <c r="AL134" s="14"/>
      <c r="AM134" s="14"/>
      <c r="AN134" s="14"/>
      <c r="AO134" s="14"/>
      <c r="AP134" s="14"/>
      <c r="AQ134" s="14"/>
      <c r="AR134" s="14"/>
      <c r="AS134" s="14"/>
      <c r="AT134" s="14"/>
      <c r="AU134" s="14"/>
      <c r="AV134" s="14"/>
      <c r="AW134" s="14"/>
      <c r="AX134" s="14"/>
      <c r="AY134" s="14"/>
      <c r="AZ134" s="60"/>
      <c r="BA134" s="14"/>
      <c r="BB134" s="14"/>
      <c r="BC134" s="14"/>
      <c r="BD134" s="60"/>
      <c r="BE134" s="14"/>
      <c r="BF134" s="14"/>
      <c r="BG134" s="14"/>
      <c r="BH134" s="14"/>
      <c r="BI134" s="60"/>
      <c r="BJ134" s="199"/>
      <c r="BK134" s="396"/>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407"/>
      <c r="CM134" s="1"/>
      <c r="CN134" s="1"/>
      <c r="CO134" s="1"/>
      <c r="CP134" s="1"/>
    </row>
    <row r="135" ht="8.25" customHeight="1">
      <c r="A135" s="1"/>
      <c r="B135" s="1"/>
      <c r="C135" s="1"/>
      <c r="D135" s="1"/>
      <c r="E135" s="377"/>
      <c r="F135" s="543"/>
      <c r="G135" s="7"/>
      <c r="H135" s="7"/>
      <c r="I135" s="7"/>
      <c r="J135" s="7"/>
      <c r="K135" s="7"/>
      <c r="L135" s="7"/>
      <c r="M135" s="7"/>
      <c r="N135" s="7"/>
      <c r="O135" s="7"/>
      <c r="P135" s="7"/>
      <c r="Q135" s="7"/>
      <c r="R135" s="7"/>
      <c r="S135" s="7"/>
      <c r="T135" s="7"/>
      <c r="U135" s="7"/>
      <c r="V135" s="7"/>
      <c r="W135" s="378"/>
      <c r="X135" s="481"/>
      <c r="Y135" s="7"/>
      <c r="Z135" s="7"/>
      <c r="AA135" s="378"/>
      <c r="AB135" s="481"/>
      <c r="AC135" s="7"/>
      <c r="AD135" s="7"/>
      <c r="AE135" s="7"/>
      <c r="AF135" s="378"/>
      <c r="AG135" s="217"/>
      <c r="AH135" s="159"/>
      <c r="AI135" s="356" t="s">
        <v>243</v>
      </c>
      <c r="AM135" s="356"/>
      <c r="AZ135" s="356"/>
      <c r="BA135" s="357"/>
      <c r="BD135" s="356"/>
      <c r="BE135" s="357"/>
      <c r="BI135" s="60"/>
      <c r="BJ135" s="358"/>
      <c r="BK135" s="396"/>
      <c r="BL135" s="490" t="s">
        <v>120</v>
      </c>
      <c r="BO135" s="490"/>
      <c r="CH135" s="500"/>
      <c r="CI135" s="7"/>
      <c r="CJ135" s="7"/>
      <c r="CK135" s="7"/>
      <c r="CL135" s="407"/>
      <c r="CM135" s="1"/>
      <c r="CN135" s="1"/>
      <c r="CO135" s="1"/>
      <c r="CP135" s="1"/>
    </row>
    <row r="136" ht="8.25" customHeight="1">
      <c r="A136" s="1"/>
      <c r="B136" s="1"/>
      <c r="C136" s="1"/>
      <c r="D136" s="1"/>
      <c r="E136" s="377"/>
      <c r="F136" s="14"/>
      <c r="G136" s="14"/>
      <c r="H136" s="14"/>
      <c r="I136" s="14"/>
      <c r="J136" s="14"/>
      <c r="K136" s="14"/>
      <c r="L136" s="14"/>
      <c r="M136" s="14"/>
      <c r="N136" s="14"/>
      <c r="O136" s="14"/>
      <c r="P136" s="14"/>
      <c r="Q136" s="14"/>
      <c r="R136" s="14"/>
      <c r="S136" s="14"/>
      <c r="T136" s="14"/>
      <c r="U136" s="14"/>
      <c r="V136" s="14"/>
      <c r="W136" s="378"/>
      <c r="X136" s="14"/>
      <c r="Y136" s="14"/>
      <c r="Z136" s="14"/>
      <c r="AA136" s="378"/>
      <c r="AB136" s="14"/>
      <c r="AC136" s="14"/>
      <c r="AD136" s="14"/>
      <c r="AE136" s="14"/>
      <c r="AF136" s="378"/>
      <c r="AG136" s="217"/>
      <c r="AH136" s="159"/>
      <c r="AZ136" s="356"/>
      <c r="BD136" s="356"/>
      <c r="BI136" s="60"/>
      <c r="BJ136" s="358"/>
      <c r="BK136" s="396"/>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407"/>
      <c r="CM136" s="1"/>
      <c r="CN136" s="1"/>
      <c r="CO136" s="1"/>
      <c r="CP136" s="1"/>
    </row>
    <row r="137" ht="8.25" customHeight="1">
      <c r="A137" s="1"/>
      <c r="B137" s="1"/>
      <c r="C137" s="1"/>
      <c r="D137" s="1"/>
      <c r="E137" s="364"/>
      <c r="F137" s="365"/>
      <c r="G137" s="365"/>
      <c r="H137" s="365"/>
      <c r="I137" s="365"/>
      <c r="J137" s="365"/>
      <c r="K137" s="365"/>
      <c r="L137" s="365"/>
      <c r="M137" s="365"/>
      <c r="N137" s="365"/>
      <c r="O137" s="365"/>
      <c r="P137" s="365"/>
      <c r="Q137" s="365"/>
      <c r="R137" s="365"/>
      <c r="S137" s="365"/>
      <c r="T137" s="365"/>
      <c r="U137" s="365"/>
      <c r="V137" s="365"/>
      <c r="W137" s="365"/>
      <c r="X137" s="365"/>
      <c r="Y137" s="365"/>
      <c r="Z137" s="365"/>
      <c r="AA137" s="365"/>
      <c r="AB137" s="365"/>
      <c r="AC137" s="365"/>
      <c r="AD137" s="365"/>
      <c r="AE137" s="365"/>
      <c r="AF137" s="203"/>
      <c r="AG137" s="363"/>
      <c r="AH137" s="364"/>
      <c r="AI137" s="365"/>
      <c r="AJ137" s="365"/>
      <c r="AK137" s="365"/>
      <c r="AL137" s="365"/>
      <c r="AM137" s="365"/>
      <c r="AN137" s="365"/>
      <c r="AO137" s="365"/>
      <c r="AP137" s="365"/>
      <c r="AQ137" s="365"/>
      <c r="AR137" s="365"/>
      <c r="AS137" s="365"/>
      <c r="AT137" s="365"/>
      <c r="AU137" s="365"/>
      <c r="AV137" s="365"/>
      <c r="AW137" s="365"/>
      <c r="AX137" s="365"/>
      <c r="AY137" s="365"/>
      <c r="AZ137" s="365"/>
      <c r="BA137" s="365"/>
      <c r="BB137" s="365"/>
      <c r="BC137" s="365"/>
      <c r="BD137" s="365"/>
      <c r="BE137" s="365"/>
      <c r="BF137" s="365"/>
      <c r="BG137" s="365"/>
      <c r="BH137" s="365"/>
      <c r="BI137" s="203"/>
      <c r="BJ137" s="366"/>
      <c r="BK137" s="364"/>
      <c r="BL137" s="365"/>
      <c r="BM137" s="365"/>
      <c r="BN137" s="365"/>
      <c r="BO137" s="365"/>
      <c r="BP137" s="365"/>
      <c r="BQ137" s="365"/>
      <c r="BR137" s="365"/>
      <c r="BS137" s="365"/>
      <c r="BT137" s="365"/>
      <c r="BU137" s="365"/>
      <c r="BV137" s="365"/>
      <c r="BW137" s="365"/>
      <c r="BX137" s="365"/>
      <c r="BY137" s="365"/>
      <c r="BZ137" s="365"/>
      <c r="CA137" s="365"/>
      <c r="CB137" s="365"/>
      <c r="CC137" s="365"/>
      <c r="CD137" s="365"/>
      <c r="CE137" s="365"/>
      <c r="CF137" s="365"/>
      <c r="CG137" s="365"/>
      <c r="CH137" s="365"/>
      <c r="CI137" s="365"/>
      <c r="CJ137" s="365"/>
      <c r="CK137" s="365"/>
      <c r="CL137" s="483"/>
      <c r="CM137" s="1"/>
      <c r="CN137" s="1"/>
      <c r="CO137" s="1"/>
      <c r="CP137" s="1"/>
    </row>
    <row r="138" ht="8.25" customHeight="1">
      <c r="A138" s="1"/>
      <c r="B138" s="1"/>
      <c r="C138" s="1"/>
      <c r="D138" s="1"/>
      <c r="E138" s="1"/>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203"/>
      <c r="CM138" s="1"/>
      <c r="CN138" s="1"/>
      <c r="CO138" s="1"/>
      <c r="CP138" s="1"/>
    </row>
    <row r="139" ht="8.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205" t="s">
        <v>160</v>
      </c>
      <c r="CL139" s="1"/>
      <c r="CM139" s="1"/>
      <c r="CN139" s="1"/>
      <c r="CO139" s="1"/>
      <c r="CP139" s="1"/>
    </row>
    <row r="140" ht="8.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CL140" s="1"/>
      <c r="CM140" s="1"/>
      <c r="CN140" s="1"/>
      <c r="CO140" s="1"/>
      <c r="CP140" s="1"/>
    </row>
    <row r="141" ht="8.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205"/>
      <c r="AI141" s="205"/>
      <c r="AJ141" s="205"/>
      <c r="AK141" s="205"/>
      <c r="AL141" s="205"/>
      <c r="AM141" s="205"/>
      <c r="AN141" s="205"/>
      <c r="AO141" s="205"/>
      <c r="AP141" s="205"/>
      <c r="AQ141" s="205"/>
      <c r="AR141" s="205"/>
      <c r="AS141" s="205"/>
      <c r="AT141" s="205"/>
      <c r="AU141" s="205"/>
      <c r="AV141" s="205"/>
      <c r="AW141" s="205"/>
      <c r="AX141" s="205"/>
      <c r="AY141" s="205"/>
      <c r="AZ141" s="205"/>
      <c r="BA141" s="205"/>
      <c r="BB141" s="205"/>
      <c r="BC141" s="205"/>
      <c r="BD141" s="205"/>
      <c r="BE141" s="205"/>
      <c r="BF141" s="205"/>
      <c r="BG141" s="205"/>
      <c r="BH141" s="205"/>
      <c r="BI141" s="205"/>
      <c r="BJ141" s="205"/>
      <c r="BK141" s="205"/>
      <c r="BL141" s="205"/>
      <c r="BM141" s="205"/>
      <c r="BN141" s="205"/>
      <c r="BO141" s="205"/>
      <c r="BP141" s="205"/>
      <c r="BQ141" s="205"/>
      <c r="BR141" s="205"/>
      <c r="BS141" s="205"/>
      <c r="BT141" s="205"/>
      <c r="BU141" s="205"/>
      <c r="BV141" s="205"/>
      <c r="BW141" s="205"/>
      <c r="BX141" s="205"/>
      <c r="BY141" s="205"/>
      <c r="BZ141" s="205"/>
      <c r="CA141" s="205"/>
      <c r="CB141" s="205"/>
      <c r="CC141" s="205"/>
      <c r="CD141" s="205"/>
      <c r="CE141" s="205"/>
      <c r="CF141" s="205"/>
      <c r="CG141" s="205"/>
      <c r="CH141" s="205"/>
      <c r="CI141" s="205"/>
      <c r="CJ141" s="205"/>
      <c r="CK141" s="205"/>
      <c r="CL141" s="1"/>
      <c r="CM141" s="1"/>
      <c r="CN141" s="1"/>
      <c r="CO141" s="1"/>
      <c r="CP141" s="1"/>
    </row>
    <row r="142" ht="8.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205"/>
      <c r="AI142" s="205"/>
      <c r="AJ142" s="205"/>
      <c r="AK142" s="205"/>
      <c r="AL142" s="205"/>
      <c r="AM142" s="205"/>
      <c r="AN142" s="205"/>
      <c r="AO142" s="205"/>
      <c r="AP142" s="205"/>
      <c r="AQ142" s="205"/>
      <c r="AR142" s="205"/>
      <c r="AS142" s="205"/>
      <c r="AT142" s="205"/>
      <c r="AU142" s="205"/>
      <c r="AV142" s="205"/>
      <c r="AW142" s="205"/>
      <c r="AX142" s="205"/>
      <c r="AY142" s="205"/>
      <c r="AZ142" s="205"/>
      <c r="BA142" s="205"/>
      <c r="BB142" s="205"/>
      <c r="BC142" s="205"/>
      <c r="BD142" s="205"/>
      <c r="BE142" s="205"/>
      <c r="BF142" s="205"/>
      <c r="BG142" s="205"/>
      <c r="BH142" s="205"/>
      <c r="BI142" s="205"/>
      <c r="BJ142" s="205"/>
      <c r="BK142" s="205"/>
      <c r="BL142" s="205"/>
      <c r="BM142" s="205"/>
      <c r="BN142" s="205"/>
      <c r="BO142" s="205"/>
      <c r="BP142" s="205"/>
      <c r="BQ142" s="205"/>
      <c r="BR142" s="205"/>
      <c r="BS142" s="205"/>
      <c r="BT142" s="205"/>
      <c r="BU142" s="205"/>
      <c r="BV142" s="205"/>
      <c r="BW142" s="205"/>
      <c r="BX142" s="205"/>
      <c r="BY142" s="205"/>
      <c r="BZ142" s="205"/>
      <c r="CA142" s="205"/>
      <c r="CB142" s="205"/>
      <c r="CC142" s="205"/>
      <c r="CD142" s="205"/>
      <c r="CE142" s="205"/>
      <c r="CF142" s="205"/>
      <c r="CG142" s="205"/>
      <c r="CH142" s="205"/>
      <c r="CI142" s="205"/>
      <c r="CJ142" s="205"/>
      <c r="CK142" s="205"/>
      <c r="CL142" s="1"/>
      <c r="CM142" s="1"/>
      <c r="CN142" s="1"/>
      <c r="CO142" s="1"/>
      <c r="CP142" s="1"/>
    </row>
  </sheetData>
  <mergeCells count="491">
    <mergeCell ref="AG7:AI7"/>
    <mergeCell ref="AJ7:AM7"/>
    <mergeCell ref="F8:R9"/>
    <mergeCell ref="Y8:AA9"/>
    <mergeCell ref="AG8:AI9"/>
    <mergeCell ref="F10:R11"/>
    <mergeCell ref="Y10:AA11"/>
    <mergeCell ref="AK14:AL15"/>
    <mergeCell ref="AN14:AO15"/>
    <mergeCell ref="AQ14:AR15"/>
    <mergeCell ref="AT14:AU15"/>
    <mergeCell ref="AW14:AX15"/>
    <mergeCell ref="AZ14:BH15"/>
    <mergeCell ref="T8:W9"/>
    <mergeCell ref="T10:W11"/>
    <mergeCell ref="F14:R15"/>
    <mergeCell ref="T14:W15"/>
    <mergeCell ref="Y14:AA15"/>
    <mergeCell ref="AC14:AE15"/>
    <mergeCell ref="AG14:AI15"/>
    <mergeCell ref="AC8:AE9"/>
    <mergeCell ref="AC10:AE11"/>
    <mergeCell ref="AC12:AE13"/>
    <mergeCell ref="F12:R13"/>
    <mergeCell ref="T12:W13"/>
    <mergeCell ref="Y12:AA13"/>
    <mergeCell ref="AG12:AI13"/>
    <mergeCell ref="AK12:AL13"/>
    <mergeCell ref="AN12:AO13"/>
    <mergeCell ref="AQ12:AR13"/>
    <mergeCell ref="AN7:AO7"/>
    <mergeCell ref="AQ7:AR7"/>
    <mergeCell ref="AT7:AU7"/>
    <mergeCell ref="AW7:AX7"/>
    <mergeCell ref="CJ1:CK2"/>
    <mergeCell ref="F5:AE6"/>
    <mergeCell ref="BL5:CK6"/>
    <mergeCell ref="F7:H7"/>
    <mergeCell ref="T7:W7"/>
    <mergeCell ref="Y7:AA7"/>
    <mergeCell ref="AC7:AE7"/>
    <mergeCell ref="AZ7:BB7"/>
    <mergeCell ref="AK8:AL9"/>
    <mergeCell ref="AN8:AO9"/>
    <mergeCell ref="AQ8:AR9"/>
    <mergeCell ref="AT8:AU9"/>
    <mergeCell ref="AW8:AX9"/>
    <mergeCell ref="AZ8:BH9"/>
    <mergeCell ref="BL8:CK9"/>
    <mergeCell ref="AG10:AI11"/>
    <mergeCell ref="AK10:AL11"/>
    <mergeCell ref="AN10:AO11"/>
    <mergeCell ref="AQ10:AR11"/>
    <mergeCell ref="AT10:AU11"/>
    <mergeCell ref="AW10:AX11"/>
    <mergeCell ref="AZ10:BH11"/>
    <mergeCell ref="BL10:CK11"/>
    <mergeCell ref="AS19:AW19"/>
    <mergeCell ref="AY19:BH19"/>
    <mergeCell ref="AT12:AU13"/>
    <mergeCell ref="AW12:AX13"/>
    <mergeCell ref="AZ12:BH13"/>
    <mergeCell ref="BL12:CK13"/>
    <mergeCell ref="BL14:CK15"/>
    <mergeCell ref="BL16:CK17"/>
    <mergeCell ref="BL18:CK19"/>
    <mergeCell ref="T26:Y27"/>
    <mergeCell ref="AA26:AE27"/>
    <mergeCell ref="AG26:AK27"/>
    <mergeCell ref="AM26:AQ27"/>
    <mergeCell ref="AS26:AW27"/>
    <mergeCell ref="AY26:BH27"/>
    <mergeCell ref="BL26:CK27"/>
    <mergeCell ref="F26:R27"/>
    <mergeCell ref="F28:R29"/>
    <mergeCell ref="T28:Y29"/>
    <mergeCell ref="AA28:AE29"/>
    <mergeCell ref="AG28:AK29"/>
    <mergeCell ref="AM28:AQ29"/>
    <mergeCell ref="AS28:AW29"/>
    <mergeCell ref="AI34:AK34"/>
    <mergeCell ref="AV34:AX34"/>
    <mergeCell ref="AZ34:BC34"/>
    <mergeCell ref="BE34:BH34"/>
    <mergeCell ref="F31:AE33"/>
    <mergeCell ref="F34:H34"/>
    <mergeCell ref="I34:L34"/>
    <mergeCell ref="P34:S34"/>
    <mergeCell ref="T34:V34"/>
    <mergeCell ref="X34:Z34"/>
    <mergeCell ref="AB34:AE34"/>
    <mergeCell ref="AH35:AH36"/>
    <mergeCell ref="AI35:AT36"/>
    <mergeCell ref="AU35:AU36"/>
    <mergeCell ref="AV35:AX36"/>
    <mergeCell ref="AZ35:BC36"/>
    <mergeCell ref="BD35:BD36"/>
    <mergeCell ref="AY28:BH29"/>
    <mergeCell ref="BL28:CK29"/>
    <mergeCell ref="BL30:CK31"/>
    <mergeCell ref="AI31:AY33"/>
    <mergeCell ref="BL32:CK33"/>
    <mergeCell ref="BL34:CK35"/>
    <mergeCell ref="F35:V36"/>
    <mergeCell ref="BE35:BH36"/>
    <mergeCell ref="X37:Z38"/>
    <mergeCell ref="X39:Z40"/>
    <mergeCell ref="AH37:AH38"/>
    <mergeCell ref="AH39:AH40"/>
    <mergeCell ref="X35:Z36"/>
    <mergeCell ref="AB35:AE36"/>
    <mergeCell ref="F37:V38"/>
    <mergeCell ref="AB37:AE38"/>
    <mergeCell ref="AI37:BH38"/>
    <mergeCell ref="F39:V40"/>
    <mergeCell ref="AB39:AE40"/>
    <mergeCell ref="AI39:BH40"/>
    <mergeCell ref="BL64:CK65"/>
    <mergeCell ref="BL66:CK67"/>
    <mergeCell ref="AH65:AH66"/>
    <mergeCell ref="AH67:AH68"/>
    <mergeCell ref="BL60:CK61"/>
    <mergeCell ref="BL62:CK63"/>
    <mergeCell ref="F65:V66"/>
    <mergeCell ref="AB65:AE66"/>
    <mergeCell ref="AI65:BH66"/>
    <mergeCell ref="F67:V68"/>
    <mergeCell ref="AB67:AE68"/>
    <mergeCell ref="AI67:BH68"/>
    <mergeCell ref="AA19:AE19"/>
    <mergeCell ref="AA20:AE21"/>
    <mergeCell ref="AM19:AQ19"/>
    <mergeCell ref="AM20:AQ21"/>
    <mergeCell ref="AS20:AW21"/>
    <mergeCell ref="AY20:BH21"/>
    <mergeCell ref="BL20:CK21"/>
    <mergeCell ref="BL22:CK23"/>
    <mergeCell ref="T20:Y21"/>
    <mergeCell ref="T22:Y23"/>
    <mergeCell ref="AG20:AK21"/>
    <mergeCell ref="AG22:AK23"/>
    <mergeCell ref="AM22:AQ23"/>
    <mergeCell ref="AS22:AW23"/>
    <mergeCell ref="AY22:BH23"/>
    <mergeCell ref="F24:R25"/>
    <mergeCell ref="T24:Y25"/>
    <mergeCell ref="AA24:AE25"/>
    <mergeCell ref="AG24:AK25"/>
    <mergeCell ref="AM24:AQ25"/>
    <mergeCell ref="AS24:AW25"/>
    <mergeCell ref="AY24:BH25"/>
    <mergeCell ref="BL24:CK25"/>
    <mergeCell ref="F17:AD18"/>
    <mergeCell ref="F19:H19"/>
    <mergeCell ref="T19:Y19"/>
    <mergeCell ref="AG19:AK19"/>
    <mergeCell ref="F20:R21"/>
    <mergeCell ref="F22:R23"/>
    <mergeCell ref="AA22:AE23"/>
    <mergeCell ref="BL68:CK69"/>
    <mergeCell ref="BL70:CK71"/>
    <mergeCell ref="AH81:AH82"/>
    <mergeCell ref="AI81:BH82"/>
    <mergeCell ref="X75:Z76"/>
    <mergeCell ref="X77:Z78"/>
    <mergeCell ref="F79:V80"/>
    <mergeCell ref="X79:Z80"/>
    <mergeCell ref="AI79:BH80"/>
    <mergeCell ref="F81:V82"/>
    <mergeCell ref="X81:Z82"/>
    <mergeCell ref="BD71:BD72"/>
    <mergeCell ref="BE71:BH72"/>
    <mergeCell ref="BL72:CK73"/>
    <mergeCell ref="BL74:CK75"/>
    <mergeCell ref="BL76:CK77"/>
    <mergeCell ref="BL78:CK79"/>
    <mergeCell ref="BL80:CK81"/>
    <mergeCell ref="BL82:CK83"/>
    <mergeCell ref="BL84:CK85"/>
    <mergeCell ref="BL86:CK87"/>
    <mergeCell ref="BL88:CK89"/>
    <mergeCell ref="BL90:CK91"/>
    <mergeCell ref="BL92:CK93"/>
    <mergeCell ref="BE95:BH96"/>
    <mergeCell ref="BU107:CC108"/>
    <mergeCell ref="CD107:CL108"/>
    <mergeCell ref="BL94:CK95"/>
    <mergeCell ref="BL96:CK97"/>
    <mergeCell ref="BL98:CK99"/>
    <mergeCell ref="BL100:CK101"/>
    <mergeCell ref="BL102:CK103"/>
    <mergeCell ref="BL104:CK105"/>
    <mergeCell ref="BL107:BT108"/>
    <mergeCell ref="BE121:BH122"/>
    <mergeCell ref="BL123:BP124"/>
    <mergeCell ref="BK109:BT113"/>
    <mergeCell ref="BU109:CC113"/>
    <mergeCell ref="CD109:CL113"/>
    <mergeCell ref="BK114:BT118"/>
    <mergeCell ref="BU114:CC118"/>
    <mergeCell ref="CD114:CL118"/>
    <mergeCell ref="BL120:CL122"/>
    <mergeCell ref="BO129:CG130"/>
    <mergeCell ref="BS131:CG132"/>
    <mergeCell ref="CH131:CK132"/>
    <mergeCell ref="BP133:CG134"/>
    <mergeCell ref="CH133:CK134"/>
    <mergeCell ref="BO135:CG136"/>
    <mergeCell ref="CH135:CK136"/>
    <mergeCell ref="BQ123:CG124"/>
    <mergeCell ref="CH123:CK124"/>
    <mergeCell ref="BQ125:CG126"/>
    <mergeCell ref="CH125:CK126"/>
    <mergeCell ref="BS127:CG128"/>
    <mergeCell ref="CH127:CK128"/>
    <mergeCell ref="CH129:CK130"/>
    <mergeCell ref="X69:Z70"/>
    <mergeCell ref="X71:Z72"/>
    <mergeCell ref="AH69:AH70"/>
    <mergeCell ref="AH71:AH72"/>
    <mergeCell ref="AH73:AH74"/>
    <mergeCell ref="AH79:AH80"/>
    <mergeCell ref="AH83:AH84"/>
    <mergeCell ref="AI71:AT72"/>
    <mergeCell ref="AU71:AU72"/>
    <mergeCell ref="AV71:AX72"/>
    <mergeCell ref="AZ71:BC72"/>
    <mergeCell ref="X65:Z66"/>
    <mergeCell ref="X67:Z68"/>
    <mergeCell ref="F69:V70"/>
    <mergeCell ref="AB69:AE70"/>
    <mergeCell ref="AI69:BH70"/>
    <mergeCell ref="F71:V72"/>
    <mergeCell ref="AB71:AE72"/>
    <mergeCell ref="X83:Z84"/>
    <mergeCell ref="X85:Z86"/>
    <mergeCell ref="AI91:BH92"/>
    <mergeCell ref="AI93:BH94"/>
    <mergeCell ref="AV83:AX84"/>
    <mergeCell ref="AZ83:BC84"/>
    <mergeCell ref="BD83:BD84"/>
    <mergeCell ref="BE83:BH84"/>
    <mergeCell ref="AI85:BH86"/>
    <mergeCell ref="AI87:BH88"/>
    <mergeCell ref="AI89:BH90"/>
    <mergeCell ref="X99:Z100"/>
    <mergeCell ref="X101:Z102"/>
    <mergeCell ref="AB101:AE102"/>
    <mergeCell ref="AH101:AH102"/>
    <mergeCell ref="X93:Z94"/>
    <mergeCell ref="X95:Z96"/>
    <mergeCell ref="X97:Z98"/>
    <mergeCell ref="AB97:AE98"/>
    <mergeCell ref="AH97:AH98"/>
    <mergeCell ref="AB99:AE100"/>
    <mergeCell ref="AH99:AH100"/>
    <mergeCell ref="F95:V96"/>
    <mergeCell ref="F97:V98"/>
    <mergeCell ref="F99:V100"/>
    <mergeCell ref="F101:V102"/>
    <mergeCell ref="X103:Z104"/>
    <mergeCell ref="AB103:AE104"/>
    <mergeCell ref="AH103:AH104"/>
    <mergeCell ref="X107:Z108"/>
    <mergeCell ref="X109:Z110"/>
    <mergeCell ref="AB109:AE110"/>
    <mergeCell ref="AH109:AH110"/>
    <mergeCell ref="F103:V104"/>
    <mergeCell ref="F105:V106"/>
    <mergeCell ref="X105:Z106"/>
    <mergeCell ref="AB105:AE106"/>
    <mergeCell ref="F107:V108"/>
    <mergeCell ref="AB107:AE108"/>
    <mergeCell ref="F109:V110"/>
    <mergeCell ref="F111:V112"/>
    <mergeCell ref="X111:Z112"/>
    <mergeCell ref="AB111:AE112"/>
    <mergeCell ref="AH111:AH112"/>
    <mergeCell ref="X113:Z114"/>
    <mergeCell ref="AB113:AE114"/>
    <mergeCell ref="AH113:AH114"/>
    <mergeCell ref="AH115:AH116"/>
    <mergeCell ref="AH117:AH118"/>
    <mergeCell ref="X117:Z118"/>
    <mergeCell ref="X119:Z120"/>
    <mergeCell ref="F113:V114"/>
    <mergeCell ref="F115:V116"/>
    <mergeCell ref="X115:Z116"/>
    <mergeCell ref="AB115:AE116"/>
    <mergeCell ref="F117:V118"/>
    <mergeCell ref="AB117:AE118"/>
    <mergeCell ref="F119:V120"/>
    <mergeCell ref="AB119:AE120"/>
    <mergeCell ref="AH105:AH106"/>
    <mergeCell ref="AH107:AH108"/>
    <mergeCell ref="AU107:AU108"/>
    <mergeCell ref="AV107:AX108"/>
    <mergeCell ref="AZ107:BC108"/>
    <mergeCell ref="BD107:BD108"/>
    <mergeCell ref="BE107:BH108"/>
    <mergeCell ref="AI107:AT108"/>
    <mergeCell ref="AI109:BH110"/>
    <mergeCell ref="AI111:BH112"/>
    <mergeCell ref="AI113:BH114"/>
    <mergeCell ref="AI115:BH116"/>
    <mergeCell ref="AI117:BH118"/>
    <mergeCell ref="AI120:AY122"/>
    <mergeCell ref="BA121:BC122"/>
    <mergeCell ref="X123:Z124"/>
    <mergeCell ref="X125:Z126"/>
    <mergeCell ref="AI123:AY124"/>
    <mergeCell ref="AI125:AY126"/>
    <mergeCell ref="BA125:BC126"/>
    <mergeCell ref="BE125:BH126"/>
    <mergeCell ref="BL125:BP126"/>
    <mergeCell ref="F127:V128"/>
    <mergeCell ref="X127:Z128"/>
    <mergeCell ref="AB127:AE128"/>
    <mergeCell ref="AI127:AY128"/>
    <mergeCell ref="BA127:BC128"/>
    <mergeCell ref="BE127:BH128"/>
    <mergeCell ref="BL127:BR128"/>
    <mergeCell ref="F121:V122"/>
    <mergeCell ref="X121:Z122"/>
    <mergeCell ref="AB121:AE122"/>
    <mergeCell ref="F123:V124"/>
    <mergeCell ref="AB123:AE124"/>
    <mergeCell ref="F125:V126"/>
    <mergeCell ref="AB125:AE126"/>
    <mergeCell ref="X129:Z130"/>
    <mergeCell ref="X131:Z132"/>
    <mergeCell ref="F133:V134"/>
    <mergeCell ref="X133:Z134"/>
    <mergeCell ref="AB133:AE134"/>
    <mergeCell ref="F135:V136"/>
    <mergeCell ref="X135:Z136"/>
    <mergeCell ref="AB135:AE136"/>
    <mergeCell ref="AI129:AY130"/>
    <mergeCell ref="AI131:AY132"/>
    <mergeCell ref="AI133:AY134"/>
    <mergeCell ref="BA133:BC134"/>
    <mergeCell ref="AI135:AL136"/>
    <mergeCell ref="AM135:AY136"/>
    <mergeCell ref="BA135:BC136"/>
    <mergeCell ref="AH139:CK140"/>
    <mergeCell ref="BE129:BH130"/>
    <mergeCell ref="BE131:BH132"/>
    <mergeCell ref="BE133:BH134"/>
    <mergeCell ref="BL133:BO134"/>
    <mergeCell ref="BE135:BH136"/>
    <mergeCell ref="BL135:BN136"/>
    <mergeCell ref="F129:V130"/>
    <mergeCell ref="AB129:AE130"/>
    <mergeCell ref="BA129:BC130"/>
    <mergeCell ref="BL129:BN130"/>
    <mergeCell ref="F131:V132"/>
    <mergeCell ref="AB131:AE132"/>
    <mergeCell ref="BA131:BC132"/>
    <mergeCell ref="BL131:BR132"/>
    <mergeCell ref="AB85:AE86"/>
    <mergeCell ref="AH85:AH86"/>
    <mergeCell ref="AB79:AE80"/>
    <mergeCell ref="AB81:AE82"/>
    <mergeCell ref="F83:V84"/>
    <mergeCell ref="AB83:AE84"/>
    <mergeCell ref="AI83:AT84"/>
    <mergeCell ref="AU83:AU84"/>
    <mergeCell ref="F85:V86"/>
    <mergeCell ref="F87:V88"/>
    <mergeCell ref="X87:Z88"/>
    <mergeCell ref="AB87:AE88"/>
    <mergeCell ref="AH87:AH88"/>
    <mergeCell ref="X89:Z90"/>
    <mergeCell ref="AB89:AE90"/>
    <mergeCell ref="AH89:AH90"/>
    <mergeCell ref="F89:V90"/>
    <mergeCell ref="F91:V92"/>
    <mergeCell ref="X91:Z92"/>
    <mergeCell ref="AB91:AE92"/>
    <mergeCell ref="F93:V94"/>
    <mergeCell ref="AB93:AE94"/>
    <mergeCell ref="AB95:AE96"/>
    <mergeCell ref="AI95:AT96"/>
    <mergeCell ref="AI97:BH98"/>
    <mergeCell ref="AI99:BH100"/>
    <mergeCell ref="AI101:BH102"/>
    <mergeCell ref="AI103:BH104"/>
    <mergeCell ref="AI105:BH106"/>
    <mergeCell ref="AH91:AH92"/>
    <mergeCell ref="AH93:AH94"/>
    <mergeCell ref="AH95:AH96"/>
    <mergeCell ref="AU95:AU96"/>
    <mergeCell ref="AV95:AX96"/>
    <mergeCell ref="AZ95:BC96"/>
    <mergeCell ref="BD95:BD96"/>
    <mergeCell ref="BA123:BC124"/>
    <mergeCell ref="BE123:BH124"/>
    <mergeCell ref="BL40:CK41"/>
    <mergeCell ref="BL42:CK43"/>
    <mergeCell ref="AH41:AH42"/>
    <mergeCell ref="AH43:AH44"/>
    <mergeCell ref="BL36:CK37"/>
    <mergeCell ref="BL38:CK39"/>
    <mergeCell ref="F41:V42"/>
    <mergeCell ref="AB41:AE42"/>
    <mergeCell ref="AI41:BH42"/>
    <mergeCell ref="F43:V44"/>
    <mergeCell ref="AB43:AE44"/>
    <mergeCell ref="AI43:BH44"/>
    <mergeCell ref="X45:Z46"/>
    <mergeCell ref="X47:Z48"/>
    <mergeCell ref="AH45:AH46"/>
    <mergeCell ref="AH47:AH48"/>
    <mergeCell ref="AI47:AT48"/>
    <mergeCell ref="AU47:AU48"/>
    <mergeCell ref="AV47:AX48"/>
    <mergeCell ref="AZ47:BC48"/>
    <mergeCell ref="BD47:BD48"/>
    <mergeCell ref="BE47:BH48"/>
    <mergeCell ref="X41:Z42"/>
    <mergeCell ref="X43:Z44"/>
    <mergeCell ref="F45:V46"/>
    <mergeCell ref="AB45:AE46"/>
    <mergeCell ref="AI45:BH46"/>
    <mergeCell ref="F47:V48"/>
    <mergeCell ref="AB47:AE48"/>
    <mergeCell ref="BL48:CK49"/>
    <mergeCell ref="BL50:CK51"/>
    <mergeCell ref="AH49:AH50"/>
    <mergeCell ref="AH51:AH52"/>
    <mergeCell ref="BL44:CK45"/>
    <mergeCell ref="BL46:CK47"/>
    <mergeCell ref="F49:V50"/>
    <mergeCell ref="AB49:AE50"/>
    <mergeCell ref="AI49:BH50"/>
    <mergeCell ref="F51:V52"/>
    <mergeCell ref="AB51:AE52"/>
    <mergeCell ref="AI51:BH52"/>
    <mergeCell ref="X53:Z54"/>
    <mergeCell ref="X55:Z56"/>
    <mergeCell ref="AH53:AH54"/>
    <mergeCell ref="AH55:AH56"/>
    <mergeCell ref="X49:Z50"/>
    <mergeCell ref="X51:Z52"/>
    <mergeCell ref="F53:V54"/>
    <mergeCell ref="AB53:AE54"/>
    <mergeCell ref="AI53:BH54"/>
    <mergeCell ref="F55:V56"/>
    <mergeCell ref="AB55:AE56"/>
    <mergeCell ref="AI55:BH56"/>
    <mergeCell ref="BL56:CK57"/>
    <mergeCell ref="BL58:CK59"/>
    <mergeCell ref="AH57:AH58"/>
    <mergeCell ref="AH59:AH60"/>
    <mergeCell ref="AI59:AT60"/>
    <mergeCell ref="AU59:AU60"/>
    <mergeCell ref="AV59:AX60"/>
    <mergeCell ref="AZ59:BC60"/>
    <mergeCell ref="BD59:BD60"/>
    <mergeCell ref="BE59:BH60"/>
    <mergeCell ref="BL52:CK53"/>
    <mergeCell ref="BL54:CK55"/>
    <mergeCell ref="F57:V58"/>
    <mergeCell ref="AB57:AE58"/>
    <mergeCell ref="AI57:BH58"/>
    <mergeCell ref="F59:V60"/>
    <mergeCell ref="AB59:AE60"/>
    <mergeCell ref="X61:Z62"/>
    <mergeCell ref="X63:Z64"/>
    <mergeCell ref="AH61:AH62"/>
    <mergeCell ref="AH63:AH64"/>
    <mergeCell ref="X57:Z58"/>
    <mergeCell ref="X59:Z60"/>
    <mergeCell ref="F61:V62"/>
    <mergeCell ref="AB61:AE62"/>
    <mergeCell ref="AI61:BH62"/>
    <mergeCell ref="F63:V64"/>
    <mergeCell ref="AB63:AE64"/>
    <mergeCell ref="AI63:BH64"/>
    <mergeCell ref="AH75:AH76"/>
    <mergeCell ref="AI75:BH76"/>
    <mergeCell ref="AB77:AE78"/>
    <mergeCell ref="AH77:AH78"/>
    <mergeCell ref="F73:V74"/>
    <mergeCell ref="X73:Z74"/>
    <mergeCell ref="AB73:AE74"/>
    <mergeCell ref="AI73:BH74"/>
    <mergeCell ref="F75:V76"/>
    <mergeCell ref="AB75:AE76"/>
    <mergeCell ref="F77:V78"/>
    <mergeCell ref="AI77:BH78"/>
  </mergeCells>
  <dataValidations>
    <dataValidation type="list" allowBlank="1" sqref="T20 T22 T24 T26 T28 F30:AF30 AL30:BI30 AG32:AG43">
      <formula1>"--,Barata,Normal,Superior,Altíssima,Lendária"</formula1>
    </dataValidation>
  </dataValidations>
  <printOptions horizontalCentered="1" verticalCentered="1"/>
  <pageMargins bottom="0.0" footer="0.0" header="0.0" left="0.0" right="0.0" top="0.0"/>
  <pageSetup fitToWidth="0"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1" max="94" width="1.38"/>
  </cols>
  <sheetData>
    <row r="1" ht="8.25" customHeight="1">
      <c r="A1" s="1"/>
      <c r="B1" s="1"/>
      <c r="C1" s="1"/>
      <c r="D1" s="1"/>
      <c r="E1" s="556"/>
      <c r="F1" s="557" t="s">
        <v>257</v>
      </c>
      <c r="G1" s="7"/>
      <c r="H1" s="7"/>
      <c r="I1" s="7"/>
      <c r="J1" s="7"/>
      <c r="K1" s="7"/>
      <c r="L1" s="7"/>
      <c r="M1" s="7"/>
      <c r="N1" s="7"/>
      <c r="O1" s="7"/>
      <c r="P1" s="7"/>
      <c r="Q1" s="7"/>
      <c r="R1" s="7"/>
      <c r="S1" s="7"/>
      <c r="T1" s="7"/>
      <c r="U1" s="7"/>
      <c r="V1" s="7"/>
      <c r="W1" s="7"/>
      <c r="X1" s="7"/>
      <c r="Y1" s="7"/>
      <c r="Z1" s="7"/>
      <c r="AA1" s="7"/>
      <c r="AB1" s="7"/>
      <c r="AC1" s="7"/>
      <c r="AD1" s="7"/>
      <c r="AE1" s="7"/>
      <c r="AF1" s="558"/>
      <c r="AG1" s="558"/>
      <c r="AH1" s="558"/>
      <c r="AI1" s="559"/>
      <c r="AJ1" s="558"/>
      <c r="AK1" s="558"/>
      <c r="AL1" s="559"/>
      <c r="AM1" s="558"/>
      <c r="AN1" s="558"/>
      <c r="AO1" s="558"/>
      <c r="AP1" s="558"/>
      <c r="AQ1" s="558"/>
      <c r="AR1" s="558"/>
      <c r="AS1" s="558"/>
      <c r="AT1" s="558"/>
      <c r="AU1" s="558"/>
      <c r="AV1" s="558"/>
      <c r="AW1" s="558"/>
      <c r="AX1" s="558"/>
      <c r="AY1" s="558"/>
      <c r="AZ1" s="558"/>
      <c r="BA1" s="558"/>
      <c r="BB1" s="558"/>
      <c r="BC1" s="558"/>
      <c r="BD1" s="558"/>
      <c r="BE1" s="558"/>
      <c r="BF1" s="558"/>
      <c r="BG1" s="558"/>
      <c r="BH1" s="558"/>
      <c r="BI1" s="558"/>
      <c r="BJ1" s="558"/>
      <c r="BK1" s="558"/>
      <c r="BL1" s="558"/>
      <c r="BM1" s="558"/>
      <c r="BN1" s="558"/>
      <c r="BO1" s="558"/>
      <c r="BP1" s="558"/>
      <c r="BQ1" s="558"/>
      <c r="BR1" s="558"/>
      <c r="BS1" s="558"/>
      <c r="BT1" s="558"/>
      <c r="BU1" s="558"/>
      <c r="BV1" s="559"/>
      <c r="BW1" s="558"/>
      <c r="BX1" s="558"/>
      <c r="BY1" s="558"/>
      <c r="BZ1" s="558"/>
      <c r="CA1" s="558"/>
      <c r="CB1" s="558"/>
      <c r="CC1" s="558"/>
      <c r="CD1" s="558"/>
      <c r="CE1" s="558"/>
      <c r="CF1" s="560"/>
      <c r="CG1" s="558"/>
      <c r="CH1" s="558"/>
      <c r="CI1" s="558"/>
      <c r="CJ1" s="558"/>
      <c r="CK1" s="558"/>
      <c r="CL1" s="561"/>
      <c r="CM1" s="1"/>
      <c r="CN1" s="1"/>
      <c r="CO1" s="1"/>
      <c r="CP1" s="1"/>
    </row>
    <row r="2" ht="8.25" customHeight="1">
      <c r="A2" s="1"/>
      <c r="B2" s="1"/>
      <c r="C2" s="1"/>
      <c r="D2" s="1"/>
      <c r="E2" s="562"/>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563"/>
      <c r="CM2" s="1"/>
      <c r="CN2" s="1"/>
      <c r="CO2" s="1"/>
      <c r="CP2" s="1"/>
    </row>
    <row r="3" ht="8.25" customHeight="1">
      <c r="A3" s="564"/>
      <c r="B3" s="564"/>
      <c r="C3" s="564"/>
      <c r="D3" s="564"/>
      <c r="E3" s="565"/>
      <c r="F3" s="566" t="s">
        <v>24</v>
      </c>
      <c r="G3" s="567"/>
      <c r="H3" s="567"/>
      <c r="I3" s="567" t="s">
        <v>258</v>
      </c>
      <c r="J3" s="567"/>
      <c r="K3" s="567"/>
      <c r="L3" s="567"/>
      <c r="M3" s="567"/>
      <c r="N3" s="567"/>
      <c r="O3" s="567"/>
      <c r="P3" s="567"/>
      <c r="Q3" s="567"/>
      <c r="R3" s="567"/>
      <c r="S3" s="567"/>
      <c r="T3" s="567"/>
      <c r="U3" s="567"/>
      <c r="V3" s="567"/>
      <c r="W3" s="567"/>
      <c r="X3" s="567"/>
      <c r="Y3" s="567"/>
      <c r="Z3" s="567"/>
      <c r="AA3" s="567"/>
      <c r="AB3" s="567"/>
      <c r="AC3" s="567"/>
      <c r="AD3" s="567"/>
      <c r="AE3" s="567"/>
      <c r="AF3" s="567"/>
      <c r="AG3" s="567"/>
      <c r="AH3" s="567"/>
      <c r="AI3" s="567"/>
      <c r="AJ3" s="568"/>
      <c r="AK3" s="567" t="s">
        <v>26</v>
      </c>
      <c r="AN3" s="567" t="s">
        <v>259</v>
      </c>
      <c r="AO3" s="567"/>
      <c r="AP3" s="567"/>
      <c r="AQ3" s="567" t="s">
        <v>260</v>
      </c>
      <c r="AR3" s="567"/>
      <c r="AS3" s="567"/>
      <c r="AT3" s="567"/>
      <c r="AU3" s="567"/>
      <c r="AV3" s="567"/>
      <c r="AW3" s="567"/>
      <c r="AX3" s="567"/>
      <c r="AY3" s="567"/>
      <c r="AZ3" s="567" t="s">
        <v>261</v>
      </c>
      <c r="BA3" s="567"/>
      <c r="BB3" s="567"/>
      <c r="BC3" s="567"/>
      <c r="BD3" s="567"/>
      <c r="BE3" s="567"/>
      <c r="BF3" s="567"/>
      <c r="BG3" s="567"/>
      <c r="BH3" s="567"/>
      <c r="BI3" s="567" t="s">
        <v>24</v>
      </c>
      <c r="BJ3" s="567"/>
      <c r="BK3" s="567"/>
      <c r="BL3" s="567"/>
      <c r="BM3" s="567"/>
      <c r="BN3" s="567"/>
      <c r="BO3" s="567" t="s">
        <v>262</v>
      </c>
      <c r="BP3" s="564"/>
      <c r="BQ3" s="564"/>
      <c r="BR3" s="564"/>
      <c r="BS3" s="564"/>
      <c r="BT3" s="564"/>
      <c r="BU3" s="564"/>
      <c r="BV3" s="567" t="s">
        <v>263</v>
      </c>
      <c r="BW3" s="567"/>
      <c r="BX3" s="567"/>
      <c r="BY3" s="567"/>
      <c r="BZ3" s="567"/>
      <c r="CA3" s="567"/>
      <c r="CB3" s="567" t="s">
        <v>264</v>
      </c>
      <c r="CC3" s="567"/>
      <c r="CD3" s="564"/>
      <c r="CE3" s="564"/>
      <c r="CF3" s="564"/>
      <c r="CG3" s="564"/>
      <c r="CH3" s="564"/>
      <c r="CI3" s="564"/>
      <c r="CJ3" s="564"/>
      <c r="CK3" s="564"/>
      <c r="CL3" s="569"/>
      <c r="CM3" s="564"/>
      <c r="CN3" s="564"/>
      <c r="CO3" s="564"/>
      <c r="CP3" s="564"/>
    </row>
    <row r="4" ht="8.25" customHeight="1">
      <c r="A4" s="1"/>
      <c r="B4" s="1"/>
      <c r="C4" s="1"/>
      <c r="D4" s="1"/>
      <c r="E4" s="570"/>
      <c r="F4" s="167">
        <v>20.0</v>
      </c>
      <c r="H4" s="60"/>
      <c r="I4" s="168" t="s">
        <v>265</v>
      </c>
      <c r="AH4" s="571" t="s">
        <v>266</v>
      </c>
      <c r="AJ4" s="60"/>
      <c r="AK4" s="167">
        <f>IF(AH4="D", switch(F4,"","",1,Ficha!$L$22+Ficha!$AD$92+Ficha!$AD$90-2,2,Ficha!$L$22+Ficha!$AD$92+Ficha!$AD$90-1,Ficha!$L$22+Ficha!$AD$92+Ficha!$AD$90+(F4/2)-2),IF(AH4="MD",switch(F4,"","",1,Ficha!$L$22+Ficha!$AD$92+Ficha!$AD$90-3,2,Ficha!$L$22+Ficha!$AD$92+Ficha!$AD$90-2,2,Ficha!$L$22+Ficha!$AD$92+Ficha!$AD$90-2-1,Ficha!$L$22+Ficha!$AD$92+Ficha!$AD$90+(F4/4)-2)))</f>
        <v>25</v>
      </c>
      <c r="AM4" s="60"/>
      <c r="AN4" s="571">
        <v>82.0</v>
      </c>
      <c r="AP4" s="60"/>
      <c r="AQ4" s="187"/>
      <c r="AY4" s="60"/>
      <c r="AZ4" s="187"/>
      <c r="BH4" s="60"/>
      <c r="BI4" s="187"/>
      <c r="BN4" s="60"/>
      <c r="BO4" s="187"/>
      <c r="BU4" s="60"/>
      <c r="BV4" s="187"/>
      <c r="CA4" s="60"/>
      <c r="CB4" s="60"/>
      <c r="CL4" s="572"/>
      <c r="CM4" s="1"/>
      <c r="CN4" s="1"/>
      <c r="CO4" s="1"/>
      <c r="CP4" s="1"/>
    </row>
    <row r="5" ht="8.25" customHeight="1">
      <c r="A5" s="1"/>
      <c r="B5" s="1"/>
      <c r="C5" s="1"/>
      <c r="D5" s="1"/>
      <c r="E5" s="562"/>
      <c r="F5" s="14"/>
      <c r="G5" s="14"/>
      <c r="H5" s="60"/>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60"/>
      <c r="AK5" s="14"/>
      <c r="AL5" s="14"/>
      <c r="AM5" s="60"/>
      <c r="AN5" s="14"/>
      <c r="AO5" s="14"/>
      <c r="AP5" s="60"/>
      <c r="AQ5" s="14"/>
      <c r="AR5" s="14"/>
      <c r="AS5" s="14"/>
      <c r="AT5" s="14"/>
      <c r="AU5" s="14"/>
      <c r="AV5" s="14"/>
      <c r="AW5" s="14"/>
      <c r="AX5" s="14"/>
      <c r="AY5" s="60"/>
      <c r="AZ5" s="14"/>
      <c r="BA5" s="14"/>
      <c r="BB5" s="14"/>
      <c r="BC5" s="14"/>
      <c r="BD5" s="14"/>
      <c r="BE5" s="14"/>
      <c r="BF5" s="14"/>
      <c r="BG5" s="14"/>
      <c r="BH5" s="60"/>
      <c r="BI5" s="14"/>
      <c r="BJ5" s="14"/>
      <c r="BK5" s="14"/>
      <c r="BL5" s="14"/>
      <c r="BM5" s="14"/>
      <c r="BN5" s="60"/>
      <c r="BO5" s="14"/>
      <c r="BP5" s="14"/>
      <c r="BQ5" s="14"/>
      <c r="BR5" s="14"/>
      <c r="BS5" s="14"/>
      <c r="BT5" s="14"/>
      <c r="BU5" s="60"/>
      <c r="BV5" s="14"/>
      <c r="BW5" s="14"/>
      <c r="BX5" s="14"/>
      <c r="BY5" s="14"/>
      <c r="BZ5" s="14"/>
      <c r="CA5" s="60"/>
      <c r="CB5" s="14"/>
      <c r="CC5" s="14"/>
      <c r="CD5" s="14"/>
      <c r="CE5" s="14"/>
      <c r="CF5" s="14"/>
      <c r="CG5" s="14"/>
      <c r="CH5" s="14"/>
      <c r="CI5" s="14"/>
      <c r="CJ5" s="14"/>
      <c r="CK5" s="14"/>
      <c r="CL5" s="563"/>
      <c r="CM5" s="1"/>
      <c r="CN5" s="1"/>
      <c r="CO5" s="1"/>
      <c r="CP5" s="1"/>
    </row>
    <row r="6" ht="8.25" customHeight="1">
      <c r="A6" s="1"/>
      <c r="B6" s="1"/>
      <c r="C6" s="1"/>
      <c r="D6" s="1"/>
      <c r="E6" s="562"/>
      <c r="F6" s="167">
        <v>8.0</v>
      </c>
      <c r="H6" s="60"/>
      <c r="I6" s="168" t="s">
        <v>267</v>
      </c>
      <c r="AH6" s="571" t="s">
        <v>35</v>
      </c>
      <c r="AJ6" s="60"/>
      <c r="AK6" s="167">
        <f>switch(AH6,"F",switch(F6,"","",0.5,Ficha!$L$22,Ficha!$L$22+F6),"M",switch(F6,"","",0.5,Ficha!$L$22-1,Ficha!$L$22+F6-1),"D",switch(F6,"","",0.5,Ficha!$L$22-2,Ficha!$L$22+F6-2),"")</f>
        <v>26</v>
      </c>
      <c r="AM6" s="60"/>
      <c r="AN6" s="571">
        <v>81.0</v>
      </c>
      <c r="AP6" s="60"/>
      <c r="AQ6" s="167" t="s">
        <v>268</v>
      </c>
      <c r="AY6" s="60"/>
      <c r="AZ6" s="167" t="s">
        <v>269</v>
      </c>
      <c r="BL6" s="187"/>
      <c r="BM6" s="167" t="s">
        <v>270</v>
      </c>
      <c r="BY6" s="187"/>
      <c r="BZ6" s="187"/>
      <c r="CL6" s="563"/>
      <c r="CM6" s="1"/>
      <c r="CN6" s="1"/>
      <c r="CO6" s="1"/>
      <c r="CP6" s="1"/>
    </row>
    <row r="7" ht="8.25" customHeight="1">
      <c r="A7" s="1"/>
      <c r="B7" s="1"/>
      <c r="C7" s="1"/>
      <c r="D7" s="1"/>
      <c r="E7" s="562"/>
      <c r="F7" s="14"/>
      <c r="G7" s="14"/>
      <c r="H7" s="60"/>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60"/>
      <c r="AK7" s="14"/>
      <c r="AL7" s="14"/>
      <c r="AM7" s="60"/>
      <c r="AN7" s="14"/>
      <c r="AO7" s="14"/>
      <c r="AP7" s="60"/>
      <c r="AQ7" s="14"/>
      <c r="AR7" s="14"/>
      <c r="AS7" s="14"/>
      <c r="AT7" s="14"/>
      <c r="AU7" s="14"/>
      <c r="AV7" s="14"/>
      <c r="AW7" s="14"/>
      <c r="AX7" s="14"/>
      <c r="AY7" s="60"/>
      <c r="AZ7" s="14"/>
      <c r="BA7" s="14"/>
      <c r="BB7" s="14"/>
      <c r="BC7" s="14"/>
      <c r="BD7" s="14"/>
      <c r="BE7" s="14"/>
      <c r="BF7" s="14"/>
      <c r="BG7" s="14"/>
      <c r="BH7" s="14"/>
      <c r="BI7" s="14"/>
      <c r="BJ7" s="14"/>
      <c r="BK7" s="14"/>
      <c r="BL7" s="187"/>
      <c r="BM7" s="14"/>
      <c r="BN7" s="14"/>
      <c r="BO7" s="14"/>
      <c r="BP7" s="14"/>
      <c r="BQ7" s="14"/>
      <c r="BR7" s="14"/>
      <c r="BS7" s="14"/>
      <c r="BT7" s="14"/>
      <c r="BU7" s="14"/>
      <c r="BV7" s="14"/>
      <c r="BW7" s="14"/>
      <c r="BX7" s="14"/>
      <c r="BY7" s="187"/>
      <c r="BZ7" s="14"/>
      <c r="CA7" s="14"/>
      <c r="CB7" s="14"/>
      <c r="CC7" s="14"/>
      <c r="CD7" s="14"/>
      <c r="CE7" s="14"/>
      <c r="CF7" s="14"/>
      <c r="CG7" s="14"/>
      <c r="CH7" s="14"/>
      <c r="CI7" s="14"/>
      <c r="CJ7" s="14"/>
      <c r="CK7" s="14"/>
      <c r="CL7" s="563"/>
      <c r="CM7" s="1"/>
      <c r="CN7" s="1"/>
      <c r="CO7" s="1"/>
      <c r="CP7" s="1"/>
    </row>
    <row r="8" ht="8.25" customHeight="1">
      <c r="A8" s="1"/>
      <c r="B8" s="1"/>
      <c r="C8" s="1"/>
      <c r="D8" s="1"/>
      <c r="E8" s="562"/>
      <c r="F8" s="167">
        <v>5.0</v>
      </c>
      <c r="H8" s="60"/>
      <c r="I8" s="168" t="s">
        <v>271</v>
      </c>
      <c r="AH8" s="571" t="s">
        <v>35</v>
      </c>
      <c r="AJ8" s="60"/>
      <c r="AK8" s="167">
        <f>switch(AH8,"F",switch(F8,"","",0.5,Ficha!$L$22,Ficha!$L$22+F8),"M",switch(F8,"","",0.5,Ficha!$L$22-1,Ficha!$L$22+F8-1),"D",switch(F8,"","",0.5,Ficha!$L$22-2,Ficha!$L$22+F8-2),"")</f>
        <v>23</v>
      </c>
      <c r="AM8" s="60"/>
      <c r="AN8" s="571">
        <v>81.0</v>
      </c>
      <c r="AP8" s="60"/>
      <c r="AQ8" s="167" t="s">
        <v>268</v>
      </c>
      <c r="AY8" s="60"/>
      <c r="AZ8" s="167" t="s">
        <v>272</v>
      </c>
      <c r="BL8" s="187"/>
      <c r="BM8" s="167" t="s">
        <v>273</v>
      </c>
      <c r="BY8" s="187"/>
      <c r="BZ8" s="187"/>
      <c r="CL8" s="563"/>
      <c r="CM8" s="1"/>
      <c r="CN8" s="1"/>
      <c r="CO8" s="1"/>
      <c r="CP8" s="1"/>
    </row>
    <row r="9" ht="8.25" customHeight="1">
      <c r="A9" s="1"/>
      <c r="B9" s="1"/>
      <c r="C9" s="1"/>
      <c r="D9" s="1"/>
      <c r="E9" s="562"/>
      <c r="F9" s="14"/>
      <c r="G9" s="14"/>
      <c r="H9" s="60"/>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60"/>
      <c r="AK9" s="14"/>
      <c r="AL9" s="14"/>
      <c r="AM9" s="60"/>
      <c r="AN9" s="14"/>
      <c r="AO9" s="14"/>
      <c r="AP9" s="60"/>
      <c r="AQ9" s="14"/>
      <c r="AR9" s="14"/>
      <c r="AS9" s="14"/>
      <c r="AT9" s="14"/>
      <c r="AU9" s="14"/>
      <c r="AV9" s="14"/>
      <c r="AW9" s="14"/>
      <c r="AX9" s="14"/>
      <c r="AY9" s="60"/>
      <c r="AZ9" s="14"/>
      <c r="BA9" s="14"/>
      <c r="BB9" s="14"/>
      <c r="BC9" s="14"/>
      <c r="BD9" s="14"/>
      <c r="BE9" s="14"/>
      <c r="BF9" s="14"/>
      <c r="BG9" s="14"/>
      <c r="BH9" s="14"/>
      <c r="BI9" s="14"/>
      <c r="BJ9" s="14"/>
      <c r="BK9" s="14"/>
      <c r="BL9" s="187"/>
      <c r="BM9" s="14"/>
      <c r="BN9" s="14"/>
      <c r="BO9" s="14"/>
      <c r="BP9" s="14"/>
      <c r="BQ9" s="14"/>
      <c r="BR9" s="14"/>
      <c r="BS9" s="14"/>
      <c r="BT9" s="14"/>
      <c r="BU9" s="14"/>
      <c r="BV9" s="14"/>
      <c r="BW9" s="14"/>
      <c r="BX9" s="14"/>
      <c r="BY9" s="187"/>
      <c r="BZ9" s="14"/>
      <c r="CA9" s="14"/>
      <c r="CB9" s="14"/>
      <c r="CC9" s="14"/>
      <c r="CD9" s="14"/>
      <c r="CE9" s="14"/>
      <c r="CF9" s="14"/>
      <c r="CG9" s="14"/>
      <c r="CH9" s="14"/>
      <c r="CI9" s="14"/>
      <c r="CJ9" s="14"/>
      <c r="CK9" s="14"/>
      <c r="CL9" s="563"/>
      <c r="CM9" s="1"/>
      <c r="CN9" s="1"/>
      <c r="CO9" s="1"/>
      <c r="CP9" s="1"/>
    </row>
    <row r="10" ht="8.25" customHeight="1">
      <c r="A10" s="1"/>
      <c r="B10" s="1"/>
      <c r="C10" s="1"/>
      <c r="D10" s="1"/>
      <c r="E10" s="562"/>
      <c r="F10" s="167">
        <v>3.0</v>
      </c>
      <c r="H10" s="60"/>
      <c r="I10" s="168" t="s">
        <v>274</v>
      </c>
      <c r="AH10" s="571" t="s">
        <v>135</v>
      </c>
      <c r="AJ10" s="60"/>
      <c r="AK10" s="167">
        <f>switch(AH10,"F",switch(F10,"","",0.5,Ficha!$L$22,Ficha!$L$22+F10),"M",switch(F10,"","",0.5,Ficha!$L$22-1,Ficha!$L$22+F10-1),"D",switch(F10,"","",0.5,Ficha!$L$22-2,Ficha!$L$22+F10-2),"")</f>
        <v>22</v>
      </c>
      <c r="AM10" s="60"/>
      <c r="AN10" s="571">
        <v>81.0</v>
      </c>
      <c r="AP10" s="60"/>
      <c r="AQ10" s="167" t="s">
        <v>268</v>
      </c>
      <c r="AY10" s="60"/>
      <c r="AZ10" s="167" t="s">
        <v>275</v>
      </c>
      <c r="BL10" s="187"/>
      <c r="BM10" s="167" t="s">
        <v>276</v>
      </c>
      <c r="BY10" s="187"/>
      <c r="BZ10" s="187"/>
      <c r="CL10" s="563"/>
      <c r="CM10" s="1"/>
      <c r="CN10" s="1"/>
      <c r="CO10" s="1"/>
      <c r="CP10" s="1"/>
    </row>
    <row r="11" ht="8.25" customHeight="1">
      <c r="A11" s="1"/>
      <c r="B11" s="1"/>
      <c r="C11" s="1"/>
      <c r="D11" s="1"/>
      <c r="E11" s="562"/>
      <c r="F11" s="14"/>
      <c r="G11" s="14"/>
      <c r="H11" s="60"/>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60"/>
      <c r="AK11" s="14"/>
      <c r="AL11" s="14"/>
      <c r="AM11" s="60"/>
      <c r="AN11" s="14"/>
      <c r="AO11" s="14"/>
      <c r="AP11" s="60"/>
      <c r="AQ11" s="14"/>
      <c r="AR11" s="14"/>
      <c r="AS11" s="14"/>
      <c r="AT11" s="14"/>
      <c r="AU11" s="14"/>
      <c r="AV11" s="14"/>
      <c r="AW11" s="14"/>
      <c r="AX11" s="14"/>
      <c r="AY11" s="60"/>
      <c r="AZ11" s="14"/>
      <c r="BA11" s="14"/>
      <c r="BB11" s="14"/>
      <c r="BC11" s="14"/>
      <c r="BD11" s="14"/>
      <c r="BE11" s="14"/>
      <c r="BF11" s="14"/>
      <c r="BG11" s="14"/>
      <c r="BH11" s="14"/>
      <c r="BI11" s="14"/>
      <c r="BJ11" s="14"/>
      <c r="BK11" s="14"/>
      <c r="BL11" s="187"/>
      <c r="BM11" s="14"/>
      <c r="BN11" s="14"/>
      <c r="BO11" s="14"/>
      <c r="BP11" s="14"/>
      <c r="BQ11" s="14"/>
      <c r="BR11" s="14"/>
      <c r="BS11" s="14"/>
      <c r="BT11" s="14"/>
      <c r="BU11" s="14"/>
      <c r="BV11" s="14"/>
      <c r="BW11" s="14"/>
      <c r="BX11" s="14"/>
      <c r="BY11" s="187"/>
      <c r="BZ11" s="14"/>
      <c r="CA11" s="14"/>
      <c r="CB11" s="14"/>
      <c r="CC11" s="14"/>
      <c r="CD11" s="14"/>
      <c r="CE11" s="14"/>
      <c r="CF11" s="14"/>
      <c r="CG11" s="14"/>
      <c r="CH11" s="14"/>
      <c r="CI11" s="14"/>
      <c r="CJ11" s="14"/>
      <c r="CK11" s="14"/>
      <c r="CL11" s="563"/>
      <c r="CM11" s="1"/>
      <c r="CN11" s="1"/>
      <c r="CO11" s="1"/>
      <c r="CP11" s="1"/>
    </row>
    <row r="12" ht="8.25" customHeight="1">
      <c r="A12" s="1"/>
      <c r="B12" s="1"/>
      <c r="C12" s="1"/>
      <c r="D12" s="1"/>
      <c r="E12" s="562"/>
      <c r="F12" s="167">
        <v>3.0</v>
      </c>
      <c r="H12" s="60"/>
      <c r="I12" s="168" t="s">
        <v>277</v>
      </c>
      <c r="AH12" s="571" t="s">
        <v>135</v>
      </c>
      <c r="AJ12" s="60"/>
      <c r="AK12" s="167">
        <f>switch(AH12,"F",switch(F12,"","",0.5,Ficha!$L$22,Ficha!$L$22+F12),"M",switch(F12,"","",0.5,Ficha!$L$22-1,Ficha!$L$22+F12-1),"D",switch(F12,"","",0.5,Ficha!$L$22-2,Ficha!$L$22+F12-2),"")</f>
        <v>22</v>
      </c>
      <c r="AM12" s="60"/>
      <c r="AN12" s="571">
        <v>81.0</v>
      </c>
      <c r="AP12" s="60"/>
      <c r="AQ12" s="167" t="s">
        <v>268</v>
      </c>
      <c r="AY12" s="60"/>
      <c r="AZ12" s="167" t="s">
        <v>278</v>
      </c>
      <c r="BL12" s="187"/>
      <c r="BM12" s="167" t="s">
        <v>279</v>
      </c>
      <c r="BY12" s="187"/>
      <c r="BZ12" s="187"/>
      <c r="CL12" s="563"/>
      <c r="CM12" s="1"/>
      <c r="CN12" s="1"/>
      <c r="CO12" s="1"/>
      <c r="CP12" s="1"/>
    </row>
    <row r="13" ht="8.25" customHeight="1">
      <c r="A13" s="1"/>
      <c r="B13" s="1"/>
      <c r="C13" s="1"/>
      <c r="D13" s="1"/>
      <c r="E13" s="562"/>
      <c r="F13" s="14"/>
      <c r="G13" s="14"/>
      <c r="H13" s="60"/>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60"/>
      <c r="AK13" s="14"/>
      <c r="AL13" s="14"/>
      <c r="AM13" s="60"/>
      <c r="AN13" s="14"/>
      <c r="AO13" s="14"/>
      <c r="AP13" s="60"/>
      <c r="AQ13" s="14"/>
      <c r="AR13" s="14"/>
      <c r="AS13" s="14"/>
      <c r="AT13" s="14"/>
      <c r="AU13" s="14"/>
      <c r="AV13" s="14"/>
      <c r="AW13" s="14"/>
      <c r="AX13" s="14"/>
      <c r="AY13" s="60"/>
      <c r="AZ13" s="14"/>
      <c r="BA13" s="14"/>
      <c r="BB13" s="14"/>
      <c r="BC13" s="14"/>
      <c r="BD13" s="14"/>
      <c r="BE13" s="14"/>
      <c r="BF13" s="14"/>
      <c r="BG13" s="14"/>
      <c r="BH13" s="14"/>
      <c r="BI13" s="14"/>
      <c r="BJ13" s="14"/>
      <c r="BK13" s="14"/>
      <c r="BL13" s="187"/>
      <c r="BM13" s="14"/>
      <c r="BN13" s="14"/>
      <c r="BO13" s="14"/>
      <c r="BP13" s="14"/>
      <c r="BQ13" s="14"/>
      <c r="BR13" s="14"/>
      <c r="BS13" s="14"/>
      <c r="BT13" s="14"/>
      <c r="BU13" s="14"/>
      <c r="BV13" s="14"/>
      <c r="BW13" s="14"/>
      <c r="BX13" s="14"/>
      <c r="BY13" s="187"/>
      <c r="BZ13" s="14"/>
      <c r="CA13" s="14"/>
      <c r="CB13" s="14"/>
      <c r="CC13" s="14"/>
      <c r="CD13" s="14"/>
      <c r="CE13" s="14"/>
      <c r="CF13" s="14"/>
      <c r="CG13" s="14"/>
      <c r="CH13" s="14"/>
      <c r="CI13" s="14"/>
      <c r="CJ13" s="14"/>
      <c r="CK13" s="14"/>
      <c r="CL13" s="563"/>
      <c r="CM13" s="1"/>
      <c r="CN13" s="1"/>
      <c r="CO13" s="1"/>
      <c r="CP13" s="1"/>
    </row>
    <row r="14" ht="8.25" customHeight="1">
      <c r="A14" s="1"/>
      <c r="B14" s="1"/>
      <c r="C14" s="1"/>
      <c r="D14" s="1"/>
      <c r="E14" s="562"/>
      <c r="F14" s="167">
        <v>4.0</v>
      </c>
      <c r="H14" s="60"/>
      <c r="I14" s="168" t="s">
        <v>280</v>
      </c>
      <c r="AH14" s="571" t="s">
        <v>135</v>
      </c>
      <c r="AJ14" s="60"/>
      <c r="AK14" s="167">
        <f>switch(AH14,"F",switch(F14,"","",0.5,Ficha!$L$22,Ficha!$L$22+F14),"M",switch(F14,"","",0.5,Ficha!$L$22-1,Ficha!$L$22+F14-1),"D",switch(F14,"","",0.5,Ficha!$L$22-2,Ficha!$L$22+F14-2),"")</f>
        <v>23</v>
      </c>
      <c r="AM14" s="60"/>
      <c r="AN14" s="573">
        <v>81.0</v>
      </c>
      <c r="AO14" s="7"/>
      <c r="AP14" s="60"/>
      <c r="AQ14" s="167" t="s">
        <v>268</v>
      </c>
      <c r="AY14" s="60"/>
      <c r="AZ14" s="167" t="s">
        <v>281</v>
      </c>
      <c r="BL14" s="187"/>
      <c r="BM14" s="167" t="s">
        <v>282</v>
      </c>
      <c r="BY14" s="187"/>
      <c r="BZ14" s="187"/>
      <c r="CL14" s="563"/>
      <c r="CM14" s="1"/>
      <c r="CN14" s="1"/>
      <c r="CO14" s="1"/>
      <c r="CP14" s="1"/>
    </row>
    <row r="15" ht="8.25" customHeight="1">
      <c r="A15" s="1"/>
      <c r="B15" s="1"/>
      <c r="C15" s="1"/>
      <c r="D15" s="1"/>
      <c r="E15" s="562"/>
      <c r="F15" s="14"/>
      <c r="G15" s="14"/>
      <c r="H15" s="60"/>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60"/>
      <c r="AK15" s="14"/>
      <c r="AL15" s="14"/>
      <c r="AM15" s="60"/>
      <c r="AN15" s="14"/>
      <c r="AO15" s="14"/>
      <c r="AP15" s="60"/>
      <c r="AQ15" s="14"/>
      <c r="AR15" s="14"/>
      <c r="AS15" s="14"/>
      <c r="AT15" s="14"/>
      <c r="AU15" s="14"/>
      <c r="AV15" s="14"/>
      <c r="AW15" s="14"/>
      <c r="AX15" s="14"/>
      <c r="AY15" s="60"/>
      <c r="AZ15" s="14"/>
      <c r="BA15" s="14"/>
      <c r="BB15" s="14"/>
      <c r="BC15" s="14"/>
      <c r="BD15" s="14"/>
      <c r="BE15" s="14"/>
      <c r="BF15" s="14"/>
      <c r="BG15" s="14"/>
      <c r="BH15" s="14"/>
      <c r="BI15" s="14"/>
      <c r="BJ15" s="14"/>
      <c r="BK15" s="14"/>
      <c r="BL15" s="187"/>
      <c r="BM15" s="14"/>
      <c r="BN15" s="14"/>
      <c r="BO15" s="14"/>
      <c r="BP15" s="14"/>
      <c r="BQ15" s="14"/>
      <c r="BR15" s="14"/>
      <c r="BS15" s="14"/>
      <c r="BT15" s="14"/>
      <c r="BU15" s="14"/>
      <c r="BV15" s="14"/>
      <c r="BW15" s="14"/>
      <c r="BX15" s="14"/>
      <c r="BY15" s="187"/>
      <c r="BZ15" s="14"/>
      <c r="CA15" s="14"/>
      <c r="CB15" s="14"/>
      <c r="CC15" s="14"/>
      <c r="CD15" s="14"/>
      <c r="CE15" s="14"/>
      <c r="CF15" s="14"/>
      <c r="CG15" s="14"/>
      <c r="CH15" s="14"/>
      <c r="CI15" s="14"/>
      <c r="CJ15" s="14"/>
      <c r="CK15" s="14"/>
      <c r="CL15" s="563"/>
      <c r="CM15" s="1"/>
      <c r="CN15" s="1"/>
      <c r="CO15" s="1"/>
      <c r="CP15" s="1"/>
    </row>
    <row r="16" ht="8.25" customHeight="1">
      <c r="A16" s="1"/>
      <c r="B16" s="1"/>
      <c r="C16" s="1"/>
      <c r="D16" s="1"/>
      <c r="E16" s="562"/>
      <c r="F16" s="167">
        <v>3.0</v>
      </c>
      <c r="H16" s="60"/>
      <c r="I16" s="168" t="s">
        <v>283</v>
      </c>
      <c r="AH16" s="571" t="s">
        <v>135</v>
      </c>
      <c r="AJ16" s="60"/>
      <c r="AK16" s="167">
        <f>switch(AH16,"F",switch(F16,"","",0.5,Ficha!$L$22,Ficha!$L$22+F16),"M",switch(F16,"","",0.5,Ficha!$L$22-1,Ficha!$L$22+F16-1),"D",switch(F16,"","",0.5,Ficha!$L$22-2,Ficha!$L$22+F16-2),"")</f>
        <v>22</v>
      </c>
      <c r="AM16" s="60"/>
      <c r="AN16" s="571">
        <v>81.0</v>
      </c>
      <c r="AP16" s="60"/>
      <c r="AQ16" s="167" t="s">
        <v>268</v>
      </c>
      <c r="AY16" s="60"/>
      <c r="AZ16" s="167" t="s">
        <v>284</v>
      </c>
      <c r="BL16" s="187"/>
      <c r="BM16" s="167" t="s">
        <v>285</v>
      </c>
      <c r="BY16" s="187"/>
      <c r="BZ16" s="187"/>
      <c r="CL16" s="563"/>
      <c r="CM16" s="1"/>
      <c r="CN16" s="1"/>
      <c r="CO16" s="1"/>
      <c r="CP16" s="1"/>
    </row>
    <row r="17" ht="8.25" customHeight="1">
      <c r="A17" s="1"/>
      <c r="B17" s="1"/>
      <c r="C17" s="1"/>
      <c r="D17" s="1"/>
      <c r="E17" s="562"/>
      <c r="F17" s="14"/>
      <c r="G17" s="14"/>
      <c r="H17" s="60"/>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60"/>
      <c r="AK17" s="14"/>
      <c r="AL17" s="14"/>
      <c r="AM17" s="60"/>
      <c r="AN17" s="14"/>
      <c r="AO17" s="14"/>
      <c r="AP17" s="60"/>
      <c r="AQ17" s="14"/>
      <c r="AR17" s="14"/>
      <c r="AS17" s="14"/>
      <c r="AT17" s="14"/>
      <c r="AU17" s="14"/>
      <c r="AV17" s="14"/>
      <c r="AW17" s="14"/>
      <c r="AX17" s="14"/>
      <c r="AY17" s="60"/>
      <c r="AZ17" s="14"/>
      <c r="BA17" s="14"/>
      <c r="BB17" s="14"/>
      <c r="BC17" s="14"/>
      <c r="BD17" s="14"/>
      <c r="BE17" s="14"/>
      <c r="BF17" s="14"/>
      <c r="BG17" s="14"/>
      <c r="BH17" s="14"/>
      <c r="BI17" s="14"/>
      <c r="BJ17" s="14"/>
      <c r="BK17" s="14"/>
      <c r="BL17" s="187"/>
      <c r="BM17" s="14"/>
      <c r="BN17" s="14"/>
      <c r="BO17" s="14"/>
      <c r="BP17" s="14"/>
      <c r="BQ17" s="14"/>
      <c r="BR17" s="14"/>
      <c r="BS17" s="14"/>
      <c r="BT17" s="14"/>
      <c r="BU17" s="14"/>
      <c r="BV17" s="14"/>
      <c r="BW17" s="14"/>
      <c r="BX17" s="14"/>
      <c r="BY17" s="187"/>
      <c r="BZ17" s="14"/>
      <c r="CA17" s="14"/>
      <c r="CB17" s="14"/>
      <c r="CC17" s="14"/>
      <c r="CD17" s="14"/>
      <c r="CE17" s="14"/>
      <c r="CF17" s="14"/>
      <c r="CG17" s="14"/>
      <c r="CH17" s="14"/>
      <c r="CI17" s="14"/>
      <c r="CJ17" s="14"/>
      <c r="CK17" s="14"/>
      <c r="CL17" s="563"/>
      <c r="CM17" s="1"/>
      <c r="CN17" s="1"/>
      <c r="CO17" s="1"/>
      <c r="CP17" s="1"/>
    </row>
    <row r="18" ht="8.25" customHeight="1">
      <c r="A18" s="1"/>
      <c r="B18" s="1"/>
      <c r="C18" s="1"/>
      <c r="D18" s="1"/>
      <c r="E18" s="562"/>
      <c r="F18" s="167">
        <v>4.0</v>
      </c>
      <c r="H18" s="60"/>
      <c r="I18" s="168" t="s">
        <v>286</v>
      </c>
      <c r="AH18" s="571" t="s">
        <v>35</v>
      </c>
      <c r="AJ18" s="60"/>
      <c r="AK18" s="167">
        <f>switch(AH18,"F",switch(F18,"","",0.5,Ficha!$L$22,Ficha!$L$22+F18),"M",switch(F18,"","",0.5,Ficha!$L$22-1,Ficha!$L$22+F18-1),"D",switch(F18,"","",0.5,Ficha!$L$22-2,Ficha!$L$22+F18-2),"")</f>
        <v>22</v>
      </c>
      <c r="AM18" s="60"/>
      <c r="AN18" s="573">
        <v>81.0</v>
      </c>
      <c r="AO18" s="7"/>
      <c r="AP18" s="60"/>
      <c r="AQ18" s="167" t="s">
        <v>268</v>
      </c>
      <c r="AY18" s="60"/>
      <c r="AZ18" s="167" t="s">
        <v>287</v>
      </c>
      <c r="BL18" s="187"/>
      <c r="BM18" s="167" t="s">
        <v>288</v>
      </c>
      <c r="BY18" s="187"/>
      <c r="BZ18" s="187"/>
      <c r="CL18" s="563"/>
      <c r="CM18" s="1"/>
      <c r="CN18" s="1"/>
      <c r="CO18" s="1"/>
      <c r="CP18" s="1"/>
    </row>
    <row r="19" ht="8.25" customHeight="1">
      <c r="A19" s="1"/>
      <c r="B19" s="1"/>
      <c r="C19" s="1"/>
      <c r="D19" s="1"/>
      <c r="E19" s="562"/>
      <c r="F19" s="14"/>
      <c r="G19" s="14"/>
      <c r="H19" s="60"/>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60"/>
      <c r="AK19" s="14"/>
      <c r="AL19" s="14"/>
      <c r="AM19" s="60"/>
      <c r="AN19" s="14"/>
      <c r="AO19" s="14"/>
      <c r="AP19" s="60"/>
      <c r="AQ19" s="14"/>
      <c r="AR19" s="14"/>
      <c r="AS19" s="14"/>
      <c r="AT19" s="14"/>
      <c r="AU19" s="14"/>
      <c r="AV19" s="14"/>
      <c r="AW19" s="14"/>
      <c r="AX19" s="14"/>
      <c r="AY19" s="60"/>
      <c r="AZ19" s="14"/>
      <c r="BA19" s="14"/>
      <c r="BB19" s="14"/>
      <c r="BC19" s="14"/>
      <c r="BD19" s="14"/>
      <c r="BE19" s="14"/>
      <c r="BF19" s="14"/>
      <c r="BG19" s="14"/>
      <c r="BH19" s="14"/>
      <c r="BI19" s="14"/>
      <c r="BJ19" s="14"/>
      <c r="BK19" s="14"/>
      <c r="BL19" s="187"/>
      <c r="BM19" s="14"/>
      <c r="BN19" s="14"/>
      <c r="BO19" s="14"/>
      <c r="BP19" s="14"/>
      <c r="BQ19" s="14"/>
      <c r="BR19" s="14"/>
      <c r="BS19" s="14"/>
      <c r="BT19" s="14"/>
      <c r="BU19" s="14"/>
      <c r="BV19" s="14"/>
      <c r="BW19" s="14"/>
      <c r="BX19" s="14"/>
      <c r="BY19" s="187"/>
      <c r="BZ19" s="14"/>
      <c r="CA19" s="14"/>
      <c r="CB19" s="14"/>
      <c r="CC19" s="14"/>
      <c r="CD19" s="14"/>
      <c r="CE19" s="14"/>
      <c r="CF19" s="14"/>
      <c r="CG19" s="14"/>
      <c r="CH19" s="14"/>
      <c r="CI19" s="14"/>
      <c r="CJ19" s="14"/>
      <c r="CK19" s="14"/>
      <c r="CL19" s="563"/>
      <c r="CM19" s="1"/>
      <c r="CN19" s="1"/>
      <c r="CO19" s="1"/>
      <c r="CP19" s="1"/>
    </row>
    <row r="20" ht="8.25" customHeight="1">
      <c r="A20" s="1"/>
      <c r="B20" s="1"/>
      <c r="C20" s="1"/>
      <c r="D20" s="1"/>
      <c r="E20" s="562"/>
      <c r="F20" s="167">
        <v>5.0</v>
      </c>
      <c r="H20" s="60"/>
      <c r="I20" s="168" t="s">
        <v>289</v>
      </c>
      <c r="AH20" s="571" t="s">
        <v>35</v>
      </c>
      <c r="AJ20" s="60"/>
      <c r="AK20" s="167">
        <f>switch(AH20,"F",switch(F20,"","",0.5,Ficha!$L$22,Ficha!$L$22+F20),"M",switch(F20,"","",0.5,Ficha!$L$22-1,Ficha!$L$22+F20-1),"D",switch(F20,"","",0.5,Ficha!$L$22-2,Ficha!$L$22+F20-2),"")</f>
        <v>23</v>
      </c>
      <c r="AM20" s="60"/>
      <c r="AN20" s="571">
        <v>81.0</v>
      </c>
      <c r="AP20" s="60"/>
      <c r="AQ20" s="167" t="s">
        <v>268</v>
      </c>
      <c r="AY20" s="60"/>
      <c r="AZ20" s="167" t="s">
        <v>290</v>
      </c>
      <c r="BL20" s="187"/>
      <c r="BM20" s="167" t="s">
        <v>291</v>
      </c>
      <c r="BY20" s="187"/>
      <c r="BZ20" s="167" t="s">
        <v>292</v>
      </c>
      <c r="CL20" s="563"/>
      <c r="CM20" s="1"/>
      <c r="CN20" s="1"/>
      <c r="CO20" s="1"/>
      <c r="CP20" s="1"/>
    </row>
    <row r="21" ht="8.25" customHeight="1">
      <c r="A21" s="1"/>
      <c r="B21" s="1"/>
      <c r="C21" s="1"/>
      <c r="D21" s="1"/>
      <c r="E21" s="562"/>
      <c r="F21" s="14"/>
      <c r="G21" s="14"/>
      <c r="H21" s="60"/>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60"/>
      <c r="AK21" s="14"/>
      <c r="AL21" s="14"/>
      <c r="AM21" s="60"/>
      <c r="AN21" s="14"/>
      <c r="AO21" s="14"/>
      <c r="AP21" s="60"/>
      <c r="AQ21" s="14"/>
      <c r="AR21" s="14"/>
      <c r="AS21" s="14"/>
      <c r="AT21" s="14"/>
      <c r="AU21" s="14"/>
      <c r="AV21" s="14"/>
      <c r="AW21" s="14"/>
      <c r="AX21" s="14"/>
      <c r="AY21" s="60"/>
      <c r="AZ21" s="14"/>
      <c r="BA21" s="14"/>
      <c r="BB21" s="14"/>
      <c r="BC21" s="14"/>
      <c r="BD21" s="14"/>
      <c r="BE21" s="14"/>
      <c r="BF21" s="14"/>
      <c r="BG21" s="14"/>
      <c r="BH21" s="14"/>
      <c r="BI21" s="14"/>
      <c r="BJ21" s="14"/>
      <c r="BK21" s="14"/>
      <c r="BL21" s="187"/>
      <c r="BM21" s="14"/>
      <c r="BN21" s="14"/>
      <c r="BO21" s="14"/>
      <c r="BP21" s="14"/>
      <c r="BQ21" s="14"/>
      <c r="BR21" s="14"/>
      <c r="BS21" s="14"/>
      <c r="BT21" s="14"/>
      <c r="BU21" s="14"/>
      <c r="BV21" s="14"/>
      <c r="BW21" s="14"/>
      <c r="BX21" s="14"/>
      <c r="BY21" s="187"/>
      <c r="BZ21" s="14"/>
      <c r="CA21" s="14"/>
      <c r="CB21" s="14"/>
      <c r="CC21" s="14"/>
      <c r="CD21" s="14"/>
      <c r="CE21" s="14"/>
      <c r="CF21" s="14"/>
      <c r="CG21" s="14"/>
      <c r="CH21" s="14"/>
      <c r="CI21" s="14"/>
      <c r="CJ21" s="14"/>
      <c r="CK21" s="14"/>
      <c r="CL21" s="563"/>
      <c r="CM21" s="1"/>
      <c r="CN21" s="1"/>
      <c r="CO21" s="1"/>
      <c r="CP21" s="1"/>
    </row>
    <row r="22" ht="8.25" customHeight="1">
      <c r="A22" s="1"/>
      <c r="B22" s="1"/>
      <c r="C22" s="1"/>
      <c r="D22" s="1"/>
      <c r="E22" s="562"/>
      <c r="F22" s="167">
        <v>3.0</v>
      </c>
      <c r="H22" s="60"/>
      <c r="I22" s="168" t="s">
        <v>293</v>
      </c>
      <c r="AH22" s="571" t="s">
        <v>135</v>
      </c>
      <c r="AJ22" s="60"/>
      <c r="AK22" s="167">
        <f>switch(AH22,"F",switch(F22,"","",0.5,Ficha!$L$22,Ficha!$L$22+F22),"M",switch(F22,"","",0.5,Ficha!$L$22-1,Ficha!$L$22+F22-1),"D",switch(F22,"","",0.5,Ficha!$L$22-2,Ficha!$L$22+F22-2),"")</f>
        <v>22</v>
      </c>
      <c r="AM22" s="60"/>
      <c r="AN22" s="571">
        <v>81.0</v>
      </c>
      <c r="AP22" s="60"/>
      <c r="AQ22" s="167" t="s">
        <v>268</v>
      </c>
      <c r="AY22" s="60"/>
      <c r="AZ22" s="167" t="s">
        <v>294</v>
      </c>
      <c r="BL22" s="187"/>
      <c r="BM22" s="167" t="s">
        <v>295</v>
      </c>
      <c r="BY22" s="187"/>
      <c r="BZ22" s="167" t="s">
        <v>296</v>
      </c>
      <c r="CL22" s="563"/>
      <c r="CM22" s="1"/>
      <c r="CN22" s="1"/>
      <c r="CO22" s="1"/>
      <c r="CP22" s="1"/>
    </row>
    <row r="23" ht="8.25" customHeight="1">
      <c r="A23" s="1"/>
      <c r="B23" s="1"/>
      <c r="C23" s="1"/>
      <c r="D23" s="1"/>
      <c r="E23" s="562"/>
      <c r="F23" s="14"/>
      <c r="G23" s="14"/>
      <c r="H23" s="60"/>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60"/>
      <c r="AK23" s="14"/>
      <c r="AL23" s="14"/>
      <c r="AM23" s="60"/>
      <c r="AN23" s="14"/>
      <c r="AO23" s="14"/>
      <c r="AP23" s="60"/>
      <c r="AQ23" s="14"/>
      <c r="AR23" s="14"/>
      <c r="AS23" s="14"/>
      <c r="AT23" s="14"/>
      <c r="AU23" s="14"/>
      <c r="AV23" s="14"/>
      <c r="AW23" s="14"/>
      <c r="AX23" s="14"/>
      <c r="AY23" s="60"/>
      <c r="AZ23" s="14"/>
      <c r="BA23" s="14"/>
      <c r="BB23" s="14"/>
      <c r="BC23" s="14"/>
      <c r="BD23" s="14"/>
      <c r="BE23" s="14"/>
      <c r="BF23" s="14"/>
      <c r="BG23" s="14"/>
      <c r="BH23" s="14"/>
      <c r="BI23" s="14"/>
      <c r="BJ23" s="14"/>
      <c r="BK23" s="14"/>
      <c r="BL23" s="187"/>
      <c r="BM23" s="14"/>
      <c r="BN23" s="14"/>
      <c r="BO23" s="14"/>
      <c r="BP23" s="14"/>
      <c r="BQ23" s="14"/>
      <c r="BR23" s="14"/>
      <c r="BS23" s="14"/>
      <c r="BT23" s="14"/>
      <c r="BU23" s="14"/>
      <c r="BV23" s="14"/>
      <c r="BW23" s="14"/>
      <c r="BX23" s="14"/>
      <c r="BY23" s="187"/>
      <c r="BZ23" s="14"/>
      <c r="CA23" s="14"/>
      <c r="CB23" s="14"/>
      <c r="CC23" s="14"/>
      <c r="CD23" s="14"/>
      <c r="CE23" s="14"/>
      <c r="CF23" s="14"/>
      <c r="CG23" s="14"/>
      <c r="CH23" s="14"/>
      <c r="CI23" s="14"/>
      <c r="CJ23" s="14"/>
      <c r="CK23" s="14"/>
      <c r="CL23" s="563"/>
      <c r="CM23" s="1"/>
      <c r="CN23" s="1"/>
      <c r="CO23" s="1"/>
      <c r="CP23" s="1"/>
    </row>
    <row r="24" ht="8.25" customHeight="1">
      <c r="A24" s="1"/>
      <c r="B24" s="1"/>
      <c r="C24" s="1"/>
      <c r="D24" s="1"/>
      <c r="E24" s="562"/>
      <c r="F24" s="190">
        <v>2.0</v>
      </c>
      <c r="H24" s="60"/>
      <c r="I24" s="168" t="s">
        <v>297</v>
      </c>
      <c r="AH24" s="571" t="s">
        <v>298</v>
      </c>
      <c r="AJ24" s="60"/>
      <c r="AK24" s="167">
        <f>switch(AH24,"F",switch(F24,"","",0.5,Ficha!$L$22,Ficha!$L$22+F24),"M",switch(F24,"","",0.5,Ficha!$L$22-1,Ficha!$L$22+F24-1),"D",switch(F24,"","",0.5,Ficha!$L$22-2,Ficha!$L$22+F24-2),"")</f>
        <v>22</v>
      </c>
      <c r="AM24" s="60"/>
      <c r="AN24" s="574">
        <v>81.0</v>
      </c>
      <c r="AP24" s="60"/>
      <c r="AQ24" s="190" t="s">
        <v>268</v>
      </c>
      <c r="AY24" s="60"/>
      <c r="AZ24" s="190" t="s">
        <v>299</v>
      </c>
      <c r="BL24" s="60"/>
      <c r="BM24" s="190" t="s">
        <v>299</v>
      </c>
      <c r="BY24" s="60"/>
      <c r="BZ24" s="60"/>
      <c r="CL24" s="563"/>
      <c r="CM24" s="1"/>
      <c r="CN24" s="1"/>
      <c r="CO24" s="1"/>
      <c r="CP24" s="1"/>
    </row>
    <row r="25" ht="8.25" customHeight="1">
      <c r="A25" s="1"/>
      <c r="B25" s="1"/>
      <c r="C25" s="1"/>
      <c r="D25" s="1"/>
      <c r="E25" s="562"/>
      <c r="F25" s="14"/>
      <c r="G25" s="14"/>
      <c r="H25" s="60"/>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60"/>
      <c r="AK25" s="14"/>
      <c r="AL25" s="14"/>
      <c r="AM25" s="60"/>
      <c r="AN25" s="14"/>
      <c r="AO25" s="14"/>
      <c r="AP25" s="60"/>
      <c r="AQ25" s="14"/>
      <c r="AR25" s="14"/>
      <c r="AS25" s="14"/>
      <c r="AT25" s="14"/>
      <c r="AU25" s="14"/>
      <c r="AV25" s="14"/>
      <c r="AW25" s="14"/>
      <c r="AX25" s="14"/>
      <c r="AY25" s="60"/>
      <c r="AZ25" s="14"/>
      <c r="BA25" s="14"/>
      <c r="BB25" s="14"/>
      <c r="BC25" s="14"/>
      <c r="BD25" s="14"/>
      <c r="BE25" s="14"/>
      <c r="BF25" s="14"/>
      <c r="BG25" s="14"/>
      <c r="BH25" s="14"/>
      <c r="BI25" s="14"/>
      <c r="BJ25" s="14"/>
      <c r="BK25" s="14"/>
      <c r="BL25" s="60"/>
      <c r="BM25" s="14"/>
      <c r="BN25" s="14"/>
      <c r="BO25" s="14"/>
      <c r="BP25" s="14"/>
      <c r="BQ25" s="14"/>
      <c r="BR25" s="14"/>
      <c r="BS25" s="14"/>
      <c r="BT25" s="14"/>
      <c r="BU25" s="14"/>
      <c r="BV25" s="14"/>
      <c r="BW25" s="14"/>
      <c r="BX25" s="14"/>
      <c r="BY25" s="60"/>
      <c r="BZ25" s="14"/>
      <c r="CA25" s="14"/>
      <c r="CB25" s="14"/>
      <c r="CC25" s="14"/>
      <c r="CD25" s="14"/>
      <c r="CE25" s="14"/>
      <c r="CF25" s="14"/>
      <c r="CG25" s="14"/>
      <c r="CH25" s="14"/>
      <c r="CI25" s="14"/>
      <c r="CJ25" s="14"/>
      <c r="CK25" s="14"/>
      <c r="CL25" s="563"/>
      <c r="CM25" s="1"/>
      <c r="CN25" s="1"/>
      <c r="CO25" s="1"/>
      <c r="CP25" s="1"/>
    </row>
    <row r="26" ht="8.25" customHeight="1">
      <c r="A26" s="1"/>
      <c r="B26" s="1"/>
      <c r="C26" s="1"/>
      <c r="D26" s="1"/>
      <c r="E26" s="562"/>
      <c r="F26" s="190">
        <v>3.0</v>
      </c>
      <c r="H26" s="60"/>
      <c r="I26" s="168" t="s">
        <v>300</v>
      </c>
      <c r="AH26" s="571" t="s">
        <v>135</v>
      </c>
      <c r="AJ26" s="60"/>
      <c r="AK26" s="167">
        <f>switch(AH26,"F",switch(F26,"","",0.5,Ficha!$L$22,Ficha!$L$22+F26),"M",switch(F26,"","",0.5,Ficha!$L$22-1,Ficha!$L$22+F26-1),"D",switch(F26,"","",0.5,Ficha!$L$22-2,Ficha!$L$22+F26-2),"")</f>
        <v>22</v>
      </c>
      <c r="AM26" s="60"/>
      <c r="AN26" s="574">
        <v>81.0</v>
      </c>
      <c r="AP26" s="60"/>
      <c r="AQ26" s="190" t="s">
        <v>268</v>
      </c>
      <c r="AY26" s="60"/>
      <c r="AZ26" s="190" t="s">
        <v>301</v>
      </c>
      <c r="BL26" s="60"/>
      <c r="BM26" s="60"/>
      <c r="BY26" s="60"/>
      <c r="BZ26" s="60"/>
      <c r="CL26" s="563"/>
      <c r="CM26" s="1"/>
      <c r="CN26" s="1"/>
      <c r="CO26" s="1"/>
      <c r="CP26" s="1"/>
    </row>
    <row r="27" ht="8.25" customHeight="1">
      <c r="A27" s="1"/>
      <c r="B27" s="1"/>
      <c r="C27" s="1"/>
      <c r="D27" s="1"/>
      <c r="E27" s="562"/>
      <c r="F27" s="14"/>
      <c r="G27" s="14"/>
      <c r="H27" s="60"/>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60"/>
      <c r="AK27" s="14"/>
      <c r="AL27" s="14"/>
      <c r="AM27" s="60"/>
      <c r="AN27" s="14"/>
      <c r="AO27" s="14"/>
      <c r="AP27" s="60"/>
      <c r="AQ27" s="14"/>
      <c r="AR27" s="14"/>
      <c r="AS27" s="14"/>
      <c r="AT27" s="14"/>
      <c r="AU27" s="14"/>
      <c r="AV27" s="14"/>
      <c r="AW27" s="14"/>
      <c r="AX27" s="14"/>
      <c r="AY27" s="60"/>
      <c r="AZ27" s="14"/>
      <c r="BA27" s="14"/>
      <c r="BB27" s="14"/>
      <c r="BC27" s="14"/>
      <c r="BD27" s="14"/>
      <c r="BE27" s="14"/>
      <c r="BF27" s="14"/>
      <c r="BG27" s="14"/>
      <c r="BH27" s="14"/>
      <c r="BI27" s="14"/>
      <c r="BJ27" s="14"/>
      <c r="BK27" s="14"/>
      <c r="BL27" s="60"/>
      <c r="BM27" s="14"/>
      <c r="BN27" s="14"/>
      <c r="BO27" s="14"/>
      <c r="BP27" s="14"/>
      <c r="BQ27" s="14"/>
      <c r="BR27" s="14"/>
      <c r="BS27" s="14"/>
      <c r="BT27" s="14"/>
      <c r="BU27" s="14"/>
      <c r="BV27" s="14"/>
      <c r="BW27" s="14"/>
      <c r="BX27" s="14"/>
      <c r="BY27" s="60"/>
      <c r="BZ27" s="14"/>
      <c r="CA27" s="14"/>
      <c r="CB27" s="14"/>
      <c r="CC27" s="14"/>
      <c r="CD27" s="14"/>
      <c r="CE27" s="14"/>
      <c r="CF27" s="14"/>
      <c r="CG27" s="14"/>
      <c r="CH27" s="14"/>
      <c r="CI27" s="14"/>
      <c r="CJ27" s="14"/>
      <c r="CK27" s="14"/>
      <c r="CL27" s="563"/>
      <c r="CM27" s="1"/>
      <c r="CN27" s="1"/>
      <c r="CO27" s="1"/>
      <c r="CP27" s="1"/>
    </row>
    <row r="28" ht="8.25" customHeight="1">
      <c r="A28" s="1"/>
      <c r="B28" s="1"/>
      <c r="C28" s="1"/>
      <c r="D28" s="1"/>
      <c r="E28" s="562"/>
      <c r="F28" s="190">
        <v>3.0</v>
      </c>
      <c r="H28" s="60"/>
      <c r="I28" s="168" t="s">
        <v>302</v>
      </c>
      <c r="AH28" s="571" t="s">
        <v>135</v>
      </c>
      <c r="AJ28" s="60"/>
      <c r="AK28" s="167">
        <f>switch(AH28,"F",switch(F28,"","",0.5,Ficha!$L$22,Ficha!$L$22+F28),"M",switch(F28,"","",0.5,Ficha!$L$22-1,Ficha!$L$22+F28-1),"D",switch(F28,"","",0.5,Ficha!$L$22-2,Ficha!$L$22+F28-2),"")</f>
        <v>22</v>
      </c>
      <c r="AM28" s="60"/>
      <c r="AN28" s="575">
        <v>81.0</v>
      </c>
      <c r="AO28" s="7"/>
      <c r="AP28" s="60"/>
      <c r="AQ28" s="190" t="s">
        <v>268</v>
      </c>
      <c r="AY28" s="60"/>
      <c r="AZ28" s="190" t="s">
        <v>303</v>
      </c>
      <c r="BL28" s="60"/>
      <c r="BM28" s="190" t="s">
        <v>304</v>
      </c>
      <c r="BY28" s="60"/>
      <c r="BZ28" s="190" t="s">
        <v>305</v>
      </c>
      <c r="CL28" s="563"/>
      <c r="CM28" s="1"/>
      <c r="CN28" s="1"/>
      <c r="CO28" s="1"/>
      <c r="CP28" s="1"/>
    </row>
    <row r="29" ht="8.25" customHeight="1">
      <c r="A29" s="1"/>
      <c r="B29" s="1"/>
      <c r="C29" s="1"/>
      <c r="D29" s="1"/>
      <c r="E29" s="562"/>
      <c r="F29" s="14"/>
      <c r="G29" s="14"/>
      <c r="H29" s="60"/>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60"/>
      <c r="AK29" s="14"/>
      <c r="AL29" s="14"/>
      <c r="AM29" s="60"/>
      <c r="AN29" s="14"/>
      <c r="AO29" s="14"/>
      <c r="AP29" s="60"/>
      <c r="AQ29" s="14"/>
      <c r="AR29" s="14"/>
      <c r="AS29" s="14"/>
      <c r="AT29" s="14"/>
      <c r="AU29" s="14"/>
      <c r="AV29" s="14"/>
      <c r="AW29" s="14"/>
      <c r="AX29" s="14"/>
      <c r="AY29" s="60"/>
      <c r="AZ29" s="14"/>
      <c r="BA29" s="14"/>
      <c r="BB29" s="14"/>
      <c r="BC29" s="14"/>
      <c r="BD29" s="14"/>
      <c r="BE29" s="14"/>
      <c r="BF29" s="14"/>
      <c r="BG29" s="14"/>
      <c r="BH29" s="14"/>
      <c r="BI29" s="14"/>
      <c r="BJ29" s="14"/>
      <c r="BK29" s="14"/>
      <c r="BL29" s="60"/>
      <c r="BM29" s="14"/>
      <c r="BN29" s="14"/>
      <c r="BO29" s="14"/>
      <c r="BP29" s="14"/>
      <c r="BQ29" s="14"/>
      <c r="BR29" s="14"/>
      <c r="BS29" s="14"/>
      <c r="BT29" s="14"/>
      <c r="BU29" s="14"/>
      <c r="BV29" s="14"/>
      <c r="BW29" s="14"/>
      <c r="BX29" s="14"/>
      <c r="BY29" s="60"/>
      <c r="BZ29" s="14"/>
      <c r="CA29" s="14"/>
      <c r="CB29" s="14"/>
      <c r="CC29" s="14"/>
      <c r="CD29" s="14"/>
      <c r="CE29" s="14"/>
      <c r="CF29" s="14"/>
      <c r="CG29" s="14"/>
      <c r="CH29" s="14"/>
      <c r="CI29" s="14"/>
      <c r="CJ29" s="14"/>
      <c r="CK29" s="14"/>
      <c r="CL29" s="563"/>
      <c r="CM29" s="1"/>
      <c r="CN29" s="1"/>
      <c r="CO29" s="1"/>
      <c r="CP29" s="1"/>
    </row>
    <row r="30" ht="8.25" customHeight="1">
      <c r="A30" s="1"/>
      <c r="B30" s="1"/>
      <c r="C30" s="1"/>
      <c r="D30" s="1"/>
      <c r="E30" s="562"/>
      <c r="F30" s="190">
        <v>5.0</v>
      </c>
      <c r="H30" s="60"/>
      <c r="I30" s="168" t="s">
        <v>306</v>
      </c>
      <c r="AH30" s="571" t="s">
        <v>35</v>
      </c>
      <c r="AJ30" s="60"/>
      <c r="AK30" s="167">
        <f>switch(AH30,"F",switch(F30,"","",0.5,Ficha!$L$22,Ficha!$L$22+F30),"M",switch(F30,"","",0.5,Ficha!$L$22-1,Ficha!$L$22+F30-1),"D",switch(F30,"","",0.5,Ficha!$L$22-2,Ficha!$L$22+F30-2),"")</f>
        <v>23</v>
      </c>
      <c r="AM30" s="60"/>
      <c r="AN30" s="574">
        <v>81.0</v>
      </c>
      <c r="AP30" s="60"/>
      <c r="AQ30" s="190" t="s">
        <v>268</v>
      </c>
      <c r="AY30" s="60"/>
      <c r="AZ30" s="190" t="s">
        <v>307</v>
      </c>
      <c r="BL30" s="60"/>
      <c r="BM30" s="190" t="s">
        <v>308</v>
      </c>
      <c r="BY30" s="60"/>
      <c r="BZ30" s="60"/>
      <c r="CL30" s="563"/>
      <c r="CM30" s="1"/>
      <c r="CN30" s="1"/>
      <c r="CO30" s="1"/>
      <c r="CP30" s="1"/>
    </row>
    <row r="31" ht="8.25" customHeight="1">
      <c r="A31" s="1"/>
      <c r="B31" s="1"/>
      <c r="C31" s="1"/>
      <c r="D31" s="1"/>
      <c r="E31" s="562"/>
      <c r="F31" s="14"/>
      <c r="G31" s="14"/>
      <c r="H31" s="60"/>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60"/>
      <c r="AK31" s="14"/>
      <c r="AL31" s="14"/>
      <c r="AM31" s="60"/>
      <c r="AN31" s="14"/>
      <c r="AO31" s="14"/>
      <c r="AP31" s="60"/>
      <c r="AQ31" s="14"/>
      <c r="AR31" s="14"/>
      <c r="AS31" s="14"/>
      <c r="AT31" s="14"/>
      <c r="AU31" s="14"/>
      <c r="AV31" s="14"/>
      <c r="AW31" s="14"/>
      <c r="AX31" s="14"/>
      <c r="AY31" s="60"/>
      <c r="AZ31" s="14"/>
      <c r="BA31" s="14"/>
      <c r="BB31" s="14"/>
      <c r="BC31" s="14"/>
      <c r="BD31" s="14"/>
      <c r="BE31" s="14"/>
      <c r="BF31" s="14"/>
      <c r="BG31" s="14"/>
      <c r="BH31" s="14"/>
      <c r="BI31" s="14"/>
      <c r="BJ31" s="14"/>
      <c r="BK31" s="14"/>
      <c r="BL31" s="60"/>
      <c r="BM31" s="14"/>
      <c r="BN31" s="14"/>
      <c r="BO31" s="14"/>
      <c r="BP31" s="14"/>
      <c r="BQ31" s="14"/>
      <c r="BR31" s="14"/>
      <c r="BS31" s="14"/>
      <c r="BT31" s="14"/>
      <c r="BU31" s="14"/>
      <c r="BV31" s="14"/>
      <c r="BW31" s="14"/>
      <c r="BX31" s="14"/>
      <c r="BY31" s="60"/>
      <c r="BZ31" s="14"/>
      <c r="CA31" s="14"/>
      <c r="CB31" s="14"/>
      <c r="CC31" s="14"/>
      <c r="CD31" s="14"/>
      <c r="CE31" s="14"/>
      <c r="CF31" s="14"/>
      <c r="CG31" s="14"/>
      <c r="CH31" s="14"/>
      <c r="CI31" s="14"/>
      <c r="CJ31" s="14"/>
      <c r="CK31" s="14"/>
      <c r="CL31" s="563"/>
      <c r="CM31" s="1"/>
      <c r="CN31" s="1"/>
      <c r="CO31" s="1"/>
      <c r="CP31" s="1"/>
    </row>
    <row r="32" ht="8.25" customHeight="1">
      <c r="A32" s="1"/>
      <c r="B32" s="1"/>
      <c r="C32" s="1"/>
      <c r="D32" s="1"/>
      <c r="E32" s="562"/>
      <c r="F32" s="190">
        <v>5.0</v>
      </c>
      <c r="H32" s="60"/>
      <c r="I32" s="168" t="s">
        <v>309</v>
      </c>
      <c r="AH32" s="571" t="s">
        <v>35</v>
      </c>
      <c r="AJ32" s="60"/>
      <c r="AK32" s="167">
        <f>switch(AH32,"F",switch(F32,"","",0.5,Ficha!$L$22,Ficha!$L$22+F32),"M",switch(F32,"","",0.5,Ficha!$L$22-1,Ficha!$L$22+F32-1),"D",switch(F32,"","",0.5,Ficha!$L$22-2,Ficha!$L$22+F32-2),"")</f>
        <v>23</v>
      </c>
      <c r="AM32" s="60"/>
      <c r="AN32" s="575">
        <v>81.0</v>
      </c>
      <c r="AO32" s="7"/>
      <c r="AP32" s="60"/>
      <c r="AQ32" s="190" t="s">
        <v>268</v>
      </c>
      <c r="AY32" s="60"/>
      <c r="AZ32" s="190" t="s">
        <v>310</v>
      </c>
      <c r="BL32" s="60"/>
      <c r="BM32" s="60"/>
      <c r="BY32" s="60"/>
      <c r="BZ32" s="60"/>
      <c r="CL32" s="563"/>
      <c r="CM32" s="1"/>
      <c r="CN32" s="1"/>
      <c r="CO32" s="1"/>
      <c r="CP32" s="1"/>
    </row>
    <row r="33" ht="8.25" customHeight="1">
      <c r="A33" s="1"/>
      <c r="B33" s="1"/>
      <c r="C33" s="1"/>
      <c r="D33" s="1"/>
      <c r="E33" s="562"/>
      <c r="F33" s="14"/>
      <c r="G33" s="14"/>
      <c r="H33" s="60"/>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60"/>
      <c r="AK33" s="14"/>
      <c r="AL33" s="14"/>
      <c r="AM33" s="60"/>
      <c r="AN33" s="14"/>
      <c r="AO33" s="14"/>
      <c r="AP33" s="60"/>
      <c r="AQ33" s="14"/>
      <c r="AR33" s="14"/>
      <c r="AS33" s="14"/>
      <c r="AT33" s="14"/>
      <c r="AU33" s="14"/>
      <c r="AV33" s="14"/>
      <c r="AW33" s="14"/>
      <c r="AX33" s="14"/>
      <c r="AY33" s="60"/>
      <c r="AZ33" s="14"/>
      <c r="BA33" s="14"/>
      <c r="BB33" s="14"/>
      <c r="BC33" s="14"/>
      <c r="BD33" s="14"/>
      <c r="BE33" s="14"/>
      <c r="BF33" s="14"/>
      <c r="BG33" s="14"/>
      <c r="BH33" s="14"/>
      <c r="BI33" s="14"/>
      <c r="BJ33" s="14"/>
      <c r="BK33" s="14"/>
      <c r="BL33" s="60"/>
      <c r="BM33" s="14"/>
      <c r="BN33" s="14"/>
      <c r="BO33" s="14"/>
      <c r="BP33" s="14"/>
      <c r="BQ33" s="14"/>
      <c r="BR33" s="14"/>
      <c r="BS33" s="14"/>
      <c r="BT33" s="14"/>
      <c r="BU33" s="14"/>
      <c r="BV33" s="14"/>
      <c r="BW33" s="14"/>
      <c r="BX33" s="14"/>
      <c r="BY33" s="60"/>
      <c r="BZ33" s="14"/>
      <c r="CA33" s="14"/>
      <c r="CB33" s="14"/>
      <c r="CC33" s="14"/>
      <c r="CD33" s="14"/>
      <c r="CE33" s="14"/>
      <c r="CF33" s="14"/>
      <c r="CG33" s="14"/>
      <c r="CH33" s="14"/>
      <c r="CI33" s="14"/>
      <c r="CJ33" s="14"/>
      <c r="CK33" s="14"/>
      <c r="CL33" s="563"/>
      <c r="CM33" s="1"/>
      <c r="CN33" s="1"/>
      <c r="CO33" s="1"/>
      <c r="CP33" s="1"/>
    </row>
    <row r="34" ht="8.25" customHeight="1">
      <c r="A34" s="1"/>
      <c r="B34" s="1"/>
      <c r="C34" s="1"/>
      <c r="D34" s="1"/>
      <c r="E34" s="562"/>
      <c r="F34" s="190">
        <v>5.0</v>
      </c>
      <c r="H34" s="60"/>
      <c r="I34" s="168" t="s">
        <v>311</v>
      </c>
      <c r="AH34" s="571" t="s">
        <v>35</v>
      </c>
      <c r="AJ34" s="60"/>
      <c r="AK34" s="167">
        <f>switch(AH34,"F",switch(F34,"","",0.5,Ficha!$L$22,Ficha!$L$22+F34),"M",switch(F34,"","",0.5,Ficha!$L$22-1,Ficha!$L$22+F34-1),"D",switch(F34,"","",0.5,Ficha!$L$22-2,Ficha!$L$22+F34-2),"")</f>
        <v>23</v>
      </c>
      <c r="AM34" s="60"/>
      <c r="AN34" s="574">
        <v>81.0</v>
      </c>
      <c r="AP34" s="60"/>
      <c r="AQ34" s="190" t="s">
        <v>268</v>
      </c>
      <c r="AY34" s="60"/>
      <c r="AZ34" s="190" t="s">
        <v>312</v>
      </c>
      <c r="BL34" s="60"/>
      <c r="BM34" s="190" t="s">
        <v>313</v>
      </c>
      <c r="BY34" s="60"/>
      <c r="BZ34" s="190" t="s">
        <v>314</v>
      </c>
      <c r="CL34" s="563"/>
      <c r="CM34" s="1"/>
      <c r="CN34" s="1"/>
      <c r="CO34" s="1"/>
      <c r="CP34" s="1"/>
    </row>
    <row r="35" ht="8.25" customHeight="1">
      <c r="A35" s="1"/>
      <c r="B35" s="1"/>
      <c r="C35" s="1"/>
      <c r="D35" s="1"/>
      <c r="E35" s="562"/>
      <c r="F35" s="14"/>
      <c r="G35" s="14"/>
      <c r="H35" s="60"/>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60"/>
      <c r="AK35" s="14"/>
      <c r="AL35" s="14"/>
      <c r="AM35" s="60"/>
      <c r="AN35" s="14"/>
      <c r="AO35" s="14"/>
      <c r="AP35" s="60"/>
      <c r="AQ35" s="14"/>
      <c r="AR35" s="14"/>
      <c r="AS35" s="14"/>
      <c r="AT35" s="14"/>
      <c r="AU35" s="14"/>
      <c r="AV35" s="14"/>
      <c r="AW35" s="14"/>
      <c r="AX35" s="14"/>
      <c r="AY35" s="60"/>
      <c r="AZ35" s="14"/>
      <c r="BA35" s="14"/>
      <c r="BB35" s="14"/>
      <c r="BC35" s="14"/>
      <c r="BD35" s="14"/>
      <c r="BE35" s="14"/>
      <c r="BF35" s="14"/>
      <c r="BG35" s="14"/>
      <c r="BH35" s="14"/>
      <c r="BI35" s="14"/>
      <c r="BJ35" s="14"/>
      <c r="BK35" s="14"/>
      <c r="BL35" s="60"/>
      <c r="BM35" s="14"/>
      <c r="BN35" s="14"/>
      <c r="BO35" s="14"/>
      <c r="BP35" s="14"/>
      <c r="BQ35" s="14"/>
      <c r="BR35" s="14"/>
      <c r="BS35" s="14"/>
      <c r="BT35" s="14"/>
      <c r="BU35" s="14"/>
      <c r="BV35" s="14"/>
      <c r="BW35" s="14"/>
      <c r="BX35" s="14"/>
      <c r="BY35" s="60"/>
      <c r="BZ35" s="14"/>
      <c r="CA35" s="14"/>
      <c r="CB35" s="14"/>
      <c r="CC35" s="14"/>
      <c r="CD35" s="14"/>
      <c r="CE35" s="14"/>
      <c r="CF35" s="14"/>
      <c r="CG35" s="14"/>
      <c r="CH35" s="14"/>
      <c r="CI35" s="14"/>
      <c r="CJ35" s="14"/>
      <c r="CK35" s="14"/>
      <c r="CL35" s="563"/>
      <c r="CM35" s="1"/>
      <c r="CN35" s="1"/>
      <c r="CO35" s="1"/>
      <c r="CP35" s="1"/>
    </row>
    <row r="36" ht="8.25" customHeight="1">
      <c r="A36" s="1"/>
      <c r="B36" s="1"/>
      <c r="C36" s="1"/>
      <c r="D36" s="1"/>
      <c r="E36" s="562"/>
      <c r="F36" s="190">
        <v>4.0</v>
      </c>
      <c r="H36" s="60"/>
      <c r="I36" s="168" t="s">
        <v>315</v>
      </c>
      <c r="AH36" s="571" t="s">
        <v>135</v>
      </c>
      <c r="AJ36" s="60"/>
      <c r="AK36" s="167">
        <f>switch(AH36,"F",switch(F36,"","",0.5,Ficha!$L$22,Ficha!$L$22+F36),"M",switch(F36,"","",0.5,Ficha!$L$22-1,Ficha!$L$22+F36-1),"D",switch(F36,"","",0.5,Ficha!$L$22-2,Ficha!$L$22+F36-2),"")</f>
        <v>23</v>
      </c>
      <c r="AM36" s="60"/>
      <c r="AN36" s="575">
        <v>81.0</v>
      </c>
      <c r="AO36" s="7"/>
      <c r="AP36" s="60"/>
      <c r="AQ36" s="190" t="s">
        <v>268</v>
      </c>
      <c r="AY36" s="60"/>
      <c r="AZ36" s="190" t="s">
        <v>316</v>
      </c>
      <c r="BL36" s="60"/>
      <c r="BM36" s="190" t="s">
        <v>317</v>
      </c>
      <c r="BY36" s="60"/>
      <c r="BZ36" s="60"/>
      <c r="CL36" s="563"/>
      <c r="CM36" s="1"/>
      <c r="CN36" s="1"/>
      <c r="CO36" s="1"/>
      <c r="CP36" s="1"/>
    </row>
    <row r="37" ht="8.25" customHeight="1">
      <c r="A37" s="1"/>
      <c r="B37" s="1"/>
      <c r="C37" s="1"/>
      <c r="D37" s="1"/>
      <c r="E37" s="562"/>
      <c r="F37" s="14"/>
      <c r="G37" s="14"/>
      <c r="H37" s="60"/>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60"/>
      <c r="AK37" s="14"/>
      <c r="AL37" s="14"/>
      <c r="AM37" s="60"/>
      <c r="AN37" s="14"/>
      <c r="AO37" s="14"/>
      <c r="AP37" s="60"/>
      <c r="AQ37" s="14"/>
      <c r="AR37" s="14"/>
      <c r="AS37" s="14"/>
      <c r="AT37" s="14"/>
      <c r="AU37" s="14"/>
      <c r="AV37" s="14"/>
      <c r="AW37" s="14"/>
      <c r="AX37" s="14"/>
      <c r="AY37" s="60"/>
      <c r="AZ37" s="14"/>
      <c r="BA37" s="14"/>
      <c r="BB37" s="14"/>
      <c r="BC37" s="14"/>
      <c r="BD37" s="14"/>
      <c r="BE37" s="14"/>
      <c r="BF37" s="14"/>
      <c r="BG37" s="14"/>
      <c r="BH37" s="14"/>
      <c r="BI37" s="14"/>
      <c r="BJ37" s="14"/>
      <c r="BK37" s="14"/>
      <c r="BL37" s="60"/>
      <c r="BM37" s="14"/>
      <c r="BN37" s="14"/>
      <c r="BO37" s="14"/>
      <c r="BP37" s="14"/>
      <c r="BQ37" s="14"/>
      <c r="BR37" s="14"/>
      <c r="BS37" s="14"/>
      <c r="BT37" s="14"/>
      <c r="BU37" s="14"/>
      <c r="BV37" s="14"/>
      <c r="BW37" s="14"/>
      <c r="BX37" s="14"/>
      <c r="BY37" s="60"/>
      <c r="BZ37" s="14"/>
      <c r="CA37" s="14"/>
      <c r="CB37" s="14"/>
      <c r="CC37" s="14"/>
      <c r="CD37" s="14"/>
      <c r="CE37" s="14"/>
      <c r="CF37" s="14"/>
      <c r="CG37" s="14"/>
      <c r="CH37" s="14"/>
      <c r="CI37" s="14"/>
      <c r="CJ37" s="14"/>
      <c r="CK37" s="14"/>
      <c r="CL37" s="563"/>
      <c r="CM37" s="1"/>
      <c r="CN37" s="1"/>
      <c r="CO37" s="1"/>
      <c r="CP37" s="1"/>
    </row>
    <row r="38" ht="8.25" customHeight="1">
      <c r="A38" s="1"/>
      <c r="B38" s="1"/>
      <c r="C38" s="1"/>
      <c r="D38" s="1"/>
      <c r="E38" s="562"/>
      <c r="F38" s="190">
        <v>1.0</v>
      </c>
      <c r="H38" s="60"/>
      <c r="I38" s="168" t="s">
        <v>318</v>
      </c>
      <c r="AH38" s="571" t="s">
        <v>135</v>
      </c>
      <c r="AJ38" s="60"/>
      <c r="AK38" s="167">
        <f>switch(AH38,"F",switch(F38,"","",0.5,Ficha!$L$22,Ficha!$L$22+F38),"M",switch(F38,"","",0.5,Ficha!$L$22-1,Ficha!$L$22+F38-1),"D",switch(F38,"","",0.5,Ficha!$L$22-2,Ficha!$L$22+F38-2),"")</f>
        <v>20</v>
      </c>
      <c r="AM38" s="60"/>
      <c r="AN38" s="574">
        <v>81.0</v>
      </c>
      <c r="AP38" s="60"/>
      <c r="AQ38" s="190" t="s">
        <v>268</v>
      </c>
      <c r="AY38" s="60"/>
      <c r="AZ38" s="190" t="s">
        <v>319</v>
      </c>
      <c r="BL38" s="60"/>
      <c r="BM38" s="60"/>
      <c r="BY38" s="60"/>
      <c r="BZ38" s="60"/>
      <c r="CL38" s="563"/>
      <c r="CM38" s="1"/>
      <c r="CN38" s="1"/>
      <c r="CO38" s="1"/>
      <c r="CP38" s="1"/>
    </row>
    <row r="39" ht="8.25" customHeight="1">
      <c r="A39" s="1"/>
      <c r="B39" s="1"/>
      <c r="C39" s="1"/>
      <c r="D39" s="1"/>
      <c r="E39" s="562"/>
      <c r="F39" s="14"/>
      <c r="G39" s="14"/>
      <c r="H39" s="60"/>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60"/>
      <c r="AK39" s="14"/>
      <c r="AL39" s="14"/>
      <c r="AM39" s="60"/>
      <c r="AN39" s="14"/>
      <c r="AO39" s="14"/>
      <c r="AP39" s="60"/>
      <c r="AQ39" s="14"/>
      <c r="AR39" s="14"/>
      <c r="AS39" s="14"/>
      <c r="AT39" s="14"/>
      <c r="AU39" s="14"/>
      <c r="AV39" s="14"/>
      <c r="AW39" s="14"/>
      <c r="AX39" s="14"/>
      <c r="AY39" s="60"/>
      <c r="AZ39" s="14"/>
      <c r="BA39" s="14"/>
      <c r="BB39" s="14"/>
      <c r="BC39" s="14"/>
      <c r="BD39" s="14"/>
      <c r="BE39" s="14"/>
      <c r="BF39" s="14"/>
      <c r="BG39" s="14"/>
      <c r="BH39" s="14"/>
      <c r="BI39" s="14"/>
      <c r="BJ39" s="14"/>
      <c r="BK39" s="14"/>
      <c r="BL39" s="60"/>
      <c r="BM39" s="14"/>
      <c r="BN39" s="14"/>
      <c r="BO39" s="14"/>
      <c r="BP39" s="14"/>
      <c r="BQ39" s="14"/>
      <c r="BR39" s="14"/>
      <c r="BS39" s="14"/>
      <c r="BT39" s="14"/>
      <c r="BU39" s="14"/>
      <c r="BV39" s="14"/>
      <c r="BW39" s="14"/>
      <c r="BX39" s="14"/>
      <c r="BY39" s="60"/>
      <c r="BZ39" s="14"/>
      <c r="CA39" s="14"/>
      <c r="CB39" s="14"/>
      <c r="CC39" s="14"/>
      <c r="CD39" s="14"/>
      <c r="CE39" s="14"/>
      <c r="CF39" s="14"/>
      <c r="CG39" s="14"/>
      <c r="CH39" s="14"/>
      <c r="CI39" s="14"/>
      <c r="CJ39" s="14"/>
      <c r="CK39" s="14"/>
      <c r="CL39" s="563"/>
      <c r="CM39" s="1"/>
      <c r="CN39" s="1"/>
      <c r="CO39" s="1"/>
      <c r="CP39" s="1"/>
    </row>
    <row r="40" ht="8.25" customHeight="1">
      <c r="A40" s="1"/>
      <c r="B40" s="1"/>
      <c r="C40" s="1"/>
      <c r="D40" s="1"/>
      <c r="E40" s="562"/>
      <c r="F40" s="190">
        <v>5.0</v>
      </c>
      <c r="H40" s="60"/>
      <c r="I40" s="168" t="s">
        <v>320</v>
      </c>
      <c r="AH40" s="571" t="s">
        <v>35</v>
      </c>
      <c r="AJ40" s="60"/>
      <c r="AK40" s="167">
        <f>switch(AH40,"F",switch(F40,"","",0.5,Ficha!$L$22,Ficha!$L$22+F40),"M",switch(F40,"","",0.5,Ficha!$L$22-1,Ficha!$L$22+F40-1),"D",switch(F40,"","",0.5,Ficha!$L$22-2,Ficha!$L$22+F40-2),"")</f>
        <v>23</v>
      </c>
      <c r="AM40" s="60"/>
      <c r="AN40" s="574">
        <v>81.0</v>
      </c>
      <c r="AP40" s="60"/>
      <c r="AQ40" s="190" t="s">
        <v>268</v>
      </c>
      <c r="AY40" s="60"/>
      <c r="AZ40" s="190" t="s">
        <v>321</v>
      </c>
      <c r="BL40" s="60"/>
      <c r="BM40" s="190" t="s">
        <v>322</v>
      </c>
      <c r="BY40" s="60"/>
      <c r="BZ40" s="60"/>
      <c r="CL40" s="563"/>
      <c r="CM40" s="1"/>
      <c r="CN40" s="1"/>
      <c r="CO40" s="1"/>
      <c r="CP40" s="1"/>
    </row>
    <row r="41" ht="8.25" customHeight="1">
      <c r="A41" s="1"/>
      <c r="B41" s="1"/>
      <c r="C41" s="1"/>
      <c r="D41" s="1"/>
      <c r="E41" s="562"/>
      <c r="F41" s="14"/>
      <c r="G41" s="14"/>
      <c r="H41" s="60"/>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60"/>
      <c r="AK41" s="14"/>
      <c r="AL41" s="14"/>
      <c r="AM41" s="60"/>
      <c r="AN41" s="14"/>
      <c r="AO41" s="14"/>
      <c r="AP41" s="60"/>
      <c r="AQ41" s="14"/>
      <c r="AR41" s="14"/>
      <c r="AS41" s="14"/>
      <c r="AT41" s="14"/>
      <c r="AU41" s="14"/>
      <c r="AV41" s="14"/>
      <c r="AW41" s="14"/>
      <c r="AX41" s="14"/>
      <c r="AY41" s="60"/>
      <c r="AZ41" s="14"/>
      <c r="BA41" s="14"/>
      <c r="BB41" s="14"/>
      <c r="BC41" s="14"/>
      <c r="BD41" s="14"/>
      <c r="BE41" s="14"/>
      <c r="BF41" s="14"/>
      <c r="BG41" s="14"/>
      <c r="BH41" s="14"/>
      <c r="BI41" s="14"/>
      <c r="BJ41" s="14"/>
      <c r="BK41" s="14"/>
      <c r="BL41" s="60"/>
      <c r="BM41" s="14"/>
      <c r="BN41" s="14"/>
      <c r="BO41" s="14"/>
      <c r="BP41" s="14"/>
      <c r="BQ41" s="14"/>
      <c r="BR41" s="14"/>
      <c r="BS41" s="14"/>
      <c r="BT41" s="14"/>
      <c r="BU41" s="14"/>
      <c r="BV41" s="14"/>
      <c r="BW41" s="14"/>
      <c r="BX41" s="14"/>
      <c r="BY41" s="60"/>
      <c r="BZ41" s="14"/>
      <c r="CA41" s="14"/>
      <c r="CB41" s="14"/>
      <c r="CC41" s="14"/>
      <c r="CD41" s="14"/>
      <c r="CE41" s="14"/>
      <c r="CF41" s="14"/>
      <c r="CG41" s="14"/>
      <c r="CH41" s="14"/>
      <c r="CI41" s="14"/>
      <c r="CJ41" s="14"/>
      <c r="CK41" s="14"/>
      <c r="CL41" s="563"/>
      <c r="CM41" s="1"/>
      <c r="CN41" s="1"/>
      <c r="CO41" s="1"/>
      <c r="CP41" s="1"/>
    </row>
    <row r="42" ht="8.25" customHeight="1">
      <c r="A42" s="1"/>
      <c r="B42" s="1"/>
      <c r="C42" s="1"/>
      <c r="D42" s="1"/>
      <c r="E42" s="562"/>
      <c r="F42" s="190">
        <v>5.0</v>
      </c>
      <c r="H42" s="60"/>
      <c r="I42" s="168" t="s">
        <v>323</v>
      </c>
      <c r="AH42" s="571" t="s">
        <v>35</v>
      </c>
      <c r="AJ42" s="60"/>
      <c r="AK42" s="167">
        <f>switch(AH42,"F",switch(F42,"","",0.5,Ficha!$L$22,Ficha!$L$22+F42),"M",switch(F42,"","",0.5,Ficha!$L$22-1,Ficha!$L$22+F42-1),"D",switch(F42,"","",0.5,Ficha!$L$22-2,Ficha!$L$22+F42-2),"")</f>
        <v>23</v>
      </c>
      <c r="AM42" s="60"/>
      <c r="AN42" s="574">
        <v>81.0</v>
      </c>
      <c r="AP42" s="60"/>
      <c r="AQ42" s="190" t="s">
        <v>268</v>
      </c>
      <c r="AY42" s="60"/>
      <c r="AZ42" s="190" t="s">
        <v>324</v>
      </c>
      <c r="BL42" s="60"/>
      <c r="BM42" s="190" t="s">
        <v>325</v>
      </c>
      <c r="BY42" s="60"/>
      <c r="BZ42" s="60"/>
      <c r="CL42" s="563"/>
      <c r="CM42" s="1"/>
      <c r="CN42" s="1"/>
      <c r="CO42" s="1"/>
      <c r="CP42" s="1"/>
    </row>
    <row r="43" ht="8.25" customHeight="1">
      <c r="A43" s="1"/>
      <c r="B43" s="1"/>
      <c r="C43" s="1"/>
      <c r="D43" s="1"/>
      <c r="E43" s="562"/>
      <c r="F43" s="14"/>
      <c r="G43" s="14"/>
      <c r="H43" s="60"/>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60"/>
      <c r="AK43" s="14"/>
      <c r="AL43" s="14"/>
      <c r="AM43" s="60"/>
      <c r="AN43" s="14"/>
      <c r="AO43" s="14"/>
      <c r="AP43" s="60"/>
      <c r="AQ43" s="14"/>
      <c r="AR43" s="14"/>
      <c r="AS43" s="14"/>
      <c r="AT43" s="14"/>
      <c r="AU43" s="14"/>
      <c r="AV43" s="14"/>
      <c r="AW43" s="14"/>
      <c r="AX43" s="14"/>
      <c r="AY43" s="60"/>
      <c r="AZ43" s="14"/>
      <c r="BA43" s="14"/>
      <c r="BB43" s="14"/>
      <c r="BC43" s="14"/>
      <c r="BD43" s="14"/>
      <c r="BE43" s="14"/>
      <c r="BF43" s="14"/>
      <c r="BG43" s="14"/>
      <c r="BH43" s="14"/>
      <c r="BI43" s="14"/>
      <c r="BJ43" s="14"/>
      <c r="BK43" s="14"/>
      <c r="BL43" s="60"/>
      <c r="BM43" s="14"/>
      <c r="BN43" s="14"/>
      <c r="BO43" s="14"/>
      <c r="BP43" s="14"/>
      <c r="BQ43" s="14"/>
      <c r="BR43" s="14"/>
      <c r="BS43" s="14"/>
      <c r="BT43" s="14"/>
      <c r="BU43" s="14"/>
      <c r="BV43" s="14"/>
      <c r="BW43" s="14"/>
      <c r="BX43" s="14"/>
      <c r="BY43" s="60"/>
      <c r="BZ43" s="14"/>
      <c r="CA43" s="14"/>
      <c r="CB43" s="14"/>
      <c r="CC43" s="14"/>
      <c r="CD43" s="14"/>
      <c r="CE43" s="14"/>
      <c r="CF43" s="14"/>
      <c r="CG43" s="14"/>
      <c r="CH43" s="14"/>
      <c r="CI43" s="14"/>
      <c r="CJ43" s="14"/>
      <c r="CK43" s="14"/>
      <c r="CL43" s="563"/>
      <c r="CM43" s="1"/>
      <c r="CN43" s="1"/>
      <c r="CO43" s="1"/>
      <c r="CP43" s="1"/>
    </row>
    <row r="44" ht="8.25" customHeight="1">
      <c r="A44" s="1"/>
      <c r="B44" s="1"/>
      <c r="C44" s="1"/>
      <c r="D44" s="1"/>
      <c r="E44" s="562"/>
      <c r="F44" s="190">
        <v>4.0</v>
      </c>
      <c r="H44" s="60"/>
      <c r="I44" s="168" t="s">
        <v>326</v>
      </c>
      <c r="AH44" s="571" t="s">
        <v>35</v>
      </c>
      <c r="AJ44" s="60"/>
      <c r="AK44" s="167">
        <f>switch(AH44,"F",switch(F44,"","",0.5,Ficha!$L$22,Ficha!$L$22+F44),"M",switch(F44,"","",0.5,Ficha!$L$22-1,Ficha!$L$22+F44-1),"D",switch(F44,"","",0.5,Ficha!$L$22-2,Ficha!$L$22+F44-2),"")</f>
        <v>22</v>
      </c>
      <c r="AM44" s="60"/>
      <c r="AN44" s="574">
        <v>81.0</v>
      </c>
      <c r="AP44" s="60"/>
      <c r="AQ44" s="190" t="s">
        <v>268</v>
      </c>
      <c r="AY44" s="60"/>
      <c r="AZ44" s="190" t="s">
        <v>327</v>
      </c>
      <c r="BL44" s="60"/>
      <c r="BM44" s="190" t="s">
        <v>328</v>
      </c>
      <c r="BY44" s="60"/>
      <c r="BZ44" s="190" t="s">
        <v>329</v>
      </c>
      <c r="CL44" s="563"/>
      <c r="CM44" s="1"/>
      <c r="CN44" s="1"/>
      <c r="CO44" s="1"/>
      <c r="CP44" s="1"/>
    </row>
    <row r="45" ht="8.25" customHeight="1">
      <c r="A45" s="1"/>
      <c r="B45" s="1"/>
      <c r="C45" s="1"/>
      <c r="D45" s="1"/>
      <c r="E45" s="562"/>
      <c r="F45" s="14"/>
      <c r="G45" s="14"/>
      <c r="H45" s="60"/>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60"/>
      <c r="AK45" s="14"/>
      <c r="AL45" s="14"/>
      <c r="AM45" s="60"/>
      <c r="AN45" s="14"/>
      <c r="AO45" s="14"/>
      <c r="AP45" s="60"/>
      <c r="AQ45" s="14"/>
      <c r="AR45" s="14"/>
      <c r="AS45" s="14"/>
      <c r="AT45" s="14"/>
      <c r="AU45" s="14"/>
      <c r="AV45" s="14"/>
      <c r="AW45" s="14"/>
      <c r="AX45" s="14"/>
      <c r="AY45" s="60"/>
      <c r="AZ45" s="14"/>
      <c r="BA45" s="14"/>
      <c r="BB45" s="14"/>
      <c r="BC45" s="14"/>
      <c r="BD45" s="14"/>
      <c r="BE45" s="14"/>
      <c r="BF45" s="14"/>
      <c r="BG45" s="14"/>
      <c r="BH45" s="14"/>
      <c r="BI45" s="14"/>
      <c r="BJ45" s="14"/>
      <c r="BK45" s="14"/>
      <c r="BL45" s="60"/>
      <c r="BM45" s="14"/>
      <c r="BN45" s="14"/>
      <c r="BO45" s="14"/>
      <c r="BP45" s="14"/>
      <c r="BQ45" s="14"/>
      <c r="BR45" s="14"/>
      <c r="BS45" s="14"/>
      <c r="BT45" s="14"/>
      <c r="BU45" s="14"/>
      <c r="BV45" s="14"/>
      <c r="BW45" s="14"/>
      <c r="BX45" s="14"/>
      <c r="BY45" s="60"/>
      <c r="BZ45" s="14"/>
      <c r="CA45" s="14"/>
      <c r="CB45" s="14"/>
      <c r="CC45" s="14"/>
      <c r="CD45" s="14"/>
      <c r="CE45" s="14"/>
      <c r="CF45" s="14"/>
      <c r="CG45" s="14"/>
      <c r="CH45" s="14"/>
      <c r="CI45" s="14"/>
      <c r="CJ45" s="14"/>
      <c r="CK45" s="14"/>
      <c r="CL45" s="563"/>
      <c r="CM45" s="1"/>
      <c r="CN45" s="1"/>
      <c r="CO45" s="1"/>
      <c r="CP45" s="1"/>
    </row>
    <row r="46" ht="8.25" customHeight="1">
      <c r="A46" s="1"/>
      <c r="B46" s="1"/>
      <c r="C46" s="1"/>
      <c r="D46" s="1"/>
      <c r="E46" s="562"/>
      <c r="F46" s="190">
        <v>4.0</v>
      </c>
      <c r="H46" s="60"/>
      <c r="I46" s="168" t="s">
        <v>330</v>
      </c>
      <c r="AH46" s="571" t="s">
        <v>135</v>
      </c>
      <c r="AJ46" s="60"/>
      <c r="AK46" s="167">
        <f>switch(AH46,"F",switch(F46,"","",0.5,Ficha!$L$22,Ficha!$L$22+F46),"M",switch(F46,"","",0.5,Ficha!$L$22-1,Ficha!$L$22+F46-1),"D",switch(F46,"","",0.5,Ficha!$L$22-2,Ficha!$L$22+F46-2),"")</f>
        <v>23</v>
      </c>
      <c r="AM46" s="60"/>
      <c r="AN46" s="574">
        <v>81.0</v>
      </c>
      <c r="AP46" s="60"/>
      <c r="AQ46" s="190" t="s">
        <v>268</v>
      </c>
      <c r="AY46" s="60"/>
      <c r="AZ46" s="190" t="s">
        <v>331</v>
      </c>
      <c r="BL46" s="60"/>
      <c r="BM46" s="190" t="s">
        <v>332</v>
      </c>
      <c r="BY46" s="60"/>
      <c r="BZ46" s="60"/>
      <c r="CL46" s="563"/>
      <c r="CM46" s="1"/>
      <c r="CN46" s="1"/>
      <c r="CO46" s="1"/>
      <c r="CP46" s="1"/>
    </row>
    <row r="47" ht="8.25" customHeight="1">
      <c r="A47" s="1"/>
      <c r="B47" s="1"/>
      <c r="C47" s="1"/>
      <c r="D47" s="1"/>
      <c r="E47" s="562"/>
      <c r="F47" s="14"/>
      <c r="G47" s="14"/>
      <c r="H47" s="60"/>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60"/>
      <c r="AK47" s="14"/>
      <c r="AL47" s="14"/>
      <c r="AM47" s="60"/>
      <c r="AN47" s="14"/>
      <c r="AO47" s="14"/>
      <c r="AP47" s="60"/>
      <c r="AQ47" s="14"/>
      <c r="AR47" s="14"/>
      <c r="AS47" s="14"/>
      <c r="AT47" s="14"/>
      <c r="AU47" s="14"/>
      <c r="AV47" s="14"/>
      <c r="AW47" s="14"/>
      <c r="AX47" s="14"/>
      <c r="AY47" s="60"/>
      <c r="AZ47" s="14"/>
      <c r="BA47" s="14"/>
      <c r="BB47" s="14"/>
      <c r="BC47" s="14"/>
      <c r="BD47" s="14"/>
      <c r="BE47" s="14"/>
      <c r="BF47" s="14"/>
      <c r="BG47" s="14"/>
      <c r="BH47" s="14"/>
      <c r="BI47" s="14"/>
      <c r="BJ47" s="14"/>
      <c r="BK47" s="14"/>
      <c r="BL47" s="60"/>
      <c r="BM47" s="14"/>
      <c r="BN47" s="14"/>
      <c r="BO47" s="14"/>
      <c r="BP47" s="14"/>
      <c r="BQ47" s="14"/>
      <c r="BR47" s="14"/>
      <c r="BS47" s="14"/>
      <c r="BT47" s="14"/>
      <c r="BU47" s="14"/>
      <c r="BV47" s="14"/>
      <c r="BW47" s="14"/>
      <c r="BX47" s="14"/>
      <c r="BY47" s="60"/>
      <c r="BZ47" s="14"/>
      <c r="CA47" s="14"/>
      <c r="CB47" s="14"/>
      <c r="CC47" s="14"/>
      <c r="CD47" s="14"/>
      <c r="CE47" s="14"/>
      <c r="CF47" s="14"/>
      <c r="CG47" s="14"/>
      <c r="CH47" s="14"/>
      <c r="CI47" s="14"/>
      <c r="CJ47" s="14"/>
      <c r="CK47" s="14"/>
      <c r="CL47" s="563"/>
      <c r="CM47" s="1"/>
      <c r="CN47" s="1"/>
      <c r="CO47" s="1"/>
      <c r="CP47" s="1"/>
    </row>
    <row r="48" ht="8.25" customHeight="1">
      <c r="A48" s="1"/>
      <c r="B48" s="1"/>
      <c r="C48" s="1"/>
      <c r="D48" s="1"/>
      <c r="E48" s="562"/>
      <c r="F48" s="190">
        <v>4.0</v>
      </c>
      <c r="H48" s="60"/>
      <c r="I48" s="168" t="s">
        <v>333</v>
      </c>
      <c r="AH48" s="571" t="s">
        <v>135</v>
      </c>
      <c r="AJ48" s="60"/>
      <c r="AK48" s="167">
        <f>switch(AH48,"F",switch(F48,"","",0.5,Ficha!$L$22,Ficha!$L$22+F48),"M",switch(F48,"","",0.5,Ficha!$L$22-1,Ficha!$L$22+F48-1),"D",switch(F48,"","",0.5,Ficha!$L$22-2,Ficha!$L$22+F48-2),"")</f>
        <v>23</v>
      </c>
      <c r="AM48" s="60"/>
      <c r="AN48" s="574">
        <v>81.0</v>
      </c>
      <c r="AP48" s="60"/>
      <c r="AQ48" s="190" t="s">
        <v>268</v>
      </c>
      <c r="AY48" s="60"/>
      <c r="AZ48" s="190" t="s">
        <v>334</v>
      </c>
      <c r="BL48" s="60"/>
      <c r="BM48" s="190" t="s">
        <v>335</v>
      </c>
      <c r="BY48" s="60"/>
      <c r="BZ48" s="60"/>
      <c r="CL48" s="563"/>
      <c r="CM48" s="1"/>
      <c r="CN48" s="1"/>
      <c r="CO48" s="1"/>
      <c r="CP48" s="1"/>
    </row>
    <row r="49" ht="8.25" customHeight="1">
      <c r="A49" s="1"/>
      <c r="B49" s="1"/>
      <c r="C49" s="1"/>
      <c r="D49" s="1"/>
      <c r="E49" s="562"/>
      <c r="F49" s="14"/>
      <c r="G49" s="14"/>
      <c r="H49" s="60"/>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60"/>
      <c r="AK49" s="14"/>
      <c r="AL49" s="14"/>
      <c r="AM49" s="60"/>
      <c r="AN49" s="14"/>
      <c r="AO49" s="14"/>
      <c r="AP49" s="60"/>
      <c r="AQ49" s="14"/>
      <c r="AR49" s="14"/>
      <c r="AS49" s="14"/>
      <c r="AT49" s="14"/>
      <c r="AU49" s="14"/>
      <c r="AV49" s="14"/>
      <c r="AW49" s="14"/>
      <c r="AX49" s="14"/>
      <c r="AY49" s="60"/>
      <c r="AZ49" s="14"/>
      <c r="BA49" s="14"/>
      <c r="BB49" s="14"/>
      <c r="BC49" s="14"/>
      <c r="BD49" s="14"/>
      <c r="BE49" s="14"/>
      <c r="BF49" s="14"/>
      <c r="BG49" s="14"/>
      <c r="BH49" s="14"/>
      <c r="BI49" s="14"/>
      <c r="BJ49" s="14"/>
      <c r="BK49" s="14"/>
      <c r="BL49" s="60"/>
      <c r="BM49" s="14"/>
      <c r="BN49" s="14"/>
      <c r="BO49" s="14"/>
      <c r="BP49" s="14"/>
      <c r="BQ49" s="14"/>
      <c r="BR49" s="14"/>
      <c r="BS49" s="14"/>
      <c r="BT49" s="14"/>
      <c r="BU49" s="14"/>
      <c r="BV49" s="14"/>
      <c r="BW49" s="14"/>
      <c r="BX49" s="14"/>
      <c r="BY49" s="60"/>
      <c r="BZ49" s="14"/>
      <c r="CA49" s="14"/>
      <c r="CB49" s="14"/>
      <c r="CC49" s="14"/>
      <c r="CD49" s="14"/>
      <c r="CE49" s="14"/>
      <c r="CF49" s="14"/>
      <c r="CG49" s="14"/>
      <c r="CH49" s="14"/>
      <c r="CI49" s="14"/>
      <c r="CJ49" s="14"/>
      <c r="CK49" s="14"/>
      <c r="CL49" s="563"/>
      <c r="CM49" s="1"/>
      <c r="CN49" s="1"/>
      <c r="CO49" s="1"/>
      <c r="CP49" s="1"/>
    </row>
    <row r="50" ht="8.25" customHeight="1">
      <c r="A50" s="1"/>
      <c r="B50" s="1"/>
      <c r="C50" s="1"/>
      <c r="D50" s="1"/>
      <c r="E50" s="562"/>
      <c r="F50" s="190">
        <v>3.0</v>
      </c>
      <c r="H50" s="60"/>
      <c r="I50" s="168" t="s">
        <v>336</v>
      </c>
      <c r="AH50" s="571" t="s">
        <v>135</v>
      </c>
      <c r="AJ50" s="60"/>
      <c r="AK50" s="167">
        <f>switch(AH50,"F",switch(F50,"","",0.5,Ficha!$L$22,Ficha!$L$22+F50),"M",switch(F50,"","",0.5,Ficha!$L$22-1,Ficha!$L$22+F50-1),"D",switch(F50,"","",0.5,Ficha!$L$22-2,Ficha!$L$22+F50-2),"")</f>
        <v>22</v>
      </c>
      <c r="AM50" s="60"/>
      <c r="AN50" s="575">
        <v>81.0</v>
      </c>
      <c r="AO50" s="7"/>
      <c r="AP50" s="60"/>
      <c r="AQ50" s="190" t="s">
        <v>268</v>
      </c>
      <c r="AY50" s="60"/>
      <c r="AZ50" s="190" t="s">
        <v>337</v>
      </c>
      <c r="BL50" s="60"/>
      <c r="BM50" s="190" t="s">
        <v>338</v>
      </c>
      <c r="BY50" s="60"/>
      <c r="BZ50" s="60"/>
      <c r="CL50" s="563"/>
      <c r="CM50" s="1"/>
      <c r="CN50" s="1"/>
      <c r="CO50" s="1"/>
      <c r="CP50" s="1"/>
    </row>
    <row r="51" ht="8.25" customHeight="1">
      <c r="A51" s="1"/>
      <c r="B51" s="1"/>
      <c r="C51" s="1"/>
      <c r="D51" s="1"/>
      <c r="E51" s="562"/>
      <c r="F51" s="14"/>
      <c r="G51" s="14"/>
      <c r="H51" s="60"/>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60"/>
      <c r="AK51" s="14"/>
      <c r="AL51" s="14"/>
      <c r="AM51" s="60"/>
      <c r="AN51" s="14"/>
      <c r="AO51" s="14"/>
      <c r="AP51" s="60"/>
      <c r="AQ51" s="14"/>
      <c r="AR51" s="14"/>
      <c r="AS51" s="14"/>
      <c r="AT51" s="14"/>
      <c r="AU51" s="14"/>
      <c r="AV51" s="14"/>
      <c r="AW51" s="14"/>
      <c r="AX51" s="14"/>
      <c r="AY51" s="60"/>
      <c r="AZ51" s="14"/>
      <c r="BA51" s="14"/>
      <c r="BB51" s="14"/>
      <c r="BC51" s="14"/>
      <c r="BD51" s="14"/>
      <c r="BE51" s="14"/>
      <c r="BF51" s="14"/>
      <c r="BG51" s="14"/>
      <c r="BH51" s="14"/>
      <c r="BI51" s="14"/>
      <c r="BJ51" s="14"/>
      <c r="BK51" s="14"/>
      <c r="BL51" s="60"/>
      <c r="BM51" s="14"/>
      <c r="BN51" s="14"/>
      <c r="BO51" s="14"/>
      <c r="BP51" s="14"/>
      <c r="BQ51" s="14"/>
      <c r="BR51" s="14"/>
      <c r="BS51" s="14"/>
      <c r="BT51" s="14"/>
      <c r="BU51" s="14"/>
      <c r="BV51" s="14"/>
      <c r="BW51" s="14"/>
      <c r="BX51" s="14"/>
      <c r="BY51" s="60"/>
      <c r="BZ51" s="14"/>
      <c r="CA51" s="14"/>
      <c r="CB51" s="14"/>
      <c r="CC51" s="14"/>
      <c r="CD51" s="14"/>
      <c r="CE51" s="14"/>
      <c r="CF51" s="14"/>
      <c r="CG51" s="14"/>
      <c r="CH51" s="14"/>
      <c r="CI51" s="14"/>
      <c r="CJ51" s="14"/>
      <c r="CK51" s="14"/>
      <c r="CL51" s="563"/>
      <c r="CM51" s="1"/>
      <c r="CN51" s="1"/>
      <c r="CO51" s="1"/>
      <c r="CP51" s="1"/>
    </row>
    <row r="52" ht="8.25" customHeight="1">
      <c r="A52" s="1"/>
      <c r="B52" s="1"/>
      <c r="C52" s="1"/>
      <c r="D52" s="1"/>
      <c r="E52" s="562"/>
      <c r="F52" s="190">
        <v>3.0</v>
      </c>
      <c r="H52" s="60"/>
      <c r="I52" s="168" t="s">
        <v>339</v>
      </c>
      <c r="AH52" s="571" t="s">
        <v>135</v>
      </c>
      <c r="AJ52" s="60"/>
      <c r="AK52" s="167">
        <f>switch(AH52,"F",switch(F52,"","",0.5,Ficha!$L$22,Ficha!$L$22+F52),"M",switch(F52,"","",0.5,Ficha!$L$22-1,Ficha!$L$22+F52-1),"D",switch(F52,"","",0.5,Ficha!$L$22-2,Ficha!$L$22+F52-2),"")</f>
        <v>22</v>
      </c>
      <c r="AM52" s="60"/>
      <c r="AN52" s="574">
        <v>81.0</v>
      </c>
      <c r="AP52" s="60"/>
      <c r="AQ52" s="190" t="s">
        <v>268</v>
      </c>
      <c r="AY52" s="60"/>
      <c r="AZ52" s="190" t="s">
        <v>340</v>
      </c>
      <c r="BL52" s="60"/>
      <c r="BM52" s="190" t="s">
        <v>341</v>
      </c>
      <c r="BY52" s="60"/>
      <c r="BZ52" s="60"/>
      <c r="CL52" s="563"/>
      <c r="CM52" s="1"/>
      <c r="CN52" s="1"/>
      <c r="CO52" s="1"/>
      <c r="CP52" s="1"/>
    </row>
    <row r="53" ht="8.25" customHeight="1">
      <c r="A53" s="1"/>
      <c r="B53" s="1"/>
      <c r="C53" s="1"/>
      <c r="D53" s="1"/>
      <c r="E53" s="562"/>
      <c r="F53" s="14"/>
      <c r="G53" s="14"/>
      <c r="H53" s="60"/>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60"/>
      <c r="AK53" s="14"/>
      <c r="AL53" s="14"/>
      <c r="AM53" s="60"/>
      <c r="AN53" s="14"/>
      <c r="AO53" s="14"/>
      <c r="AP53" s="60"/>
      <c r="AQ53" s="14"/>
      <c r="AR53" s="14"/>
      <c r="AS53" s="14"/>
      <c r="AT53" s="14"/>
      <c r="AU53" s="14"/>
      <c r="AV53" s="14"/>
      <c r="AW53" s="14"/>
      <c r="AX53" s="14"/>
      <c r="AY53" s="60"/>
      <c r="AZ53" s="14"/>
      <c r="BA53" s="14"/>
      <c r="BB53" s="14"/>
      <c r="BC53" s="14"/>
      <c r="BD53" s="14"/>
      <c r="BE53" s="14"/>
      <c r="BF53" s="14"/>
      <c r="BG53" s="14"/>
      <c r="BH53" s="14"/>
      <c r="BI53" s="14"/>
      <c r="BJ53" s="14"/>
      <c r="BK53" s="14"/>
      <c r="BL53" s="60"/>
      <c r="BM53" s="14"/>
      <c r="BN53" s="14"/>
      <c r="BO53" s="14"/>
      <c r="BP53" s="14"/>
      <c r="BQ53" s="14"/>
      <c r="BR53" s="14"/>
      <c r="BS53" s="14"/>
      <c r="BT53" s="14"/>
      <c r="BU53" s="14"/>
      <c r="BV53" s="14"/>
      <c r="BW53" s="14"/>
      <c r="BX53" s="14"/>
      <c r="BY53" s="60"/>
      <c r="BZ53" s="14"/>
      <c r="CA53" s="14"/>
      <c r="CB53" s="14"/>
      <c r="CC53" s="14"/>
      <c r="CD53" s="14"/>
      <c r="CE53" s="14"/>
      <c r="CF53" s="14"/>
      <c r="CG53" s="14"/>
      <c r="CH53" s="14"/>
      <c r="CI53" s="14"/>
      <c r="CJ53" s="14"/>
      <c r="CK53" s="14"/>
      <c r="CL53" s="563"/>
      <c r="CM53" s="1"/>
      <c r="CN53" s="1"/>
      <c r="CO53" s="1"/>
      <c r="CP53" s="1"/>
    </row>
    <row r="54" ht="8.25" customHeight="1">
      <c r="A54" s="1"/>
      <c r="B54" s="1"/>
      <c r="C54" s="1"/>
      <c r="D54" s="1"/>
      <c r="E54" s="562"/>
      <c r="F54" s="190">
        <v>1.0</v>
      </c>
      <c r="H54" s="60"/>
      <c r="I54" s="168" t="s">
        <v>342</v>
      </c>
      <c r="AH54" s="571" t="s">
        <v>298</v>
      </c>
      <c r="AJ54" s="60"/>
      <c r="AK54" s="167">
        <f>switch(AH54,"F",switch(F54,"","",0.5,Ficha!$L$22,Ficha!$L$22+F54),"M",switch(F54,"","",0.5,Ficha!$L$22-1,Ficha!$L$22+F54-1),"D",switch(F54,"","",0.5,Ficha!$L$22-2,Ficha!$L$22+F54-2),"")</f>
        <v>21</v>
      </c>
      <c r="AM54" s="60"/>
      <c r="AN54" s="574">
        <v>81.0</v>
      </c>
      <c r="AP54" s="60"/>
      <c r="AQ54" s="190" t="s">
        <v>268</v>
      </c>
      <c r="AY54" s="60"/>
      <c r="AZ54" s="190" t="s">
        <v>343</v>
      </c>
      <c r="BL54" s="60"/>
      <c r="BM54" s="190" t="s">
        <v>344</v>
      </c>
      <c r="BY54" s="60"/>
      <c r="BZ54" s="60"/>
      <c r="CL54" s="563"/>
      <c r="CM54" s="1"/>
      <c r="CN54" s="1"/>
      <c r="CO54" s="1"/>
      <c r="CP54" s="1"/>
    </row>
    <row r="55" ht="8.25" customHeight="1">
      <c r="A55" s="1"/>
      <c r="B55" s="1"/>
      <c r="C55" s="1"/>
      <c r="D55" s="1"/>
      <c r="E55" s="562"/>
      <c r="F55" s="14"/>
      <c r="G55" s="14"/>
      <c r="H55" s="60"/>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60"/>
      <c r="AK55" s="14"/>
      <c r="AL55" s="14"/>
      <c r="AM55" s="60"/>
      <c r="AN55" s="14"/>
      <c r="AO55" s="14"/>
      <c r="AP55" s="60"/>
      <c r="AQ55" s="14"/>
      <c r="AR55" s="14"/>
      <c r="AS55" s="14"/>
      <c r="AT55" s="14"/>
      <c r="AU55" s="14"/>
      <c r="AV55" s="14"/>
      <c r="AW55" s="14"/>
      <c r="AX55" s="14"/>
      <c r="AY55" s="60"/>
      <c r="AZ55" s="14"/>
      <c r="BA55" s="14"/>
      <c r="BB55" s="14"/>
      <c r="BC55" s="14"/>
      <c r="BD55" s="14"/>
      <c r="BE55" s="14"/>
      <c r="BF55" s="14"/>
      <c r="BG55" s="14"/>
      <c r="BH55" s="14"/>
      <c r="BI55" s="14"/>
      <c r="BJ55" s="14"/>
      <c r="BK55" s="14"/>
      <c r="BL55" s="60"/>
      <c r="BM55" s="14"/>
      <c r="BN55" s="14"/>
      <c r="BO55" s="14"/>
      <c r="BP55" s="14"/>
      <c r="BQ55" s="14"/>
      <c r="BR55" s="14"/>
      <c r="BS55" s="14"/>
      <c r="BT55" s="14"/>
      <c r="BU55" s="14"/>
      <c r="BV55" s="14"/>
      <c r="BW55" s="14"/>
      <c r="BX55" s="14"/>
      <c r="BY55" s="60"/>
      <c r="BZ55" s="14"/>
      <c r="CA55" s="14"/>
      <c r="CB55" s="14"/>
      <c r="CC55" s="14"/>
      <c r="CD55" s="14"/>
      <c r="CE55" s="14"/>
      <c r="CF55" s="14"/>
      <c r="CG55" s="14"/>
      <c r="CH55" s="14"/>
      <c r="CI55" s="14"/>
      <c r="CJ55" s="14"/>
      <c r="CK55" s="14"/>
      <c r="CL55" s="563"/>
      <c r="CM55" s="1"/>
      <c r="CN55" s="1"/>
      <c r="CO55" s="1"/>
      <c r="CP55" s="1"/>
    </row>
    <row r="56" ht="8.25" customHeight="1">
      <c r="A56" s="1"/>
      <c r="B56" s="1"/>
      <c r="C56" s="1"/>
      <c r="D56" s="1"/>
      <c r="E56" s="562"/>
      <c r="F56" s="576"/>
      <c r="H56" s="577"/>
      <c r="I56" s="578"/>
      <c r="AH56" s="579" t="s">
        <v>35</v>
      </c>
      <c r="AJ56" s="577"/>
      <c r="AK56" s="580" t="str">
        <f>IF(AH56="D", switch(F56,"","",1,Ficha!$L$22+Ficha!$AD$128-2,2,Ficha!$L$22+Ficha!$AD$128-1,Ficha!$L$22+Ficha!$AD$128+(F56/2)-2),IF(AH56="MD",switch(F56,"","",1,Ficha!$L$22+Ficha!$AD$128-3,2,Ficha!$L$22+Ficha!$AD$128-2,2,Ficha!$L$22+Ficha!$AD$128-2-1,Ficha!$L$22+Ficha!$AD$128+(F56/4)-2)))</f>
        <v/>
      </c>
      <c r="AM56" s="581"/>
      <c r="AN56" s="582"/>
      <c r="AP56" s="577"/>
      <c r="AQ56" s="583"/>
      <c r="AY56" s="552"/>
      <c r="AZ56" s="583"/>
      <c r="BH56" s="552"/>
      <c r="BI56" s="583"/>
      <c r="BN56" s="552"/>
      <c r="BO56" s="583"/>
      <c r="BU56" s="552"/>
      <c r="BV56" s="583"/>
      <c r="CA56" s="552"/>
      <c r="CB56" s="583"/>
      <c r="CL56" s="563"/>
      <c r="CM56" s="1"/>
      <c r="CN56" s="1"/>
      <c r="CO56" s="1"/>
      <c r="CP56" s="1"/>
    </row>
    <row r="57" ht="8.25" customHeight="1">
      <c r="A57" s="1"/>
      <c r="B57" s="1"/>
      <c r="C57" s="1"/>
      <c r="D57" s="1"/>
      <c r="E57" s="562"/>
      <c r="F57" s="14"/>
      <c r="G57" s="14"/>
      <c r="H57" s="577"/>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577"/>
      <c r="AK57" s="14"/>
      <c r="AL57" s="14"/>
      <c r="AM57" s="581"/>
      <c r="AN57" s="14"/>
      <c r="AO57" s="14"/>
      <c r="AP57" s="577"/>
      <c r="AQ57" s="14"/>
      <c r="AR57" s="14"/>
      <c r="AS57" s="14"/>
      <c r="AT57" s="14"/>
      <c r="AU57" s="14"/>
      <c r="AV57" s="14"/>
      <c r="AW57" s="14"/>
      <c r="AX57" s="14"/>
      <c r="AY57" s="552"/>
      <c r="AZ57" s="14"/>
      <c r="BA57" s="14"/>
      <c r="BB57" s="14"/>
      <c r="BC57" s="14"/>
      <c r="BD57" s="14"/>
      <c r="BE57" s="14"/>
      <c r="BF57" s="14"/>
      <c r="BG57" s="14"/>
      <c r="BH57" s="552"/>
      <c r="BI57" s="14"/>
      <c r="BJ57" s="14"/>
      <c r="BK57" s="14"/>
      <c r="BL57" s="14"/>
      <c r="BM57" s="14"/>
      <c r="BN57" s="552"/>
      <c r="BO57" s="14"/>
      <c r="BP57" s="14"/>
      <c r="BQ57" s="14"/>
      <c r="BR57" s="14"/>
      <c r="BS57" s="14"/>
      <c r="BT57" s="14"/>
      <c r="BU57" s="552"/>
      <c r="BV57" s="14"/>
      <c r="BW57" s="14"/>
      <c r="BX57" s="14"/>
      <c r="BY57" s="14"/>
      <c r="BZ57" s="14"/>
      <c r="CA57" s="552"/>
      <c r="CB57" s="14"/>
      <c r="CC57" s="14"/>
      <c r="CD57" s="14"/>
      <c r="CE57" s="14"/>
      <c r="CF57" s="14"/>
      <c r="CG57" s="14"/>
      <c r="CH57" s="14"/>
      <c r="CI57" s="14"/>
      <c r="CJ57" s="14"/>
      <c r="CK57" s="14"/>
      <c r="CL57" s="563"/>
      <c r="CM57" s="1"/>
      <c r="CN57" s="1"/>
      <c r="CO57" s="1"/>
      <c r="CP57" s="1"/>
    </row>
    <row r="58" ht="8.25" customHeight="1">
      <c r="A58" s="1"/>
      <c r="B58" s="1"/>
      <c r="C58" s="1"/>
      <c r="D58" s="1"/>
      <c r="E58" s="562"/>
      <c r="F58" s="576"/>
      <c r="H58" s="577"/>
      <c r="I58" s="578"/>
      <c r="AH58" s="579" t="s">
        <v>35</v>
      </c>
      <c r="AJ58" s="577"/>
      <c r="AK58" s="580" t="str">
        <f>IF(AH58="D", switch(F58,"","",1,Ficha!$L$22+Ficha!$AD$128-2,2,Ficha!$L$22+Ficha!$AD$128-1,Ficha!$L$22+Ficha!$AD$128+(F58/2)-2),IF(AH58="MD",switch(F58,"","",1,Ficha!$L$22+Ficha!$AD$128-3,2,Ficha!$L$22+Ficha!$AD$128-2,2,Ficha!$L$22+Ficha!$AD$128-2-1,Ficha!$L$22+Ficha!$AD$128+(F58/4)-2)))</f>
        <v/>
      </c>
      <c r="AM58" s="581"/>
      <c r="AN58" s="582"/>
      <c r="AP58" s="577"/>
      <c r="AQ58" s="583"/>
      <c r="AY58" s="552"/>
      <c r="AZ58" s="583"/>
      <c r="BH58" s="552"/>
      <c r="BI58" s="583"/>
      <c r="BN58" s="552"/>
      <c r="BO58" s="583"/>
      <c r="BU58" s="552"/>
      <c r="BV58" s="583"/>
      <c r="CA58" s="552"/>
      <c r="CB58" s="583"/>
      <c r="CL58" s="563"/>
      <c r="CM58" s="1"/>
      <c r="CN58" s="1"/>
      <c r="CO58" s="1"/>
      <c r="CP58" s="1"/>
    </row>
    <row r="59" ht="8.25" customHeight="1">
      <c r="A59" s="1"/>
      <c r="B59" s="1"/>
      <c r="C59" s="1"/>
      <c r="D59" s="1"/>
      <c r="E59" s="562"/>
      <c r="F59" s="14"/>
      <c r="G59" s="14"/>
      <c r="H59" s="577"/>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577"/>
      <c r="AK59" s="14"/>
      <c r="AL59" s="14"/>
      <c r="AM59" s="581"/>
      <c r="AN59" s="14"/>
      <c r="AO59" s="14"/>
      <c r="AP59" s="577"/>
      <c r="AQ59" s="14"/>
      <c r="AR59" s="14"/>
      <c r="AS59" s="14"/>
      <c r="AT59" s="14"/>
      <c r="AU59" s="14"/>
      <c r="AV59" s="14"/>
      <c r="AW59" s="14"/>
      <c r="AX59" s="14"/>
      <c r="AY59" s="552"/>
      <c r="AZ59" s="14"/>
      <c r="BA59" s="14"/>
      <c r="BB59" s="14"/>
      <c r="BC59" s="14"/>
      <c r="BD59" s="14"/>
      <c r="BE59" s="14"/>
      <c r="BF59" s="14"/>
      <c r="BG59" s="14"/>
      <c r="BH59" s="552"/>
      <c r="BI59" s="14"/>
      <c r="BJ59" s="14"/>
      <c r="BK59" s="14"/>
      <c r="BL59" s="14"/>
      <c r="BM59" s="14"/>
      <c r="BN59" s="552"/>
      <c r="BO59" s="14"/>
      <c r="BP59" s="14"/>
      <c r="BQ59" s="14"/>
      <c r="BR59" s="14"/>
      <c r="BS59" s="14"/>
      <c r="BT59" s="14"/>
      <c r="BU59" s="552"/>
      <c r="BV59" s="14"/>
      <c r="BW59" s="14"/>
      <c r="BX59" s="14"/>
      <c r="BY59" s="14"/>
      <c r="BZ59" s="14"/>
      <c r="CA59" s="552"/>
      <c r="CB59" s="14"/>
      <c r="CC59" s="14"/>
      <c r="CD59" s="14"/>
      <c r="CE59" s="14"/>
      <c r="CF59" s="14"/>
      <c r="CG59" s="14"/>
      <c r="CH59" s="14"/>
      <c r="CI59" s="14"/>
      <c r="CJ59" s="14"/>
      <c r="CK59" s="14"/>
      <c r="CL59" s="563"/>
      <c r="CM59" s="1"/>
      <c r="CN59" s="1"/>
      <c r="CO59" s="1"/>
      <c r="CP59" s="1"/>
    </row>
    <row r="60" ht="8.25" customHeight="1">
      <c r="A60" s="1"/>
      <c r="B60" s="1"/>
      <c r="C60" s="1"/>
      <c r="D60" s="1"/>
      <c r="E60" s="562"/>
      <c r="F60" s="576"/>
      <c r="H60" s="577"/>
      <c r="I60" s="578"/>
      <c r="AH60" s="579" t="s">
        <v>35</v>
      </c>
      <c r="AJ60" s="577"/>
      <c r="AK60" s="580" t="str">
        <f>IF(AH60="D", switch(F60,"","",1,Ficha!$L$22+Ficha!$AD$128-2,2,Ficha!$L$22+Ficha!$AD$128-1,Ficha!$L$22+Ficha!$AD$128+(F60/2)-2),IF(AH60="MD",switch(F60,"","",1,Ficha!$L$22+Ficha!$AD$128-3,2,Ficha!$L$22+Ficha!$AD$128-2,2,Ficha!$L$22+Ficha!$AD$128-2-1,Ficha!$L$22+Ficha!$AD$128+(F60/4)-2)))</f>
        <v/>
      </c>
      <c r="AM60" s="581"/>
      <c r="AN60" s="582"/>
      <c r="AP60" s="577"/>
      <c r="AQ60" s="583"/>
      <c r="AY60" s="552"/>
      <c r="AZ60" s="583"/>
      <c r="BH60" s="552"/>
      <c r="BI60" s="583"/>
      <c r="BN60" s="552"/>
      <c r="BO60" s="583"/>
      <c r="BU60" s="552"/>
      <c r="BV60" s="583"/>
      <c r="CA60" s="552"/>
      <c r="CB60" s="583"/>
      <c r="CL60" s="563"/>
      <c r="CM60" s="1"/>
      <c r="CN60" s="1"/>
      <c r="CO60" s="1"/>
      <c r="CP60" s="1"/>
    </row>
    <row r="61" ht="8.25" customHeight="1">
      <c r="A61" s="1"/>
      <c r="B61" s="1"/>
      <c r="C61" s="1"/>
      <c r="D61" s="1"/>
      <c r="E61" s="562"/>
      <c r="F61" s="14"/>
      <c r="G61" s="14"/>
      <c r="H61" s="577"/>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577"/>
      <c r="AK61" s="14"/>
      <c r="AL61" s="14"/>
      <c r="AM61" s="581"/>
      <c r="AN61" s="14"/>
      <c r="AO61" s="14"/>
      <c r="AP61" s="577"/>
      <c r="AQ61" s="14"/>
      <c r="AR61" s="14"/>
      <c r="AS61" s="14"/>
      <c r="AT61" s="14"/>
      <c r="AU61" s="14"/>
      <c r="AV61" s="14"/>
      <c r="AW61" s="14"/>
      <c r="AX61" s="14"/>
      <c r="AY61" s="552"/>
      <c r="AZ61" s="14"/>
      <c r="BA61" s="14"/>
      <c r="BB61" s="14"/>
      <c r="BC61" s="14"/>
      <c r="BD61" s="14"/>
      <c r="BE61" s="14"/>
      <c r="BF61" s="14"/>
      <c r="BG61" s="14"/>
      <c r="BH61" s="552"/>
      <c r="BI61" s="14"/>
      <c r="BJ61" s="14"/>
      <c r="BK61" s="14"/>
      <c r="BL61" s="14"/>
      <c r="BM61" s="14"/>
      <c r="BN61" s="552"/>
      <c r="BO61" s="14"/>
      <c r="BP61" s="14"/>
      <c r="BQ61" s="14"/>
      <c r="BR61" s="14"/>
      <c r="BS61" s="14"/>
      <c r="BT61" s="14"/>
      <c r="BU61" s="552"/>
      <c r="BV61" s="14"/>
      <c r="BW61" s="14"/>
      <c r="BX61" s="14"/>
      <c r="BY61" s="14"/>
      <c r="BZ61" s="14"/>
      <c r="CA61" s="552"/>
      <c r="CB61" s="14"/>
      <c r="CC61" s="14"/>
      <c r="CD61" s="14"/>
      <c r="CE61" s="14"/>
      <c r="CF61" s="14"/>
      <c r="CG61" s="14"/>
      <c r="CH61" s="14"/>
      <c r="CI61" s="14"/>
      <c r="CJ61" s="14"/>
      <c r="CK61" s="14"/>
      <c r="CL61" s="563"/>
      <c r="CM61" s="1"/>
      <c r="CN61" s="1"/>
      <c r="CO61" s="1"/>
      <c r="CP61" s="1"/>
    </row>
    <row r="62" ht="8.25" customHeight="1">
      <c r="A62" s="1"/>
      <c r="B62" s="1"/>
      <c r="C62" s="1"/>
      <c r="D62" s="1"/>
      <c r="E62" s="562"/>
      <c r="F62" s="576"/>
      <c r="H62" s="577"/>
      <c r="I62" s="578"/>
      <c r="AH62" s="579" t="s">
        <v>35</v>
      </c>
      <c r="AJ62" s="577"/>
      <c r="AK62" s="580" t="str">
        <f>IF(AH62="D", switch(F62,"","",1,Ficha!$L$22+Ficha!$AD$128-2,2,Ficha!$L$22+Ficha!$AD$128-1,Ficha!$L$22+Ficha!$AD$128+(F62/2)-2),IF(AH62="MD",switch(F62,"","",1,Ficha!$L$22+Ficha!$AD$128-3,2,Ficha!$L$22+Ficha!$AD$128-2,2,Ficha!$L$22+Ficha!$AD$128-2-1,Ficha!$L$22+Ficha!$AD$128+(F62/4)-2)))</f>
        <v/>
      </c>
      <c r="AM62" s="581"/>
      <c r="AN62" s="582"/>
      <c r="AP62" s="577"/>
      <c r="AQ62" s="583"/>
      <c r="AY62" s="552"/>
      <c r="AZ62" s="583"/>
      <c r="BH62" s="552"/>
      <c r="BI62" s="583"/>
      <c r="BN62" s="552"/>
      <c r="BO62" s="583"/>
      <c r="BU62" s="552"/>
      <c r="BV62" s="583"/>
      <c r="CA62" s="552"/>
      <c r="CB62" s="583"/>
      <c r="CL62" s="563"/>
      <c r="CM62" s="1"/>
      <c r="CN62" s="1"/>
      <c r="CO62" s="1"/>
      <c r="CP62" s="1"/>
    </row>
    <row r="63" ht="8.25" customHeight="1">
      <c r="A63" s="1"/>
      <c r="B63" s="1"/>
      <c r="C63" s="1"/>
      <c r="D63" s="1"/>
      <c r="E63" s="562"/>
      <c r="F63" s="14"/>
      <c r="G63" s="14"/>
      <c r="H63" s="577"/>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577"/>
      <c r="AK63" s="14"/>
      <c r="AL63" s="14"/>
      <c r="AM63" s="581"/>
      <c r="AN63" s="14"/>
      <c r="AO63" s="14"/>
      <c r="AP63" s="577"/>
      <c r="AQ63" s="14"/>
      <c r="AR63" s="14"/>
      <c r="AS63" s="14"/>
      <c r="AT63" s="14"/>
      <c r="AU63" s="14"/>
      <c r="AV63" s="14"/>
      <c r="AW63" s="14"/>
      <c r="AX63" s="14"/>
      <c r="AY63" s="552"/>
      <c r="AZ63" s="14"/>
      <c r="BA63" s="14"/>
      <c r="BB63" s="14"/>
      <c r="BC63" s="14"/>
      <c r="BD63" s="14"/>
      <c r="BE63" s="14"/>
      <c r="BF63" s="14"/>
      <c r="BG63" s="14"/>
      <c r="BH63" s="552"/>
      <c r="BI63" s="14"/>
      <c r="BJ63" s="14"/>
      <c r="BK63" s="14"/>
      <c r="BL63" s="14"/>
      <c r="BM63" s="14"/>
      <c r="BN63" s="552"/>
      <c r="BO63" s="14"/>
      <c r="BP63" s="14"/>
      <c r="BQ63" s="14"/>
      <c r="BR63" s="14"/>
      <c r="BS63" s="14"/>
      <c r="BT63" s="14"/>
      <c r="BU63" s="552"/>
      <c r="BV63" s="14"/>
      <c r="BW63" s="14"/>
      <c r="BX63" s="14"/>
      <c r="BY63" s="14"/>
      <c r="BZ63" s="14"/>
      <c r="CA63" s="552"/>
      <c r="CB63" s="14"/>
      <c r="CC63" s="14"/>
      <c r="CD63" s="14"/>
      <c r="CE63" s="14"/>
      <c r="CF63" s="14"/>
      <c r="CG63" s="14"/>
      <c r="CH63" s="14"/>
      <c r="CI63" s="14"/>
      <c r="CJ63" s="14"/>
      <c r="CK63" s="14"/>
      <c r="CL63" s="563"/>
      <c r="CM63" s="1"/>
      <c r="CN63" s="1"/>
      <c r="CO63" s="1"/>
      <c r="CP63" s="1"/>
    </row>
    <row r="64" ht="8.25" customHeight="1">
      <c r="A64" s="1"/>
      <c r="B64" s="1"/>
      <c r="C64" s="1"/>
      <c r="D64" s="1"/>
      <c r="E64" s="562"/>
      <c r="F64" s="576"/>
      <c r="H64" s="577"/>
      <c r="I64" s="578"/>
      <c r="AH64" s="579" t="s">
        <v>35</v>
      </c>
      <c r="AJ64" s="577"/>
      <c r="AK64" s="580" t="str">
        <f>IF(AH64="D", switch(F64,"","",1,Ficha!$L$22+Ficha!$AD$128-2,2,Ficha!$L$22+Ficha!$AD$128-1,Ficha!$L$22+Ficha!$AD$128+(F64/2)-2),IF(AH64="MD",switch(F64,"","",1,Ficha!$L$22+Ficha!$AD$128-3,2,Ficha!$L$22+Ficha!$AD$128-2,2,Ficha!$L$22+Ficha!$AD$128-2-1,Ficha!$L$22+Ficha!$AD$128+(F64/4)-2)))</f>
        <v/>
      </c>
      <c r="AM64" s="581"/>
      <c r="AN64" s="582"/>
      <c r="AP64" s="577"/>
      <c r="AQ64" s="583"/>
      <c r="AY64" s="552"/>
      <c r="AZ64" s="583"/>
      <c r="BH64" s="552"/>
      <c r="BI64" s="583"/>
      <c r="BN64" s="552"/>
      <c r="BO64" s="583"/>
      <c r="BU64" s="552"/>
      <c r="BV64" s="583"/>
      <c r="CA64" s="552"/>
      <c r="CB64" s="583"/>
      <c r="CL64" s="563"/>
      <c r="CM64" s="1"/>
      <c r="CN64" s="1"/>
      <c r="CO64" s="1"/>
      <c r="CP64" s="1"/>
    </row>
    <row r="65" ht="8.25" customHeight="1">
      <c r="A65" s="1"/>
      <c r="B65" s="1"/>
      <c r="C65" s="1"/>
      <c r="D65" s="1"/>
      <c r="E65" s="562"/>
      <c r="F65" s="14"/>
      <c r="G65" s="14"/>
      <c r="H65" s="577"/>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577"/>
      <c r="AK65" s="14"/>
      <c r="AL65" s="14"/>
      <c r="AM65" s="581"/>
      <c r="AN65" s="14"/>
      <c r="AO65" s="14"/>
      <c r="AP65" s="577"/>
      <c r="AQ65" s="14"/>
      <c r="AR65" s="14"/>
      <c r="AS65" s="14"/>
      <c r="AT65" s="14"/>
      <c r="AU65" s="14"/>
      <c r="AV65" s="14"/>
      <c r="AW65" s="14"/>
      <c r="AX65" s="14"/>
      <c r="AY65" s="552"/>
      <c r="AZ65" s="14"/>
      <c r="BA65" s="14"/>
      <c r="BB65" s="14"/>
      <c r="BC65" s="14"/>
      <c r="BD65" s="14"/>
      <c r="BE65" s="14"/>
      <c r="BF65" s="14"/>
      <c r="BG65" s="14"/>
      <c r="BH65" s="552"/>
      <c r="BI65" s="14"/>
      <c r="BJ65" s="14"/>
      <c r="BK65" s="14"/>
      <c r="BL65" s="14"/>
      <c r="BM65" s="14"/>
      <c r="BN65" s="552"/>
      <c r="BO65" s="14"/>
      <c r="BP65" s="14"/>
      <c r="BQ65" s="14"/>
      <c r="BR65" s="14"/>
      <c r="BS65" s="14"/>
      <c r="BT65" s="14"/>
      <c r="BU65" s="552"/>
      <c r="BV65" s="14"/>
      <c r="BW65" s="14"/>
      <c r="BX65" s="14"/>
      <c r="BY65" s="14"/>
      <c r="BZ65" s="14"/>
      <c r="CA65" s="552"/>
      <c r="CB65" s="14"/>
      <c r="CC65" s="14"/>
      <c r="CD65" s="14"/>
      <c r="CE65" s="14"/>
      <c r="CF65" s="14"/>
      <c r="CG65" s="14"/>
      <c r="CH65" s="14"/>
      <c r="CI65" s="14"/>
      <c r="CJ65" s="14"/>
      <c r="CK65" s="14"/>
      <c r="CL65" s="563"/>
      <c r="CM65" s="1"/>
      <c r="CN65" s="1"/>
      <c r="CO65" s="1"/>
      <c r="CP65" s="1"/>
    </row>
    <row r="66" ht="8.25" customHeight="1">
      <c r="A66" s="1"/>
      <c r="B66" s="1"/>
      <c r="C66" s="1"/>
      <c r="D66" s="1"/>
      <c r="E66" s="562"/>
      <c r="F66" s="576"/>
      <c r="H66" s="577"/>
      <c r="I66" s="578"/>
      <c r="AH66" s="579" t="s">
        <v>35</v>
      </c>
      <c r="AJ66" s="577"/>
      <c r="AK66" s="580" t="str">
        <f>IF(AH66="D", switch(F66,"","",1,Ficha!$L$22+Ficha!$AD$128-2,2,Ficha!$L$22+Ficha!$AD$128-1,Ficha!$L$22+Ficha!$AD$128+(F66/2)-2),IF(AH66="MD",switch(F66,"","",1,Ficha!$L$22+Ficha!$AD$128-3,2,Ficha!$L$22+Ficha!$AD$128-2,2,Ficha!$L$22+Ficha!$AD$128-2-1,Ficha!$L$22+Ficha!$AD$128+(F66/4)-2)))</f>
        <v/>
      </c>
      <c r="AM66" s="581"/>
      <c r="AN66" s="582"/>
      <c r="AP66" s="577"/>
      <c r="AQ66" s="583"/>
      <c r="AY66" s="552"/>
      <c r="AZ66" s="583"/>
      <c r="BH66" s="552"/>
      <c r="BI66" s="583"/>
      <c r="BN66" s="552"/>
      <c r="BO66" s="583"/>
      <c r="BU66" s="552"/>
      <c r="BV66" s="583"/>
      <c r="CA66" s="552"/>
      <c r="CB66" s="583"/>
      <c r="CL66" s="563"/>
      <c r="CM66" s="1"/>
      <c r="CN66" s="1"/>
      <c r="CO66" s="1"/>
      <c r="CP66" s="1"/>
    </row>
    <row r="67" ht="8.25" customHeight="1">
      <c r="A67" s="1"/>
      <c r="B67" s="1"/>
      <c r="C67" s="1"/>
      <c r="D67" s="1"/>
      <c r="E67" s="562"/>
      <c r="F67" s="14"/>
      <c r="G67" s="14"/>
      <c r="H67" s="577"/>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577"/>
      <c r="AK67" s="14"/>
      <c r="AL67" s="14"/>
      <c r="AM67" s="581"/>
      <c r="AN67" s="14"/>
      <c r="AO67" s="14"/>
      <c r="AP67" s="577"/>
      <c r="AQ67" s="14"/>
      <c r="AR67" s="14"/>
      <c r="AS67" s="14"/>
      <c r="AT67" s="14"/>
      <c r="AU67" s="14"/>
      <c r="AV67" s="14"/>
      <c r="AW67" s="14"/>
      <c r="AX67" s="14"/>
      <c r="AY67" s="552"/>
      <c r="AZ67" s="14"/>
      <c r="BA67" s="14"/>
      <c r="BB67" s="14"/>
      <c r="BC67" s="14"/>
      <c r="BD67" s="14"/>
      <c r="BE67" s="14"/>
      <c r="BF67" s="14"/>
      <c r="BG67" s="14"/>
      <c r="BH67" s="552"/>
      <c r="BI67" s="14"/>
      <c r="BJ67" s="14"/>
      <c r="BK67" s="14"/>
      <c r="BL67" s="14"/>
      <c r="BM67" s="14"/>
      <c r="BN67" s="552"/>
      <c r="BO67" s="14"/>
      <c r="BP67" s="14"/>
      <c r="BQ67" s="14"/>
      <c r="BR67" s="14"/>
      <c r="BS67" s="14"/>
      <c r="BT67" s="14"/>
      <c r="BU67" s="552"/>
      <c r="BV67" s="14"/>
      <c r="BW67" s="14"/>
      <c r="BX67" s="14"/>
      <c r="BY67" s="14"/>
      <c r="BZ67" s="14"/>
      <c r="CA67" s="552"/>
      <c r="CB67" s="14"/>
      <c r="CC67" s="14"/>
      <c r="CD67" s="14"/>
      <c r="CE67" s="14"/>
      <c r="CF67" s="14"/>
      <c r="CG67" s="14"/>
      <c r="CH67" s="14"/>
      <c r="CI67" s="14"/>
      <c r="CJ67" s="14"/>
      <c r="CK67" s="14"/>
      <c r="CL67" s="563"/>
      <c r="CM67" s="1"/>
      <c r="CN67" s="1"/>
      <c r="CO67" s="1"/>
      <c r="CP67" s="1"/>
    </row>
    <row r="68" ht="8.25" customHeight="1">
      <c r="A68" s="1"/>
      <c r="B68" s="1"/>
      <c r="C68" s="1"/>
      <c r="D68" s="1"/>
      <c r="E68" s="562"/>
      <c r="F68" s="576"/>
      <c r="H68" s="577"/>
      <c r="I68" s="578"/>
      <c r="AH68" s="579" t="s">
        <v>35</v>
      </c>
      <c r="AJ68" s="577"/>
      <c r="AK68" s="580" t="str">
        <f>IF(AH68="D", switch(F68,"","",1,Ficha!$L$22+Ficha!$AD$128-2,2,Ficha!$L$22+Ficha!$AD$128-1,Ficha!$L$22+Ficha!$AD$128+(F68/2)-2),IF(AH68="MD",switch(F68,"","",1,Ficha!$L$22+Ficha!$AD$128-3,2,Ficha!$L$22+Ficha!$AD$128-2,2,Ficha!$L$22+Ficha!$AD$128-2-1,Ficha!$L$22+Ficha!$AD$128+(F68/4)-2)))</f>
        <v/>
      </c>
      <c r="AM68" s="581"/>
      <c r="AN68" s="582"/>
      <c r="AP68" s="577"/>
      <c r="AQ68" s="583"/>
      <c r="AY68" s="552"/>
      <c r="AZ68" s="583"/>
      <c r="BH68" s="552"/>
      <c r="BI68" s="583"/>
      <c r="BN68" s="552"/>
      <c r="BO68" s="583"/>
      <c r="BU68" s="552"/>
      <c r="BV68" s="583"/>
      <c r="CA68" s="552"/>
      <c r="CB68" s="583"/>
      <c r="CL68" s="563"/>
      <c r="CM68" s="1"/>
      <c r="CN68" s="1"/>
      <c r="CO68" s="1"/>
      <c r="CP68" s="1"/>
    </row>
    <row r="69" ht="8.25" customHeight="1">
      <c r="A69" s="1"/>
      <c r="B69" s="1"/>
      <c r="C69" s="1"/>
      <c r="D69" s="1"/>
      <c r="E69" s="562"/>
      <c r="F69" s="14"/>
      <c r="G69" s="14"/>
      <c r="H69" s="577"/>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577"/>
      <c r="AK69" s="14"/>
      <c r="AL69" s="14"/>
      <c r="AM69" s="581"/>
      <c r="AN69" s="14"/>
      <c r="AO69" s="14"/>
      <c r="AP69" s="577"/>
      <c r="AQ69" s="14"/>
      <c r="AR69" s="14"/>
      <c r="AS69" s="14"/>
      <c r="AT69" s="14"/>
      <c r="AU69" s="14"/>
      <c r="AV69" s="14"/>
      <c r="AW69" s="14"/>
      <c r="AX69" s="14"/>
      <c r="AY69" s="552"/>
      <c r="AZ69" s="14"/>
      <c r="BA69" s="14"/>
      <c r="BB69" s="14"/>
      <c r="BC69" s="14"/>
      <c r="BD69" s="14"/>
      <c r="BE69" s="14"/>
      <c r="BF69" s="14"/>
      <c r="BG69" s="14"/>
      <c r="BH69" s="552"/>
      <c r="BI69" s="14"/>
      <c r="BJ69" s="14"/>
      <c r="BK69" s="14"/>
      <c r="BL69" s="14"/>
      <c r="BM69" s="14"/>
      <c r="BN69" s="552"/>
      <c r="BO69" s="14"/>
      <c r="BP69" s="14"/>
      <c r="BQ69" s="14"/>
      <c r="BR69" s="14"/>
      <c r="BS69" s="14"/>
      <c r="BT69" s="14"/>
      <c r="BU69" s="552"/>
      <c r="BV69" s="14"/>
      <c r="BW69" s="14"/>
      <c r="BX69" s="14"/>
      <c r="BY69" s="14"/>
      <c r="BZ69" s="14"/>
      <c r="CA69" s="552"/>
      <c r="CB69" s="14"/>
      <c r="CC69" s="14"/>
      <c r="CD69" s="14"/>
      <c r="CE69" s="14"/>
      <c r="CF69" s="14"/>
      <c r="CG69" s="14"/>
      <c r="CH69" s="14"/>
      <c r="CI69" s="14"/>
      <c r="CJ69" s="14"/>
      <c r="CK69" s="14"/>
      <c r="CL69" s="563"/>
      <c r="CM69" s="1"/>
      <c r="CN69" s="1"/>
      <c r="CO69" s="1"/>
      <c r="CP69" s="1"/>
    </row>
    <row r="70" ht="8.25" customHeight="1">
      <c r="A70" s="1"/>
      <c r="B70" s="1"/>
      <c r="C70" s="1"/>
      <c r="D70" s="1"/>
      <c r="E70" s="562"/>
      <c r="F70" s="576"/>
      <c r="H70" s="577"/>
      <c r="I70" s="578"/>
      <c r="AH70" s="579" t="s">
        <v>35</v>
      </c>
      <c r="AJ70" s="577"/>
      <c r="AK70" s="580" t="str">
        <f>IF(AH70="D", switch(F70,"","",1,Ficha!$L$22+Ficha!$AD$128-2,2,Ficha!$L$22+Ficha!$AD$128-1,Ficha!$L$22+Ficha!$AD$128+(F70/2)-2),IF(AH70="MD",switch(F70,"","",1,Ficha!$L$22+Ficha!$AD$128-3,2,Ficha!$L$22+Ficha!$AD$128-2,2,Ficha!$L$22+Ficha!$AD$128-2-1,Ficha!$L$22+Ficha!$AD$128+(F70/4)-2)))</f>
        <v/>
      </c>
      <c r="AM70" s="581"/>
      <c r="AN70" s="582"/>
      <c r="AP70" s="577"/>
      <c r="AQ70" s="583"/>
      <c r="AY70" s="552"/>
      <c r="AZ70" s="583"/>
      <c r="BH70" s="552"/>
      <c r="BI70" s="583"/>
      <c r="BN70" s="552"/>
      <c r="BO70" s="583"/>
      <c r="BU70" s="552"/>
      <c r="BV70" s="583"/>
      <c r="CA70" s="552"/>
      <c r="CB70" s="583"/>
      <c r="CL70" s="563"/>
      <c r="CM70" s="1"/>
      <c r="CN70" s="1"/>
      <c r="CO70" s="1"/>
      <c r="CP70" s="1"/>
    </row>
    <row r="71" ht="8.25" customHeight="1">
      <c r="A71" s="1"/>
      <c r="B71" s="1"/>
      <c r="C71" s="1"/>
      <c r="D71" s="1"/>
      <c r="E71" s="562"/>
      <c r="F71" s="14"/>
      <c r="G71" s="14"/>
      <c r="H71" s="577"/>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577"/>
      <c r="AK71" s="14"/>
      <c r="AL71" s="14"/>
      <c r="AM71" s="581"/>
      <c r="AN71" s="14"/>
      <c r="AO71" s="14"/>
      <c r="AP71" s="577"/>
      <c r="AQ71" s="14"/>
      <c r="AR71" s="14"/>
      <c r="AS71" s="14"/>
      <c r="AT71" s="14"/>
      <c r="AU71" s="14"/>
      <c r="AV71" s="14"/>
      <c r="AW71" s="14"/>
      <c r="AX71" s="14"/>
      <c r="AY71" s="552"/>
      <c r="AZ71" s="14"/>
      <c r="BA71" s="14"/>
      <c r="BB71" s="14"/>
      <c r="BC71" s="14"/>
      <c r="BD71" s="14"/>
      <c r="BE71" s="14"/>
      <c r="BF71" s="14"/>
      <c r="BG71" s="14"/>
      <c r="BH71" s="552"/>
      <c r="BI71" s="14"/>
      <c r="BJ71" s="14"/>
      <c r="BK71" s="14"/>
      <c r="BL71" s="14"/>
      <c r="BM71" s="14"/>
      <c r="BN71" s="552"/>
      <c r="BO71" s="14"/>
      <c r="BP71" s="14"/>
      <c r="BQ71" s="14"/>
      <c r="BR71" s="14"/>
      <c r="BS71" s="14"/>
      <c r="BT71" s="14"/>
      <c r="BU71" s="552"/>
      <c r="BV71" s="14"/>
      <c r="BW71" s="14"/>
      <c r="BX71" s="14"/>
      <c r="BY71" s="14"/>
      <c r="BZ71" s="14"/>
      <c r="CA71" s="552"/>
      <c r="CB71" s="14"/>
      <c r="CC71" s="14"/>
      <c r="CD71" s="14"/>
      <c r="CE71" s="14"/>
      <c r="CF71" s="14"/>
      <c r="CG71" s="14"/>
      <c r="CH71" s="14"/>
      <c r="CI71" s="14"/>
      <c r="CJ71" s="14"/>
      <c r="CK71" s="14"/>
      <c r="CL71" s="563"/>
      <c r="CM71" s="1"/>
      <c r="CN71" s="1"/>
      <c r="CO71" s="1"/>
      <c r="CP71" s="1"/>
    </row>
    <row r="72" ht="8.25" customHeight="1">
      <c r="A72" s="1"/>
      <c r="B72" s="1"/>
      <c r="C72" s="1"/>
      <c r="D72" s="1"/>
      <c r="E72" s="562"/>
      <c r="F72" s="576"/>
      <c r="H72" s="577"/>
      <c r="I72" s="578"/>
      <c r="AH72" s="579" t="s">
        <v>35</v>
      </c>
      <c r="AJ72" s="577"/>
      <c r="AK72" s="580" t="str">
        <f>IF(AH72="D", switch(F72,"","",1,Ficha!$L$22+Ficha!$AD$128-2,2,Ficha!$L$22+Ficha!$AD$128-1,Ficha!$L$22+Ficha!$AD$128+(F72/2)-2),IF(AH72="MD",switch(F72,"","",1,Ficha!$L$22+Ficha!$AD$128-3,2,Ficha!$L$22+Ficha!$AD$128-2,2,Ficha!$L$22+Ficha!$AD$128-2-1,Ficha!$L$22+Ficha!$AD$128+(F72/4)-2)))</f>
        <v/>
      </c>
      <c r="AM72" s="581"/>
      <c r="AN72" s="582"/>
      <c r="AP72" s="577"/>
      <c r="AQ72" s="583"/>
      <c r="AY72" s="552"/>
      <c r="AZ72" s="583"/>
      <c r="BH72" s="552"/>
      <c r="BI72" s="583"/>
      <c r="BN72" s="552"/>
      <c r="BO72" s="583"/>
      <c r="BU72" s="552"/>
      <c r="BV72" s="583"/>
      <c r="CA72" s="552"/>
      <c r="CB72" s="583"/>
      <c r="CL72" s="563"/>
      <c r="CM72" s="1"/>
      <c r="CN72" s="1"/>
      <c r="CO72" s="1"/>
      <c r="CP72" s="1"/>
    </row>
    <row r="73" ht="8.25" customHeight="1">
      <c r="A73" s="1"/>
      <c r="B73" s="1"/>
      <c r="C73" s="1"/>
      <c r="D73" s="1"/>
      <c r="E73" s="562"/>
      <c r="F73" s="14"/>
      <c r="G73" s="14"/>
      <c r="H73" s="577"/>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577"/>
      <c r="AK73" s="14"/>
      <c r="AL73" s="14"/>
      <c r="AM73" s="581"/>
      <c r="AN73" s="14"/>
      <c r="AO73" s="14"/>
      <c r="AP73" s="577"/>
      <c r="AQ73" s="14"/>
      <c r="AR73" s="14"/>
      <c r="AS73" s="14"/>
      <c r="AT73" s="14"/>
      <c r="AU73" s="14"/>
      <c r="AV73" s="14"/>
      <c r="AW73" s="14"/>
      <c r="AX73" s="14"/>
      <c r="AY73" s="552"/>
      <c r="AZ73" s="14"/>
      <c r="BA73" s="14"/>
      <c r="BB73" s="14"/>
      <c r="BC73" s="14"/>
      <c r="BD73" s="14"/>
      <c r="BE73" s="14"/>
      <c r="BF73" s="14"/>
      <c r="BG73" s="14"/>
      <c r="BH73" s="552"/>
      <c r="BI73" s="14"/>
      <c r="BJ73" s="14"/>
      <c r="BK73" s="14"/>
      <c r="BL73" s="14"/>
      <c r="BM73" s="14"/>
      <c r="BN73" s="552"/>
      <c r="BO73" s="14"/>
      <c r="BP73" s="14"/>
      <c r="BQ73" s="14"/>
      <c r="BR73" s="14"/>
      <c r="BS73" s="14"/>
      <c r="BT73" s="14"/>
      <c r="BU73" s="552"/>
      <c r="BV73" s="14"/>
      <c r="BW73" s="14"/>
      <c r="BX73" s="14"/>
      <c r="BY73" s="14"/>
      <c r="BZ73" s="14"/>
      <c r="CA73" s="552"/>
      <c r="CB73" s="14"/>
      <c r="CC73" s="14"/>
      <c r="CD73" s="14"/>
      <c r="CE73" s="14"/>
      <c r="CF73" s="14"/>
      <c r="CG73" s="14"/>
      <c r="CH73" s="14"/>
      <c r="CI73" s="14"/>
      <c r="CJ73" s="14"/>
      <c r="CK73" s="14"/>
      <c r="CL73" s="563"/>
      <c r="CM73" s="1"/>
      <c r="CN73" s="1"/>
      <c r="CO73" s="1"/>
      <c r="CP73" s="1"/>
    </row>
    <row r="74" ht="8.25" customHeight="1">
      <c r="A74" s="1"/>
      <c r="B74" s="1"/>
      <c r="C74" s="1"/>
      <c r="D74" s="1"/>
      <c r="E74" s="562"/>
      <c r="F74" s="576"/>
      <c r="H74" s="577"/>
      <c r="I74" s="578"/>
      <c r="AH74" s="579" t="s">
        <v>35</v>
      </c>
      <c r="AJ74" s="577"/>
      <c r="AK74" s="580" t="str">
        <f>IF(AH74="D", switch(F74,"","",1,Ficha!$L$22+Ficha!$AD$128-2,2,Ficha!$L$22+Ficha!$AD$128-1,Ficha!$L$22+Ficha!$AD$128+(F74/2)-2),IF(AH74="MD",switch(F74,"","",1,Ficha!$L$22+Ficha!$AD$128-3,2,Ficha!$L$22+Ficha!$AD$128-2,2,Ficha!$L$22+Ficha!$AD$128-2-1,Ficha!$L$22+Ficha!$AD$128+(F74/4)-2)))</f>
        <v/>
      </c>
      <c r="AM74" s="581"/>
      <c r="AN74" s="582"/>
      <c r="AP74" s="577"/>
      <c r="AQ74" s="583"/>
      <c r="AY74" s="552"/>
      <c r="AZ74" s="583"/>
      <c r="BH74" s="552"/>
      <c r="BI74" s="583"/>
      <c r="BN74" s="552"/>
      <c r="BO74" s="583"/>
      <c r="BU74" s="552"/>
      <c r="BV74" s="583"/>
      <c r="CA74" s="552"/>
      <c r="CB74" s="583"/>
      <c r="CL74" s="563"/>
      <c r="CM74" s="1"/>
      <c r="CN74" s="1"/>
      <c r="CO74" s="1"/>
      <c r="CP74" s="1"/>
    </row>
    <row r="75" ht="8.25" customHeight="1">
      <c r="A75" s="1"/>
      <c r="B75" s="1"/>
      <c r="C75" s="1"/>
      <c r="D75" s="1"/>
      <c r="E75" s="562"/>
      <c r="F75" s="14"/>
      <c r="G75" s="14"/>
      <c r="H75" s="577"/>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577"/>
      <c r="AK75" s="14"/>
      <c r="AL75" s="14"/>
      <c r="AM75" s="581"/>
      <c r="AN75" s="14"/>
      <c r="AO75" s="14"/>
      <c r="AP75" s="577"/>
      <c r="AQ75" s="14"/>
      <c r="AR75" s="14"/>
      <c r="AS75" s="14"/>
      <c r="AT75" s="14"/>
      <c r="AU75" s="14"/>
      <c r="AV75" s="14"/>
      <c r="AW75" s="14"/>
      <c r="AX75" s="14"/>
      <c r="AY75" s="552"/>
      <c r="AZ75" s="14"/>
      <c r="BA75" s="14"/>
      <c r="BB75" s="14"/>
      <c r="BC75" s="14"/>
      <c r="BD75" s="14"/>
      <c r="BE75" s="14"/>
      <c r="BF75" s="14"/>
      <c r="BG75" s="14"/>
      <c r="BH75" s="552"/>
      <c r="BI75" s="14"/>
      <c r="BJ75" s="14"/>
      <c r="BK75" s="14"/>
      <c r="BL75" s="14"/>
      <c r="BM75" s="14"/>
      <c r="BN75" s="552"/>
      <c r="BO75" s="14"/>
      <c r="BP75" s="14"/>
      <c r="BQ75" s="14"/>
      <c r="BR75" s="14"/>
      <c r="BS75" s="14"/>
      <c r="BT75" s="14"/>
      <c r="BU75" s="552"/>
      <c r="BV75" s="14"/>
      <c r="BW75" s="14"/>
      <c r="BX75" s="14"/>
      <c r="BY75" s="14"/>
      <c r="BZ75" s="14"/>
      <c r="CA75" s="552"/>
      <c r="CB75" s="14"/>
      <c r="CC75" s="14"/>
      <c r="CD75" s="14"/>
      <c r="CE75" s="14"/>
      <c r="CF75" s="14"/>
      <c r="CG75" s="14"/>
      <c r="CH75" s="14"/>
      <c r="CI75" s="14"/>
      <c r="CJ75" s="14"/>
      <c r="CK75" s="14"/>
      <c r="CL75" s="563"/>
      <c r="CM75" s="1"/>
      <c r="CN75" s="1"/>
      <c r="CO75" s="1"/>
      <c r="CP75" s="1"/>
    </row>
    <row r="76" ht="8.25" customHeight="1">
      <c r="A76" s="1"/>
      <c r="B76" s="1"/>
      <c r="C76" s="1"/>
      <c r="D76" s="1"/>
      <c r="E76" s="562"/>
      <c r="F76" s="576"/>
      <c r="H76" s="577"/>
      <c r="I76" s="578"/>
      <c r="AH76" s="579" t="s">
        <v>35</v>
      </c>
      <c r="AJ76" s="577"/>
      <c r="AK76" s="580" t="str">
        <f>IF(AH76="D", switch(F76,"","",1,Ficha!$L$22+Ficha!$AD$128-2,2,Ficha!$L$22+Ficha!$AD$128-1,Ficha!$L$22+Ficha!$AD$128+(F76/2)-2),IF(AH76="MD",switch(F76,"","",1,Ficha!$L$22+Ficha!$AD$128-3,2,Ficha!$L$22+Ficha!$AD$128-2,2,Ficha!$L$22+Ficha!$AD$128-2-1,Ficha!$L$22+Ficha!$AD$128+(F76/4)-2)))</f>
        <v/>
      </c>
      <c r="AM76" s="581"/>
      <c r="AN76" s="582"/>
      <c r="AP76" s="577"/>
      <c r="AQ76" s="583"/>
      <c r="AY76" s="552"/>
      <c r="AZ76" s="583"/>
      <c r="BH76" s="552"/>
      <c r="BI76" s="583"/>
      <c r="BN76" s="552"/>
      <c r="BO76" s="583"/>
      <c r="BU76" s="552"/>
      <c r="BV76" s="583"/>
      <c r="CA76" s="552"/>
      <c r="CB76" s="583"/>
      <c r="CL76" s="563"/>
      <c r="CM76" s="1"/>
      <c r="CN76" s="1"/>
      <c r="CO76" s="1"/>
      <c r="CP76" s="1"/>
    </row>
    <row r="77" ht="8.25" customHeight="1">
      <c r="A77" s="1"/>
      <c r="B77" s="1"/>
      <c r="C77" s="1"/>
      <c r="D77" s="1"/>
      <c r="E77" s="562"/>
      <c r="F77" s="14"/>
      <c r="G77" s="14"/>
      <c r="H77" s="577"/>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577"/>
      <c r="AK77" s="14"/>
      <c r="AL77" s="14"/>
      <c r="AM77" s="581"/>
      <c r="AN77" s="14"/>
      <c r="AO77" s="14"/>
      <c r="AP77" s="577"/>
      <c r="AQ77" s="14"/>
      <c r="AR77" s="14"/>
      <c r="AS77" s="14"/>
      <c r="AT77" s="14"/>
      <c r="AU77" s="14"/>
      <c r="AV77" s="14"/>
      <c r="AW77" s="14"/>
      <c r="AX77" s="14"/>
      <c r="AY77" s="552"/>
      <c r="AZ77" s="14"/>
      <c r="BA77" s="14"/>
      <c r="BB77" s="14"/>
      <c r="BC77" s="14"/>
      <c r="BD77" s="14"/>
      <c r="BE77" s="14"/>
      <c r="BF77" s="14"/>
      <c r="BG77" s="14"/>
      <c r="BH77" s="552"/>
      <c r="BI77" s="14"/>
      <c r="BJ77" s="14"/>
      <c r="BK77" s="14"/>
      <c r="BL77" s="14"/>
      <c r="BM77" s="14"/>
      <c r="BN77" s="552"/>
      <c r="BO77" s="14"/>
      <c r="BP77" s="14"/>
      <c r="BQ77" s="14"/>
      <c r="BR77" s="14"/>
      <c r="BS77" s="14"/>
      <c r="BT77" s="14"/>
      <c r="BU77" s="552"/>
      <c r="BV77" s="14"/>
      <c r="BW77" s="14"/>
      <c r="BX77" s="14"/>
      <c r="BY77" s="14"/>
      <c r="BZ77" s="14"/>
      <c r="CA77" s="552"/>
      <c r="CB77" s="14"/>
      <c r="CC77" s="14"/>
      <c r="CD77" s="14"/>
      <c r="CE77" s="14"/>
      <c r="CF77" s="14"/>
      <c r="CG77" s="14"/>
      <c r="CH77" s="14"/>
      <c r="CI77" s="14"/>
      <c r="CJ77" s="14"/>
      <c r="CK77" s="14"/>
      <c r="CL77" s="563"/>
      <c r="CM77" s="1"/>
      <c r="CN77" s="1"/>
      <c r="CO77" s="1"/>
      <c r="CP77" s="1"/>
    </row>
    <row r="78" ht="8.25" customHeight="1">
      <c r="A78" s="1"/>
      <c r="B78" s="1"/>
      <c r="C78" s="1"/>
      <c r="D78" s="1"/>
      <c r="E78" s="562"/>
      <c r="F78" s="576"/>
      <c r="H78" s="577"/>
      <c r="I78" s="578"/>
      <c r="AH78" s="579" t="s">
        <v>35</v>
      </c>
      <c r="AJ78" s="577"/>
      <c r="AK78" s="580" t="str">
        <f>IF(AH78="D", switch(F78,"","",1,Ficha!$L$22+Ficha!$AD$128-2,2,Ficha!$L$22+Ficha!$AD$128-1,Ficha!$L$22+Ficha!$AD$128+(F78/2)-2),IF(AH78="MD",switch(F78,"","",1,Ficha!$L$22+Ficha!$AD$128-3,2,Ficha!$L$22+Ficha!$AD$128-2,2,Ficha!$L$22+Ficha!$AD$128-2-1,Ficha!$L$22+Ficha!$AD$128+(F78/4)-2)))</f>
        <v/>
      </c>
      <c r="AM78" s="581"/>
      <c r="AN78" s="582"/>
      <c r="AP78" s="577"/>
      <c r="AQ78" s="583"/>
      <c r="AY78" s="552"/>
      <c r="AZ78" s="583"/>
      <c r="BH78" s="552"/>
      <c r="BI78" s="583"/>
      <c r="BN78" s="552"/>
      <c r="BO78" s="583"/>
      <c r="BU78" s="552"/>
      <c r="BV78" s="583"/>
      <c r="CA78" s="552"/>
      <c r="CB78" s="583"/>
      <c r="CL78" s="563"/>
      <c r="CM78" s="1"/>
      <c r="CN78" s="1"/>
      <c r="CO78" s="1"/>
      <c r="CP78" s="1"/>
    </row>
    <row r="79" ht="8.25" customHeight="1">
      <c r="A79" s="1"/>
      <c r="B79" s="1"/>
      <c r="C79" s="1"/>
      <c r="D79" s="1"/>
      <c r="E79" s="562"/>
      <c r="F79" s="14"/>
      <c r="G79" s="14"/>
      <c r="H79" s="577"/>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577"/>
      <c r="AK79" s="14"/>
      <c r="AL79" s="14"/>
      <c r="AM79" s="581"/>
      <c r="AN79" s="14"/>
      <c r="AO79" s="14"/>
      <c r="AP79" s="577"/>
      <c r="AQ79" s="14"/>
      <c r="AR79" s="14"/>
      <c r="AS79" s="14"/>
      <c r="AT79" s="14"/>
      <c r="AU79" s="14"/>
      <c r="AV79" s="14"/>
      <c r="AW79" s="14"/>
      <c r="AX79" s="14"/>
      <c r="AY79" s="552"/>
      <c r="AZ79" s="14"/>
      <c r="BA79" s="14"/>
      <c r="BB79" s="14"/>
      <c r="BC79" s="14"/>
      <c r="BD79" s="14"/>
      <c r="BE79" s="14"/>
      <c r="BF79" s="14"/>
      <c r="BG79" s="14"/>
      <c r="BH79" s="552"/>
      <c r="BI79" s="14"/>
      <c r="BJ79" s="14"/>
      <c r="BK79" s="14"/>
      <c r="BL79" s="14"/>
      <c r="BM79" s="14"/>
      <c r="BN79" s="552"/>
      <c r="BO79" s="14"/>
      <c r="BP79" s="14"/>
      <c r="BQ79" s="14"/>
      <c r="BR79" s="14"/>
      <c r="BS79" s="14"/>
      <c r="BT79" s="14"/>
      <c r="BU79" s="552"/>
      <c r="BV79" s="14"/>
      <c r="BW79" s="14"/>
      <c r="BX79" s="14"/>
      <c r="BY79" s="14"/>
      <c r="BZ79" s="14"/>
      <c r="CA79" s="552"/>
      <c r="CB79" s="14"/>
      <c r="CC79" s="14"/>
      <c r="CD79" s="14"/>
      <c r="CE79" s="14"/>
      <c r="CF79" s="14"/>
      <c r="CG79" s="14"/>
      <c r="CH79" s="14"/>
      <c r="CI79" s="14"/>
      <c r="CJ79" s="14"/>
      <c r="CK79" s="14"/>
      <c r="CL79" s="563"/>
      <c r="CM79" s="1"/>
      <c r="CN79" s="1"/>
      <c r="CO79" s="1"/>
      <c r="CP79" s="1"/>
    </row>
    <row r="80" ht="8.25" customHeight="1">
      <c r="A80" s="1"/>
      <c r="B80" s="1"/>
      <c r="C80" s="1"/>
      <c r="D80" s="1"/>
      <c r="E80" s="562"/>
      <c r="F80" s="576"/>
      <c r="H80" s="577"/>
      <c r="I80" s="578"/>
      <c r="AH80" s="579" t="s">
        <v>35</v>
      </c>
      <c r="AJ80" s="577"/>
      <c r="AK80" s="580" t="str">
        <f>IF(AH80="D", switch(F80,"","",1,Ficha!$L$22+Ficha!$AD$128-2,2,Ficha!$L$22+Ficha!$AD$128-1,Ficha!$L$22+Ficha!$AD$128+(F80/2)-2),IF(AH80="MD",switch(F80,"","",1,Ficha!$L$22+Ficha!$AD$128-3,2,Ficha!$L$22+Ficha!$AD$128-2,2,Ficha!$L$22+Ficha!$AD$128-2-1,Ficha!$L$22+Ficha!$AD$128+(F80/4)-2)))</f>
        <v/>
      </c>
      <c r="AM80" s="581"/>
      <c r="AN80" s="582"/>
      <c r="AP80" s="577"/>
      <c r="AQ80" s="583"/>
      <c r="AY80" s="552"/>
      <c r="AZ80" s="583"/>
      <c r="BH80" s="552"/>
      <c r="BI80" s="583"/>
      <c r="BN80" s="552"/>
      <c r="BO80" s="583"/>
      <c r="BU80" s="552"/>
      <c r="BV80" s="583"/>
      <c r="CA80" s="552"/>
      <c r="CB80" s="583"/>
      <c r="CL80" s="563"/>
      <c r="CM80" s="1"/>
      <c r="CN80" s="1"/>
      <c r="CO80" s="1"/>
      <c r="CP80" s="1"/>
    </row>
    <row r="81" ht="8.25" customHeight="1">
      <c r="A81" s="1"/>
      <c r="B81" s="1"/>
      <c r="C81" s="1"/>
      <c r="D81" s="1"/>
      <c r="E81" s="562"/>
      <c r="F81" s="14"/>
      <c r="G81" s="14"/>
      <c r="H81" s="577"/>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577"/>
      <c r="AK81" s="14"/>
      <c r="AL81" s="14"/>
      <c r="AM81" s="581"/>
      <c r="AN81" s="14"/>
      <c r="AO81" s="14"/>
      <c r="AP81" s="577"/>
      <c r="AQ81" s="14"/>
      <c r="AR81" s="14"/>
      <c r="AS81" s="14"/>
      <c r="AT81" s="14"/>
      <c r="AU81" s="14"/>
      <c r="AV81" s="14"/>
      <c r="AW81" s="14"/>
      <c r="AX81" s="14"/>
      <c r="AY81" s="552"/>
      <c r="AZ81" s="14"/>
      <c r="BA81" s="14"/>
      <c r="BB81" s="14"/>
      <c r="BC81" s="14"/>
      <c r="BD81" s="14"/>
      <c r="BE81" s="14"/>
      <c r="BF81" s="14"/>
      <c r="BG81" s="14"/>
      <c r="BH81" s="552"/>
      <c r="BI81" s="14"/>
      <c r="BJ81" s="14"/>
      <c r="BK81" s="14"/>
      <c r="BL81" s="14"/>
      <c r="BM81" s="14"/>
      <c r="BN81" s="552"/>
      <c r="BO81" s="14"/>
      <c r="BP81" s="14"/>
      <c r="BQ81" s="14"/>
      <c r="BR81" s="14"/>
      <c r="BS81" s="14"/>
      <c r="BT81" s="14"/>
      <c r="BU81" s="552"/>
      <c r="BV81" s="14"/>
      <c r="BW81" s="14"/>
      <c r="BX81" s="14"/>
      <c r="BY81" s="14"/>
      <c r="BZ81" s="14"/>
      <c r="CA81" s="552"/>
      <c r="CB81" s="14"/>
      <c r="CC81" s="14"/>
      <c r="CD81" s="14"/>
      <c r="CE81" s="14"/>
      <c r="CF81" s="14"/>
      <c r="CG81" s="14"/>
      <c r="CH81" s="14"/>
      <c r="CI81" s="14"/>
      <c r="CJ81" s="14"/>
      <c r="CK81" s="14"/>
      <c r="CL81" s="563"/>
      <c r="CM81" s="1"/>
      <c r="CN81" s="1"/>
      <c r="CO81" s="1"/>
      <c r="CP81" s="1"/>
    </row>
    <row r="82" ht="8.25" customHeight="1">
      <c r="A82" s="1"/>
      <c r="B82" s="1"/>
      <c r="C82" s="1"/>
      <c r="D82" s="1"/>
      <c r="E82" s="562"/>
      <c r="F82" s="576"/>
      <c r="H82" s="577"/>
      <c r="I82" s="578"/>
      <c r="AH82" s="579" t="s">
        <v>35</v>
      </c>
      <c r="AJ82" s="577"/>
      <c r="AK82" s="580" t="str">
        <f>IF(AH82="D", switch(F82,"","",1,Ficha!$L$22+Ficha!$AD$128-2,2,Ficha!$L$22+Ficha!$AD$128-1,Ficha!$L$22+Ficha!$AD$128+(F82/2)-2),IF(AH82="MD",switch(F82,"","",1,Ficha!$L$22+Ficha!$AD$128-3,2,Ficha!$L$22+Ficha!$AD$128-2,2,Ficha!$L$22+Ficha!$AD$128-2-1,Ficha!$L$22+Ficha!$AD$128+(F82/4)-2)))</f>
        <v/>
      </c>
      <c r="AM82" s="581"/>
      <c r="AN82" s="582"/>
      <c r="AP82" s="577"/>
      <c r="AQ82" s="583"/>
      <c r="AY82" s="552"/>
      <c r="AZ82" s="583"/>
      <c r="BH82" s="552"/>
      <c r="BI82" s="583"/>
      <c r="BN82" s="552"/>
      <c r="BO82" s="583"/>
      <c r="BU82" s="552"/>
      <c r="BV82" s="583"/>
      <c r="CA82" s="552"/>
      <c r="CB82" s="583"/>
      <c r="CL82" s="563"/>
      <c r="CM82" s="1"/>
      <c r="CN82" s="1"/>
      <c r="CO82" s="1"/>
      <c r="CP82" s="1"/>
    </row>
    <row r="83" ht="8.25" customHeight="1">
      <c r="A83" s="1"/>
      <c r="B83" s="1"/>
      <c r="C83" s="1"/>
      <c r="D83" s="1"/>
      <c r="E83" s="562"/>
      <c r="F83" s="14"/>
      <c r="G83" s="14"/>
      <c r="H83" s="577"/>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577"/>
      <c r="AK83" s="14"/>
      <c r="AL83" s="14"/>
      <c r="AM83" s="581"/>
      <c r="AN83" s="14"/>
      <c r="AO83" s="14"/>
      <c r="AP83" s="577"/>
      <c r="AQ83" s="14"/>
      <c r="AR83" s="14"/>
      <c r="AS83" s="14"/>
      <c r="AT83" s="14"/>
      <c r="AU83" s="14"/>
      <c r="AV83" s="14"/>
      <c r="AW83" s="14"/>
      <c r="AX83" s="14"/>
      <c r="AY83" s="552"/>
      <c r="AZ83" s="14"/>
      <c r="BA83" s="14"/>
      <c r="BB83" s="14"/>
      <c r="BC83" s="14"/>
      <c r="BD83" s="14"/>
      <c r="BE83" s="14"/>
      <c r="BF83" s="14"/>
      <c r="BG83" s="14"/>
      <c r="BH83" s="552"/>
      <c r="BI83" s="14"/>
      <c r="BJ83" s="14"/>
      <c r="BK83" s="14"/>
      <c r="BL83" s="14"/>
      <c r="BM83" s="14"/>
      <c r="BN83" s="552"/>
      <c r="BO83" s="14"/>
      <c r="BP83" s="14"/>
      <c r="BQ83" s="14"/>
      <c r="BR83" s="14"/>
      <c r="BS83" s="14"/>
      <c r="BT83" s="14"/>
      <c r="BU83" s="552"/>
      <c r="BV83" s="14"/>
      <c r="BW83" s="14"/>
      <c r="BX83" s="14"/>
      <c r="BY83" s="14"/>
      <c r="BZ83" s="14"/>
      <c r="CA83" s="552"/>
      <c r="CB83" s="14"/>
      <c r="CC83" s="14"/>
      <c r="CD83" s="14"/>
      <c r="CE83" s="14"/>
      <c r="CF83" s="14"/>
      <c r="CG83" s="14"/>
      <c r="CH83" s="14"/>
      <c r="CI83" s="14"/>
      <c r="CJ83" s="14"/>
      <c r="CK83" s="14"/>
      <c r="CL83" s="563"/>
      <c r="CM83" s="1"/>
      <c r="CN83" s="1"/>
      <c r="CO83" s="1"/>
      <c r="CP83" s="1"/>
    </row>
    <row r="84" ht="8.25" customHeight="1">
      <c r="A84" s="1"/>
      <c r="B84" s="1"/>
      <c r="C84" s="1"/>
      <c r="D84" s="1"/>
      <c r="E84" s="562"/>
      <c r="F84" s="576"/>
      <c r="H84" s="577"/>
      <c r="I84" s="578"/>
      <c r="AH84" s="579" t="s">
        <v>35</v>
      </c>
      <c r="AJ84" s="577"/>
      <c r="AK84" s="580" t="str">
        <f>IF(AH84="D", switch(F84,"","",1,Ficha!$L$22+Ficha!$AD$128-2,2,Ficha!$L$22+Ficha!$AD$128-1,Ficha!$L$22+Ficha!$AD$128+(F84/2)-2),IF(AH84="MD",switch(F84,"","",1,Ficha!$L$22+Ficha!$AD$128-3,2,Ficha!$L$22+Ficha!$AD$128-2,2,Ficha!$L$22+Ficha!$AD$128-2-1,Ficha!$L$22+Ficha!$AD$128+(F84/4)-2)))</f>
        <v/>
      </c>
      <c r="AM84" s="581"/>
      <c r="AN84" s="582"/>
      <c r="AP84" s="577"/>
      <c r="AQ84" s="583"/>
      <c r="AY84" s="552"/>
      <c r="AZ84" s="583"/>
      <c r="BH84" s="552"/>
      <c r="BI84" s="583"/>
      <c r="BN84" s="552"/>
      <c r="BO84" s="583"/>
      <c r="BU84" s="552"/>
      <c r="BV84" s="583"/>
      <c r="CA84" s="552"/>
      <c r="CB84" s="583"/>
      <c r="CL84" s="563"/>
      <c r="CM84" s="1"/>
      <c r="CN84" s="1"/>
      <c r="CO84" s="1"/>
      <c r="CP84" s="1"/>
    </row>
    <row r="85" ht="8.25" customHeight="1">
      <c r="A85" s="1"/>
      <c r="B85" s="1"/>
      <c r="C85" s="1"/>
      <c r="D85" s="1"/>
      <c r="E85" s="562"/>
      <c r="F85" s="14"/>
      <c r="G85" s="14"/>
      <c r="H85" s="577"/>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577"/>
      <c r="AK85" s="14"/>
      <c r="AL85" s="14"/>
      <c r="AM85" s="581"/>
      <c r="AN85" s="14"/>
      <c r="AO85" s="14"/>
      <c r="AP85" s="577"/>
      <c r="AQ85" s="14"/>
      <c r="AR85" s="14"/>
      <c r="AS85" s="14"/>
      <c r="AT85" s="14"/>
      <c r="AU85" s="14"/>
      <c r="AV85" s="14"/>
      <c r="AW85" s="14"/>
      <c r="AX85" s="14"/>
      <c r="AY85" s="552"/>
      <c r="AZ85" s="14"/>
      <c r="BA85" s="14"/>
      <c r="BB85" s="14"/>
      <c r="BC85" s="14"/>
      <c r="BD85" s="14"/>
      <c r="BE85" s="14"/>
      <c r="BF85" s="14"/>
      <c r="BG85" s="14"/>
      <c r="BH85" s="552"/>
      <c r="BI85" s="14"/>
      <c r="BJ85" s="14"/>
      <c r="BK85" s="14"/>
      <c r="BL85" s="14"/>
      <c r="BM85" s="14"/>
      <c r="BN85" s="552"/>
      <c r="BO85" s="14"/>
      <c r="BP85" s="14"/>
      <c r="BQ85" s="14"/>
      <c r="BR85" s="14"/>
      <c r="BS85" s="14"/>
      <c r="BT85" s="14"/>
      <c r="BU85" s="552"/>
      <c r="BV85" s="14"/>
      <c r="BW85" s="14"/>
      <c r="BX85" s="14"/>
      <c r="BY85" s="14"/>
      <c r="BZ85" s="14"/>
      <c r="CA85" s="552"/>
      <c r="CB85" s="14"/>
      <c r="CC85" s="14"/>
      <c r="CD85" s="14"/>
      <c r="CE85" s="14"/>
      <c r="CF85" s="14"/>
      <c r="CG85" s="14"/>
      <c r="CH85" s="14"/>
      <c r="CI85" s="14"/>
      <c r="CJ85" s="14"/>
      <c r="CK85" s="14"/>
      <c r="CL85" s="563"/>
      <c r="CM85" s="1"/>
      <c r="CN85" s="1"/>
      <c r="CO85" s="1"/>
      <c r="CP85" s="1"/>
    </row>
    <row r="86" ht="8.25" customHeight="1">
      <c r="A86" s="1"/>
      <c r="B86" s="1"/>
      <c r="C86" s="1"/>
      <c r="D86" s="1"/>
      <c r="E86" s="562"/>
      <c r="F86" s="576"/>
      <c r="H86" s="577"/>
      <c r="I86" s="578"/>
      <c r="AH86" s="579" t="s">
        <v>35</v>
      </c>
      <c r="AJ86" s="577"/>
      <c r="AK86" s="580" t="str">
        <f>IF(AH86="D", switch(F86,"","",1,Ficha!$L$22+Ficha!$AD$128-2,2,Ficha!$L$22+Ficha!$AD$128-1,Ficha!$L$22+Ficha!$AD$128+(F86/2)-2),IF(AH86="MD",switch(F86,"","",1,Ficha!$L$22+Ficha!$AD$128-3,2,Ficha!$L$22+Ficha!$AD$128-2,2,Ficha!$L$22+Ficha!$AD$128-2-1,Ficha!$L$22+Ficha!$AD$128+(F86/4)-2)))</f>
        <v/>
      </c>
      <c r="AM86" s="581"/>
      <c r="AN86" s="582"/>
      <c r="AP86" s="577"/>
      <c r="AQ86" s="583"/>
      <c r="AY86" s="552"/>
      <c r="AZ86" s="583"/>
      <c r="BH86" s="552"/>
      <c r="BI86" s="583"/>
      <c r="BN86" s="552"/>
      <c r="BO86" s="583"/>
      <c r="BU86" s="552"/>
      <c r="BV86" s="583"/>
      <c r="CA86" s="552"/>
      <c r="CB86" s="583"/>
      <c r="CL86" s="563"/>
      <c r="CM86" s="1"/>
      <c r="CN86" s="1"/>
      <c r="CO86" s="1"/>
      <c r="CP86" s="1"/>
    </row>
    <row r="87" ht="8.25" customHeight="1">
      <c r="A87" s="1"/>
      <c r="B87" s="1"/>
      <c r="C87" s="1"/>
      <c r="D87" s="1"/>
      <c r="E87" s="562"/>
      <c r="F87" s="14"/>
      <c r="G87" s="14"/>
      <c r="H87" s="577"/>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577"/>
      <c r="AK87" s="14"/>
      <c r="AL87" s="14"/>
      <c r="AM87" s="581"/>
      <c r="AN87" s="14"/>
      <c r="AO87" s="14"/>
      <c r="AP87" s="577"/>
      <c r="AQ87" s="14"/>
      <c r="AR87" s="14"/>
      <c r="AS87" s="14"/>
      <c r="AT87" s="14"/>
      <c r="AU87" s="14"/>
      <c r="AV87" s="14"/>
      <c r="AW87" s="14"/>
      <c r="AX87" s="14"/>
      <c r="AY87" s="552"/>
      <c r="AZ87" s="14"/>
      <c r="BA87" s="14"/>
      <c r="BB87" s="14"/>
      <c r="BC87" s="14"/>
      <c r="BD87" s="14"/>
      <c r="BE87" s="14"/>
      <c r="BF87" s="14"/>
      <c r="BG87" s="14"/>
      <c r="BH87" s="552"/>
      <c r="BI87" s="14"/>
      <c r="BJ87" s="14"/>
      <c r="BK87" s="14"/>
      <c r="BL87" s="14"/>
      <c r="BM87" s="14"/>
      <c r="BN87" s="552"/>
      <c r="BO87" s="14"/>
      <c r="BP87" s="14"/>
      <c r="BQ87" s="14"/>
      <c r="BR87" s="14"/>
      <c r="BS87" s="14"/>
      <c r="BT87" s="14"/>
      <c r="BU87" s="552"/>
      <c r="BV87" s="14"/>
      <c r="BW87" s="14"/>
      <c r="BX87" s="14"/>
      <c r="BY87" s="14"/>
      <c r="BZ87" s="14"/>
      <c r="CA87" s="552"/>
      <c r="CB87" s="14"/>
      <c r="CC87" s="14"/>
      <c r="CD87" s="14"/>
      <c r="CE87" s="14"/>
      <c r="CF87" s="14"/>
      <c r="CG87" s="14"/>
      <c r="CH87" s="14"/>
      <c r="CI87" s="14"/>
      <c r="CJ87" s="14"/>
      <c r="CK87" s="14"/>
      <c r="CL87" s="563"/>
      <c r="CM87" s="1"/>
      <c r="CN87" s="1"/>
      <c r="CO87" s="1"/>
      <c r="CP87" s="1"/>
    </row>
    <row r="88" ht="8.25" customHeight="1">
      <c r="A88" s="1"/>
      <c r="B88" s="1"/>
      <c r="C88" s="1"/>
      <c r="D88" s="1"/>
      <c r="E88" s="562"/>
      <c r="F88" s="576"/>
      <c r="H88" s="577"/>
      <c r="I88" s="578"/>
      <c r="AH88" s="579" t="s">
        <v>35</v>
      </c>
      <c r="AJ88" s="577"/>
      <c r="AK88" s="580" t="str">
        <f>IF(AH88="D", switch(F88,"","",1,Ficha!$L$22+Ficha!$AD$128-2,2,Ficha!$L$22+Ficha!$AD$128-1,Ficha!$L$22+Ficha!$AD$128+(F88/2)-2),IF(AH88="MD",switch(F88,"","",1,Ficha!$L$22+Ficha!$AD$128-3,2,Ficha!$L$22+Ficha!$AD$128-2,2,Ficha!$L$22+Ficha!$AD$128-2-1,Ficha!$L$22+Ficha!$AD$128+(F88/4)-2)))</f>
        <v/>
      </c>
      <c r="AM88" s="581"/>
      <c r="AN88" s="582"/>
      <c r="AP88" s="577"/>
      <c r="AQ88" s="583"/>
      <c r="AY88" s="552"/>
      <c r="AZ88" s="583"/>
      <c r="BH88" s="552"/>
      <c r="BI88" s="583"/>
      <c r="BN88" s="552"/>
      <c r="BO88" s="583"/>
      <c r="BU88" s="552"/>
      <c r="BV88" s="583"/>
      <c r="CA88" s="552"/>
      <c r="CB88" s="583"/>
      <c r="CL88" s="563"/>
      <c r="CM88" s="1"/>
      <c r="CN88" s="1"/>
      <c r="CO88" s="1"/>
      <c r="CP88" s="1"/>
    </row>
    <row r="89" ht="8.25" customHeight="1">
      <c r="A89" s="1"/>
      <c r="B89" s="1"/>
      <c r="C89" s="1"/>
      <c r="D89" s="1"/>
      <c r="E89" s="562"/>
      <c r="F89" s="14"/>
      <c r="G89" s="14"/>
      <c r="H89" s="577"/>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577"/>
      <c r="AK89" s="14"/>
      <c r="AL89" s="14"/>
      <c r="AM89" s="581"/>
      <c r="AN89" s="14"/>
      <c r="AO89" s="14"/>
      <c r="AP89" s="577"/>
      <c r="AQ89" s="14"/>
      <c r="AR89" s="14"/>
      <c r="AS89" s="14"/>
      <c r="AT89" s="14"/>
      <c r="AU89" s="14"/>
      <c r="AV89" s="14"/>
      <c r="AW89" s="14"/>
      <c r="AX89" s="14"/>
      <c r="AY89" s="552"/>
      <c r="AZ89" s="14"/>
      <c r="BA89" s="14"/>
      <c r="BB89" s="14"/>
      <c r="BC89" s="14"/>
      <c r="BD89" s="14"/>
      <c r="BE89" s="14"/>
      <c r="BF89" s="14"/>
      <c r="BG89" s="14"/>
      <c r="BH89" s="552"/>
      <c r="BI89" s="14"/>
      <c r="BJ89" s="14"/>
      <c r="BK89" s="14"/>
      <c r="BL89" s="14"/>
      <c r="BM89" s="14"/>
      <c r="BN89" s="552"/>
      <c r="BO89" s="14"/>
      <c r="BP89" s="14"/>
      <c r="BQ89" s="14"/>
      <c r="BR89" s="14"/>
      <c r="BS89" s="14"/>
      <c r="BT89" s="14"/>
      <c r="BU89" s="552"/>
      <c r="BV89" s="14"/>
      <c r="BW89" s="14"/>
      <c r="BX89" s="14"/>
      <c r="BY89" s="14"/>
      <c r="BZ89" s="14"/>
      <c r="CA89" s="552"/>
      <c r="CB89" s="14"/>
      <c r="CC89" s="14"/>
      <c r="CD89" s="14"/>
      <c r="CE89" s="14"/>
      <c r="CF89" s="14"/>
      <c r="CG89" s="14"/>
      <c r="CH89" s="14"/>
      <c r="CI89" s="14"/>
      <c r="CJ89" s="14"/>
      <c r="CK89" s="14"/>
      <c r="CL89" s="563"/>
      <c r="CM89" s="1"/>
      <c r="CN89" s="1"/>
      <c r="CO89" s="1"/>
      <c r="CP89" s="1"/>
    </row>
    <row r="90" ht="8.25" customHeight="1">
      <c r="A90" s="1"/>
      <c r="B90" s="1"/>
      <c r="C90" s="1"/>
      <c r="D90" s="1"/>
      <c r="E90" s="562"/>
      <c r="F90" s="576"/>
      <c r="H90" s="577"/>
      <c r="I90" s="578"/>
      <c r="AH90" s="579" t="s">
        <v>35</v>
      </c>
      <c r="AJ90" s="577"/>
      <c r="AK90" s="580" t="str">
        <f>IF(AH90="D", switch(F90,"","",1,Ficha!$L$22+Ficha!$AD$128-2,2,Ficha!$L$22+Ficha!$AD$128-1,Ficha!$L$22+Ficha!$AD$128+(F90/2)-2),IF(AH90="MD",switch(F90,"","",1,Ficha!$L$22+Ficha!$AD$128-3,2,Ficha!$L$22+Ficha!$AD$128-2,2,Ficha!$L$22+Ficha!$AD$128-2-1,Ficha!$L$22+Ficha!$AD$128+(F90/4)-2)))</f>
        <v/>
      </c>
      <c r="AM90" s="581"/>
      <c r="AN90" s="582"/>
      <c r="AP90" s="577"/>
      <c r="AQ90" s="583"/>
      <c r="AY90" s="552"/>
      <c r="AZ90" s="583"/>
      <c r="BH90" s="552"/>
      <c r="BI90" s="583"/>
      <c r="BN90" s="552"/>
      <c r="BO90" s="583"/>
      <c r="BU90" s="552"/>
      <c r="BV90" s="583"/>
      <c r="CA90" s="552"/>
      <c r="CB90" s="583"/>
      <c r="CL90" s="563"/>
      <c r="CM90" s="1"/>
      <c r="CN90" s="1"/>
      <c r="CO90" s="1"/>
      <c r="CP90" s="1"/>
    </row>
    <row r="91" ht="8.25" customHeight="1">
      <c r="A91" s="1"/>
      <c r="B91" s="1"/>
      <c r="C91" s="1"/>
      <c r="D91" s="1"/>
      <c r="E91" s="562"/>
      <c r="F91" s="14"/>
      <c r="G91" s="14"/>
      <c r="H91" s="577"/>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577"/>
      <c r="AK91" s="14"/>
      <c r="AL91" s="14"/>
      <c r="AM91" s="581"/>
      <c r="AN91" s="14"/>
      <c r="AO91" s="14"/>
      <c r="AP91" s="577"/>
      <c r="AQ91" s="14"/>
      <c r="AR91" s="14"/>
      <c r="AS91" s="14"/>
      <c r="AT91" s="14"/>
      <c r="AU91" s="14"/>
      <c r="AV91" s="14"/>
      <c r="AW91" s="14"/>
      <c r="AX91" s="14"/>
      <c r="AY91" s="552"/>
      <c r="AZ91" s="14"/>
      <c r="BA91" s="14"/>
      <c r="BB91" s="14"/>
      <c r="BC91" s="14"/>
      <c r="BD91" s="14"/>
      <c r="BE91" s="14"/>
      <c r="BF91" s="14"/>
      <c r="BG91" s="14"/>
      <c r="BH91" s="552"/>
      <c r="BI91" s="14"/>
      <c r="BJ91" s="14"/>
      <c r="BK91" s="14"/>
      <c r="BL91" s="14"/>
      <c r="BM91" s="14"/>
      <c r="BN91" s="552"/>
      <c r="BO91" s="14"/>
      <c r="BP91" s="14"/>
      <c r="BQ91" s="14"/>
      <c r="BR91" s="14"/>
      <c r="BS91" s="14"/>
      <c r="BT91" s="14"/>
      <c r="BU91" s="552"/>
      <c r="BV91" s="14"/>
      <c r="BW91" s="14"/>
      <c r="BX91" s="14"/>
      <c r="BY91" s="14"/>
      <c r="BZ91" s="14"/>
      <c r="CA91" s="552"/>
      <c r="CB91" s="14"/>
      <c r="CC91" s="14"/>
      <c r="CD91" s="14"/>
      <c r="CE91" s="14"/>
      <c r="CF91" s="14"/>
      <c r="CG91" s="14"/>
      <c r="CH91" s="14"/>
      <c r="CI91" s="14"/>
      <c r="CJ91" s="14"/>
      <c r="CK91" s="14"/>
      <c r="CL91" s="563"/>
      <c r="CM91" s="1"/>
      <c r="CN91" s="1"/>
      <c r="CO91" s="1"/>
      <c r="CP91" s="1"/>
    </row>
    <row r="92" ht="8.25" customHeight="1">
      <c r="A92" s="1"/>
      <c r="B92" s="1"/>
      <c r="C92" s="1"/>
      <c r="D92" s="1"/>
      <c r="E92" s="562"/>
      <c r="F92" s="576"/>
      <c r="H92" s="577"/>
      <c r="I92" s="578"/>
      <c r="AH92" s="579" t="s">
        <v>35</v>
      </c>
      <c r="AJ92" s="577"/>
      <c r="AK92" s="580" t="str">
        <f>IF(AH92="D", switch(F92,"","",1,Ficha!$L$22+Ficha!$AD$128-2,2,Ficha!$L$22+Ficha!$AD$128-1,Ficha!$L$22+Ficha!$AD$128+(F92/2)-2),IF(AH92="MD",switch(F92,"","",1,Ficha!$L$22+Ficha!$AD$128-3,2,Ficha!$L$22+Ficha!$AD$128-2,2,Ficha!$L$22+Ficha!$AD$128-2-1,Ficha!$L$22+Ficha!$AD$128+(F92/4)-2)))</f>
        <v/>
      </c>
      <c r="AM92" s="581"/>
      <c r="AN92" s="582"/>
      <c r="AP92" s="577"/>
      <c r="AQ92" s="583"/>
      <c r="AY92" s="552"/>
      <c r="AZ92" s="583"/>
      <c r="BH92" s="552"/>
      <c r="BI92" s="583"/>
      <c r="BN92" s="552"/>
      <c r="BO92" s="583"/>
      <c r="BU92" s="552"/>
      <c r="BV92" s="583"/>
      <c r="CA92" s="552"/>
      <c r="CB92" s="583"/>
      <c r="CL92" s="563"/>
      <c r="CM92" s="1"/>
      <c r="CN92" s="1"/>
      <c r="CO92" s="1"/>
      <c r="CP92" s="1"/>
    </row>
    <row r="93" ht="8.25" customHeight="1">
      <c r="A93" s="1"/>
      <c r="B93" s="1"/>
      <c r="C93" s="1"/>
      <c r="D93" s="1"/>
      <c r="E93" s="562"/>
      <c r="F93" s="14"/>
      <c r="G93" s="14"/>
      <c r="H93" s="577"/>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577"/>
      <c r="AK93" s="14"/>
      <c r="AL93" s="14"/>
      <c r="AM93" s="581"/>
      <c r="AN93" s="14"/>
      <c r="AO93" s="14"/>
      <c r="AP93" s="577"/>
      <c r="AQ93" s="14"/>
      <c r="AR93" s="14"/>
      <c r="AS93" s="14"/>
      <c r="AT93" s="14"/>
      <c r="AU93" s="14"/>
      <c r="AV93" s="14"/>
      <c r="AW93" s="14"/>
      <c r="AX93" s="14"/>
      <c r="AY93" s="552"/>
      <c r="AZ93" s="14"/>
      <c r="BA93" s="14"/>
      <c r="BB93" s="14"/>
      <c r="BC93" s="14"/>
      <c r="BD93" s="14"/>
      <c r="BE93" s="14"/>
      <c r="BF93" s="14"/>
      <c r="BG93" s="14"/>
      <c r="BH93" s="552"/>
      <c r="BI93" s="14"/>
      <c r="BJ93" s="14"/>
      <c r="BK93" s="14"/>
      <c r="BL93" s="14"/>
      <c r="BM93" s="14"/>
      <c r="BN93" s="552"/>
      <c r="BO93" s="14"/>
      <c r="BP93" s="14"/>
      <c r="BQ93" s="14"/>
      <c r="BR93" s="14"/>
      <c r="BS93" s="14"/>
      <c r="BT93" s="14"/>
      <c r="BU93" s="552"/>
      <c r="BV93" s="14"/>
      <c r="BW93" s="14"/>
      <c r="BX93" s="14"/>
      <c r="BY93" s="14"/>
      <c r="BZ93" s="14"/>
      <c r="CA93" s="552"/>
      <c r="CB93" s="14"/>
      <c r="CC93" s="14"/>
      <c r="CD93" s="14"/>
      <c r="CE93" s="14"/>
      <c r="CF93" s="14"/>
      <c r="CG93" s="14"/>
      <c r="CH93" s="14"/>
      <c r="CI93" s="14"/>
      <c r="CJ93" s="14"/>
      <c r="CK93" s="14"/>
      <c r="CL93" s="563"/>
      <c r="CM93" s="1"/>
      <c r="CN93" s="1"/>
      <c r="CO93" s="1"/>
      <c r="CP93" s="1"/>
    </row>
    <row r="94" ht="8.25" customHeight="1">
      <c r="A94" s="1"/>
      <c r="B94" s="1"/>
      <c r="C94" s="1"/>
      <c r="D94" s="1"/>
      <c r="E94" s="562"/>
      <c r="F94" s="576"/>
      <c r="H94" s="577"/>
      <c r="I94" s="578"/>
      <c r="AH94" s="579" t="s">
        <v>35</v>
      </c>
      <c r="AJ94" s="577"/>
      <c r="AK94" s="580" t="str">
        <f>IF(AH94="D", switch(F94,"","",1,Ficha!$L$22+Ficha!$AD$128-2,2,Ficha!$L$22+Ficha!$AD$128-1,Ficha!$L$22+Ficha!$AD$128+(F94/2)-2),IF(AH94="MD",switch(F94,"","",1,Ficha!$L$22+Ficha!$AD$128-3,2,Ficha!$L$22+Ficha!$AD$128-2,2,Ficha!$L$22+Ficha!$AD$128-2-1,Ficha!$L$22+Ficha!$AD$128+(F94/4)-2)))</f>
        <v/>
      </c>
      <c r="AM94" s="581"/>
      <c r="AN94" s="582"/>
      <c r="AP94" s="577"/>
      <c r="AQ94" s="583"/>
      <c r="AY94" s="552"/>
      <c r="AZ94" s="583"/>
      <c r="BH94" s="552"/>
      <c r="BI94" s="583"/>
      <c r="BN94" s="552"/>
      <c r="BO94" s="583"/>
      <c r="BU94" s="552"/>
      <c r="BV94" s="583"/>
      <c r="CA94" s="552"/>
      <c r="CB94" s="583"/>
      <c r="CL94" s="563"/>
      <c r="CM94" s="1"/>
      <c r="CN94" s="1"/>
      <c r="CO94" s="1"/>
      <c r="CP94" s="1"/>
    </row>
    <row r="95" ht="8.25" customHeight="1">
      <c r="A95" s="1"/>
      <c r="B95" s="1"/>
      <c r="C95" s="1"/>
      <c r="D95" s="1"/>
      <c r="E95" s="562"/>
      <c r="F95" s="14"/>
      <c r="G95" s="14"/>
      <c r="H95" s="577"/>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577"/>
      <c r="AK95" s="14"/>
      <c r="AL95" s="14"/>
      <c r="AM95" s="581"/>
      <c r="AN95" s="14"/>
      <c r="AO95" s="14"/>
      <c r="AP95" s="577"/>
      <c r="AQ95" s="14"/>
      <c r="AR95" s="14"/>
      <c r="AS95" s="14"/>
      <c r="AT95" s="14"/>
      <c r="AU95" s="14"/>
      <c r="AV95" s="14"/>
      <c r="AW95" s="14"/>
      <c r="AX95" s="14"/>
      <c r="AY95" s="552"/>
      <c r="AZ95" s="14"/>
      <c r="BA95" s="14"/>
      <c r="BB95" s="14"/>
      <c r="BC95" s="14"/>
      <c r="BD95" s="14"/>
      <c r="BE95" s="14"/>
      <c r="BF95" s="14"/>
      <c r="BG95" s="14"/>
      <c r="BH95" s="552"/>
      <c r="BI95" s="14"/>
      <c r="BJ95" s="14"/>
      <c r="BK95" s="14"/>
      <c r="BL95" s="14"/>
      <c r="BM95" s="14"/>
      <c r="BN95" s="552"/>
      <c r="BO95" s="14"/>
      <c r="BP95" s="14"/>
      <c r="BQ95" s="14"/>
      <c r="BR95" s="14"/>
      <c r="BS95" s="14"/>
      <c r="BT95" s="14"/>
      <c r="BU95" s="552"/>
      <c r="BV95" s="14"/>
      <c r="BW95" s="14"/>
      <c r="BX95" s="14"/>
      <c r="BY95" s="14"/>
      <c r="BZ95" s="14"/>
      <c r="CA95" s="552"/>
      <c r="CB95" s="14"/>
      <c r="CC95" s="14"/>
      <c r="CD95" s="14"/>
      <c r="CE95" s="14"/>
      <c r="CF95" s="14"/>
      <c r="CG95" s="14"/>
      <c r="CH95" s="14"/>
      <c r="CI95" s="14"/>
      <c r="CJ95" s="14"/>
      <c r="CK95" s="14"/>
      <c r="CL95" s="563"/>
      <c r="CM95" s="1"/>
      <c r="CN95" s="1"/>
      <c r="CO95" s="1"/>
      <c r="CP95" s="1"/>
    </row>
    <row r="96" ht="8.25" customHeight="1">
      <c r="A96" s="1"/>
      <c r="B96" s="1"/>
      <c r="C96" s="1"/>
      <c r="D96" s="1"/>
      <c r="E96" s="562"/>
      <c r="F96" s="576"/>
      <c r="H96" s="577"/>
      <c r="I96" s="578"/>
      <c r="AH96" s="579" t="s">
        <v>35</v>
      </c>
      <c r="AJ96" s="577"/>
      <c r="AK96" s="580" t="str">
        <f>IF(AH96="D", switch(F96,"","",1,Ficha!$L$22+Ficha!$AD$128-2,2,Ficha!$L$22+Ficha!$AD$128-1,Ficha!$L$22+Ficha!$AD$128+(F96/2)-2),IF(AH96="MD",switch(F96,"","",1,Ficha!$L$22+Ficha!$AD$128-3,2,Ficha!$L$22+Ficha!$AD$128-2,2,Ficha!$L$22+Ficha!$AD$128-2-1,Ficha!$L$22+Ficha!$AD$128+(F96/4)-2)))</f>
        <v/>
      </c>
      <c r="AM96" s="581"/>
      <c r="AN96" s="582"/>
      <c r="AP96" s="577"/>
      <c r="AQ96" s="583"/>
      <c r="AY96" s="552"/>
      <c r="AZ96" s="583"/>
      <c r="BH96" s="552"/>
      <c r="BI96" s="583"/>
      <c r="BN96" s="552"/>
      <c r="BO96" s="583"/>
      <c r="BU96" s="552"/>
      <c r="BV96" s="583"/>
      <c r="CA96" s="552"/>
      <c r="CB96" s="583"/>
      <c r="CL96" s="563"/>
      <c r="CM96" s="1"/>
      <c r="CN96" s="1"/>
      <c r="CO96" s="1"/>
      <c r="CP96" s="1"/>
    </row>
    <row r="97" ht="8.25" customHeight="1">
      <c r="A97" s="1"/>
      <c r="B97" s="1"/>
      <c r="C97" s="1"/>
      <c r="D97" s="1"/>
      <c r="E97" s="562"/>
      <c r="F97" s="14"/>
      <c r="G97" s="14"/>
      <c r="H97" s="577"/>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577"/>
      <c r="AK97" s="14"/>
      <c r="AL97" s="14"/>
      <c r="AM97" s="581"/>
      <c r="AN97" s="14"/>
      <c r="AO97" s="14"/>
      <c r="AP97" s="577"/>
      <c r="AQ97" s="14"/>
      <c r="AR97" s="14"/>
      <c r="AS97" s="14"/>
      <c r="AT97" s="14"/>
      <c r="AU97" s="14"/>
      <c r="AV97" s="14"/>
      <c r="AW97" s="14"/>
      <c r="AX97" s="14"/>
      <c r="AY97" s="552"/>
      <c r="AZ97" s="14"/>
      <c r="BA97" s="14"/>
      <c r="BB97" s="14"/>
      <c r="BC97" s="14"/>
      <c r="BD97" s="14"/>
      <c r="BE97" s="14"/>
      <c r="BF97" s="14"/>
      <c r="BG97" s="14"/>
      <c r="BH97" s="552"/>
      <c r="BI97" s="14"/>
      <c r="BJ97" s="14"/>
      <c r="BK97" s="14"/>
      <c r="BL97" s="14"/>
      <c r="BM97" s="14"/>
      <c r="BN97" s="552"/>
      <c r="BO97" s="14"/>
      <c r="BP97" s="14"/>
      <c r="BQ97" s="14"/>
      <c r="BR97" s="14"/>
      <c r="BS97" s="14"/>
      <c r="BT97" s="14"/>
      <c r="BU97" s="552"/>
      <c r="BV97" s="14"/>
      <c r="BW97" s="14"/>
      <c r="BX97" s="14"/>
      <c r="BY97" s="14"/>
      <c r="BZ97" s="14"/>
      <c r="CA97" s="552"/>
      <c r="CB97" s="14"/>
      <c r="CC97" s="14"/>
      <c r="CD97" s="14"/>
      <c r="CE97" s="14"/>
      <c r="CF97" s="14"/>
      <c r="CG97" s="14"/>
      <c r="CH97" s="14"/>
      <c r="CI97" s="14"/>
      <c r="CJ97" s="14"/>
      <c r="CK97" s="14"/>
      <c r="CL97" s="563"/>
      <c r="CM97" s="1"/>
      <c r="CN97" s="1"/>
      <c r="CO97" s="1"/>
      <c r="CP97" s="1"/>
    </row>
    <row r="98" ht="8.25" customHeight="1">
      <c r="A98" s="1"/>
      <c r="B98" s="1"/>
      <c r="C98" s="1"/>
      <c r="D98" s="1"/>
      <c r="E98" s="562"/>
      <c r="F98" s="576"/>
      <c r="H98" s="577"/>
      <c r="I98" s="578"/>
      <c r="AH98" s="579" t="s">
        <v>35</v>
      </c>
      <c r="AJ98" s="577"/>
      <c r="AK98" s="580" t="str">
        <f>IF(AH98="D", switch(F98,"","",1,Ficha!$L$22+Ficha!$AD$128-2,2,Ficha!$L$22+Ficha!$AD$128-1,Ficha!$L$22+Ficha!$AD$128+(F98/2)-2),IF(AH98="MD",switch(F98,"","",1,Ficha!$L$22+Ficha!$AD$128-3,2,Ficha!$L$22+Ficha!$AD$128-2,2,Ficha!$L$22+Ficha!$AD$128-2-1,Ficha!$L$22+Ficha!$AD$128+(F98/4)-2)))</f>
        <v/>
      </c>
      <c r="AM98" s="581"/>
      <c r="AN98" s="582"/>
      <c r="AP98" s="577"/>
      <c r="AQ98" s="583"/>
      <c r="AY98" s="552"/>
      <c r="AZ98" s="583"/>
      <c r="BH98" s="552"/>
      <c r="BI98" s="583"/>
      <c r="BN98" s="552"/>
      <c r="BO98" s="583"/>
      <c r="BU98" s="552"/>
      <c r="BV98" s="583"/>
      <c r="CA98" s="552"/>
      <c r="CB98" s="583"/>
      <c r="CL98" s="563"/>
      <c r="CM98" s="1"/>
      <c r="CN98" s="1"/>
      <c r="CO98" s="1"/>
      <c r="CP98" s="1"/>
    </row>
    <row r="99" ht="8.25" customHeight="1">
      <c r="A99" s="1"/>
      <c r="B99" s="1"/>
      <c r="C99" s="1"/>
      <c r="D99" s="1"/>
      <c r="E99" s="562"/>
      <c r="F99" s="14"/>
      <c r="G99" s="14"/>
      <c r="H99" s="577"/>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577"/>
      <c r="AK99" s="14"/>
      <c r="AL99" s="14"/>
      <c r="AM99" s="581"/>
      <c r="AN99" s="14"/>
      <c r="AO99" s="14"/>
      <c r="AP99" s="577"/>
      <c r="AQ99" s="14"/>
      <c r="AR99" s="14"/>
      <c r="AS99" s="14"/>
      <c r="AT99" s="14"/>
      <c r="AU99" s="14"/>
      <c r="AV99" s="14"/>
      <c r="AW99" s="14"/>
      <c r="AX99" s="14"/>
      <c r="AY99" s="552"/>
      <c r="AZ99" s="14"/>
      <c r="BA99" s="14"/>
      <c r="BB99" s="14"/>
      <c r="BC99" s="14"/>
      <c r="BD99" s="14"/>
      <c r="BE99" s="14"/>
      <c r="BF99" s="14"/>
      <c r="BG99" s="14"/>
      <c r="BH99" s="552"/>
      <c r="BI99" s="14"/>
      <c r="BJ99" s="14"/>
      <c r="BK99" s="14"/>
      <c r="BL99" s="14"/>
      <c r="BM99" s="14"/>
      <c r="BN99" s="552"/>
      <c r="BO99" s="14"/>
      <c r="BP99" s="14"/>
      <c r="BQ99" s="14"/>
      <c r="BR99" s="14"/>
      <c r="BS99" s="14"/>
      <c r="BT99" s="14"/>
      <c r="BU99" s="552"/>
      <c r="BV99" s="14"/>
      <c r="BW99" s="14"/>
      <c r="BX99" s="14"/>
      <c r="BY99" s="14"/>
      <c r="BZ99" s="14"/>
      <c r="CA99" s="552"/>
      <c r="CB99" s="14"/>
      <c r="CC99" s="14"/>
      <c r="CD99" s="14"/>
      <c r="CE99" s="14"/>
      <c r="CF99" s="14"/>
      <c r="CG99" s="14"/>
      <c r="CH99" s="14"/>
      <c r="CI99" s="14"/>
      <c r="CJ99" s="14"/>
      <c r="CK99" s="14"/>
      <c r="CL99" s="563"/>
      <c r="CM99" s="1"/>
      <c r="CN99" s="1"/>
      <c r="CO99" s="1"/>
      <c r="CP99" s="1"/>
    </row>
    <row r="100" ht="8.25" customHeight="1">
      <c r="A100" s="1"/>
      <c r="B100" s="1"/>
      <c r="C100" s="1"/>
      <c r="D100" s="1"/>
      <c r="E100" s="562"/>
      <c r="F100" s="576"/>
      <c r="H100" s="577"/>
      <c r="I100" s="578"/>
      <c r="AH100" s="579" t="s">
        <v>35</v>
      </c>
      <c r="AJ100" s="577"/>
      <c r="AK100" s="580" t="str">
        <f>IF(AH100="D", switch(F100,"","",1,Ficha!$L$22+Ficha!$AD$128-2,2,Ficha!$L$22+Ficha!$AD$128-1,Ficha!$L$22+Ficha!$AD$128+(F100/2)-2),IF(AH100="MD",switch(F100,"","",1,Ficha!$L$22+Ficha!$AD$128-3,2,Ficha!$L$22+Ficha!$AD$128-2,2,Ficha!$L$22+Ficha!$AD$128-2-1,Ficha!$L$22+Ficha!$AD$128+(F100/4)-2)))</f>
        <v/>
      </c>
      <c r="AM100" s="581"/>
      <c r="AN100" s="582"/>
      <c r="AP100" s="577"/>
      <c r="AQ100" s="583"/>
      <c r="AY100" s="552"/>
      <c r="AZ100" s="583"/>
      <c r="BH100" s="552"/>
      <c r="BI100" s="583"/>
      <c r="BN100" s="552"/>
      <c r="BO100" s="583"/>
      <c r="BU100" s="552"/>
      <c r="BV100" s="583"/>
      <c r="CA100" s="552"/>
      <c r="CB100" s="583"/>
      <c r="CL100" s="563"/>
      <c r="CM100" s="1"/>
      <c r="CN100" s="1"/>
      <c r="CO100" s="1"/>
      <c r="CP100" s="1"/>
    </row>
    <row r="101" ht="8.25" customHeight="1">
      <c r="A101" s="1"/>
      <c r="B101" s="1"/>
      <c r="C101" s="1"/>
      <c r="D101" s="1"/>
      <c r="E101" s="562"/>
      <c r="F101" s="14"/>
      <c r="G101" s="14"/>
      <c r="H101" s="577"/>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577"/>
      <c r="AK101" s="14"/>
      <c r="AL101" s="14"/>
      <c r="AM101" s="581"/>
      <c r="AN101" s="14"/>
      <c r="AO101" s="14"/>
      <c r="AP101" s="577"/>
      <c r="AQ101" s="14"/>
      <c r="AR101" s="14"/>
      <c r="AS101" s="14"/>
      <c r="AT101" s="14"/>
      <c r="AU101" s="14"/>
      <c r="AV101" s="14"/>
      <c r="AW101" s="14"/>
      <c r="AX101" s="14"/>
      <c r="AY101" s="552"/>
      <c r="AZ101" s="14"/>
      <c r="BA101" s="14"/>
      <c r="BB101" s="14"/>
      <c r="BC101" s="14"/>
      <c r="BD101" s="14"/>
      <c r="BE101" s="14"/>
      <c r="BF101" s="14"/>
      <c r="BG101" s="14"/>
      <c r="BH101" s="552"/>
      <c r="BI101" s="14"/>
      <c r="BJ101" s="14"/>
      <c r="BK101" s="14"/>
      <c r="BL101" s="14"/>
      <c r="BM101" s="14"/>
      <c r="BN101" s="552"/>
      <c r="BO101" s="14"/>
      <c r="BP101" s="14"/>
      <c r="BQ101" s="14"/>
      <c r="BR101" s="14"/>
      <c r="BS101" s="14"/>
      <c r="BT101" s="14"/>
      <c r="BU101" s="552"/>
      <c r="BV101" s="14"/>
      <c r="BW101" s="14"/>
      <c r="BX101" s="14"/>
      <c r="BY101" s="14"/>
      <c r="BZ101" s="14"/>
      <c r="CA101" s="552"/>
      <c r="CB101" s="14"/>
      <c r="CC101" s="14"/>
      <c r="CD101" s="14"/>
      <c r="CE101" s="14"/>
      <c r="CF101" s="14"/>
      <c r="CG101" s="14"/>
      <c r="CH101" s="14"/>
      <c r="CI101" s="14"/>
      <c r="CJ101" s="14"/>
      <c r="CK101" s="14"/>
      <c r="CL101" s="563"/>
      <c r="CM101" s="1"/>
      <c r="CN101" s="1"/>
      <c r="CO101" s="1"/>
      <c r="CP101" s="1"/>
    </row>
    <row r="102" ht="8.25" customHeight="1">
      <c r="A102" s="1"/>
      <c r="B102" s="1"/>
      <c r="C102" s="1"/>
      <c r="D102" s="1"/>
      <c r="E102" s="562"/>
      <c r="F102" s="576"/>
      <c r="H102" s="577"/>
      <c r="I102" s="578"/>
      <c r="AH102" s="579" t="s">
        <v>35</v>
      </c>
      <c r="AJ102" s="577"/>
      <c r="AK102" s="580" t="str">
        <f>IF(AH102="D", switch(F102,"","",1,Ficha!$L$22+Ficha!$AD$128-2,2,Ficha!$L$22+Ficha!$AD$128-1,Ficha!$L$22+Ficha!$AD$128+(F102/2)-2),IF(AH102="MD",switch(F102,"","",1,Ficha!$L$22+Ficha!$AD$128-3,2,Ficha!$L$22+Ficha!$AD$128-2,2,Ficha!$L$22+Ficha!$AD$128-2-1,Ficha!$L$22+Ficha!$AD$128+(F102/4)-2)))</f>
        <v/>
      </c>
      <c r="AM102" s="581"/>
      <c r="AN102" s="582"/>
      <c r="AP102" s="577"/>
      <c r="AQ102" s="583"/>
      <c r="AY102" s="552"/>
      <c r="AZ102" s="583"/>
      <c r="BH102" s="552"/>
      <c r="BI102" s="583"/>
      <c r="BN102" s="552"/>
      <c r="BO102" s="583"/>
      <c r="BU102" s="552"/>
      <c r="BV102" s="583"/>
      <c r="CA102" s="552"/>
      <c r="CB102" s="583"/>
      <c r="CL102" s="563"/>
      <c r="CM102" s="1"/>
      <c r="CN102" s="1"/>
      <c r="CO102" s="1"/>
      <c r="CP102" s="1"/>
    </row>
    <row r="103" ht="8.25" customHeight="1">
      <c r="A103" s="1"/>
      <c r="B103" s="1"/>
      <c r="C103" s="1"/>
      <c r="D103" s="1"/>
      <c r="E103" s="562"/>
      <c r="F103" s="14"/>
      <c r="G103" s="14"/>
      <c r="H103" s="577"/>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577"/>
      <c r="AK103" s="14"/>
      <c r="AL103" s="14"/>
      <c r="AM103" s="581"/>
      <c r="AN103" s="14"/>
      <c r="AO103" s="14"/>
      <c r="AP103" s="577"/>
      <c r="AQ103" s="14"/>
      <c r="AR103" s="14"/>
      <c r="AS103" s="14"/>
      <c r="AT103" s="14"/>
      <c r="AU103" s="14"/>
      <c r="AV103" s="14"/>
      <c r="AW103" s="14"/>
      <c r="AX103" s="14"/>
      <c r="AY103" s="552"/>
      <c r="AZ103" s="14"/>
      <c r="BA103" s="14"/>
      <c r="BB103" s="14"/>
      <c r="BC103" s="14"/>
      <c r="BD103" s="14"/>
      <c r="BE103" s="14"/>
      <c r="BF103" s="14"/>
      <c r="BG103" s="14"/>
      <c r="BH103" s="552"/>
      <c r="BI103" s="14"/>
      <c r="BJ103" s="14"/>
      <c r="BK103" s="14"/>
      <c r="BL103" s="14"/>
      <c r="BM103" s="14"/>
      <c r="BN103" s="552"/>
      <c r="BO103" s="14"/>
      <c r="BP103" s="14"/>
      <c r="BQ103" s="14"/>
      <c r="BR103" s="14"/>
      <c r="BS103" s="14"/>
      <c r="BT103" s="14"/>
      <c r="BU103" s="552"/>
      <c r="BV103" s="14"/>
      <c r="BW103" s="14"/>
      <c r="BX103" s="14"/>
      <c r="BY103" s="14"/>
      <c r="BZ103" s="14"/>
      <c r="CA103" s="552"/>
      <c r="CB103" s="14"/>
      <c r="CC103" s="14"/>
      <c r="CD103" s="14"/>
      <c r="CE103" s="14"/>
      <c r="CF103" s="14"/>
      <c r="CG103" s="14"/>
      <c r="CH103" s="14"/>
      <c r="CI103" s="14"/>
      <c r="CJ103" s="14"/>
      <c r="CK103" s="14"/>
      <c r="CL103" s="563"/>
      <c r="CM103" s="1"/>
      <c r="CN103" s="1"/>
      <c r="CO103" s="1"/>
      <c r="CP103" s="1"/>
    </row>
    <row r="104" ht="8.25" customHeight="1">
      <c r="A104" s="1"/>
      <c r="B104" s="1"/>
      <c r="C104" s="1"/>
      <c r="D104" s="1"/>
      <c r="E104" s="562"/>
      <c r="F104" s="576"/>
      <c r="H104" s="577"/>
      <c r="I104" s="578"/>
      <c r="AH104" s="579" t="s">
        <v>35</v>
      </c>
      <c r="AJ104" s="577"/>
      <c r="AK104" s="580" t="str">
        <f>IF(AH104="D", switch(F104,"","",1,Ficha!$L$22+Ficha!$AD$128-2,2,Ficha!$L$22+Ficha!$AD$128-1,Ficha!$L$22+Ficha!$AD$128+(F104/2)-2),IF(AH104="MD",switch(F104,"","",1,Ficha!$L$22+Ficha!$AD$128-3,2,Ficha!$L$22+Ficha!$AD$128-2,2,Ficha!$L$22+Ficha!$AD$128-2-1,Ficha!$L$22+Ficha!$AD$128+(F104/4)-2)))</f>
        <v/>
      </c>
      <c r="AM104" s="581"/>
      <c r="AN104" s="582"/>
      <c r="AP104" s="577"/>
      <c r="AQ104" s="583"/>
      <c r="AY104" s="552"/>
      <c r="AZ104" s="583"/>
      <c r="BH104" s="552"/>
      <c r="BI104" s="583"/>
      <c r="BN104" s="552"/>
      <c r="BO104" s="583"/>
      <c r="BU104" s="552"/>
      <c r="BV104" s="583"/>
      <c r="CA104" s="552"/>
      <c r="CB104" s="583"/>
      <c r="CL104" s="563"/>
      <c r="CM104" s="1"/>
      <c r="CN104" s="1"/>
      <c r="CO104" s="1"/>
      <c r="CP104" s="1"/>
    </row>
    <row r="105" ht="8.25" customHeight="1">
      <c r="A105" s="1"/>
      <c r="B105" s="1"/>
      <c r="C105" s="1"/>
      <c r="D105" s="1"/>
      <c r="E105" s="562"/>
      <c r="F105" s="14"/>
      <c r="G105" s="14"/>
      <c r="H105" s="577"/>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577"/>
      <c r="AK105" s="14"/>
      <c r="AL105" s="14"/>
      <c r="AM105" s="581"/>
      <c r="AN105" s="14"/>
      <c r="AO105" s="14"/>
      <c r="AP105" s="577"/>
      <c r="AQ105" s="14"/>
      <c r="AR105" s="14"/>
      <c r="AS105" s="14"/>
      <c r="AT105" s="14"/>
      <c r="AU105" s="14"/>
      <c r="AV105" s="14"/>
      <c r="AW105" s="14"/>
      <c r="AX105" s="14"/>
      <c r="AY105" s="552"/>
      <c r="AZ105" s="14"/>
      <c r="BA105" s="14"/>
      <c r="BB105" s="14"/>
      <c r="BC105" s="14"/>
      <c r="BD105" s="14"/>
      <c r="BE105" s="14"/>
      <c r="BF105" s="14"/>
      <c r="BG105" s="14"/>
      <c r="BH105" s="552"/>
      <c r="BI105" s="14"/>
      <c r="BJ105" s="14"/>
      <c r="BK105" s="14"/>
      <c r="BL105" s="14"/>
      <c r="BM105" s="14"/>
      <c r="BN105" s="552"/>
      <c r="BO105" s="14"/>
      <c r="BP105" s="14"/>
      <c r="BQ105" s="14"/>
      <c r="BR105" s="14"/>
      <c r="BS105" s="14"/>
      <c r="BT105" s="14"/>
      <c r="BU105" s="552"/>
      <c r="BV105" s="14"/>
      <c r="BW105" s="14"/>
      <c r="BX105" s="14"/>
      <c r="BY105" s="14"/>
      <c r="BZ105" s="14"/>
      <c r="CA105" s="552"/>
      <c r="CB105" s="14"/>
      <c r="CC105" s="14"/>
      <c r="CD105" s="14"/>
      <c r="CE105" s="14"/>
      <c r="CF105" s="14"/>
      <c r="CG105" s="14"/>
      <c r="CH105" s="14"/>
      <c r="CI105" s="14"/>
      <c r="CJ105" s="14"/>
      <c r="CK105" s="14"/>
      <c r="CL105" s="563"/>
      <c r="CM105" s="1"/>
      <c r="CN105" s="1"/>
      <c r="CO105" s="1"/>
      <c r="CP105" s="1"/>
    </row>
    <row r="106" ht="8.25" customHeight="1">
      <c r="A106" s="1"/>
      <c r="B106" s="1"/>
      <c r="C106" s="1"/>
      <c r="D106" s="1"/>
      <c r="E106" s="562"/>
      <c r="F106" s="576"/>
      <c r="H106" s="577"/>
      <c r="I106" s="578"/>
      <c r="AH106" s="579" t="s">
        <v>35</v>
      </c>
      <c r="AJ106" s="577"/>
      <c r="AK106" s="580" t="str">
        <f>IF(AH106="D", switch(F106,"","",1,Ficha!$L$22+Ficha!$AD$128-2,2,Ficha!$L$22+Ficha!$AD$128-1,Ficha!$L$22+Ficha!$AD$128+(F106/2)-2),IF(AH106="MD",switch(F106,"","",1,Ficha!$L$22+Ficha!$AD$128-3,2,Ficha!$L$22+Ficha!$AD$128-2,2,Ficha!$L$22+Ficha!$AD$128-2-1,Ficha!$L$22+Ficha!$AD$128+(F106/4)-2)))</f>
        <v/>
      </c>
      <c r="AM106" s="581"/>
      <c r="AN106" s="582"/>
      <c r="AP106" s="577"/>
      <c r="AQ106" s="583"/>
      <c r="AY106" s="552"/>
      <c r="AZ106" s="583"/>
      <c r="BH106" s="552"/>
      <c r="BI106" s="583"/>
      <c r="BN106" s="552"/>
      <c r="BO106" s="583"/>
      <c r="BU106" s="552"/>
      <c r="BV106" s="583"/>
      <c r="CA106" s="552"/>
      <c r="CB106" s="583"/>
      <c r="CL106" s="563"/>
      <c r="CM106" s="1"/>
      <c r="CN106" s="1"/>
      <c r="CO106" s="1"/>
      <c r="CP106" s="1"/>
    </row>
    <row r="107" ht="8.25" customHeight="1">
      <c r="A107" s="1"/>
      <c r="B107" s="1"/>
      <c r="C107" s="1"/>
      <c r="D107" s="1"/>
      <c r="E107" s="562"/>
      <c r="F107" s="14"/>
      <c r="G107" s="14"/>
      <c r="H107" s="577"/>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577"/>
      <c r="AK107" s="14"/>
      <c r="AL107" s="14"/>
      <c r="AM107" s="581"/>
      <c r="AN107" s="14"/>
      <c r="AO107" s="14"/>
      <c r="AP107" s="577"/>
      <c r="AQ107" s="14"/>
      <c r="AR107" s="14"/>
      <c r="AS107" s="14"/>
      <c r="AT107" s="14"/>
      <c r="AU107" s="14"/>
      <c r="AV107" s="14"/>
      <c r="AW107" s="14"/>
      <c r="AX107" s="14"/>
      <c r="AY107" s="552"/>
      <c r="AZ107" s="14"/>
      <c r="BA107" s="14"/>
      <c r="BB107" s="14"/>
      <c r="BC107" s="14"/>
      <c r="BD107" s="14"/>
      <c r="BE107" s="14"/>
      <c r="BF107" s="14"/>
      <c r="BG107" s="14"/>
      <c r="BH107" s="552"/>
      <c r="BI107" s="14"/>
      <c r="BJ107" s="14"/>
      <c r="BK107" s="14"/>
      <c r="BL107" s="14"/>
      <c r="BM107" s="14"/>
      <c r="BN107" s="552"/>
      <c r="BO107" s="14"/>
      <c r="BP107" s="14"/>
      <c r="BQ107" s="14"/>
      <c r="BR107" s="14"/>
      <c r="BS107" s="14"/>
      <c r="BT107" s="14"/>
      <c r="BU107" s="552"/>
      <c r="BV107" s="14"/>
      <c r="BW107" s="14"/>
      <c r="BX107" s="14"/>
      <c r="BY107" s="14"/>
      <c r="BZ107" s="14"/>
      <c r="CA107" s="552"/>
      <c r="CB107" s="14"/>
      <c r="CC107" s="14"/>
      <c r="CD107" s="14"/>
      <c r="CE107" s="14"/>
      <c r="CF107" s="14"/>
      <c r="CG107" s="14"/>
      <c r="CH107" s="14"/>
      <c r="CI107" s="14"/>
      <c r="CJ107" s="14"/>
      <c r="CK107" s="14"/>
      <c r="CL107" s="563"/>
      <c r="CM107" s="1"/>
      <c r="CN107" s="1"/>
      <c r="CO107" s="1"/>
      <c r="CP107" s="1"/>
    </row>
    <row r="108" ht="8.25" customHeight="1">
      <c r="A108" s="1"/>
      <c r="B108" s="1"/>
      <c r="C108" s="1"/>
      <c r="D108" s="1"/>
      <c r="E108" s="562"/>
      <c r="F108" s="576"/>
      <c r="H108" s="577"/>
      <c r="I108" s="578"/>
      <c r="AH108" s="579" t="s">
        <v>35</v>
      </c>
      <c r="AJ108" s="577"/>
      <c r="AK108" s="580" t="str">
        <f>IF(AH108="D", switch(F108,"","",1,Ficha!$L$22+Ficha!$AD$128-2,2,Ficha!$L$22+Ficha!$AD$128-1,Ficha!$L$22+Ficha!$AD$128+(F108/2)-2),IF(AH108="MD",switch(F108,"","",1,Ficha!$L$22+Ficha!$AD$128-3,2,Ficha!$L$22+Ficha!$AD$128-2,2,Ficha!$L$22+Ficha!$AD$128-2-1,Ficha!$L$22+Ficha!$AD$128+(F108/4)-2)))</f>
        <v/>
      </c>
      <c r="AM108" s="581"/>
      <c r="AN108" s="582"/>
      <c r="AP108" s="577"/>
      <c r="AQ108" s="583"/>
      <c r="AY108" s="552"/>
      <c r="AZ108" s="583"/>
      <c r="BH108" s="552"/>
      <c r="BI108" s="583"/>
      <c r="BN108" s="552"/>
      <c r="BO108" s="583"/>
      <c r="BU108" s="552"/>
      <c r="BV108" s="583"/>
      <c r="CA108" s="552"/>
      <c r="CB108" s="583"/>
      <c r="CL108" s="563"/>
      <c r="CM108" s="1"/>
      <c r="CN108" s="1"/>
      <c r="CO108" s="1"/>
      <c r="CP108" s="1"/>
    </row>
    <row r="109" ht="8.25" customHeight="1">
      <c r="A109" s="1"/>
      <c r="B109" s="1"/>
      <c r="C109" s="1"/>
      <c r="D109" s="1"/>
      <c r="E109" s="562"/>
      <c r="F109" s="14"/>
      <c r="G109" s="14"/>
      <c r="H109" s="577"/>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577"/>
      <c r="AK109" s="14"/>
      <c r="AL109" s="14"/>
      <c r="AM109" s="581"/>
      <c r="AN109" s="14"/>
      <c r="AO109" s="14"/>
      <c r="AP109" s="577"/>
      <c r="AQ109" s="14"/>
      <c r="AR109" s="14"/>
      <c r="AS109" s="14"/>
      <c r="AT109" s="14"/>
      <c r="AU109" s="14"/>
      <c r="AV109" s="14"/>
      <c r="AW109" s="14"/>
      <c r="AX109" s="14"/>
      <c r="AY109" s="552"/>
      <c r="AZ109" s="14"/>
      <c r="BA109" s="14"/>
      <c r="BB109" s="14"/>
      <c r="BC109" s="14"/>
      <c r="BD109" s="14"/>
      <c r="BE109" s="14"/>
      <c r="BF109" s="14"/>
      <c r="BG109" s="14"/>
      <c r="BH109" s="552"/>
      <c r="BI109" s="14"/>
      <c r="BJ109" s="14"/>
      <c r="BK109" s="14"/>
      <c r="BL109" s="14"/>
      <c r="BM109" s="14"/>
      <c r="BN109" s="552"/>
      <c r="BO109" s="14"/>
      <c r="BP109" s="14"/>
      <c r="BQ109" s="14"/>
      <c r="BR109" s="14"/>
      <c r="BS109" s="14"/>
      <c r="BT109" s="14"/>
      <c r="BU109" s="552"/>
      <c r="BV109" s="14"/>
      <c r="BW109" s="14"/>
      <c r="BX109" s="14"/>
      <c r="BY109" s="14"/>
      <c r="BZ109" s="14"/>
      <c r="CA109" s="552"/>
      <c r="CB109" s="14"/>
      <c r="CC109" s="14"/>
      <c r="CD109" s="14"/>
      <c r="CE109" s="14"/>
      <c r="CF109" s="14"/>
      <c r="CG109" s="14"/>
      <c r="CH109" s="14"/>
      <c r="CI109" s="14"/>
      <c r="CJ109" s="14"/>
      <c r="CK109" s="14"/>
      <c r="CL109" s="563"/>
      <c r="CM109" s="1"/>
      <c r="CN109" s="1"/>
      <c r="CO109" s="1"/>
      <c r="CP109" s="1"/>
    </row>
    <row r="110" ht="8.25" customHeight="1">
      <c r="A110" s="1"/>
      <c r="B110" s="1"/>
      <c r="C110" s="1"/>
      <c r="D110" s="1"/>
      <c r="E110" s="562"/>
      <c r="F110" s="576"/>
      <c r="H110" s="577"/>
      <c r="I110" s="578"/>
      <c r="AH110" s="579" t="s">
        <v>35</v>
      </c>
      <c r="AJ110" s="577"/>
      <c r="AK110" s="580" t="str">
        <f>IF(AH110="D", switch(F110,"","",1,Ficha!$L$22+Ficha!$AD$128-2,2,Ficha!$L$22+Ficha!$AD$128-1,Ficha!$L$22+Ficha!$AD$128+(F110/2)-2),IF(AH110="MD",switch(F110,"","",1,Ficha!$L$22+Ficha!$AD$128-3,2,Ficha!$L$22+Ficha!$AD$128-2,2,Ficha!$L$22+Ficha!$AD$128-2-1,Ficha!$L$22+Ficha!$AD$128+(F110/4)-2)))</f>
        <v/>
      </c>
      <c r="AM110" s="581"/>
      <c r="AN110" s="582"/>
      <c r="AP110" s="577"/>
      <c r="AQ110" s="583"/>
      <c r="AY110" s="552"/>
      <c r="AZ110" s="583"/>
      <c r="BH110" s="552"/>
      <c r="BI110" s="583"/>
      <c r="BN110" s="552"/>
      <c r="BO110" s="583"/>
      <c r="BU110" s="552"/>
      <c r="BV110" s="583"/>
      <c r="CA110" s="552"/>
      <c r="CB110" s="583"/>
      <c r="CL110" s="563"/>
      <c r="CM110" s="1"/>
      <c r="CN110" s="1"/>
      <c r="CO110" s="1"/>
      <c r="CP110" s="1"/>
    </row>
    <row r="111" ht="8.25" customHeight="1">
      <c r="A111" s="1"/>
      <c r="B111" s="1"/>
      <c r="C111" s="1"/>
      <c r="D111" s="1"/>
      <c r="E111" s="562"/>
      <c r="F111" s="14"/>
      <c r="G111" s="14"/>
      <c r="H111" s="577"/>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577"/>
      <c r="AK111" s="14"/>
      <c r="AL111" s="14"/>
      <c r="AM111" s="581"/>
      <c r="AN111" s="14"/>
      <c r="AO111" s="14"/>
      <c r="AP111" s="577"/>
      <c r="AQ111" s="14"/>
      <c r="AR111" s="14"/>
      <c r="AS111" s="14"/>
      <c r="AT111" s="14"/>
      <c r="AU111" s="14"/>
      <c r="AV111" s="14"/>
      <c r="AW111" s="14"/>
      <c r="AX111" s="14"/>
      <c r="AY111" s="552"/>
      <c r="AZ111" s="14"/>
      <c r="BA111" s="14"/>
      <c r="BB111" s="14"/>
      <c r="BC111" s="14"/>
      <c r="BD111" s="14"/>
      <c r="BE111" s="14"/>
      <c r="BF111" s="14"/>
      <c r="BG111" s="14"/>
      <c r="BH111" s="552"/>
      <c r="BI111" s="14"/>
      <c r="BJ111" s="14"/>
      <c r="BK111" s="14"/>
      <c r="BL111" s="14"/>
      <c r="BM111" s="14"/>
      <c r="BN111" s="552"/>
      <c r="BO111" s="14"/>
      <c r="BP111" s="14"/>
      <c r="BQ111" s="14"/>
      <c r="BR111" s="14"/>
      <c r="BS111" s="14"/>
      <c r="BT111" s="14"/>
      <c r="BU111" s="552"/>
      <c r="BV111" s="14"/>
      <c r="BW111" s="14"/>
      <c r="BX111" s="14"/>
      <c r="BY111" s="14"/>
      <c r="BZ111" s="14"/>
      <c r="CA111" s="552"/>
      <c r="CB111" s="14"/>
      <c r="CC111" s="14"/>
      <c r="CD111" s="14"/>
      <c r="CE111" s="14"/>
      <c r="CF111" s="14"/>
      <c r="CG111" s="14"/>
      <c r="CH111" s="14"/>
      <c r="CI111" s="14"/>
      <c r="CJ111" s="14"/>
      <c r="CK111" s="14"/>
      <c r="CL111" s="563"/>
      <c r="CM111" s="1"/>
      <c r="CN111" s="1"/>
      <c r="CO111" s="1"/>
      <c r="CP111" s="1"/>
    </row>
    <row r="112" ht="8.25" customHeight="1">
      <c r="A112" s="1"/>
      <c r="B112" s="1"/>
      <c r="C112" s="1"/>
      <c r="D112" s="1"/>
      <c r="E112" s="562"/>
      <c r="F112" s="576"/>
      <c r="H112" s="577"/>
      <c r="I112" s="578"/>
      <c r="AH112" s="579" t="s">
        <v>35</v>
      </c>
      <c r="AJ112" s="577"/>
      <c r="AK112" s="580" t="str">
        <f>IF(AH112="D", switch(F112,"","",1,Ficha!$L$22+Ficha!$AD$128-2,2,Ficha!$L$22+Ficha!$AD$128-1,Ficha!$L$22+Ficha!$AD$128+(F112/2)-2),IF(AH112="MD",switch(F112,"","",1,Ficha!$L$22+Ficha!$AD$128-3,2,Ficha!$L$22+Ficha!$AD$128-2,2,Ficha!$L$22+Ficha!$AD$128-2-1,Ficha!$L$22+Ficha!$AD$128+(F112/4)-2)))</f>
        <v/>
      </c>
      <c r="AM112" s="581"/>
      <c r="AN112" s="582"/>
      <c r="AP112" s="577"/>
      <c r="AQ112" s="583"/>
      <c r="AY112" s="552"/>
      <c r="AZ112" s="583"/>
      <c r="BH112" s="552"/>
      <c r="BI112" s="583"/>
      <c r="BN112" s="552"/>
      <c r="BO112" s="583"/>
      <c r="BU112" s="552"/>
      <c r="BV112" s="583"/>
      <c r="CA112" s="552"/>
      <c r="CB112" s="583"/>
      <c r="CL112" s="563"/>
      <c r="CM112" s="1"/>
      <c r="CN112" s="1"/>
      <c r="CO112" s="1"/>
      <c r="CP112" s="1"/>
    </row>
    <row r="113" ht="8.25" customHeight="1">
      <c r="A113" s="1"/>
      <c r="B113" s="1"/>
      <c r="C113" s="1"/>
      <c r="D113" s="1"/>
      <c r="E113" s="562"/>
      <c r="F113" s="14"/>
      <c r="G113" s="14"/>
      <c r="H113" s="577"/>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577"/>
      <c r="AK113" s="14"/>
      <c r="AL113" s="14"/>
      <c r="AM113" s="581"/>
      <c r="AN113" s="14"/>
      <c r="AO113" s="14"/>
      <c r="AP113" s="577"/>
      <c r="AQ113" s="14"/>
      <c r="AR113" s="14"/>
      <c r="AS113" s="14"/>
      <c r="AT113" s="14"/>
      <c r="AU113" s="14"/>
      <c r="AV113" s="14"/>
      <c r="AW113" s="14"/>
      <c r="AX113" s="14"/>
      <c r="AY113" s="552"/>
      <c r="AZ113" s="14"/>
      <c r="BA113" s="14"/>
      <c r="BB113" s="14"/>
      <c r="BC113" s="14"/>
      <c r="BD113" s="14"/>
      <c r="BE113" s="14"/>
      <c r="BF113" s="14"/>
      <c r="BG113" s="14"/>
      <c r="BH113" s="552"/>
      <c r="BI113" s="14"/>
      <c r="BJ113" s="14"/>
      <c r="BK113" s="14"/>
      <c r="BL113" s="14"/>
      <c r="BM113" s="14"/>
      <c r="BN113" s="552"/>
      <c r="BO113" s="14"/>
      <c r="BP113" s="14"/>
      <c r="BQ113" s="14"/>
      <c r="BR113" s="14"/>
      <c r="BS113" s="14"/>
      <c r="BT113" s="14"/>
      <c r="BU113" s="552"/>
      <c r="BV113" s="14"/>
      <c r="BW113" s="14"/>
      <c r="BX113" s="14"/>
      <c r="BY113" s="14"/>
      <c r="BZ113" s="14"/>
      <c r="CA113" s="552"/>
      <c r="CB113" s="14"/>
      <c r="CC113" s="14"/>
      <c r="CD113" s="14"/>
      <c r="CE113" s="14"/>
      <c r="CF113" s="14"/>
      <c r="CG113" s="14"/>
      <c r="CH113" s="14"/>
      <c r="CI113" s="14"/>
      <c r="CJ113" s="14"/>
      <c r="CK113" s="14"/>
      <c r="CL113" s="563"/>
      <c r="CM113" s="1"/>
      <c r="CN113" s="1"/>
      <c r="CO113" s="1"/>
      <c r="CP113" s="1"/>
    </row>
    <row r="114" ht="8.25" customHeight="1">
      <c r="A114" s="1"/>
      <c r="B114" s="1"/>
      <c r="C114" s="1"/>
      <c r="D114" s="1"/>
      <c r="E114" s="562"/>
      <c r="F114" s="576"/>
      <c r="H114" s="577"/>
      <c r="I114" s="578"/>
      <c r="AH114" s="579" t="s">
        <v>35</v>
      </c>
      <c r="AJ114" s="577"/>
      <c r="AK114" s="580" t="str">
        <f>IF(AH114="D", switch(F114,"","",1,Ficha!$L$22+Ficha!$AD$128-2,2,Ficha!$L$22+Ficha!$AD$128-1,Ficha!$L$22+Ficha!$AD$128+(F114/2)-2),IF(AH114="MD",switch(F114,"","",1,Ficha!$L$22+Ficha!$AD$128-3,2,Ficha!$L$22+Ficha!$AD$128-2,2,Ficha!$L$22+Ficha!$AD$128-2-1,Ficha!$L$22+Ficha!$AD$128+(F114/4)-2)))</f>
        <v/>
      </c>
      <c r="AM114" s="581"/>
      <c r="AN114" s="582"/>
      <c r="AP114" s="577"/>
      <c r="AQ114" s="583"/>
      <c r="AY114" s="552"/>
      <c r="AZ114" s="583"/>
      <c r="BH114" s="552"/>
      <c r="BI114" s="583"/>
      <c r="BN114" s="552"/>
      <c r="BO114" s="583"/>
      <c r="BU114" s="552"/>
      <c r="BV114" s="583"/>
      <c r="CA114" s="552"/>
      <c r="CB114" s="583"/>
      <c r="CL114" s="563"/>
      <c r="CM114" s="1"/>
      <c r="CN114" s="1"/>
      <c r="CO114" s="1"/>
      <c r="CP114" s="1"/>
    </row>
    <row r="115" ht="8.25" customHeight="1">
      <c r="A115" s="1"/>
      <c r="B115" s="1"/>
      <c r="C115" s="1"/>
      <c r="D115" s="1"/>
      <c r="E115" s="562"/>
      <c r="F115" s="14"/>
      <c r="G115" s="14"/>
      <c r="H115" s="577"/>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577"/>
      <c r="AK115" s="14"/>
      <c r="AL115" s="14"/>
      <c r="AM115" s="581"/>
      <c r="AN115" s="14"/>
      <c r="AO115" s="14"/>
      <c r="AP115" s="577"/>
      <c r="AQ115" s="14"/>
      <c r="AR115" s="14"/>
      <c r="AS115" s="14"/>
      <c r="AT115" s="14"/>
      <c r="AU115" s="14"/>
      <c r="AV115" s="14"/>
      <c r="AW115" s="14"/>
      <c r="AX115" s="14"/>
      <c r="AY115" s="552"/>
      <c r="AZ115" s="14"/>
      <c r="BA115" s="14"/>
      <c r="BB115" s="14"/>
      <c r="BC115" s="14"/>
      <c r="BD115" s="14"/>
      <c r="BE115" s="14"/>
      <c r="BF115" s="14"/>
      <c r="BG115" s="14"/>
      <c r="BH115" s="552"/>
      <c r="BI115" s="14"/>
      <c r="BJ115" s="14"/>
      <c r="BK115" s="14"/>
      <c r="BL115" s="14"/>
      <c r="BM115" s="14"/>
      <c r="BN115" s="552"/>
      <c r="BO115" s="14"/>
      <c r="BP115" s="14"/>
      <c r="BQ115" s="14"/>
      <c r="BR115" s="14"/>
      <c r="BS115" s="14"/>
      <c r="BT115" s="14"/>
      <c r="BU115" s="552"/>
      <c r="BV115" s="14"/>
      <c r="BW115" s="14"/>
      <c r="BX115" s="14"/>
      <c r="BY115" s="14"/>
      <c r="BZ115" s="14"/>
      <c r="CA115" s="552"/>
      <c r="CB115" s="14"/>
      <c r="CC115" s="14"/>
      <c r="CD115" s="14"/>
      <c r="CE115" s="14"/>
      <c r="CF115" s="14"/>
      <c r="CG115" s="14"/>
      <c r="CH115" s="14"/>
      <c r="CI115" s="14"/>
      <c r="CJ115" s="14"/>
      <c r="CK115" s="14"/>
      <c r="CL115" s="563"/>
      <c r="CM115" s="1"/>
      <c r="CN115" s="1"/>
      <c r="CO115" s="1"/>
      <c r="CP115" s="1"/>
    </row>
    <row r="116" ht="8.25" customHeight="1">
      <c r="A116" s="1"/>
      <c r="B116" s="1"/>
      <c r="C116" s="1"/>
      <c r="D116" s="1"/>
      <c r="E116" s="562"/>
      <c r="F116" s="576"/>
      <c r="H116" s="577"/>
      <c r="I116" s="578"/>
      <c r="AH116" s="579" t="s">
        <v>35</v>
      </c>
      <c r="AJ116" s="577"/>
      <c r="AK116" s="580" t="str">
        <f>IF(AH116="D", switch(F116,"","",1,Ficha!$L$22+Ficha!$AD$128-2,2,Ficha!$L$22+Ficha!$AD$128-1,Ficha!$L$22+Ficha!$AD$128+(F116/2)-2),IF(AH116="MD",switch(F116,"","",1,Ficha!$L$22+Ficha!$AD$128-3,2,Ficha!$L$22+Ficha!$AD$128-2,2,Ficha!$L$22+Ficha!$AD$128-2-1,Ficha!$L$22+Ficha!$AD$128+(F116/4)-2)))</f>
        <v/>
      </c>
      <c r="AM116" s="581"/>
      <c r="AN116" s="582"/>
      <c r="AP116" s="577"/>
      <c r="AQ116" s="583"/>
      <c r="AY116" s="552"/>
      <c r="AZ116" s="583"/>
      <c r="BH116" s="552"/>
      <c r="BI116" s="583"/>
      <c r="BN116" s="552"/>
      <c r="BO116" s="583"/>
      <c r="BU116" s="552"/>
      <c r="BV116" s="583"/>
      <c r="CA116" s="552"/>
      <c r="CB116" s="583"/>
      <c r="CL116" s="563"/>
      <c r="CM116" s="1"/>
      <c r="CN116" s="1"/>
      <c r="CO116" s="1"/>
      <c r="CP116" s="1"/>
    </row>
    <row r="117" ht="8.25" customHeight="1">
      <c r="A117" s="1"/>
      <c r="B117" s="1"/>
      <c r="C117" s="1"/>
      <c r="D117" s="1"/>
      <c r="E117" s="562"/>
      <c r="F117" s="14"/>
      <c r="G117" s="14"/>
      <c r="H117" s="577"/>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577"/>
      <c r="AK117" s="14"/>
      <c r="AL117" s="14"/>
      <c r="AM117" s="581"/>
      <c r="AN117" s="14"/>
      <c r="AO117" s="14"/>
      <c r="AP117" s="577"/>
      <c r="AQ117" s="14"/>
      <c r="AR117" s="14"/>
      <c r="AS117" s="14"/>
      <c r="AT117" s="14"/>
      <c r="AU117" s="14"/>
      <c r="AV117" s="14"/>
      <c r="AW117" s="14"/>
      <c r="AX117" s="14"/>
      <c r="AY117" s="552"/>
      <c r="AZ117" s="14"/>
      <c r="BA117" s="14"/>
      <c r="BB117" s="14"/>
      <c r="BC117" s="14"/>
      <c r="BD117" s="14"/>
      <c r="BE117" s="14"/>
      <c r="BF117" s="14"/>
      <c r="BG117" s="14"/>
      <c r="BH117" s="552"/>
      <c r="BI117" s="14"/>
      <c r="BJ117" s="14"/>
      <c r="BK117" s="14"/>
      <c r="BL117" s="14"/>
      <c r="BM117" s="14"/>
      <c r="BN117" s="552"/>
      <c r="BO117" s="14"/>
      <c r="BP117" s="14"/>
      <c r="BQ117" s="14"/>
      <c r="BR117" s="14"/>
      <c r="BS117" s="14"/>
      <c r="BT117" s="14"/>
      <c r="BU117" s="552"/>
      <c r="BV117" s="14"/>
      <c r="BW117" s="14"/>
      <c r="BX117" s="14"/>
      <c r="BY117" s="14"/>
      <c r="BZ117" s="14"/>
      <c r="CA117" s="552"/>
      <c r="CB117" s="14"/>
      <c r="CC117" s="14"/>
      <c r="CD117" s="14"/>
      <c r="CE117" s="14"/>
      <c r="CF117" s="14"/>
      <c r="CG117" s="14"/>
      <c r="CH117" s="14"/>
      <c r="CI117" s="14"/>
      <c r="CJ117" s="14"/>
      <c r="CK117" s="14"/>
      <c r="CL117" s="563"/>
      <c r="CM117" s="1"/>
      <c r="CN117" s="1"/>
      <c r="CO117" s="1"/>
      <c r="CP117" s="1"/>
    </row>
    <row r="118" ht="8.25" customHeight="1">
      <c r="A118" s="1"/>
      <c r="B118" s="1"/>
      <c r="C118" s="1"/>
      <c r="D118" s="1"/>
      <c r="E118" s="562"/>
      <c r="F118" s="576"/>
      <c r="H118" s="577"/>
      <c r="I118" s="578"/>
      <c r="AH118" s="579" t="s">
        <v>35</v>
      </c>
      <c r="AJ118" s="577"/>
      <c r="AK118" s="580" t="str">
        <f>IF(AH118="D", switch(F118,"","",1,Ficha!$L$22+Ficha!$AD$128-2,2,Ficha!$L$22+Ficha!$AD$128-1,Ficha!$L$22+Ficha!$AD$128+(F118/2)-2),IF(AH118="MD",switch(F118,"","",1,Ficha!$L$22+Ficha!$AD$128-3,2,Ficha!$L$22+Ficha!$AD$128-2,2,Ficha!$L$22+Ficha!$AD$128-2-1,Ficha!$L$22+Ficha!$AD$128+(F118/4)-2)))</f>
        <v/>
      </c>
      <c r="AM118" s="581"/>
      <c r="AN118" s="582"/>
      <c r="AP118" s="577"/>
      <c r="AQ118" s="583"/>
      <c r="AY118" s="552"/>
      <c r="AZ118" s="583"/>
      <c r="BH118" s="552"/>
      <c r="BI118" s="583"/>
      <c r="BN118" s="552"/>
      <c r="BO118" s="583"/>
      <c r="BU118" s="552"/>
      <c r="BV118" s="583"/>
      <c r="CA118" s="552"/>
      <c r="CB118" s="583"/>
      <c r="CL118" s="563"/>
      <c r="CM118" s="1"/>
      <c r="CN118" s="1"/>
      <c r="CO118" s="1"/>
      <c r="CP118" s="1"/>
    </row>
    <row r="119" ht="8.25" customHeight="1">
      <c r="A119" s="1"/>
      <c r="B119" s="1"/>
      <c r="C119" s="1"/>
      <c r="D119" s="1"/>
      <c r="E119" s="562"/>
      <c r="F119" s="14"/>
      <c r="G119" s="14"/>
      <c r="H119" s="577"/>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577"/>
      <c r="AK119" s="14"/>
      <c r="AL119" s="14"/>
      <c r="AM119" s="581"/>
      <c r="AN119" s="14"/>
      <c r="AO119" s="14"/>
      <c r="AP119" s="577"/>
      <c r="AQ119" s="14"/>
      <c r="AR119" s="14"/>
      <c r="AS119" s="14"/>
      <c r="AT119" s="14"/>
      <c r="AU119" s="14"/>
      <c r="AV119" s="14"/>
      <c r="AW119" s="14"/>
      <c r="AX119" s="14"/>
      <c r="AY119" s="552"/>
      <c r="AZ119" s="14"/>
      <c r="BA119" s="14"/>
      <c r="BB119" s="14"/>
      <c r="BC119" s="14"/>
      <c r="BD119" s="14"/>
      <c r="BE119" s="14"/>
      <c r="BF119" s="14"/>
      <c r="BG119" s="14"/>
      <c r="BH119" s="552"/>
      <c r="BI119" s="14"/>
      <c r="BJ119" s="14"/>
      <c r="BK119" s="14"/>
      <c r="BL119" s="14"/>
      <c r="BM119" s="14"/>
      <c r="BN119" s="552"/>
      <c r="BO119" s="14"/>
      <c r="BP119" s="14"/>
      <c r="BQ119" s="14"/>
      <c r="BR119" s="14"/>
      <c r="BS119" s="14"/>
      <c r="BT119" s="14"/>
      <c r="BU119" s="552"/>
      <c r="BV119" s="14"/>
      <c r="BW119" s="14"/>
      <c r="BX119" s="14"/>
      <c r="BY119" s="14"/>
      <c r="BZ119" s="14"/>
      <c r="CA119" s="552"/>
      <c r="CB119" s="14"/>
      <c r="CC119" s="14"/>
      <c r="CD119" s="14"/>
      <c r="CE119" s="14"/>
      <c r="CF119" s="14"/>
      <c r="CG119" s="14"/>
      <c r="CH119" s="14"/>
      <c r="CI119" s="14"/>
      <c r="CJ119" s="14"/>
      <c r="CK119" s="14"/>
      <c r="CL119" s="563"/>
      <c r="CM119" s="1"/>
      <c r="CN119" s="1"/>
      <c r="CO119" s="1"/>
      <c r="CP119" s="1"/>
    </row>
    <row r="120" ht="8.25" customHeight="1">
      <c r="A120" s="1"/>
      <c r="B120" s="1"/>
      <c r="C120" s="1"/>
      <c r="D120" s="1"/>
      <c r="E120" s="562"/>
      <c r="F120" s="576"/>
      <c r="H120" s="577"/>
      <c r="I120" s="578"/>
      <c r="AH120" s="579" t="s">
        <v>35</v>
      </c>
      <c r="AJ120" s="577"/>
      <c r="AK120" s="580" t="str">
        <f>IF(AH120="D", switch(F120,"","",1,Ficha!$L$22+Ficha!$AD$128-2,2,Ficha!$L$22+Ficha!$AD$128-1,Ficha!$L$22+Ficha!$AD$128+(F120/2)-2),IF(AH120="MD",switch(F120,"","",1,Ficha!$L$22+Ficha!$AD$128-3,2,Ficha!$L$22+Ficha!$AD$128-2,2,Ficha!$L$22+Ficha!$AD$128-2-1,Ficha!$L$22+Ficha!$AD$128+(F120/4)-2)))</f>
        <v/>
      </c>
      <c r="AM120" s="581"/>
      <c r="AN120" s="582"/>
      <c r="AP120" s="577"/>
      <c r="AQ120" s="583"/>
      <c r="AY120" s="552"/>
      <c r="AZ120" s="583"/>
      <c r="BH120" s="552"/>
      <c r="BI120" s="583"/>
      <c r="BN120" s="552"/>
      <c r="BO120" s="583"/>
      <c r="BU120" s="552"/>
      <c r="BV120" s="583"/>
      <c r="CA120" s="552"/>
      <c r="CB120" s="583"/>
      <c r="CL120" s="563"/>
      <c r="CM120" s="1"/>
      <c r="CN120" s="1"/>
      <c r="CO120" s="1"/>
      <c r="CP120" s="1"/>
    </row>
    <row r="121" ht="8.25" customHeight="1">
      <c r="A121" s="1"/>
      <c r="B121" s="1"/>
      <c r="C121" s="1"/>
      <c r="D121" s="1"/>
      <c r="E121" s="562"/>
      <c r="F121" s="14"/>
      <c r="G121" s="14"/>
      <c r="H121" s="577"/>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577"/>
      <c r="AK121" s="14"/>
      <c r="AL121" s="14"/>
      <c r="AM121" s="581"/>
      <c r="AN121" s="14"/>
      <c r="AO121" s="14"/>
      <c r="AP121" s="577"/>
      <c r="AQ121" s="14"/>
      <c r="AR121" s="14"/>
      <c r="AS121" s="14"/>
      <c r="AT121" s="14"/>
      <c r="AU121" s="14"/>
      <c r="AV121" s="14"/>
      <c r="AW121" s="14"/>
      <c r="AX121" s="14"/>
      <c r="AY121" s="552"/>
      <c r="AZ121" s="14"/>
      <c r="BA121" s="14"/>
      <c r="BB121" s="14"/>
      <c r="BC121" s="14"/>
      <c r="BD121" s="14"/>
      <c r="BE121" s="14"/>
      <c r="BF121" s="14"/>
      <c r="BG121" s="14"/>
      <c r="BH121" s="552"/>
      <c r="BI121" s="14"/>
      <c r="BJ121" s="14"/>
      <c r="BK121" s="14"/>
      <c r="BL121" s="14"/>
      <c r="BM121" s="14"/>
      <c r="BN121" s="552"/>
      <c r="BO121" s="14"/>
      <c r="BP121" s="14"/>
      <c r="BQ121" s="14"/>
      <c r="BR121" s="14"/>
      <c r="BS121" s="14"/>
      <c r="BT121" s="14"/>
      <c r="BU121" s="552"/>
      <c r="BV121" s="14"/>
      <c r="BW121" s="14"/>
      <c r="BX121" s="14"/>
      <c r="BY121" s="14"/>
      <c r="BZ121" s="14"/>
      <c r="CA121" s="552"/>
      <c r="CB121" s="14"/>
      <c r="CC121" s="14"/>
      <c r="CD121" s="14"/>
      <c r="CE121" s="14"/>
      <c r="CF121" s="14"/>
      <c r="CG121" s="14"/>
      <c r="CH121" s="14"/>
      <c r="CI121" s="14"/>
      <c r="CJ121" s="14"/>
      <c r="CK121" s="14"/>
      <c r="CL121" s="563"/>
      <c r="CM121" s="1"/>
      <c r="CN121" s="1"/>
      <c r="CO121" s="1"/>
      <c r="CP121" s="1"/>
    </row>
    <row r="122" ht="8.25" customHeight="1">
      <c r="A122" s="1"/>
      <c r="B122" s="1"/>
      <c r="C122" s="1"/>
      <c r="D122" s="1"/>
      <c r="E122" s="562"/>
      <c r="F122" s="576"/>
      <c r="H122" s="577"/>
      <c r="I122" s="578"/>
      <c r="AH122" s="579" t="s">
        <v>35</v>
      </c>
      <c r="AJ122" s="577"/>
      <c r="AK122" s="580" t="str">
        <f>IF(AH122="D", switch(F122,"","",1,Ficha!$L$22+Ficha!$AD$128-2,2,Ficha!$L$22+Ficha!$AD$128-1,Ficha!$L$22+Ficha!$AD$128+(F122/2)-2),IF(AH122="MD",switch(F122,"","",1,Ficha!$L$22+Ficha!$AD$128-3,2,Ficha!$L$22+Ficha!$AD$128-2,2,Ficha!$L$22+Ficha!$AD$128-2-1,Ficha!$L$22+Ficha!$AD$128+(F122/4)-2)))</f>
        <v/>
      </c>
      <c r="AM122" s="581"/>
      <c r="AN122" s="582"/>
      <c r="AP122" s="577"/>
      <c r="AQ122" s="583"/>
      <c r="AY122" s="552"/>
      <c r="AZ122" s="583"/>
      <c r="BH122" s="552"/>
      <c r="BI122" s="583"/>
      <c r="BN122" s="552"/>
      <c r="BO122" s="583"/>
      <c r="BU122" s="552"/>
      <c r="BV122" s="583"/>
      <c r="CA122" s="552"/>
      <c r="CB122" s="583"/>
      <c r="CL122" s="563"/>
      <c r="CM122" s="1"/>
      <c r="CN122" s="1"/>
      <c r="CO122" s="1"/>
      <c r="CP122" s="1"/>
    </row>
    <row r="123" ht="8.25" customHeight="1">
      <c r="A123" s="1"/>
      <c r="B123" s="1"/>
      <c r="C123" s="1"/>
      <c r="D123" s="1"/>
      <c r="E123" s="562"/>
      <c r="F123" s="14"/>
      <c r="G123" s="14"/>
      <c r="H123" s="577"/>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577"/>
      <c r="AK123" s="14"/>
      <c r="AL123" s="14"/>
      <c r="AM123" s="581"/>
      <c r="AN123" s="14"/>
      <c r="AO123" s="14"/>
      <c r="AP123" s="577"/>
      <c r="AQ123" s="14"/>
      <c r="AR123" s="14"/>
      <c r="AS123" s="14"/>
      <c r="AT123" s="14"/>
      <c r="AU123" s="14"/>
      <c r="AV123" s="14"/>
      <c r="AW123" s="14"/>
      <c r="AX123" s="14"/>
      <c r="AY123" s="552"/>
      <c r="AZ123" s="14"/>
      <c r="BA123" s="14"/>
      <c r="BB123" s="14"/>
      <c r="BC123" s="14"/>
      <c r="BD123" s="14"/>
      <c r="BE123" s="14"/>
      <c r="BF123" s="14"/>
      <c r="BG123" s="14"/>
      <c r="BH123" s="552"/>
      <c r="BI123" s="14"/>
      <c r="BJ123" s="14"/>
      <c r="BK123" s="14"/>
      <c r="BL123" s="14"/>
      <c r="BM123" s="14"/>
      <c r="BN123" s="552"/>
      <c r="BO123" s="14"/>
      <c r="BP123" s="14"/>
      <c r="BQ123" s="14"/>
      <c r="BR123" s="14"/>
      <c r="BS123" s="14"/>
      <c r="BT123" s="14"/>
      <c r="BU123" s="552"/>
      <c r="BV123" s="14"/>
      <c r="BW123" s="14"/>
      <c r="BX123" s="14"/>
      <c r="BY123" s="14"/>
      <c r="BZ123" s="14"/>
      <c r="CA123" s="552"/>
      <c r="CB123" s="14"/>
      <c r="CC123" s="14"/>
      <c r="CD123" s="14"/>
      <c r="CE123" s="14"/>
      <c r="CF123" s="14"/>
      <c r="CG123" s="14"/>
      <c r="CH123" s="14"/>
      <c r="CI123" s="14"/>
      <c r="CJ123" s="14"/>
      <c r="CK123" s="14"/>
      <c r="CL123" s="563"/>
      <c r="CM123" s="1"/>
      <c r="CN123" s="1"/>
      <c r="CO123" s="1"/>
      <c r="CP123" s="1"/>
    </row>
    <row r="124" ht="8.25" customHeight="1">
      <c r="A124" s="1"/>
      <c r="B124" s="1"/>
      <c r="C124" s="1"/>
      <c r="D124" s="1"/>
      <c r="E124" s="562"/>
      <c r="F124" s="576"/>
      <c r="H124" s="577"/>
      <c r="I124" s="578"/>
      <c r="AH124" s="579" t="s">
        <v>35</v>
      </c>
      <c r="AJ124" s="577"/>
      <c r="AK124" s="580" t="str">
        <f>IF(AH124="D", switch(F124,"","",1,Ficha!$L$22+Ficha!$AD$128-2,2,Ficha!$L$22+Ficha!$AD$128-1,Ficha!$L$22+Ficha!$AD$128+(F124/2)-2),IF(AH124="MD",switch(F124,"","",1,Ficha!$L$22+Ficha!$AD$128-3,2,Ficha!$L$22+Ficha!$AD$128-2,2,Ficha!$L$22+Ficha!$AD$128-2-1,Ficha!$L$22+Ficha!$AD$128+(F124/4)-2)))</f>
        <v/>
      </c>
      <c r="AM124" s="581"/>
      <c r="AN124" s="582"/>
      <c r="AP124" s="577"/>
      <c r="AQ124" s="583"/>
      <c r="AY124" s="552"/>
      <c r="AZ124" s="583"/>
      <c r="BH124" s="552"/>
      <c r="BI124" s="583"/>
      <c r="BN124" s="552"/>
      <c r="BO124" s="583"/>
      <c r="BU124" s="552"/>
      <c r="BV124" s="583"/>
      <c r="CA124" s="552"/>
      <c r="CB124" s="583"/>
      <c r="CL124" s="563"/>
      <c r="CM124" s="1"/>
      <c r="CN124" s="1"/>
      <c r="CO124" s="1"/>
      <c r="CP124" s="1"/>
    </row>
    <row r="125" ht="8.25" customHeight="1">
      <c r="A125" s="1"/>
      <c r="B125" s="1"/>
      <c r="C125" s="1"/>
      <c r="D125" s="1"/>
      <c r="E125" s="562"/>
      <c r="F125" s="14"/>
      <c r="G125" s="14"/>
      <c r="H125" s="577"/>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577"/>
      <c r="AK125" s="14"/>
      <c r="AL125" s="14"/>
      <c r="AM125" s="581"/>
      <c r="AN125" s="14"/>
      <c r="AO125" s="14"/>
      <c r="AP125" s="577"/>
      <c r="AQ125" s="14"/>
      <c r="AR125" s="14"/>
      <c r="AS125" s="14"/>
      <c r="AT125" s="14"/>
      <c r="AU125" s="14"/>
      <c r="AV125" s="14"/>
      <c r="AW125" s="14"/>
      <c r="AX125" s="14"/>
      <c r="AY125" s="552"/>
      <c r="AZ125" s="14"/>
      <c r="BA125" s="14"/>
      <c r="BB125" s="14"/>
      <c r="BC125" s="14"/>
      <c r="BD125" s="14"/>
      <c r="BE125" s="14"/>
      <c r="BF125" s="14"/>
      <c r="BG125" s="14"/>
      <c r="BH125" s="552"/>
      <c r="BI125" s="14"/>
      <c r="BJ125" s="14"/>
      <c r="BK125" s="14"/>
      <c r="BL125" s="14"/>
      <c r="BM125" s="14"/>
      <c r="BN125" s="552"/>
      <c r="BO125" s="14"/>
      <c r="BP125" s="14"/>
      <c r="BQ125" s="14"/>
      <c r="BR125" s="14"/>
      <c r="BS125" s="14"/>
      <c r="BT125" s="14"/>
      <c r="BU125" s="552"/>
      <c r="BV125" s="14"/>
      <c r="BW125" s="14"/>
      <c r="BX125" s="14"/>
      <c r="BY125" s="14"/>
      <c r="BZ125" s="14"/>
      <c r="CA125" s="552"/>
      <c r="CB125" s="14"/>
      <c r="CC125" s="14"/>
      <c r="CD125" s="14"/>
      <c r="CE125" s="14"/>
      <c r="CF125" s="14"/>
      <c r="CG125" s="14"/>
      <c r="CH125" s="14"/>
      <c r="CI125" s="14"/>
      <c r="CJ125" s="14"/>
      <c r="CK125" s="14"/>
      <c r="CL125" s="563"/>
      <c r="CM125" s="1"/>
      <c r="CN125" s="1"/>
      <c r="CO125" s="1"/>
      <c r="CP125" s="1"/>
    </row>
    <row r="126" ht="8.25" customHeight="1">
      <c r="A126" s="1"/>
      <c r="B126" s="1"/>
      <c r="C126" s="1"/>
      <c r="D126" s="1"/>
      <c r="E126" s="562"/>
      <c r="F126" s="576"/>
      <c r="H126" s="577"/>
      <c r="I126" s="578"/>
      <c r="AH126" s="579" t="s">
        <v>35</v>
      </c>
      <c r="AJ126" s="577"/>
      <c r="AK126" s="580" t="str">
        <f>IF(AH126="D", switch(F126,"","",1,Ficha!$L$22+Ficha!$AD$128-2,2,Ficha!$L$22+Ficha!$AD$128-1,Ficha!$L$22+Ficha!$AD$128+(F126/2)-2),IF(AH126="MD",switch(F126,"","",1,Ficha!$L$22+Ficha!$AD$128-3,2,Ficha!$L$22+Ficha!$AD$128-2,2,Ficha!$L$22+Ficha!$AD$128-2-1,Ficha!$L$22+Ficha!$AD$128+(F126/4)-2)))</f>
        <v/>
      </c>
      <c r="AM126" s="581"/>
      <c r="AN126" s="582"/>
      <c r="AP126" s="577"/>
      <c r="AQ126" s="583"/>
      <c r="AY126" s="552"/>
      <c r="AZ126" s="583"/>
      <c r="BH126" s="552"/>
      <c r="BI126" s="583"/>
      <c r="BN126" s="552"/>
      <c r="BO126" s="583"/>
      <c r="BU126" s="552"/>
      <c r="BV126" s="583"/>
      <c r="CA126" s="552"/>
      <c r="CB126" s="583"/>
      <c r="CL126" s="563"/>
      <c r="CM126" s="1"/>
      <c r="CN126" s="1"/>
      <c r="CO126" s="1"/>
      <c r="CP126" s="1"/>
    </row>
    <row r="127" ht="8.25" customHeight="1">
      <c r="A127" s="1"/>
      <c r="B127" s="1"/>
      <c r="C127" s="1"/>
      <c r="D127" s="1"/>
      <c r="E127" s="562"/>
      <c r="F127" s="14"/>
      <c r="G127" s="14"/>
      <c r="H127" s="577"/>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577"/>
      <c r="AK127" s="14"/>
      <c r="AL127" s="14"/>
      <c r="AM127" s="581"/>
      <c r="AN127" s="14"/>
      <c r="AO127" s="14"/>
      <c r="AP127" s="577"/>
      <c r="AQ127" s="14"/>
      <c r="AR127" s="14"/>
      <c r="AS127" s="14"/>
      <c r="AT127" s="14"/>
      <c r="AU127" s="14"/>
      <c r="AV127" s="14"/>
      <c r="AW127" s="14"/>
      <c r="AX127" s="14"/>
      <c r="AY127" s="552"/>
      <c r="AZ127" s="14"/>
      <c r="BA127" s="14"/>
      <c r="BB127" s="14"/>
      <c r="BC127" s="14"/>
      <c r="BD127" s="14"/>
      <c r="BE127" s="14"/>
      <c r="BF127" s="14"/>
      <c r="BG127" s="14"/>
      <c r="BH127" s="552"/>
      <c r="BI127" s="14"/>
      <c r="BJ127" s="14"/>
      <c r="BK127" s="14"/>
      <c r="BL127" s="14"/>
      <c r="BM127" s="14"/>
      <c r="BN127" s="552"/>
      <c r="BO127" s="14"/>
      <c r="BP127" s="14"/>
      <c r="BQ127" s="14"/>
      <c r="BR127" s="14"/>
      <c r="BS127" s="14"/>
      <c r="BT127" s="14"/>
      <c r="BU127" s="552"/>
      <c r="BV127" s="14"/>
      <c r="BW127" s="14"/>
      <c r="BX127" s="14"/>
      <c r="BY127" s="14"/>
      <c r="BZ127" s="14"/>
      <c r="CA127" s="552"/>
      <c r="CB127" s="14"/>
      <c r="CC127" s="14"/>
      <c r="CD127" s="14"/>
      <c r="CE127" s="14"/>
      <c r="CF127" s="14"/>
      <c r="CG127" s="14"/>
      <c r="CH127" s="14"/>
      <c r="CI127" s="14"/>
      <c r="CJ127" s="14"/>
      <c r="CK127" s="14"/>
      <c r="CL127" s="563"/>
      <c r="CM127" s="1"/>
      <c r="CN127" s="1"/>
      <c r="CO127" s="1"/>
      <c r="CP127" s="1"/>
    </row>
    <row r="128" ht="8.25" customHeight="1">
      <c r="A128" s="1"/>
      <c r="B128" s="1"/>
      <c r="C128" s="1"/>
      <c r="D128" s="1"/>
      <c r="E128" s="562"/>
      <c r="F128" s="576"/>
      <c r="H128" s="577"/>
      <c r="I128" s="578"/>
      <c r="AH128" s="579" t="s">
        <v>35</v>
      </c>
      <c r="AJ128" s="577"/>
      <c r="AK128" s="580" t="str">
        <f>IF(AH128="D", switch(F128,"","",1,Ficha!$L$22+Ficha!$AD$128-2,2,Ficha!$L$22+Ficha!$AD$128-1,Ficha!$L$22+Ficha!$AD$128+(F128/2)-2),IF(AH128="MD",switch(F128,"","",1,Ficha!$L$22+Ficha!$AD$128-3,2,Ficha!$L$22+Ficha!$AD$128-2,2,Ficha!$L$22+Ficha!$AD$128-2-1,Ficha!$L$22+Ficha!$AD$128+(F128/4)-2)))</f>
        <v/>
      </c>
      <c r="AM128" s="581"/>
      <c r="AN128" s="582"/>
      <c r="AP128" s="577"/>
      <c r="AQ128" s="583"/>
      <c r="AY128" s="552"/>
      <c r="AZ128" s="583"/>
      <c r="BH128" s="552"/>
      <c r="BI128" s="583"/>
      <c r="BN128" s="552"/>
      <c r="BO128" s="583"/>
      <c r="BU128" s="552"/>
      <c r="BV128" s="583"/>
      <c r="CA128" s="552"/>
      <c r="CB128" s="583"/>
      <c r="CL128" s="563"/>
      <c r="CM128" s="1"/>
      <c r="CN128" s="1"/>
      <c r="CO128" s="1"/>
      <c r="CP128" s="1"/>
    </row>
    <row r="129" ht="8.25" customHeight="1">
      <c r="A129" s="1"/>
      <c r="B129" s="1"/>
      <c r="C129" s="1"/>
      <c r="D129" s="1"/>
      <c r="E129" s="562"/>
      <c r="F129" s="14"/>
      <c r="G129" s="14"/>
      <c r="H129" s="577"/>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577"/>
      <c r="AK129" s="14"/>
      <c r="AL129" s="14"/>
      <c r="AM129" s="581"/>
      <c r="AN129" s="14"/>
      <c r="AO129" s="14"/>
      <c r="AP129" s="577"/>
      <c r="AQ129" s="14"/>
      <c r="AR129" s="14"/>
      <c r="AS129" s="14"/>
      <c r="AT129" s="14"/>
      <c r="AU129" s="14"/>
      <c r="AV129" s="14"/>
      <c r="AW129" s="14"/>
      <c r="AX129" s="14"/>
      <c r="AY129" s="552"/>
      <c r="AZ129" s="14"/>
      <c r="BA129" s="14"/>
      <c r="BB129" s="14"/>
      <c r="BC129" s="14"/>
      <c r="BD129" s="14"/>
      <c r="BE129" s="14"/>
      <c r="BF129" s="14"/>
      <c r="BG129" s="14"/>
      <c r="BH129" s="552"/>
      <c r="BI129" s="14"/>
      <c r="BJ129" s="14"/>
      <c r="BK129" s="14"/>
      <c r="BL129" s="14"/>
      <c r="BM129" s="14"/>
      <c r="BN129" s="552"/>
      <c r="BO129" s="14"/>
      <c r="BP129" s="14"/>
      <c r="BQ129" s="14"/>
      <c r="BR129" s="14"/>
      <c r="BS129" s="14"/>
      <c r="BT129" s="14"/>
      <c r="BU129" s="552"/>
      <c r="BV129" s="14"/>
      <c r="BW129" s="14"/>
      <c r="BX129" s="14"/>
      <c r="BY129" s="14"/>
      <c r="BZ129" s="14"/>
      <c r="CA129" s="552"/>
      <c r="CB129" s="14"/>
      <c r="CC129" s="14"/>
      <c r="CD129" s="14"/>
      <c r="CE129" s="14"/>
      <c r="CF129" s="14"/>
      <c r="CG129" s="14"/>
      <c r="CH129" s="14"/>
      <c r="CI129" s="14"/>
      <c r="CJ129" s="14"/>
      <c r="CK129" s="14"/>
      <c r="CL129" s="563"/>
      <c r="CM129" s="1"/>
      <c r="CN129" s="1"/>
      <c r="CO129" s="1"/>
      <c r="CP129" s="1"/>
    </row>
    <row r="130" ht="8.25" customHeight="1">
      <c r="A130" s="1"/>
      <c r="B130" s="1"/>
      <c r="C130" s="1"/>
      <c r="D130" s="1"/>
      <c r="E130" s="562"/>
      <c r="F130" s="576"/>
      <c r="H130" s="577"/>
      <c r="I130" s="578"/>
      <c r="AH130" s="579" t="s">
        <v>35</v>
      </c>
      <c r="AJ130" s="577"/>
      <c r="AK130" s="580" t="str">
        <f>IF(AH130="D", switch(F130,"","",1,Ficha!$L$22+Ficha!$AD$128-2,2,Ficha!$L$22+Ficha!$AD$128-1,Ficha!$L$22+Ficha!$AD$128+(F130/2)-2),IF(AH130="MD",switch(F130,"","",1,Ficha!$L$22+Ficha!$AD$128-3,2,Ficha!$L$22+Ficha!$AD$128-2,2,Ficha!$L$22+Ficha!$AD$128-2-1,Ficha!$L$22+Ficha!$AD$128+(F130/4)-2)))</f>
        <v/>
      </c>
      <c r="AM130" s="581"/>
      <c r="AN130" s="582"/>
      <c r="AP130" s="577"/>
      <c r="AQ130" s="583"/>
      <c r="AY130" s="552"/>
      <c r="AZ130" s="583"/>
      <c r="BH130" s="552"/>
      <c r="BI130" s="583"/>
      <c r="BN130" s="552"/>
      <c r="BO130" s="583"/>
      <c r="BU130" s="552"/>
      <c r="BV130" s="583"/>
      <c r="CA130" s="552"/>
      <c r="CB130" s="583"/>
      <c r="CL130" s="563"/>
      <c r="CM130" s="1"/>
      <c r="CN130" s="1"/>
      <c r="CO130" s="1"/>
      <c r="CP130" s="1"/>
    </row>
    <row r="131" ht="8.25" customHeight="1">
      <c r="A131" s="1"/>
      <c r="B131" s="1"/>
      <c r="C131" s="1"/>
      <c r="D131" s="1"/>
      <c r="E131" s="562"/>
      <c r="F131" s="14"/>
      <c r="G131" s="14"/>
      <c r="H131" s="577"/>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577"/>
      <c r="AK131" s="14"/>
      <c r="AL131" s="14"/>
      <c r="AM131" s="581"/>
      <c r="AN131" s="14"/>
      <c r="AO131" s="14"/>
      <c r="AP131" s="577"/>
      <c r="AQ131" s="14"/>
      <c r="AR131" s="14"/>
      <c r="AS131" s="14"/>
      <c r="AT131" s="14"/>
      <c r="AU131" s="14"/>
      <c r="AV131" s="14"/>
      <c r="AW131" s="14"/>
      <c r="AX131" s="14"/>
      <c r="AY131" s="552"/>
      <c r="AZ131" s="14"/>
      <c r="BA131" s="14"/>
      <c r="BB131" s="14"/>
      <c r="BC131" s="14"/>
      <c r="BD131" s="14"/>
      <c r="BE131" s="14"/>
      <c r="BF131" s="14"/>
      <c r="BG131" s="14"/>
      <c r="BH131" s="552"/>
      <c r="BI131" s="14"/>
      <c r="BJ131" s="14"/>
      <c r="BK131" s="14"/>
      <c r="BL131" s="14"/>
      <c r="BM131" s="14"/>
      <c r="BN131" s="552"/>
      <c r="BO131" s="14"/>
      <c r="BP131" s="14"/>
      <c r="BQ131" s="14"/>
      <c r="BR131" s="14"/>
      <c r="BS131" s="14"/>
      <c r="BT131" s="14"/>
      <c r="BU131" s="552"/>
      <c r="BV131" s="14"/>
      <c r="BW131" s="14"/>
      <c r="BX131" s="14"/>
      <c r="BY131" s="14"/>
      <c r="BZ131" s="14"/>
      <c r="CA131" s="552"/>
      <c r="CB131" s="14"/>
      <c r="CC131" s="14"/>
      <c r="CD131" s="14"/>
      <c r="CE131" s="14"/>
      <c r="CF131" s="14"/>
      <c r="CG131" s="14"/>
      <c r="CH131" s="14"/>
      <c r="CI131" s="14"/>
      <c r="CJ131" s="14"/>
      <c r="CK131" s="14"/>
      <c r="CL131" s="563"/>
      <c r="CM131" s="1"/>
      <c r="CN131" s="1"/>
      <c r="CO131" s="1"/>
      <c r="CP131" s="1"/>
    </row>
    <row r="132" ht="8.25" customHeight="1">
      <c r="A132" s="1"/>
      <c r="B132" s="1"/>
      <c r="C132" s="1"/>
      <c r="D132" s="1"/>
      <c r="E132" s="562"/>
      <c r="F132" s="576"/>
      <c r="H132" s="577"/>
      <c r="I132" s="578"/>
      <c r="AH132" s="579" t="s">
        <v>35</v>
      </c>
      <c r="AJ132" s="577"/>
      <c r="AK132" s="580" t="str">
        <f>IF(AH132="D", switch(F132,"","",1,Ficha!$L$22+Ficha!$AD$128-2,2,Ficha!$L$22+Ficha!$AD$128-1,Ficha!$L$22+Ficha!$AD$128+(F132/2)-2),IF(AH132="MD",switch(F132,"","",1,Ficha!$L$22+Ficha!$AD$128-3,2,Ficha!$L$22+Ficha!$AD$128-2,2,Ficha!$L$22+Ficha!$AD$128-2-1,Ficha!$L$22+Ficha!$AD$128+(F132/4)-2)))</f>
        <v/>
      </c>
      <c r="AM132" s="581"/>
      <c r="AN132" s="582"/>
      <c r="AP132" s="577"/>
      <c r="AQ132" s="583"/>
      <c r="AY132" s="552"/>
      <c r="AZ132" s="583"/>
      <c r="BH132" s="552"/>
      <c r="BI132" s="583"/>
      <c r="BN132" s="552"/>
      <c r="BO132" s="583"/>
      <c r="BU132" s="552"/>
      <c r="BV132" s="583"/>
      <c r="CA132" s="552"/>
      <c r="CB132" s="583"/>
      <c r="CL132" s="563"/>
      <c r="CM132" s="1"/>
      <c r="CN132" s="1"/>
      <c r="CO132" s="1"/>
      <c r="CP132" s="1"/>
    </row>
    <row r="133" ht="8.25" customHeight="1">
      <c r="A133" s="1"/>
      <c r="B133" s="1"/>
      <c r="C133" s="1"/>
      <c r="D133" s="1"/>
      <c r="E133" s="562"/>
      <c r="F133" s="14"/>
      <c r="G133" s="14"/>
      <c r="H133" s="577"/>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577"/>
      <c r="AK133" s="14"/>
      <c r="AL133" s="14"/>
      <c r="AM133" s="581"/>
      <c r="AN133" s="14"/>
      <c r="AO133" s="14"/>
      <c r="AP133" s="577"/>
      <c r="AQ133" s="14"/>
      <c r="AR133" s="14"/>
      <c r="AS133" s="14"/>
      <c r="AT133" s="14"/>
      <c r="AU133" s="14"/>
      <c r="AV133" s="14"/>
      <c r="AW133" s="14"/>
      <c r="AX133" s="14"/>
      <c r="AY133" s="552"/>
      <c r="AZ133" s="14"/>
      <c r="BA133" s="14"/>
      <c r="BB133" s="14"/>
      <c r="BC133" s="14"/>
      <c r="BD133" s="14"/>
      <c r="BE133" s="14"/>
      <c r="BF133" s="14"/>
      <c r="BG133" s="14"/>
      <c r="BH133" s="552"/>
      <c r="BI133" s="14"/>
      <c r="BJ133" s="14"/>
      <c r="BK133" s="14"/>
      <c r="BL133" s="14"/>
      <c r="BM133" s="14"/>
      <c r="BN133" s="552"/>
      <c r="BO133" s="14"/>
      <c r="BP133" s="14"/>
      <c r="BQ133" s="14"/>
      <c r="BR133" s="14"/>
      <c r="BS133" s="14"/>
      <c r="BT133" s="14"/>
      <c r="BU133" s="552"/>
      <c r="BV133" s="14"/>
      <c r="BW133" s="14"/>
      <c r="BX133" s="14"/>
      <c r="BY133" s="14"/>
      <c r="BZ133" s="14"/>
      <c r="CA133" s="552"/>
      <c r="CB133" s="14"/>
      <c r="CC133" s="14"/>
      <c r="CD133" s="14"/>
      <c r="CE133" s="14"/>
      <c r="CF133" s="14"/>
      <c r="CG133" s="14"/>
      <c r="CH133" s="14"/>
      <c r="CI133" s="14"/>
      <c r="CJ133" s="14"/>
      <c r="CK133" s="14"/>
      <c r="CL133" s="563"/>
      <c r="CM133" s="1"/>
      <c r="CN133" s="1"/>
      <c r="CO133" s="1"/>
      <c r="CP133" s="1"/>
    </row>
    <row r="134" ht="8.25" customHeight="1">
      <c r="A134" s="1"/>
      <c r="B134" s="1"/>
      <c r="C134" s="1"/>
      <c r="D134" s="1"/>
      <c r="E134" s="584"/>
      <c r="F134" s="585"/>
      <c r="G134" s="585"/>
      <c r="H134" s="585"/>
      <c r="I134" s="585"/>
      <c r="J134" s="585"/>
      <c r="K134" s="585"/>
      <c r="L134" s="585"/>
      <c r="M134" s="585"/>
      <c r="N134" s="585"/>
      <c r="O134" s="585"/>
      <c r="P134" s="585"/>
      <c r="Q134" s="585"/>
      <c r="R134" s="585"/>
      <c r="S134" s="585"/>
      <c r="T134" s="585"/>
      <c r="U134" s="585"/>
      <c r="V134" s="585"/>
      <c r="W134" s="585"/>
      <c r="X134" s="585"/>
      <c r="Y134" s="585"/>
      <c r="Z134" s="585"/>
      <c r="AA134" s="585"/>
      <c r="AB134" s="585"/>
      <c r="AC134" s="585"/>
      <c r="AD134" s="585"/>
      <c r="AE134" s="585"/>
      <c r="AF134" s="585"/>
      <c r="AG134" s="585"/>
      <c r="AH134" s="585"/>
      <c r="AI134" s="585"/>
      <c r="AJ134" s="585"/>
      <c r="AK134" s="153"/>
      <c r="AL134" s="586"/>
      <c r="AM134" s="585"/>
      <c r="AN134" s="585"/>
      <c r="AO134" s="585"/>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7"/>
      <c r="CM134" s="1"/>
      <c r="CN134" s="1"/>
      <c r="CO134" s="1"/>
      <c r="CP134" s="1"/>
    </row>
    <row r="135" ht="8.25" customHeight="1">
      <c r="A135" s="1"/>
      <c r="B135" s="1"/>
      <c r="C135" s="1"/>
      <c r="D135" s="1"/>
      <c r="E135" s="1"/>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588"/>
      <c r="AJ135" s="40"/>
      <c r="AK135" s="589"/>
      <c r="AL135" s="59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217"/>
      <c r="CM135" s="1"/>
      <c r="CN135" s="1"/>
      <c r="CO135" s="1"/>
      <c r="CP135" s="1"/>
    </row>
    <row r="136" ht="8.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CL136" s="205" t="s">
        <v>160</v>
      </c>
      <c r="CM136" s="1"/>
      <c r="CN136" s="1"/>
      <c r="CO136" s="1"/>
      <c r="CP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row>
    <row r="138" ht="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row>
    <row r="139" ht="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row>
    <row r="140" ht="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row>
    <row r="141" ht="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row>
    <row r="142" ht="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row>
    <row r="143" ht="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row>
    <row r="144" ht="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row>
    <row r="145" ht="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row>
    <row r="146" ht="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row>
    <row r="147" ht="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row>
    <row r="148" ht="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row>
    <row r="149" ht="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row>
    <row r="150" ht="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row>
    <row r="151" ht="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row>
    <row r="152" ht="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row>
    <row r="153" ht="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row>
    <row r="154" ht="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row>
    <row r="155" ht="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row>
    <row r="156" ht="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row>
    <row r="157" ht="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row>
    <row r="158" ht="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row>
    <row r="159" ht="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row>
    <row r="160" ht="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row>
    <row r="161" ht="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row>
    <row r="162" ht="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row>
    <row r="163" ht="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row>
    <row r="164" ht="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row>
    <row r="165" ht="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row>
    <row r="166" ht="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row>
    <row r="167" ht="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row>
    <row r="168" ht="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row>
    <row r="169" ht="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row>
    <row r="170" ht="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row>
    <row r="171" ht="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row>
    <row r="172" ht="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row>
    <row r="173" ht="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row>
    <row r="174" ht="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row>
    <row r="175" ht="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row>
    <row r="176" ht="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row>
    <row r="177" ht="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row>
    <row r="178" ht="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row>
    <row r="179" ht="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row>
    <row r="180" ht="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row>
    <row r="181" ht="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row>
    <row r="182" ht="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row>
    <row r="183" ht="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row>
    <row r="184" ht="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row>
    <row r="185" ht="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row>
    <row r="186" ht="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row>
    <row r="187" ht="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row>
    <row r="188" ht="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row>
    <row r="189" ht="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row>
    <row r="190" ht="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row>
    <row r="191" ht="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row>
    <row r="192" ht="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row>
    <row r="193" ht="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row>
    <row r="194" ht="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row>
    <row r="195" ht="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row>
    <row r="196" ht="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row>
    <row r="197" ht="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row>
    <row r="198" ht="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row>
    <row r="199" ht="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row>
    <row r="200" ht="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row>
    <row r="201" ht="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row>
    <row r="202" ht="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row>
    <row r="203" ht="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row>
    <row r="204" ht="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row>
    <row r="205" ht="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row>
    <row r="206" ht="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row>
    <row r="207" ht="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row>
    <row r="208" ht="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row>
    <row r="209" ht="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row>
    <row r="210" ht="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row>
    <row r="211" ht="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row>
    <row r="212" ht="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row>
    <row r="213" ht="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row>
    <row r="214" ht="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row>
    <row r="215" ht="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row>
    <row r="216" ht="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row>
    <row r="217" ht="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row>
    <row r="218" ht="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row>
    <row r="219" ht="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row>
    <row r="220" ht="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row>
    <row r="221" ht="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row>
    <row r="222" ht="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row>
    <row r="223" ht="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row>
    <row r="224" ht="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row>
    <row r="225" ht="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row>
    <row r="226" ht="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row>
    <row r="227" ht="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row>
    <row r="228" ht="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row>
    <row r="229" ht="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row>
    <row r="230" ht="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row>
    <row r="231" ht="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row>
    <row r="232" ht="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row>
    <row r="233" ht="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row>
    <row r="234" ht="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row>
    <row r="235" ht="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row>
    <row r="236" ht="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row>
    <row r="237" ht="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row>
    <row r="238" ht="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row>
    <row r="239" ht="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row>
    <row r="240" ht="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row>
    <row r="241" ht="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row>
    <row r="242" ht="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row>
    <row r="243" ht="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row>
    <row r="244" ht="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row>
    <row r="245" ht="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row>
    <row r="246" ht="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row>
    <row r="247" ht="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row>
    <row r="248" ht="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row>
    <row r="249" ht="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row>
    <row r="250" ht="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row>
    <row r="251" ht="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row>
    <row r="252" ht="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row>
    <row r="253" ht="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row>
    <row r="254" ht="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row>
    <row r="255" ht="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row>
    <row r="256" ht="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row>
    <row r="257" ht="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row>
    <row r="258" ht="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row>
    <row r="259" ht="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row>
    <row r="260" ht="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row>
    <row r="261" ht="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row>
    <row r="262" ht="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row>
    <row r="263" ht="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row>
    <row r="264" ht="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row>
    <row r="265" ht="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row>
    <row r="266" ht="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row>
    <row r="267" ht="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row>
    <row r="268" ht="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row>
    <row r="269" ht="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row>
    <row r="270" ht="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row>
    <row r="271" ht="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row>
    <row r="272" ht="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row>
    <row r="273" ht="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row>
    <row r="274" ht="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row>
    <row r="275" ht="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row>
    <row r="276" ht="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row>
    <row r="277" ht="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row>
    <row r="278" ht="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row>
    <row r="279" ht="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row>
    <row r="280" ht="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row>
    <row r="281" ht="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row>
    <row r="282" ht="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row>
    <row r="283" ht="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row>
    <row r="284" ht="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row>
    <row r="285" ht="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row>
    <row r="286" ht="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row>
    <row r="287" ht="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row>
    <row r="288" ht="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row>
    <row r="289" ht="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row>
    <row r="290" ht="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row>
    <row r="291" ht="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row>
    <row r="292" ht="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row>
    <row r="293" ht="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row>
    <row r="294" ht="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row>
    <row r="295" ht="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row>
    <row r="296" ht="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row>
    <row r="297" ht="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row>
    <row r="298" ht="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row>
    <row r="299" ht="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row>
    <row r="300" ht="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row>
    <row r="301" ht="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row>
    <row r="302" ht="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row>
    <row r="303" ht="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row>
    <row r="304" ht="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row>
    <row r="305" ht="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row>
    <row r="306" ht="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row>
    <row r="307" ht="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row>
    <row r="308" ht="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row>
    <row r="309" ht="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row>
    <row r="310" ht="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row>
    <row r="311" ht="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row>
    <row r="312" ht="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row>
    <row r="313" ht="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row>
    <row r="314" ht="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row>
    <row r="315" ht="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row>
    <row r="316" ht="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row>
    <row r="317" ht="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row>
    <row r="318" ht="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row>
    <row r="319" ht="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row>
    <row r="320" ht="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row>
    <row r="321" ht="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row>
    <row r="322" ht="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row>
    <row r="323" ht="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row>
    <row r="324" ht="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row>
    <row r="325" ht="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row>
    <row r="326" ht="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row>
    <row r="327" ht="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row>
    <row r="328" ht="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row>
    <row r="329" ht="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row>
    <row r="330" ht="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row>
    <row r="331" ht="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row>
    <row r="332" ht="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row>
    <row r="333" ht="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row>
    <row r="334" ht="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row>
    <row r="335" ht="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row>
    <row r="336" ht="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row>
    <row r="337" ht="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row>
    <row r="338" ht="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row>
    <row r="339" ht="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row>
    <row r="340" ht="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row>
    <row r="341" ht="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row>
    <row r="342" ht="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row>
    <row r="343" ht="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row>
    <row r="344" ht="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row>
    <row r="345" ht="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row>
    <row r="346" ht="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row>
    <row r="347" ht="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row>
    <row r="348" ht="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row>
    <row r="349" ht="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row>
    <row r="350" ht="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row>
    <row r="351" ht="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row>
    <row r="352" ht="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row>
    <row r="353" ht="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row>
    <row r="354" ht="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row>
    <row r="355" ht="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row>
    <row r="356" ht="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row>
    <row r="357" ht="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row>
    <row r="358" ht="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row>
    <row r="359" ht="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row>
    <row r="360" ht="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row>
    <row r="361" ht="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row>
    <row r="362" ht="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row>
    <row r="363" ht="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row>
    <row r="364" ht="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row>
    <row r="365" ht="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row>
    <row r="366" ht="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row>
    <row r="367" ht="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row>
    <row r="368" ht="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row>
    <row r="369" ht="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row>
    <row r="370" ht="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row>
    <row r="371" ht="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row>
    <row r="372" ht="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row>
    <row r="373" ht="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row>
    <row r="374" ht="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row>
    <row r="375" ht="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row>
    <row r="376" ht="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row>
    <row r="377" ht="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row>
    <row r="378" ht="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row>
    <row r="379" ht="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row>
    <row r="380" ht="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row>
    <row r="381" ht="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row>
    <row r="382" ht="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row>
    <row r="383" ht="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row>
    <row r="384" ht="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row>
    <row r="385" ht="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row>
    <row r="386" ht="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row>
    <row r="387" ht="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row>
    <row r="388" ht="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row>
    <row r="389" ht="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row>
    <row r="390" ht="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row>
    <row r="391" ht="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row>
    <row r="392" ht="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row>
    <row r="393" ht="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row>
    <row r="394" ht="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row>
    <row r="395" ht="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row>
    <row r="396" ht="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row>
    <row r="397" ht="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row>
    <row r="398" ht="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row>
    <row r="399" ht="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row>
    <row r="400" ht="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row>
    <row r="401" ht="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row>
    <row r="402" ht="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row>
    <row r="403" ht="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row>
    <row r="404" ht="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row>
    <row r="405" ht="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row>
    <row r="406" ht="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row>
    <row r="407" ht="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row>
    <row r="408" ht="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row>
    <row r="409" ht="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row>
    <row r="410" ht="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row>
    <row r="411" ht="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row>
    <row r="412" ht="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row>
    <row r="413" ht="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row>
    <row r="414" ht="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row>
    <row r="415" ht="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row>
    <row r="416" ht="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row>
    <row r="417" ht="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row>
    <row r="418" ht="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row>
    <row r="419" ht="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row>
    <row r="420" ht="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row>
    <row r="421" ht="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row>
    <row r="422" ht="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row>
    <row r="423" ht="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row>
    <row r="424" ht="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row>
    <row r="425" ht="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row>
    <row r="426" ht="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row>
    <row r="427" ht="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row>
    <row r="428" ht="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row>
    <row r="429" ht="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row>
    <row r="430" ht="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row>
    <row r="431" ht="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row>
    <row r="432" ht="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row>
    <row r="433" ht="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row>
    <row r="434" ht="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row>
    <row r="435" ht="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row>
    <row r="436" ht="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row>
    <row r="437" ht="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row>
    <row r="438" ht="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row>
    <row r="439" ht="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row>
    <row r="440" ht="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row>
    <row r="441" ht="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row>
    <row r="442" ht="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row>
    <row r="443" ht="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row>
    <row r="444" ht="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row>
    <row r="445" ht="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row>
    <row r="446" ht="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row>
    <row r="447" ht="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row>
    <row r="448" ht="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row>
    <row r="449" ht="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row>
    <row r="450" ht="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row>
    <row r="451" ht="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row>
    <row r="452" ht="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row>
    <row r="453" ht="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row>
    <row r="454" ht="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row>
    <row r="455" ht="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row>
    <row r="456" ht="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row>
    <row r="457" ht="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row>
    <row r="458" ht="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row>
    <row r="459" ht="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row>
    <row r="460" ht="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row>
    <row r="461" ht="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row>
    <row r="462" ht="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row>
    <row r="463" ht="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row>
    <row r="464" ht="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row>
    <row r="465" ht="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row>
    <row r="466" ht="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row>
    <row r="467" ht="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row>
    <row r="468" ht="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row>
    <row r="469" ht="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row>
    <row r="470" ht="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row>
    <row r="471" ht="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row>
    <row r="472" ht="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row>
    <row r="473" ht="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row>
    <row r="474" ht="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row>
    <row r="475" ht="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row>
    <row r="476" ht="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row>
    <row r="477" ht="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row>
    <row r="478" ht="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row>
    <row r="479" ht="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row>
    <row r="480" ht="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row>
    <row r="481" ht="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row>
    <row r="482" ht="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row>
    <row r="483" ht="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row>
    <row r="484" ht="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row>
    <row r="485" ht="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row>
    <row r="486" ht="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row>
    <row r="487" ht="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row>
    <row r="488" ht="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row>
    <row r="489" ht="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row>
    <row r="490" ht="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row>
    <row r="491" ht="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row>
    <row r="492" ht="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row>
    <row r="493" ht="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row>
    <row r="494" ht="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row>
    <row r="495" ht="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row>
    <row r="496" ht="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row>
    <row r="497" ht="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row>
    <row r="498" ht="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row>
    <row r="499" ht="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row>
    <row r="500" ht="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row>
    <row r="501" ht="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row>
    <row r="502" ht="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row>
    <row r="503" ht="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row>
    <row r="504" ht="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row>
    <row r="505" ht="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row>
    <row r="506" ht="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row>
    <row r="507" ht="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row>
    <row r="508" ht="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row>
    <row r="509" ht="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row>
    <row r="510" ht="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row>
    <row r="511" ht="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row>
    <row r="512" ht="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row>
    <row r="513" ht="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row>
    <row r="514" ht="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row>
    <row r="515" ht="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row>
    <row r="516" ht="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row>
    <row r="517" ht="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row>
    <row r="518" ht="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row>
    <row r="519" ht="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row>
    <row r="520" ht="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row>
    <row r="521" ht="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row>
    <row r="522" ht="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row>
    <row r="523" ht="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row>
    <row r="524" ht="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row>
    <row r="525" ht="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row>
    <row r="526" ht="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row>
    <row r="527" ht="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row>
    <row r="528" ht="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row>
    <row r="529" ht="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row>
    <row r="530" ht="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row>
    <row r="531" ht="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row>
    <row r="532" ht="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row>
    <row r="533" ht="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row>
    <row r="534" ht="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row>
    <row r="535" ht="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row>
    <row r="536" ht="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row>
    <row r="537" ht="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row>
    <row r="538" ht="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row>
    <row r="539" ht="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row>
    <row r="540" ht="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row>
    <row r="541" ht="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row>
    <row r="542" ht="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row>
    <row r="543" ht="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row>
    <row r="544" ht="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row>
    <row r="545" ht="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row>
    <row r="546" ht="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row>
    <row r="547" ht="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row>
    <row r="548" ht="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row>
    <row r="549" ht="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row>
    <row r="550" ht="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row>
    <row r="551" ht="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row>
    <row r="552" ht="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row>
    <row r="553" ht="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row>
    <row r="554" ht="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row>
    <row r="555" ht="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row>
    <row r="556" ht="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row>
    <row r="557" ht="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row>
    <row r="558" ht="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row>
    <row r="559" ht="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row>
    <row r="560" ht="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row>
    <row r="561" ht="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row>
    <row r="562" ht="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row>
    <row r="563" ht="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row>
    <row r="564" ht="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row>
    <row r="565" ht="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row>
    <row r="566" ht="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row>
    <row r="567" ht="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row>
    <row r="568" ht="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row>
    <row r="569" ht="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row>
    <row r="570" ht="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row>
    <row r="571" ht="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row>
    <row r="572" ht="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row>
    <row r="573" ht="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row>
    <row r="574" ht="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row>
    <row r="575" ht="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row>
    <row r="576" ht="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row>
    <row r="577" ht="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row>
    <row r="578" ht="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row>
    <row r="579" ht="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row>
    <row r="580" ht="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row>
    <row r="581" ht="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row>
    <row r="582" ht="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row>
    <row r="583" ht="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row>
    <row r="584" ht="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row>
    <row r="585" ht="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row>
    <row r="586" ht="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row>
    <row r="587" ht="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row>
    <row r="588" ht="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row>
    <row r="589" ht="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row>
    <row r="590" ht="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row>
    <row r="591" ht="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row>
    <row r="592" ht="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row>
    <row r="593" ht="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row>
    <row r="594" ht="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row>
    <row r="595" ht="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row>
    <row r="596" ht="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row>
    <row r="597" ht="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row>
    <row r="598" ht="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row>
    <row r="599" ht="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row>
    <row r="600" ht="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row>
    <row r="601" ht="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row>
    <row r="602" ht="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row>
    <row r="603" ht="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row>
    <row r="604" ht="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row>
    <row r="605" ht="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row>
    <row r="606" ht="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row>
    <row r="607" ht="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row>
    <row r="608" ht="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row>
    <row r="609" ht="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row>
    <row r="610" ht="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row>
    <row r="611" ht="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row>
    <row r="612" ht="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row>
    <row r="613" ht="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row>
    <row r="614" ht="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row>
    <row r="615" ht="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row>
    <row r="616" ht="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row>
    <row r="617" ht="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row>
    <row r="618" ht="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row>
    <row r="619" ht="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row>
    <row r="620" ht="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row>
    <row r="621" ht="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row>
    <row r="622" ht="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row>
    <row r="623" ht="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row>
    <row r="624" ht="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row>
    <row r="625" ht="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row>
    <row r="626" ht="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row>
    <row r="627" ht="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row>
    <row r="628" ht="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row>
    <row r="629" ht="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row>
    <row r="630" ht="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row>
    <row r="631" ht="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row>
    <row r="632" ht="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row>
    <row r="633" ht="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row>
    <row r="634" ht="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row>
    <row r="635" ht="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row>
    <row r="636" ht="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row>
    <row r="637" ht="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row>
    <row r="638" ht="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row>
    <row r="639" ht="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row>
    <row r="640" ht="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row>
    <row r="641" ht="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row>
    <row r="642" ht="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row>
    <row r="643" ht="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row>
    <row r="644" ht="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row>
    <row r="645" ht="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row>
    <row r="646" ht="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row>
    <row r="647" ht="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row>
    <row r="648" ht="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row>
    <row r="649" ht="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row>
    <row r="650" ht="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row>
    <row r="651" ht="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row>
    <row r="652" ht="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row>
    <row r="653" ht="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row>
    <row r="654" ht="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row>
    <row r="655" ht="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row>
    <row r="656" ht="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row>
    <row r="657" ht="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row>
    <row r="658" ht="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row>
    <row r="659" ht="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row>
    <row r="660" ht="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row>
    <row r="661" ht="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row>
    <row r="662" ht="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row>
    <row r="663" ht="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row>
    <row r="664" ht="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row>
    <row r="665" ht="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row>
    <row r="666" ht="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row>
    <row r="667" ht="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row>
    <row r="668" ht="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row>
    <row r="669" ht="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row>
    <row r="670" ht="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row>
    <row r="671" ht="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row>
    <row r="672" ht="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row>
    <row r="673" ht="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row>
    <row r="674" ht="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row>
    <row r="675" ht="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row>
    <row r="676" ht="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row>
    <row r="677" ht="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row>
    <row r="678" ht="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row>
    <row r="679" ht="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row>
    <row r="680" ht="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row>
    <row r="681" ht="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row>
    <row r="682" ht="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row>
    <row r="683" ht="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row>
    <row r="684" ht="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row>
    <row r="685" ht="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row>
    <row r="686" ht="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row>
    <row r="687" ht="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row>
    <row r="688" ht="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row>
    <row r="689" ht="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row>
    <row r="690" ht="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row>
    <row r="691" ht="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row>
    <row r="692" ht="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row>
    <row r="693" ht="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row>
    <row r="694" ht="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row>
    <row r="695" ht="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row>
    <row r="696" ht="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row>
    <row r="697" ht="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row>
    <row r="698" ht="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row>
    <row r="699" ht="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row>
    <row r="700" ht="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row>
    <row r="701" ht="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row>
    <row r="702" ht="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row>
    <row r="703" ht="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row>
    <row r="704" ht="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row>
    <row r="705" ht="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row>
    <row r="706" ht="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row>
    <row r="707" ht="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row>
    <row r="708" ht="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row>
    <row r="709" ht="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row>
    <row r="710" ht="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row>
    <row r="711" ht="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row>
    <row r="712" ht="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row>
    <row r="713" ht="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row>
    <row r="714" ht="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row>
    <row r="715" ht="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row>
    <row r="716" ht="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row>
    <row r="717" ht="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row>
    <row r="718" ht="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row>
    <row r="719" ht="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row>
    <row r="720" ht="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row>
    <row r="721" ht="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row>
    <row r="722" ht="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row>
    <row r="723" ht="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row>
    <row r="724" ht="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row>
    <row r="725" ht="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row>
    <row r="726" ht="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row>
    <row r="727" ht="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row>
    <row r="728" ht="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row>
    <row r="729" ht="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row>
    <row r="730" ht="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row>
    <row r="731" ht="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row>
    <row r="732" ht="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row>
    <row r="733" ht="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row>
    <row r="734" ht="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row>
    <row r="735" ht="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row>
    <row r="736" ht="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row>
    <row r="737" ht="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row>
    <row r="738" ht="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row>
    <row r="739" ht="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row>
    <row r="740" ht="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row>
    <row r="741" ht="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row>
    <row r="742" ht="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row>
    <row r="743" ht="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row>
    <row r="744" ht="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row>
    <row r="745" ht="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row>
    <row r="746" ht="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row>
    <row r="747" ht="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row>
    <row r="748" ht="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row>
    <row r="749" ht="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row>
    <row r="750" ht="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row>
    <row r="751" ht="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row>
    <row r="752" ht="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row>
    <row r="753" ht="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row>
    <row r="754" ht="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row>
    <row r="755" ht="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row>
    <row r="756" ht="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row>
    <row r="757" ht="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row>
    <row r="758" ht="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row>
    <row r="759" ht="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row>
    <row r="760" ht="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row>
    <row r="761" ht="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row>
    <row r="762" ht="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row>
    <row r="763" ht="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row>
    <row r="764" ht="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row>
    <row r="765" ht="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row>
    <row r="766" ht="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row>
    <row r="767" ht="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row>
    <row r="768" ht="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row>
    <row r="769" ht="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row>
    <row r="770" ht="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row>
    <row r="771" ht="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row>
    <row r="772" ht="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row>
    <row r="773" ht="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row>
    <row r="774" ht="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row>
    <row r="775" ht="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row>
    <row r="776" ht="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row>
    <row r="777" ht="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row>
    <row r="778" ht="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row>
    <row r="779" ht="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row>
    <row r="780" ht="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row>
    <row r="781" ht="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row>
    <row r="782" ht="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row>
    <row r="783" ht="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row>
    <row r="784" ht="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row>
    <row r="785" ht="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row>
    <row r="786" ht="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row>
    <row r="787" ht="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row>
    <row r="788" ht="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row>
    <row r="789" ht="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row>
    <row r="790" ht="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row>
    <row r="791" ht="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row>
    <row r="792" ht="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row>
    <row r="793" ht="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row>
    <row r="794" ht="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row>
    <row r="795" ht="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row>
    <row r="796" ht="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row>
    <row r="797" ht="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row>
    <row r="798" ht="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row>
    <row r="799" ht="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row>
    <row r="800" ht="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row>
    <row r="801" ht="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row>
    <row r="802" ht="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row>
    <row r="803" ht="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row>
    <row r="804" ht="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row>
    <row r="805" ht="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row>
    <row r="806" ht="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row>
    <row r="807" ht="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row>
    <row r="808" ht="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row>
    <row r="809" ht="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row>
    <row r="810" ht="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row>
    <row r="811" ht="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row>
    <row r="812" ht="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row>
    <row r="813" ht="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row>
    <row r="814" ht="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row>
    <row r="815" ht="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row>
    <row r="816" ht="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row>
    <row r="817" ht="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row>
    <row r="818" ht="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row>
    <row r="819" ht="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row>
    <row r="820" ht="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row>
    <row r="821" ht="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row>
    <row r="822" ht="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row>
    <row r="823" ht="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row>
    <row r="824" ht="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row>
    <row r="825" ht="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row>
    <row r="826" ht="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row>
    <row r="827" ht="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row>
    <row r="828" ht="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row>
    <row r="829" ht="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row>
    <row r="830" ht="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row>
    <row r="831" ht="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row>
    <row r="832" ht="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row>
    <row r="833" ht="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row>
    <row r="834" ht="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row>
    <row r="835" ht="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row>
    <row r="836" ht="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row>
    <row r="837" ht="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row>
    <row r="838" ht="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row>
    <row r="839" ht="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row>
    <row r="840" ht="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row>
    <row r="841" ht="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row>
    <row r="842" ht="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row>
    <row r="843" ht="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row>
    <row r="844" ht="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row>
    <row r="845" ht="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row>
    <row r="846" ht="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row>
    <row r="847" ht="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row>
    <row r="848" ht="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row>
    <row r="849" ht="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row>
    <row r="850" ht="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row>
    <row r="851" ht="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row>
    <row r="852" ht="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row>
    <row r="853" ht="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row>
    <row r="854" ht="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row>
    <row r="855" ht="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row>
    <row r="856" ht="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row>
    <row r="857" ht="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row>
    <row r="858" ht="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row>
    <row r="859" ht="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row>
    <row r="860" ht="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row>
    <row r="861" ht="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row>
    <row r="862" ht="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row>
    <row r="863" ht="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row>
    <row r="864" ht="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row>
    <row r="865" ht="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row>
    <row r="866" ht="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row>
    <row r="867" ht="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row>
    <row r="868" ht="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row>
    <row r="869" ht="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row>
    <row r="870" ht="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row>
    <row r="871" ht="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row>
    <row r="872" ht="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row>
    <row r="873" ht="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row>
    <row r="874" ht="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row>
    <row r="875" ht="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row>
    <row r="876" ht="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row>
    <row r="877" ht="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row>
    <row r="878" ht="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row>
    <row r="879" ht="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row>
    <row r="880" ht="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row>
    <row r="881" ht="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row>
    <row r="882" ht="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row>
    <row r="883" ht="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row>
    <row r="884" ht="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row>
    <row r="885" ht="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row>
    <row r="886" ht="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row>
    <row r="887" ht="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row>
    <row r="888" ht="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row>
    <row r="889" ht="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row>
    <row r="890" ht="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row>
    <row r="891" ht="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row>
    <row r="892" ht="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row>
    <row r="893" ht="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row>
    <row r="894" ht="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row>
    <row r="895" ht="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row>
    <row r="896" ht="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row>
    <row r="897" ht="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row>
    <row r="898" ht="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row>
    <row r="899" ht="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row>
    <row r="900" ht="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row>
    <row r="901" ht="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row>
    <row r="902" ht="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row>
    <row r="903" ht="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row>
    <row r="904" ht="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row>
    <row r="905" ht="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row>
    <row r="906" ht="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row>
    <row r="907" ht="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row>
    <row r="908" ht="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row>
    <row r="909" ht="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row>
    <row r="910" ht="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row>
    <row r="911" ht="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row>
    <row r="912" ht="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row>
    <row r="913" ht="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row>
    <row r="914" ht="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row>
    <row r="915" ht="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row>
    <row r="916" ht="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row>
    <row r="917" ht="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row>
    <row r="918" ht="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row>
    <row r="919" ht="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row>
    <row r="920" ht="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row>
    <row r="921" ht="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row>
    <row r="922" ht="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row>
    <row r="923" ht="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row>
    <row r="924" ht="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row>
    <row r="925" ht="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row>
    <row r="926" ht="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row>
    <row r="927" ht="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row>
    <row r="928" ht="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row>
    <row r="929" ht="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row>
    <row r="930" ht="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row>
    <row r="931" ht="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row>
    <row r="932" ht="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row>
    <row r="933" ht="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row>
    <row r="934" ht="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row>
    <row r="935" ht="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row>
    <row r="936" ht="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row>
    <row r="937" ht="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row>
    <row r="938" ht="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row>
    <row r="939" ht="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row>
    <row r="940" ht="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row>
    <row r="941" ht="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row>
    <row r="942" ht="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row>
    <row r="943" ht="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row>
    <row r="944" ht="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row>
    <row r="945" ht="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row>
    <row r="946" ht="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row>
    <row r="947" ht="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row>
    <row r="948" ht="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row>
    <row r="949" ht="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row>
    <row r="950" ht="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row>
    <row r="951" ht="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row>
    <row r="952" ht="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row>
    <row r="953" ht="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row>
    <row r="954" ht="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row>
    <row r="955" ht="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row>
    <row r="956" ht="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row>
    <row r="957" ht="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row>
    <row r="958" ht="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row>
    <row r="959" ht="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row>
    <row r="960" ht="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row>
    <row r="961" ht="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row>
    <row r="962" ht="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row>
    <row r="963" ht="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row>
    <row r="964" ht="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row>
    <row r="965" ht="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row>
    <row r="966" ht="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row>
    <row r="967" ht="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row>
    <row r="968" ht="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row>
    <row r="969" ht="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row>
    <row r="970" ht="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row>
    <row r="971" ht="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row>
    <row r="972" ht="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row>
    <row r="973" ht="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row>
    <row r="974" ht="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row>
    <row r="975" ht="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row>
    <row r="976" ht="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row>
    <row r="977" ht="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row>
    <row r="978" ht="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row>
    <row r="979" ht="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row>
    <row r="980" ht="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row>
    <row r="981" ht="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row>
    <row r="982" ht="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row>
    <row r="983" ht="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row>
    <row r="984" ht="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row>
    <row r="985" ht="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row>
    <row r="986" ht="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row>
    <row r="987" ht="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row>
    <row r="988" ht="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row>
    <row r="989" ht="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row>
    <row r="990" ht="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row>
    <row r="991" ht="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row>
    <row r="992" ht="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row>
    <row r="993" ht="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row>
    <row r="994" ht="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row>
    <row r="995" ht="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row>
    <row r="996" ht="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row>
    <row r="997" ht="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row>
  </sheetData>
  <mergeCells count="673">
    <mergeCell ref="F46:G47"/>
    <mergeCell ref="I46:AG47"/>
    <mergeCell ref="AH46:AI47"/>
    <mergeCell ref="F48:G49"/>
    <mergeCell ref="I48:AG49"/>
    <mergeCell ref="AH48:AI49"/>
    <mergeCell ref="F50:G51"/>
    <mergeCell ref="AQ50:AX51"/>
    <mergeCell ref="AQ52:AX53"/>
    <mergeCell ref="AZ52:BK53"/>
    <mergeCell ref="BM52:BX53"/>
    <mergeCell ref="BZ52:CK53"/>
    <mergeCell ref="I50:AG51"/>
    <mergeCell ref="AH50:AI51"/>
    <mergeCell ref="AK50:AL51"/>
    <mergeCell ref="AN50:AO51"/>
    <mergeCell ref="AZ50:BK51"/>
    <mergeCell ref="BM50:BX51"/>
    <mergeCell ref="BZ50:CK51"/>
    <mergeCell ref="AN54:AO55"/>
    <mergeCell ref="AQ54:AX55"/>
    <mergeCell ref="AZ54:BK55"/>
    <mergeCell ref="BM54:BX55"/>
    <mergeCell ref="BZ54:CK55"/>
    <mergeCell ref="AH56:AI57"/>
    <mergeCell ref="AK56:AL57"/>
    <mergeCell ref="AQ56:AX57"/>
    <mergeCell ref="AZ56:BG57"/>
    <mergeCell ref="BI56:BM57"/>
    <mergeCell ref="BO56:BT57"/>
    <mergeCell ref="BV56:BZ57"/>
    <mergeCell ref="CB56:CK57"/>
    <mergeCell ref="F52:G53"/>
    <mergeCell ref="I52:AG53"/>
    <mergeCell ref="AH52:AI53"/>
    <mergeCell ref="AN52:AO53"/>
    <mergeCell ref="F54:G55"/>
    <mergeCell ref="AH54:AI55"/>
    <mergeCell ref="F56:G57"/>
    <mergeCell ref="AN56:AO57"/>
    <mergeCell ref="BO58:BT59"/>
    <mergeCell ref="BV58:BZ59"/>
    <mergeCell ref="CB58:CK59"/>
    <mergeCell ref="AK52:AL53"/>
    <mergeCell ref="AK54:AL55"/>
    <mergeCell ref="AK58:AL59"/>
    <mergeCell ref="AN58:AO59"/>
    <mergeCell ref="AQ58:AX59"/>
    <mergeCell ref="AZ58:BG59"/>
    <mergeCell ref="BI58:BM59"/>
    <mergeCell ref="BV60:BZ61"/>
    <mergeCell ref="CB60:CK61"/>
    <mergeCell ref="AH60:AI61"/>
    <mergeCell ref="AK60:AL61"/>
    <mergeCell ref="AN60:AO61"/>
    <mergeCell ref="AQ60:AX61"/>
    <mergeCell ref="AZ60:BG61"/>
    <mergeCell ref="BI60:BM61"/>
    <mergeCell ref="BO60:BT61"/>
    <mergeCell ref="I12:AG13"/>
    <mergeCell ref="I14:AG15"/>
    <mergeCell ref="AQ14:AX15"/>
    <mergeCell ref="AZ14:BK15"/>
    <mergeCell ref="BM14:BX15"/>
    <mergeCell ref="AZ16:BK17"/>
    <mergeCell ref="AZ18:BK19"/>
    <mergeCell ref="BM16:BX17"/>
    <mergeCell ref="BM18:BX19"/>
    <mergeCell ref="BZ18:CK19"/>
    <mergeCell ref="AZ20:BK21"/>
    <mergeCell ref="BM20:BX21"/>
    <mergeCell ref="AZ22:BK23"/>
    <mergeCell ref="BZ24:CK25"/>
    <mergeCell ref="BM36:BX37"/>
    <mergeCell ref="BM38:BX39"/>
    <mergeCell ref="BM40:BX41"/>
    <mergeCell ref="BM42:BX43"/>
    <mergeCell ref="BM44:BX45"/>
    <mergeCell ref="BM46:BX47"/>
    <mergeCell ref="BM48:BX49"/>
    <mergeCell ref="BM22:BX23"/>
    <mergeCell ref="BM24:BX25"/>
    <mergeCell ref="BM26:BX27"/>
    <mergeCell ref="BM28:BX29"/>
    <mergeCell ref="BM30:BX31"/>
    <mergeCell ref="BM32:BX33"/>
    <mergeCell ref="BM34:BX35"/>
    <mergeCell ref="BZ36:CK37"/>
    <mergeCell ref="BZ38:CK39"/>
    <mergeCell ref="BZ40:CK41"/>
    <mergeCell ref="BZ42:CK43"/>
    <mergeCell ref="BZ44:CK45"/>
    <mergeCell ref="BZ46:CK47"/>
    <mergeCell ref="BZ48:CK49"/>
    <mergeCell ref="BZ20:CK21"/>
    <mergeCell ref="BZ22:CK23"/>
    <mergeCell ref="BZ26:CK27"/>
    <mergeCell ref="BZ28:CK29"/>
    <mergeCell ref="BZ30:CK31"/>
    <mergeCell ref="BZ32:CK33"/>
    <mergeCell ref="BZ34:CK35"/>
    <mergeCell ref="AZ38:BK39"/>
    <mergeCell ref="AZ40:BK41"/>
    <mergeCell ref="AZ42:BK43"/>
    <mergeCell ref="AZ44:BK45"/>
    <mergeCell ref="AZ46:BK47"/>
    <mergeCell ref="AZ48:BK49"/>
    <mergeCell ref="AZ24:BK25"/>
    <mergeCell ref="AZ26:BK27"/>
    <mergeCell ref="AZ28:BK29"/>
    <mergeCell ref="AZ30:BK31"/>
    <mergeCell ref="AZ32:BK33"/>
    <mergeCell ref="AZ34:BK35"/>
    <mergeCell ref="AZ36:BK37"/>
    <mergeCell ref="AQ4:AX5"/>
    <mergeCell ref="AZ4:BG5"/>
    <mergeCell ref="BI4:BM5"/>
    <mergeCell ref="BO4:BT5"/>
    <mergeCell ref="BV4:BZ5"/>
    <mergeCell ref="CB4:CK5"/>
    <mergeCell ref="AK4:AL5"/>
    <mergeCell ref="AK6:AL7"/>
    <mergeCell ref="AQ6:AX7"/>
    <mergeCell ref="AZ6:BK7"/>
    <mergeCell ref="BM6:BX7"/>
    <mergeCell ref="BZ6:CK7"/>
    <mergeCell ref="F1:AE2"/>
    <mergeCell ref="AK3:AM3"/>
    <mergeCell ref="F4:G5"/>
    <mergeCell ref="AH4:AI5"/>
    <mergeCell ref="AN4:AO5"/>
    <mergeCell ref="F6:G7"/>
    <mergeCell ref="AH6:AI7"/>
    <mergeCell ref="AN6:AO7"/>
    <mergeCell ref="AQ8:AX9"/>
    <mergeCell ref="AZ8:BK9"/>
    <mergeCell ref="BM8:BX9"/>
    <mergeCell ref="BZ8:CK9"/>
    <mergeCell ref="AK8:AL9"/>
    <mergeCell ref="AK10:AL11"/>
    <mergeCell ref="AQ10:AX11"/>
    <mergeCell ref="AZ10:BK11"/>
    <mergeCell ref="BM10:BX11"/>
    <mergeCell ref="BZ10:CK11"/>
    <mergeCell ref="AQ12:AX13"/>
    <mergeCell ref="AZ12:BK13"/>
    <mergeCell ref="BM12:BX13"/>
    <mergeCell ref="BZ12:CK13"/>
    <mergeCell ref="BZ14:CK15"/>
    <mergeCell ref="BZ16:CK17"/>
    <mergeCell ref="I20:AG21"/>
    <mergeCell ref="AH20:AI21"/>
    <mergeCell ref="AK20:AL21"/>
    <mergeCell ref="AN20:AO21"/>
    <mergeCell ref="AH22:AI23"/>
    <mergeCell ref="AK22:AL23"/>
    <mergeCell ref="AN22:AO23"/>
    <mergeCell ref="I22:AG23"/>
    <mergeCell ref="I24:AG25"/>
    <mergeCell ref="AH24:AI25"/>
    <mergeCell ref="AK24:AL25"/>
    <mergeCell ref="I26:AG27"/>
    <mergeCell ref="AH26:AI27"/>
    <mergeCell ref="AK26:AL27"/>
    <mergeCell ref="AK28:AL29"/>
    <mergeCell ref="AK30:AL31"/>
    <mergeCell ref="AN24:AO25"/>
    <mergeCell ref="AN26:AO27"/>
    <mergeCell ref="I28:AG29"/>
    <mergeCell ref="AH28:AI29"/>
    <mergeCell ref="AN28:AO29"/>
    <mergeCell ref="I30:AG31"/>
    <mergeCell ref="AH30:AI31"/>
    <mergeCell ref="AN30:AO31"/>
    <mergeCell ref="I4:AG5"/>
    <mergeCell ref="I6:AG7"/>
    <mergeCell ref="F8:G9"/>
    <mergeCell ref="AH8:AI9"/>
    <mergeCell ref="AN8:AO9"/>
    <mergeCell ref="F10:G11"/>
    <mergeCell ref="AH10:AI11"/>
    <mergeCell ref="AN10:AO11"/>
    <mergeCell ref="AK12:AL13"/>
    <mergeCell ref="AK14:AL15"/>
    <mergeCell ref="AK16:AL17"/>
    <mergeCell ref="I8:AG9"/>
    <mergeCell ref="I10:AG11"/>
    <mergeCell ref="F12:G13"/>
    <mergeCell ref="AH12:AI13"/>
    <mergeCell ref="AN12:AO13"/>
    <mergeCell ref="AH14:AI15"/>
    <mergeCell ref="AN14:AO15"/>
    <mergeCell ref="I16:AG17"/>
    <mergeCell ref="AH16:AI17"/>
    <mergeCell ref="AN16:AO17"/>
    <mergeCell ref="I18:AG19"/>
    <mergeCell ref="AH18:AI19"/>
    <mergeCell ref="AK18:AL19"/>
    <mergeCell ref="AN18:AO19"/>
    <mergeCell ref="F14:G15"/>
    <mergeCell ref="F16:G17"/>
    <mergeCell ref="F18:G19"/>
    <mergeCell ref="F20:G21"/>
    <mergeCell ref="F22:G23"/>
    <mergeCell ref="F24:G25"/>
    <mergeCell ref="F26:G27"/>
    <mergeCell ref="F34:G35"/>
    <mergeCell ref="AQ16:AX17"/>
    <mergeCell ref="AQ18:AX19"/>
    <mergeCell ref="AQ20:AX21"/>
    <mergeCell ref="AQ22:AX23"/>
    <mergeCell ref="AQ24:AX25"/>
    <mergeCell ref="AQ26:AX27"/>
    <mergeCell ref="AQ28:AX29"/>
    <mergeCell ref="AQ44:AX45"/>
    <mergeCell ref="AQ46:AX47"/>
    <mergeCell ref="AQ48:AX49"/>
    <mergeCell ref="AQ30:AX31"/>
    <mergeCell ref="AQ32:AX33"/>
    <mergeCell ref="AQ34:AX35"/>
    <mergeCell ref="AQ36:AX37"/>
    <mergeCell ref="AQ38:AX39"/>
    <mergeCell ref="AQ40:AX41"/>
    <mergeCell ref="AQ42:AX43"/>
    <mergeCell ref="F28:G29"/>
    <mergeCell ref="F30:G31"/>
    <mergeCell ref="F32:G33"/>
    <mergeCell ref="I32:AG33"/>
    <mergeCell ref="AH32:AI33"/>
    <mergeCell ref="AK32:AL33"/>
    <mergeCell ref="AN32:AO33"/>
    <mergeCell ref="AN34:AO35"/>
    <mergeCell ref="AN36:AO37"/>
    <mergeCell ref="AN38:AO39"/>
    <mergeCell ref="AN40:AO41"/>
    <mergeCell ref="AN42:AO43"/>
    <mergeCell ref="AN44:AO45"/>
    <mergeCell ref="AN46:AO47"/>
    <mergeCell ref="AN48:AO49"/>
    <mergeCell ref="I36:AG37"/>
    <mergeCell ref="I38:AG39"/>
    <mergeCell ref="AK36:AL37"/>
    <mergeCell ref="AK38:AL39"/>
    <mergeCell ref="AK40:AL41"/>
    <mergeCell ref="AK42:AL43"/>
    <mergeCell ref="AK44:AL45"/>
    <mergeCell ref="AK46:AL47"/>
    <mergeCell ref="AK48:AL49"/>
    <mergeCell ref="I34:AG35"/>
    <mergeCell ref="AH34:AI35"/>
    <mergeCell ref="AK34:AL35"/>
    <mergeCell ref="F36:G37"/>
    <mergeCell ref="AH36:AI37"/>
    <mergeCell ref="F38:G39"/>
    <mergeCell ref="AH38:AI39"/>
    <mergeCell ref="I44:AG45"/>
    <mergeCell ref="AH44:AI45"/>
    <mergeCell ref="F40:G41"/>
    <mergeCell ref="I40:AG41"/>
    <mergeCell ref="AH40:AI41"/>
    <mergeCell ref="F42:G43"/>
    <mergeCell ref="I42:AG43"/>
    <mergeCell ref="AH42:AI43"/>
    <mergeCell ref="F44:G45"/>
    <mergeCell ref="BO68:BT69"/>
    <mergeCell ref="BV68:BZ69"/>
    <mergeCell ref="CB68:CK69"/>
    <mergeCell ref="I68:AG69"/>
    <mergeCell ref="AH68:AI69"/>
    <mergeCell ref="AK68:AL69"/>
    <mergeCell ref="AN68:AO69"/>
    <mergeCell ref="AQ68:AX69"/>
    <mergeCell ref="AZ68:BG69"/>
    <mergeCell ref="BI68:BM69"/>
    <mergeCell ref="BO62:BT63"/>
    <mergeCell ref="BV62:BZ63"/>
    <mergeCell ref="CB62:CK63"/>
    <mergeCell ref="I60:AG61"/>
    <mergeCell ref="I62:AG63"/>
    <mergeCell ref="AK62:AL63"/>
    <mergeCell ref="AN62:AO63"/>
    <mergeCell ref="AQ62:AX63"/>
    <mergeCell ref="AZ62:BG63"/>
    <mergeCell ref="BI62:BM63"/>
    <mergeCell ref="I54:AG55"/>
    <mergeCell ref="I56:AG57"/>
    <mergeCell ref="F58:G59"/>
    <mergeCell ref="I58:AG59"/>
    <mergeCell ref="AH58:AI59"/>
    <mergeCell ref="F60:G61"/>
    <mergeCell ref="AH62:AI63"/>
    <mergeCell ref="BO64:BT65"/>
    <mergeCell ref="BV64:BZ65"/>
    <mergeCell ref="CB64:CK65"/>
    <mergeCell ref="BO66:BT67"/>
    <mergeCell ref="BV66:BZ67"/>
    <mergeCell ref="CB66:CK67"/>
    <mergeCell ref="BO76:BT77"/>
    <mergeCell ref="BV76:BZ77"/>
    <mergeCell ref="CB76:CK77"/>
    <mergeCell ref="BO78:BT79"/>
    <mergeCell ref="BV78:BZ79"/>
    <mergeCell ref="CB78:CK79"/>
    <mergeCell ref="I76:AG77"/>
    <mergeCell ref="AH76:AI77"/>
    <mergeCell ref="AK76:AL77"/>
    <mergeCell ref="AN76:AO77"/>
    <mergeCell ref="AQ76:AX77"/>
    <mergeCell ref="AZ76:BG77"/>
    <mergeCell ref="BI76:BM77"/>
    <mergeCell ref="I78:AG79"/>
    <mergeCell ref="AH78:AI79"/>
    <mergeCell ref="AK78:AL79"/>
    <mergeCell ref="AN78:AO79"/>
    <mergeCell ref="AQ78:AX79"/>
    <mergeCell ref="AZ78:BG79"/>
    <mergeCell ref="BI78:BM79"/>
    <mergeCell ref="BO80:BT81"/>
    <mergeCell ref="BV80:BZ81"/>
    <mergeCell ref="CB80:CK81"/>
    <mergeCell ref="I80:AG81"/>
    <mergeCell ref="AH80:AI81"/>
    <mergeCell ref="AK80:AL81"/>
    <mergeCell ref="AN80:AO81"/>
    <mergeCell ref="AQ80:AX81"/>
    <mergeCell ref="AZ80:BG81"/>
    <mergeCell ref="BI80:BM81"/>
    <mergeCell ref="BO82:BT83"/>
    <mergeCell ref="BV82:BZ83"/>
    <mergeCell ref="CB82:CK83"/>
    <mergeCell ref="BO84:BT85"/>
    <mergeCell ref="BV84:BZ85"/>
    <mergeCell ref="CB84:CK85"/>
    <mergeCell ref="BO88:BT89"/>
    <mergeCell ref="BV88:BZ89"/>
    <mergeCell ref="CB88:CK89"/>
    <mergeCell ref="I88:AG89"/>
    <mergeCell ref="AH88:AI89"/>
    <mergeCell ref="AK88:AL89"/>
    <mergeCell ref="AN88:AO89"/>
    <mergeCell ref="AQ88:AX89"/>
    <mergeCell ref="AZ88:BG89"/>
    <mergeCell ref="BI88:BM89"/>
    <mergeCell ref="I92:AG93"/>
    <mergeCell ref="AH92:AI93"/>
    <mergeCell ref="AK92:AL93"/>
    <mergeCell ref="AN92:AO93"/>
    <mergeCell ref="AQ92:AX93"/>
    <mergeCell ref="AZ92:BG93"/>
    <mergeCell ref="BI92:BM93"/>
    <mergeCell ref="I94:AG95"/>
    <mergeCell ref="AH94:AI95"/>
    <mergeCell ref="AK94:AL95"/>
    <mergeCell ref="AN94:AO95"/>
    <mergeCell ref="AQ94:AX95"/>
    <mergeCell ref="AZ94:BG95"/>
    <mergeCell ref="BI94:BM95"/>
    <mergeCell ref="BO86:BT87"/>
    <mergeCell ref="BV86:BZ87"/>
    <mergeCell ref="CB86:CK87"/>
    <mergeCell ref="I86:AG87"/>
    <mergeCell ref="AH86:AI87"/>
    <mergeCell ref="AK86:AL87"/>
    <mergeCell ref="AN86:AO87"/>
    <mergeCell ref="AQ86:AX87"/>
    <mergeCell ref="AZ86:BG87"/>
    <mergeCell ref="BI86:BM87"/>
    <mergeCell ref="BO90:BT91"/>
    <mergeCell ref="BV90:BZ91"/>
    <mergeCell ref="CB90:CK91"/>
    <mergeCell ref="I90:AG91"/>
    <mergeCell ref="AH90:AI91"/>
    <mergeCell ref="AK90:AL91"/>
    <mergeCell ref="AN90:AO91"/>
    <mergeCell ref="AQ90:AX91"/>
    <mergeCell ref="AZ90:BG91"/>
    <mergeCell ref="BI90:BM91"/>
    <mergeCell ref="BO92:BT93"/>
    <mergeCell ref="BV92:BZ93"/>
    <mergeCell ref="CB92:CK93"/>
    <mergeCell ref="BO94:BT95"/>
    <mergeCell ref="BV94:BZ95"/>
    <mergeCell ref="CB94:CK95"/>
    <mergeCell ref="BO98:BT99"/>
    <mergeCell ref="BV98:BZ99"/>
    <mergeCell ref="CB98:CK99"/>
    <mergeCell ref="I98:AG99"/>
    <mergeCell ref="AH98:AI99"/>
    <mergeCell ref="AK98:AL99"/>
    <mergeCell ref="AN98:AO99"/>
    <mergeCell ref="AQ98:AX99"/>
    <mergeCell ref="AZ98:BG99"/>
    <mergeCell ref="BI98:BM99"/>
    <mergeCell ref="I102:AG103"/>
    <mergeCell ref="AH102:AI103"/>
    <mergeCell ref="AK102:AL103"/>
    <mergeCell ref="AN102:AO103"/>
    <mergeCell ref="AQ102:AX103"/>
    <mergeCell ref="AZ102:BG103"/>
    <mergeCell ref="BI102:BM103"/>
    <mergeCell ref="I104:AG105"/>
    <mergeCell ref="AH104:AI105"/>
    <mergeCell ref="AK104:AL105"/>
    <mergeCell ref="AN104:AO105"/>
    <mergeCell ref="AQ104:AX105"/>
    <mergeCell ref="AZ104:BG105"/>
    <mergeCell ref="BI104:BM105"/>
    <mergeCell ref="BO96:BT97"/>
    <mergeCell ref="BV96:BZ97"/>
    <mergeCell ref="CB96:CK97"/>
    <mergeCell ref="I96:AG97"/>
    <mergeCell ref="AH96:AI97"/>
    <mergeCell ref="AK96:AL97"/>
    <mergeCell ref="AN96:AO97"/>
    <mergeCell ref="AQ96:AX97"/>
    <mergeCell ref="AZ96:BG97"/>
    <mergeCell ref="BI96:BM97"/>
    <mergeCell ref="BO100:BT101"/>
    <mergeCell ref="BV100:BZ101"/>
    <mergeCell ref="CB100:CK101"/>
    <mergeCell ref="I100:AG101"/>
    <mergeCell ref="AH100:AI101"/>
    <mergeCell ref="AK100:AL101"/>
    <mergeCell ref="AN100:AO101"/>
    <mergeCell ref="AQ100:AX101"/>
    <mergeCell ref="AZ100:BG101"/>
    <mergeCell ref="BI100:BM101"/>
    <mergeCell ref="BO102:BT103"/>
    <mergeCell ref="BV102:BZ103"/>
    <mergeCell ref="CB102:CK103"/>
    <mergeCell ref="BO104:BT105"/>
    <mergeCell ref="BV104:BZ105"/>
    <mergeCell ref="CB104:CK105"/>
    <mergeCell ref="BO108:BT109"/>
    <mergeCell ref="BV108:BZ109"/>
    <mergeCell ref="CB108:CK109"/>
    <mergeCell ref="I108:AG109"/>
    <mergeCell ref="AH108:AI109"/>
    <mergeCell ref="AK108:AL109"/>
    <mergeCell ref="AN108:AO109"/>
    <mergeCell ref="AQ108:AX109"/>
    <mergeCell ref="AZ108:BG109"/>
    <mergeCell ref="BI108:BM109"/>
    <mergeCell ref="I112:AG113"/>
    <mergeCell ref="AH112:AI113"/>
    <mergeCell ref="AK112:AL113"/>
    <mergeCell ref="AN112:AO113"/>
    <mergeCell ref="AQ112:AX113"/>
    <mergeCell ref="AZ112:BG113"/>
    <mergeCell ref="BI112:BM113"/>
    <mergeCell ref="I114:AG115"/>
    <mergeCell ref="AH114:AI115"/>
    <mergeCell ref="AK114:AL115"/>
    <mergeCell ref="AN114:AO115"/>
    <mergeCell ref="AQ114:AX115"/>
    <mergeCell ref="AZ114:BG115"/>
    <mergeCell ref="BI114:BM115"/>
    <mergeCell ref="BO106:BT107"/>
    <mergeCell ref="BV106:BZ107"/>
    <mergeCell ref="CB106:CK107"/>
    <mergeCell ref="I106:AG107"/>
    <mergeCell ref="AH106:AI107"/>
    <mergeCell ref="AK106:AL107"/>
    <mergeCell ref="AN106:AO107"/>
    <mergeCell ref="AQ106:AX107"/>
    <mergeCell ref="AZ106:BG107"/>
    <mergeCell ref="BI106:BM107"/>
    <mergeCell ref="BO110:BT111"/>
    <mergeCell ref="BV110:BZ111"/>
    <mergeCell ref="CB110:CK111"/>
    <mergeCell ref="I110:AG111"/>
    <mergeCell ref="AH110:AI111"/>
    <mergeCell ref="AK110:AL111"/>
    <mergeCell ref="AN110:AO111"/>
    <mergeCell ref="AQ110:AX111"/>
    <mergeCell ref="AZ110:BG111"/>
    <mergeCell ref="BI110:BM111"/>
    <mergeCell ref="BO112:BT113"/>
    <mergeCell ref="BV112:BZ113"/>
    <mergeCell ref="CB112:CK113"/>
    <mergeCell ref="BO114:BT115"/>
    <mergeCell ref="BV114:BZ115"/>
    <mergeCell ref="CB114:CK115"/>
    <mergeCell ref="BO118:BT119"/>
    <mergeCell ref="BV118:BZ119"/>
    <mergeCell ref="CB118:CK119"/>
    <mergeCell ref="I118:AG119"/>
    <mergeCell ref="AH118:AI119"/>
    <mergeCell ref="AK118:AL119"/>
    <mergeCell ref="AN118:AO119"/>
    <mergeCell ref="AQ118:AX119"/>
    <mergeCell ref="AZ118:BG119"/>
    <mergeCell ref="BI118:BM119"/>
    <mergeCell ref="I122:AG123"/>
    <mergeCell ref="AH122:AI123"/>
    <mergeCell ref="AK122:AL123"/>
    <mergeCell ref="AN122:AO123"/>
    <mergeCell ref="AQ122:AX123"/>
    <mergeCell ref="AZ122:BG123"/>
    <mergeCell ref="BI122:BM123"/>
    <mergeCell ref="I124:AG125"/>
    <mergeCell ref="AH124:AI125"/>
    <mergeCell ref="AK124:AL125"/>
    <mergeCell ref="AN124:AO125"/>
    <mergeCell ref="AQ124:AX125"/>
    <mergeCell ref="AZ124:BG125"/>
    <mergeCell ref="BI124:BM125"/>
    <mergeCell ref="BO116:BT117"/>
    <mergeCell ref="BV116:BZ117"/>
    <mergeCell ref="CB116:CK117"/>
    <mergeCell ref="I116:AG117"/>
    <mergeCell ref="AH116:AI117"/>
    <mergeCell ref="AK116:AL117"/>
    <mergeCell ref="AN116:AO117"/>
    <mergeCell ref="AQ116:AX117"/>
    <mergeCell ref="AZ116:BG117"/>
    <mergeCell ref="BI116:BM117"/>
    <mergeCell ref="BO120:BT121"/>
    <mergeCell ref="BV120:BZ121"/>
    <mergeCell ref="CB120:CK121"/>
    <mergeCell ref="I120:AG121"/>
    <mergeCell ref="AH120:AI121"/>
    <mergeCell ref="AK120:AL121"/>
    <mergeCell ref="AN120:AO121"/>
    <mergeCell ref="AQ120:AX121"/>
    <mergeCell ref="AZ120:BG121"/>
    <mergeCell ref="BI120:BM121"/>
    <mergeCell ref="BO122:BT123"/>
    <mergeCell ref="BV122:BZ123"/>
    <mergeCell ref="CB122:CK123"/>
    <mergeCell ref="BO124:BT125"/>
    <mergeCell ref="BV124:BZ125"/>
    <mergeCell ref="CB124:CK125"/>
    <mergeCell ref="BO128:BT129"/>
    <mergeCell ref="BV128:BZ129"/>
    <mergeCell ref="CB128:CK129"/>
    <mergeCell ref="I128:AG129"/>
    <mergeCell ref="AH128:AI129"/>
    <mergeCell ref="AK128:AL129"/>
    <mergeCell ref="AN128:AO129"/>
    <mergeCell ref="AQ128:AX129"/>
    <mergeCell ref="AZ128:BG129"/>
    <mergeCell ref="BI128:BM129"/>
    <mergeCell ref="I64:AG65"/>
    <mergeCell ref="AH64:AI65"/>
    <mergeCell ref="AK64:AL65"/>
    <mergeCell ref="AN64:AO65"/>
    <mergeCell ref="AQ64:AX65"/>
    <mergeCell ref="AZ64:BG65"/>
    <mergeCell ref="BI64:BM65"/>
    <mergeCell ref="I66:AG67"/>
    <mergeCell ref="AH66:AI67"/>
    <mergeCell ref="AK66:AL67"/>
    <mergeCell ref="AN66:AO67"/>
    <mergeCell ref="AQ66:AX67"/>
    <mergeCell ref="AZ66:BG67"/>
    <mergeCell ref="BI66:BM67"/>
    <mergeCell ref="BO70:BT71"/>
    <mergeCell ref="BV70:BZ71"/>
    <mergeCell ref="CB70:CK71"/>
    <mergeCell ref="I70:AG71"/>
    <mergeCell ref="AH70:AI71"/>
    <mergeCell ref="AK70:AL71"/>
    <mergeCell ref="AN70:AO71"/>
    <mergeCell ref="AQ70:AX71"/>
    <mergeCell ref="AZ70:BG71"/>
    <mergeCell ref="BI70:BM71"/>
    <mergeCell ref="BO72:BT73"/>
    <mergeCell ref="BV72:BZ73"/>
    <mergeCell ref="CB72:CK73"/>
    <mergeCell ref="I72:AG73"/>
    <mergeCell ref="AH72:AI73"/>
    <mergeCell ref="AK72:AL73"/>
    <mergeCell ref="AN72:AO73"/>
    <mergeCell ref="AQ72:AX73"/>
    <mergeCell ref="AZ72:BG73"/>
    <mergeCell ref="BI72:BM73"/>
    <mergeCell ref="BO74:BT75"/>
    <mergeCell ref="BV74:BZ75"/>
    <mergeCell ref="CB74:CK75"/>
    <mergeCell ref="I74:AG75"/>
    <mergeCell ref="AH74:AI75"/>
    <mergeCell ref="AK74:AL75"/>
    <mergeCell ref="AN74:AO75"/>
    <mergeCell ref="AQ74:AX75"/>
    <mergeCell ref="AZ74:BG75"/>
    <mergeCell ref="BI74:BM75"/>
    <mergeCell ref="F62:G63"/>
    <mergeCell ref="F64:G65"/>
    <mergeCell ref="F66:G67"/>
    <mergeCell ref="F68:G69"/>
    <mergeCell ref="F70:G71"/>
    <mergeCell ref="F72:G73"/>
    <mergeCell ref="F74:G75"/>
    <mergeCell ref="F76:G77"/>
    <mergeCell ref="F78:G79"/>
    <mergeCell ref="F80:G81"/>
    <mergeCell ref="F82:G83"/>
    <mergeCell ref="F84:G85"/>
    <mergeCell ref="F86:G87"/>
    <mergeCell ref="F88:G89"/>
    <mergeCell ref="F90:G91"/>
    <mergeCell ref="F92:G93"/>
    <mergeCell ref="F94:G95"/>
    <mergeCell ref="F96:G97"/>
    <mergeCell ref="F98:G99"/>
    <mergeCell ref="F100:G101"/>
    <mergeCell ref="F102:G103"/>
    <mergeCell ref="F118:G119"/>
    <mergeCell ref="F120:G121"/>
    <mergeCell ref="F122:G123"/>
    <mergeCell ref="F124:G125"/>
    <mergeCell ref="F126:G127"/>
    <mergeCell ref="F128:G129"/>
    <mergeCell ref="F130:G131"/>
    <mergeCell ref="F132:G133"/>
    <mergeCell ref="F104:G105"/>
    <mergeCell ref="F106:G107"/>
    <mergeCell ref="F108:G109"/>
    <mergeCell ref="F110:G111"/>
    <mergeCell ref="F112:G113"/>
    <mergeCell ref="F114:G115"/>
    <mergeCell ref="F116:G117"/>
    <mergeCell ref="I82:AG83"/>
    <mergeCell ref="AH82:AI83"/>
    <mergeCell ref="AK82:AL83"/>
    <mergeCell ref="AN82:AO83"/>
    <mergeCell ref="AQ82:AX83"/>
    <mergeCell ref="AZ82:BG83"/>
    <mergeCell ref="BI82:BM83"/>
    <mergeCell ref="I84:AG85"/>
    <mergeCell ref="AH84:AI85"/>
    <mergeCell ref="AK84:AL85"/>
    <mergeCell ref="AN84:AO85"/>
    <mergeCell ref="AQ84:AX85"/>
    <mergeCell ref="AZ84:BG85"/>
    <mergeCell ref="BI84:BM85"/>
    <mergeCell ref="BO126:BT127"/>
    <mergeCell ref="BV126:BZ127"/>
    <mergeCell ref="CB126:CK127"/>
    <mergeCell ref="I126:AG127"/>
    <mergeCell ref="AH126:AI127"/>
    <mergeCell ref="AK126:AL127"/>
    <mergeCell ref="AN126:AO127"/>
    <mergeCell ref="AQ126:AX127"/>
    <mergeCell ref="AZ126:BG127"/>
    <mergeCell ref="BI126:BM127"/>
    <mergeCell ref="BO130:BT131"/>
    <mergeCell ref="BV130:BZ131"/>
    <mergeCell ref="CB130:CK131"/>
    <mergeCell ref="I130:AG131"/>
    <mergeCell ref="AH130:AI131"/>
    <mergeCell ref="AK130:AL131"/>
    <mergeCell ref="AN130:AO131"/>
    <mergeCell ref="AQ130:AX131"/>
    <mergeCell ref="AZ130:BG131"/>
    <mergeCell ref="BI130:BM131"/>
    <mergeCell ref="BO132:BT133"/>
    <mergeCell ref="BV132:BZ133"/>
    <mergeCell ref="CB132:CK133"/>
    <mergeCell ref="AK136:AL137"/>
    <mergeCell ref="AK138:AL139"/>
    <mergeCell ref="AK140:AL141"/>
    <mergeCell ref="AK142:AL143"/>
    <mergeCell ref="AK144:AL145"/>
    <mergeCell ref="AK146:AL147"/>
    <mergeCell ref="I132:AG133"/>
    <mergeCell ref="AH132:AI133"/>
    <mergeCell ref="AK132:AL133"/>
    <mergeCell ref="AN132:AO133"/>
    <mergeCell ref="AQ132:AX133"/>
    <mergeCell ref="AZ132:BG133"/>
    <mergeCell ref="BI132:BM133"/>
  </mergeCells>
  <dataValidations>
    <dataValidation type="list" allowBlank="1" showDropDown="1" sqref="AH4 AH6 AH8 AH10 AH12 AH14 AH16 AH18 AH20 AH22 AH24 AH26 AH28 AH30 AH32 AH34 AH36 AH38 AH40 AH42 AH44 AH46 AH48 AH50 AH52 AH54">
      <formula1>"F,M,D,MD"</formula1>
    </dataValidation>
    <dataValidation type="list" allowBlank="1" sqref="AH56 AH58 AH60 AH62 AH64 AH66 AH68 AH70 AH72 AH74 AH76 AH78 AH80 AH82 AH84 AH86 AH88 AH90 AH92 AH94 AH96 AH98 AH100 AH102 AH104 AH106 AH108 AH110 AH112 AH114 AH116 AH118 AH120 AH122 AH124 AH126 AH128 AH130 AH132">
      <formula1>"D,MD"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9.75"/>
  </cols>
  <sheetData>
    <row r="1">
      <c r="A1" s="591"/>
      <c r="B1" s="592" t="s">
        <v>25</v>
      </c>
      <c r="C1" s="592" t="s">
        <v>78</v>
      </c>
      <c r="D1" s="592" t="s">
        <v>345</v>
      </c>
      <c r="E1" s="592" t="s">
        <v>186</v>
      </c>
      <c r="F1" s="592" t="s">
        <v>346</v>
      </c>
    </row>
    <row r="2">
      <c r="A2" s="591" t="s">
        <v>267</v>
      </c>
      <c r="B2" s="592"/>
      <c r="C2" s="592" t="s">
        <v>347</v>
      </c>
      <c r="D2" s="593"/>
      <c r="E2" s="592" t="s">
        <v>347</v>
      </c>
      <c r="F2" s="592" t="s">
        <v>347</v>
      </c>
    </row>
    <row r="3">
      <c r="A3" s="591" t="s">
        <v>271</v>
      </c>
      <c r="B3" s="592"/>
      <c r="C3" s="592" t="s">
        <v>347</v>
      </c>
      <c r="D3" s="593"/>
      <c r="E3" s="592" t="s">
        <v>347</v>
      </c>
      <c r="F3" s="593"/>
    </row>
    <row r="4">
      <c r="A4" s="591" t="s">
        <v>274</v>
      </c>
      <c r="B4" s="593"/>
      <c r="C4" s="593"/>
      <c r="D4" s="593"/>
      <c r="E4" s="592" t="s">
        <v>347</v>
      </c>
      <c r="F4" s="593"/>
    </row>
    <row r="5">
      <c r="A5" s="591" t="s">
        <v>277</v>
      </c>
      <c r="B5" s="593"/>
      <c r="C5" s="593"/>
      <c r="D5" s="593"/>
      <c r="E5" s="593"/>
      <c r="F5" s="592" t="s">
        <v>347</v>
      </c>
    </row>
    <row r="6">
      <c r="A6" s="591" t="s">
        <v>280</v>
      </c>
      <c r="B6" s="593"/>
      <c r="C6" s="593"/>
      <c r="D6" s="593"/>
      <c r="E6" s="592" t="s">
        <v>347</v>
      </c>
      <c r="F6" s="593"/>
    </row>
    <row r="7">
      <c r="A7" s="591" t="s">
        <v>283</v>
      </c>
      <c r="B7" s="593"/>
      <c r="C7" s="593"/>
      <c r="D7" s="593"/>
      <c r="E7" s="593"/>
      <c r="F7" s="592" t="s">
        <v>347</v>
      </c>
    </row>
    <row r="8">
      <c r="A8" s="591" t="s">
        <v>286</v>
      </c>
      <c r="B8" s="593"/>
      <c r="C8" s="593"/>
      <c r="D8" s="593"/>
      <c r="E8" s="593"/>
      <c r="F8" s="592" t="s">
        <v>347</v>
      </c>
    </row>
    <row r="9">
      <c r="A9" s="591" t="s">
        <v>289</v>
      </c>
      <c r="B9" s="593"/>
      <c r="C9" s="593"/>
      <c r="D9" s="593"/>
      <c r="E9" s="592" t="s">
        <v>347</v>
      </c>
      <c r="F9" s="593"/>
    </row>
    <row r="10">
      <c r="A10" s="591" t="s">
        <v>293</v>
      </c>
      <c r="B10" s="592"/>
      <c r="C10" s="592" t="s">
        <v>347</v>
      </c>
      <c r="D10" s="593"/>
      <c r="E10" s="592"/>
      <c r="F10" s="592" t="s">
        <v>347</v>
      </c>
    </row>
    <row r="11">
      <c r="A11" s="591" t="s">
        <v>297</v>
      </c>
      <c r="B11" s="593"/>
      <c r="C11" s="593"/>
      <c r="D11" s="592" t="s">
        <v>347</v>
      </c>
      <c r="E11" s="593"/>
      <c r="F11" s="593"/>
    </row>
    <row r="12">
      <c r="A12" s="591" t="s">
        <v>300</v>
      </c>
      <c r="B12" s="593"/>
      <c r="C12" s="593"/>
      <c r="D12" s="593"/>
      <c r="E12" s="593"/>
      <c r="F12" s="592" t="s">
        <v>347</v>
      </c>
    </row>
    <row r="13">
      <c r="A13" s="591" t="s">
        <v>302</v>
      </c>
      <c r="B13" s="593"/>
      <c r="C13" s="593"/>
      <c r="D13" s="593"/>
      <c r="E13" s="592" t="s">
        <v>347</v>
      </c>
      <c r="F13" s="592" t="s">
        <v>347</v>
      </c>
    </row>
    <row r="14">
      <c r="A14" s="591" t="s">
        <v>306</v>
      </c>
      <c r="B14" s="592"/>
      <c r="C14" s="592" t="s">
        <v>347</v>
      </c>
      <c r="D14" s="593"/>
      <c r="E14" s="592" t="s">
        <v>347</v>
      </c>
      <c r="F14" s="592" t="s">
        <v>347</v>
      </c>
    </row>
    <row r="15">
      <c r="A15" s="591" t="s">
        <v>309</v>
      </c>
      <c r="B15" s="593"/>
      <c r="C15" s="593"/>
      <c r="D15" s="593"/>
      <c r="E15" s="592" t="s">
        <v>347</v>
      </c>
      <c r="F15" s="593"/>
    </row>
    <row r="16">
      <c r="A16" s="591" t="s">
        <v>311</v>
      </c>
      <c r="B16" s="592"/>
      <c r="C16" s="592" t="s">
        <v>347</v>
      </c>
      <c r="D16" s="593"/>
      <c r="E16" s="592" t="s">
        <v>347</v>
      </c>
      <c r="F16" s="593"/>
    </row>
    <row r="17">
      <c r="A17" s="591" t="s">
        <v>315</v>
      </c>
      <c r="B17" s="593"/>
      <c r="C17" s="593"/>
      <c r="D17" s="593"/>
      <c r="E17" s="592" t="s">
        <v>347</v>
      </c>
      <c r="F17" s="593"/>
    </row>
    <row r="18">
      <c r="A18" s="591" t="s">
        <v>318</v>
      </c>
      <c r="B18" s="592"/>
      <c r="C18" s="592" t="s">
        <v>347</v>
      </c>
      <c r="D18" s="593"/>
      <c r="E18" s="593"/>
      <c r="F18" s="592" t="s">
        <v>347</v>
      </c>
    </row>
    <row r="19">
      <c r="A19" s="591" t="s">
        <v>320</v>
      </c>
      <c r="B19" s="592"/>
      <c r="C19" s="592" t="s">
        <v>347</v>
      </c>
      <c r="D19" s="593"/>
      <c r="E19" s="593"/>
      <c r="F19" s="593"/>
    </row>
    <row r="20">
      <c r="A20" s="591" t="s">
        <v>323</v>
      </c>
      <c r="B20" s="593"/>
      <c r="C20" s="593"/>
      <c r="D20" s="593"/>
      <c r="E20" s="592" t="s">
        <v>347</v>
      </c>
      <c r="F20" s="592" t="s">
        <v>347</v>
      </c>
    </row>
    <row r="21">
      <c r="A21" s="591" t="s">
        <v>326</v>
      </c>
      <c r="B21" s="593"/>
      <c r="C21" s="593"/>
      <c r="D21" s="593"/>
      <c r="E21" s="593"/>
      <c r="F21" s="592" t="s">
        <v>347</v>
      </c>
    </row>
    <row r="22">
      <c r="A22" s="591" t="s">
        <v>330</v>
      </c>
      <c r="B22" s="592"/>
      <c r="C22" s="592" t="s">
        <v>347</v>
      </c>
      <c r="D22" s="593"/>
      <c r="E22" s="593"/>
      <c r="F22" s="592" t="s">
        <v>347</v>
      </c>
    </row>
    <row r="23">
      <c r="A23" s="591" t="s">
        <v>333</v>
      </c>
      <c r="B23" s="593"/>
      <c r="C23" s="593"/>
      <c r="D23" s="593"/>
      <c r="E23" s="592" t="s">
        <v>347</v>
      </c>
      <c r="F23" s="593"/>
    </row>
    <row r="24">
      <c r="A24" s="591" t="s">
        <v>336</v>
      </c>
      <c r="B24" s="593"/>
      <c r="C24" s="593"/>
      <c r="D24" s="593"/>
      <c r="E24" s="593"/>
      <c r="F24" s="592" t="s">
        <v>347</v>
      </c>
    </row>
    <row r="25">
      <c r="A25" s="591" t="s">
        <v>339</v>
      </c>
      <c r="B25" s="592"/>
      <c r="C25" s="592" t="s">
        <v>347</v>
      </c>
      <c r="D25" s="593"/>
      <c r="E25" s="593"/>
      <c r="F25" s="592" t="s">
        <v>347</v>
      </c>
    </row>
    <row r="26">
      <c r="A26" s="591" t="s">
        <v>342</v>
      </c>
      <c r="B26" s="593"/>
      <c r="C26" s="593"/>
      <c r="D26" s="592" t="s">
        <v>347</v>
      </c>
      <c r="E26" s="593"/>
      <c r="F26" s="592" t="s">
        <v>347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9.13"/>
    <col customWidth="1" min="2" max="2" width="17.75"/>
    <col customWidth="1" min="3" max="3" width="6.75"/>
  </cols>
  <sheetData>
    <row r="1">
      <c r="A1" s="594" t="s">
        <v>348</v>
      </c>
      <c r="B1" s="594" t="s">
        <v>349</v>
      </c>
      <c r="C1" s="594" t="s">
        <v>350</v>
      </c>
      <c r="D1" s="595"/>
      <c r="E1" s="595"/>
      <c r="F1" s="595"/>
      <c r="G1" s="595"/>
      <c r="H1" s="594" t="s">
        <v>351</v>
      </c>
      <c r="I1" s="595"/>
      <c r="J1" s="595"/>
      <c r="K1" s="595"/>
      <c r="L1" s="595"/>
      <c r="M1" s="595"/>
      <c r="N1" s="595"/>
      <c r="O1" s="595"/>
      <c r="P1" s="595"/>
      <c r="Q1" s="595"/>
      <c r="R1" s="595"/>
      <c r="S1" s="595"/>
      <c r="T1" s="595"/>
      <c r="U1" s="595"/>
      <c r="V1" s="595"/>
      <c r="W1" s="595"/>
      <c r="X1" s="595"/>
      <c r="Y1" s="595"/>
      <c r="Z1" s="595"/>
    </row>
    <row r="2">
      <c r="A2" s="594" t="s">
        <v>352</v>
      </c>
      <c r="B2" s="594" t="s">
        <v>353</v>
      </c>
      <c r="C2" s="595">
        <f>4</f>
        <v>4</v>
      </c>
      <c r="D2" s="595"/>
      <c r="E2" s="595"/>
      <c r="F2" s="595"/>
      <c r="G2" s="595"/>
      <c r="H2" s="596" t="s">
        <v>354</v>
      </c>
      <c r="I2" s="595"/>
      <c r="J2" s="595"/>
      <c r="K2" s="595"/>
      <c r="L2" s="595"/>
      <c r="M2" s="595"/>
      <c r="N2" s="595"/>
      <c r="O2" s="595"/>
      <c r="P2" s="595"/>
      <c r="Q2" s="595"/>
      <c r="R2" s="595"/>
      <c r="S2" s="595"/>
      <c r="T2" s="595"/>
      <c r="U2" s="595"/>
      <c r="V2" s="595"/>
      <c r="W2" s="595"/>
      <c r="X2" s="595"/>
      <c r="Y2" s="595"/>
      <c r="Z2" s="595"/>
    </row>
    <row r="3">
      <c r="A3" s="594" t="s">
        <v>355</v>
      </c>
      <c r="B3" s="594" t="s">
        <v>356</v>
      </c>
      <c r="C3" s="594" t="s">
        <v>357</v>
      </c>
      <c r="D3" s="595"/>
      <c r="E3" s="595"/>
      <c r="F3" s="595"/>
      <c r="G3" s="595"/>
      <c r="H3" s="595">
        <f>IFERROR(__xludf.DUMMYFUNCTION("Importrange(""https://docs.google.com/spreadsheets/d/1zmPVEXbO3YGDOQ9XrQhvdpJFYJ9vvX068zcFJk512g8/edit#gid=0"",""Experiência!C10"")"),1150.0)</f>
        <v>1150</v>
      </c>
      <c r="I3" s="595"/>
      <c r="J3" s="595"/>
      <c r="K3" s="595"/>
      <c r="L3" s="595"/>
      <c r="M3" s="595"/>
      <c r="N3" s="595"/>
      <c r="O3" s="595"/>
      <c r="P3" s="595"/>
      <c r="Q3" s="595"/>
      <c r="R3" s="595"/>
      <c r="S3" s="595"/>
      <c r="T3" s="595"/>
      <c r="U3" s="595"/>
      <c r="V3" s="595"/>
      <c r="W3" s="595"/>
      <c r="X3" s="595"/>
      <c r="Y3" s="595"/>
      <c r="Z3" s="595"/>
    </row>
    <row r="4">
      <c r="A4" s="594" t="s">
        <v>358</v>
      </c>
      <c r="B4" s="594" t="s">
        <v>359</v>
      </c>
      <c r="C4" s="594" t="s">
        <v>357</v>
      </c>
      <c r="D4" s="595"/>
      <c r="E4" s="595"/>
      <c r="F4" s="595"/>
      <c r="G4" s="595"/>
      <c r="H4" s="595"/>
      <c r="I4" s="595"/>
      <c r="J4" s="595"/>
      <c r="K4" s="595"/>
      <c r="L4" s="595"/>
      <c r="M4" s="595"/>
      <c r="N4" s="595"/>
      <c r="O4" s="595"/>
      <c r="P4" s="595"/>
      <c r="Q4" s="595"/>
      <c r="R4" s="595"/>
      <c r="S4" s="595"/>
      <c r="T4" s="595"/>
      <c r="U4" s="595"/>
      <c r="V4" s="595"/>
      <c r="W4" s="595"/>
      <c r="X4" s="595"/>
      <c r="Y4" s="595"/>
      <c r="Z4" s="595"/>
    </row>
    <row r="5">
      <c r="A5" s="594" t="s">
        <v>35</v>
      </c>
      <c r="B5" s="594" t="s">
        <v>360</v>
      </c>
      <c r="C5" s="595">
        <f>3</f>
        <v>3</v>
      </c>
      <c r="D5" s="595"/>
      <c r="E5" s="595"/>
      <c r="F5" s="595"/>
      <c r="G5" s="595"/>
      <c r="H5" s="595"/>
      <c r="I5" s="595"/>
      <c r="J5" s="595"/>
      <c r="K5" s="595"/>
      <c r="L5" s="595"/>
      <c r="M5" s="595"/>
      <c r="N5" s="595"/>
      <c r="O5" s="595"/>
      <c r="P5" s="595"/>
      <c r="Q5" s="595"/>
      <c r="R5" s="595"/>
      <c r="S5" s="595"/>
      <c r="T5" s="595"/>
      <c r="U5" s="595"/>
      <c r="V5" s="595"/>
      <c r="W5" s="595"/>
      <c r="X5" s="595"/>
      <c r="Y5" s="595"/>
      <c r="Z5" s="595"/>
    </row>
    <row r="6">
      <c r="A6" s="594" t="s">
        <v>361</v>
      </c>
      <c r="B6" s="594" t="s">
        <v>362</v>
      </c>
      <c r="C6" s="595">
        <f>1</f>
        <v>1</v>
      </c>
      <c r="D6" s="595"/>
      <c r="E6" s="595"/>
      <c r="F6" s="595"/>
      <c r="G6" s="595"/>
      <c r="H6" s="595"/>
      <c r="I6" s="595"/>
      <c r="J6" s="595"/>
      <c r="K6" s="595"/>
      <c r="L6" s="595"/>
      <c r="M6" s="595"/>
      <c r="N6" s="595"/>
      <c r="O6" s="595"/>
      <c r="P6" s="595"/>
      <c r="Q6" s="595"/>
      <c r="R6" s="595"/>
      <c r="S6" s="595"/>
      <c r="T6" s="595"/>
      <c r="U6" s="595"/>
      <c r="V6" s="595"/>
      <c r="W6" s="595"/>
      <c r="X6" s="595"/>
      <c r="Y6" s="595"/>
      <c r="Z6" s="595"/>
    </row>
    <row r="7">
      <c r="A7" s="594" t="s">
        <v>363</v>
      </c>
      <c r="B7" s="594" t="s">
        <v>364</v>
      </c>
      <c r="C7" s="594">
        <v>4.0</v>
      </c>
      <c r="D7" s="595"/>
      <c r="E7" s="595"/>
      <c r="F7" s="595"/>
      <c r="G7" s="595"/>
      <c r="H7" s="595"/>
      <c r="I7" s="595"/>
      <c r="J7" s="595"/>
      <c r="K7" s="595"/>
      <c r="L7" s="595"/>
      <c r="M7" s="595"/>
      <c r="N7" s="595"/>
      <c r="O7" s="595"/>
      <c r="P7" s="595"/>
      <c r="Q7" s="595"/>
      <c r="R7" s="595"/>
      <c r="S7" s="595"/>
      <c r="T7" s="595"/>
      <c r="U7" s="595"/>
      <c r="V7" s="595"/>
      <c r="W7" s="595"/>
      <c r="X7" s="595"/>
      <c r="Y7" s="595"/>
      <c r="Z7" s="595"/>
    </row>
    <row r="8">
      <c r="A8" s="594" t="s">
        <v>365</v>
      </c>
      <c r="B8" s="594" t="s">
        <v>366</v>
      </c>
      <c r="C8" s="594">
        <v>1.0</v>
      </c>
      <c r="D8" s="595"/>
      <c r="E8" s="595"/>
      <c r="F8" s="595"/>
      <c r="G8" s="595"/>
      <c r="H8" s="595"/>
      <c r="I8" s="595"/>
      <c r="J8" s="595"/>
      <c r="K8" s="595"/>
      <c r="L8" s="595"/>
      <c r="M8" s="595"/>
      <c r="N8" s="595"/>
      <c r="O8" s="595"/>
      <c r="P8" s="595"/>
      <c r="Q8" s="595"/>
      <c r="R8" s="595"/>
      <c r="S8" s="595"/>
      <c r="T8" s="595"/>
      <c r="U8" s="595"/>
      <c r="V8" s="595"/>
      <c r="W8" s="595"/>
      <c r="X8" s="595"/>
      <c r="Y8" s="595"/>
      <c r="Z8" s="595"/>
    </row>
    <row r="9">
      <c r="A9" s="594" t="s">
        <v>367</v>
      </c>
      <c r="B9" s="594" t="s">
        <v>368</v>
      </c>
      <c r="C9" s="594" t="s">
        <v>357</v>
      </c>
      <c r="D9" s="595"/>
      <c r="E9" s="595"/>
      <c r="F9" s="595"/>
      <c r="G9" s="595"/>
      <c r="H9" s="595"/>
      <c r="I9" s="595"/>
      <c r="J9" s="595"/>
      <c r="K9" s="595"/>
      <c r="L9" s="595"/>
      <c r="M9" s="595"/>
      <c r="N9" s="595"/>
      <c r="O9" s="595"/>
      <c r="P9" s="595"/>
      <c r="Q9" s="595"/>
      <c r="R9" s="595"/>
      <c r="S9" s="595"/>
      <c r="T9" s="595"/>
      <c r="U9" s="595"/>
      <c r="V9" s="595"/>
      <c r="W9" s="595"/>
      <c r="X9" s="595"/>
      <c r="Y9" s="595"/>
      <c r="Z9" s="595"/>
    </row>
    <row r="10">
      <c r="A10" s="594" t="s">
        <v>135</v>
      </c>
      <c r="B10" s="594" t="s">
        <v>369</v>
      </c>
      <c r="C10" s="594" t="s">
        <v>357</v>
      </c>
      <c r="D10" s="595"/>
      <c r="E10" s="595"/>
      <c r="F10" s="595"/>
      <c r="G10" s="595"/>
      <c r="H10" s="595"/>
      <c r="I10" s="595"/>
      <c r="J10" s="595"/>
      <c r="K10" s="595"/>
      <c r="L10" s="595"/>
      <c r="M10" s="595"/>
      <c r="N10" s="595"/>
      <c r="O10" s="595"/>
      <c r="P10" s="595"/>
      <c r="Q10" s="595"/>
      <c r="R10" s="595"/>
      <c r="S10" s="595"/>
      <c r="T10" s="595"/>
      <c r="U10" s="595"/>
      <c r="V10" s="595"/>
      <c r="W10" s="595"/>
      <c r="X10" s="595"/>
      <c r="Y10" s="595"/>
      <c r="Z10" s="595"/>
    </row>
    <row r="11">
      <c r="A11" s="594" t="s">
        <v>370</v>
      </c>
      <c r="B11" s="594" t="s">
        <v>371</v>
      </c>
      <c r="C11" s="594">
        <v>1.0</v>
      </c>
      <c r="D11" s="595"/>
      <c r="E11" s="595"/>
      <c r="F11" s="595"/>
      <c r="G11" s="595"/>
      <c r="H11" s="595"/>
      <c r="I11" s="595"/>
      <c r="J11" s="595"/>
      <c r="K11" s="595"/>
      <c r="L11" s="595"/>
      <c r="M11" s="595"/>
      <c r="N11" s="595"/>
      <c r="O11" s="595"/>
      <c r="P11" s="595"/>
      <c r="Q11" s="595"/>
      <c r="R11" s="595"/>
      <c r="S11" s="595"/>
      <c r="T11" s="595"/>
      <c r="U11" s="595"/>
      <c r="V11" s="595"/>
      <c r="W11" s="595"/>
      <c r="X11" s="595"/>
      <c r="Y11" s="595"/>
      <c r="Z11" s="595"/>
    </row>
    <row r="12">
      <c r="A12" s="594" t="s">
        <v>372</v>
      </c>
      <c r="B12" s="594" t="s">
        <v>96</v>
      </c>
      <c r="C12" s="594" t="s">
        <v>357</v>
      </c>
      <c r="D12" s="595"/>
      <c r="E12" s="595"/>
      <c r="F12" s="595"/>
      <c r="G12" s="595"/>
      <c r="H12" s="595"/>
      <c r="I12" s="595"/>
      <c r="J12" s="595"/>
      <c r="K12" s="595"/>
      <c r="L12" s="595"/>
      <c r="M12" s="595"/>
      <c r="N12" s="595"/>
      <c r="O12" s="595"/>
      <c r="P12" s="595"/>
      <c r="Q12" s="595"/>
      <c r="R12" s="595"/>
      <c r="S12" s="595"/>
      <c r="T12" s="595"/>
      <c r="U12" s="595"/>
      <c r="V12" s="595"/>
      <c r="W12" s="595"/>
      <c r="X12" s="595"/>
      <c r="Y12" s="595"/>
      <c r="Z12" s="595"/>
    </row>
    <row r="13">
      <c r="A13" s="594" t="s">
        <v>373</v>
      </c>
      <c r="B13" s="594" t="s">
        <v>374</v>
      </c>
      <c r="C13" s="594" t="s">
        <v>357</v>
      </c>
      <c r="D13" s="595"/>
      <c r="E13" s="595"/>
      <c r="F13" s="595"/>
      <c r="G13" s="595"/>
      <c r="H13" s="595"/>
      <c r="I13" s="595"/>
      <c r="J13" s="595"/>
      <c r="K13" s="595"/>
      <c r="L13" s="595"/>
      <c r="M13" s="595"/>
      <c r="N13" s="595"/>
      <c r="O13" s="595"/>
      <c r="P13" s="595"/>
      <c r="Q13" s="595"/>
      <c r="R13" s="595"/>
      <c r="S13" s="595"/>
      <c r="T13" s="595"/>
      <c r="U13" s="595"/>
      <c r="V13" s="595"/>
      <c r="W13" s="595"/>
      <c r="X13" s="595"/>
      <c r="Y13" s="595"/>
      <c r="Z13" s="595"/>
    </row>
    <row r="14">
      <c r="A14" s="594" t="s">
        <v>375</v>
      </c>
      <c r="B14" s="594" t="s">
        <v>376</v>
      </c>
      <c r="C14" s="595">
        <f>3</f>
        <v>3</v>
      </c>
      <c r="D14" s="595"/>
      <c r="E14" s="595"/>
      <c r="F14" s="595"/>
      <c r="G14" s="595"/>
      <c r="H14" s="595"/>
      <c r="I14" s="595"/>
      <c r="J14" s="595"/>
      <c r="K14" s="595"/>
      <c r="L14" s="595"/>
      <c r="M14" s="595"/>
      <c r="N14" s="595"/>
      <c r="O14" s="595"/>
      <c r="P14" s="595"/>
      <c r="Q14" s="595"/>
      <c r="R14" s="595"/>
      <c r="S14" s="595"/>
      <c r="T14" s="595"/>
      <c r="U14" s="595"/>
      <c r="V14" s="595"/>
      <c r="W14" s="595"/>
      <c r="X14" s="595"/>
      <c r="Y14" s="595"/>
      <c r="Z14" s="595"/>
    </row>
    <row r="15">
      <c r="A15" s="594" t="s">
        <v>377</v>
      </c>
      <c r="B15" s="594" t="s">
        <v>378</v>
      </c>
      <c r="C15" s="595">
        <f>2</f>
        <v>2</v>
      </c>
      <c r="D15" s="595"/>
      <c r="E15" s="595"/>
      <c r="F15" s="595"/>
      <c r="G15" s="595"/>
      <c r="H15" s="595"/>
      <c r="I15" s="597" t="str">
        <f>if($H$15=1,SWITCH($L$10,1,0,2,0,3,0,4,0,5,"1D-5",6,"1D-4",7,"1D-3",8,"1D-3",9,"1D-2",10,"1D-2",11,"1D-1",12,"1D-1",13,"1D",14,"1D",15,"1D+1",16,"1D+1",17,"1D+2",18,"1D+2",19,"2D-1",20,"2D-1",21,"2D",22,"2D",23,"2D+1",24,"2D+1",25,"2D+2",26,"2D+2",27,"2D+3",28,"2D+3",29,"3D-1",30,"3D-1","Oloco"),"")</f>
        <v/>
      </c>
      <c r="J15" s="598" t="str">
        <f>if($H$15=1,SWITCH($L$10,1,0,2,0,3,0,4,0,5,"1D-5",6,"1D-4",7,"1D-3",8,"1D-2",9,"1D-1",10,"1D",11,"1D+1",12,"1D+2",13,"2D-1",14,"2D",15,"2D+1",16,"2D+2",17,"3D-1",18,"3D",19,"3D+1",20,"3D+2",21,"4D-1",22,"4D",23,"4D+1",24,"4D+2",25,"5D-1",26,"5D",27,"5D+1",28,"5D+1",29,"5D+2",30,"5D+2","Oloco"),"")</f>
        <v/>
      </c>
      <c r="K15" s="595"/>
      <c r="L15" s="595"/>
      <c r="M15" s="595"/>
      <c r="N15" s="595"/>
      <c r="O15" s="595"/>
      <c r="P15" s="595"/>
      <c r="Q15" s="595"/>
      <c r="R15" s="595"/>
      <c r="S15" s="595"/>
      <c r="T15" s="595"/>
      <c r="U15" s="595"/>
      <c r="V15" s="595"/>
      <c r="W15" s="595"/>
      <c r="X15" s="595"/>
      <c r="Y15" s="595"/>
      <c r="Z15" s="595"/>
    </row>
    <row r="16">
      <c r="A16" s="594" t="s">
        <v>379</v>
      </c>
      <c r="B16" s="594" t="s">
        <v>380</v>
      </c>
      <c r="C16" s="594">
        <v>5.0</v>
      </c>
      <c r="D16" s="595"/>
      <c r="E16" s="595"/>
      <c r="F16" s="595"/>
      <c r="G16" s="595"/>
      <c r="H16" s="595"/>
      <c r="I16" s="595"/>
      <c r="J16" s="595"/>
      <c r="K16" s="595"/>
      <c r="L16" s="595"/>
      <c r="M16" s="595"/>
      <c r="N16" s="595"/>
      <c r="O16" s="595"/>
      <c r="P16" s="595"/>
      <c r="Q16" s="595"/>
      <c r="R16" s="595"/>
      <c r="S16" s="595"/>
      <c r="T16" s="595"/>
      <c r="U16" s="595"/>
      <c r="V16" s="595"/>
      <c r="W16" s="595"/>
      <c r="X16" s="595"/>
      <c r="Y16" s="595"/>
      <c r="Z16" s="595"/>
    </row>
    <row r="17">
      <c r="A17" s="595"/>
      <c r="B17" s="595"/>
      <c r="C17" s="595"/>
      <c r="D17" s="595"/>
      <c r="E17" s="595"/>
      <c r="F17" s="595"/>
      <c r="G17" s="595"/>
      <c r="H17" s="595"/>
      <c r="I17" s="595"/>
      <c r="J17" s="595"/>
      <c r="K17" s="595"/>
      <c r="L17" s="595"/>
      <c r="M17" s="595"/>
      <c r="N17" s="595"/>
      <c r="O17" s="595"/>
      <c r="P17" s="595"/>
      <c r="Q17" s="595"/>
      <c r="R17" s="595"/>
      <c r="S17" s="595"/>
      <c r="T17" s="595"/>
      <c r="U17" s="595"/>
      <c r="V17" s="595"/>
      <c r="W17" s="595"/>
      <c r="X17" s="595"/>
      <c r="Y17" s="595"/>
      <c r="Z17" s="595"/>
    </row>
    <row r="18">
      <c r="A18" s="595"/>
      <c r="B18" s="595"/>
      <c r="C18" s="595"/>
      <c r="D18" s="595"/>
      <c r="E18" s="595"/>
      <c r="F18" s="595"/>
      <c r="G18" s="595"/>
      <c r="H18" s="595"/>
      <c r="I18" s="595"/>
      <c r="J18" s="595"/>
      <c r="K18" s="595"/>
      <c r="L18" s="595"/>
      <c r="M18" s="595"/>
      <c r="N18" s="595"/>
      <c r="O18" s="595"/>
      <c r="P18" s="595"/>
      <c r="Q18" s="595"/>
      <c r="R18" s="595"/>
      <c r="S18" s="595"/>
      <c r="T18" s="595"/>
      <c r="U18" s="595"/>
      <c r="V18" s="595"/>
      <c r="W18" s="595"/>
      <c r="X18" s="595"/>
      <c r="Y18" s="595"/>
      <c r="Z18" s="595"/>
    </row>
    <row r="19">
      <c r="A19" s="595"/>
      <c r="B19" s="595"/>
      <c r="C19" s="595"/>
      <c r="D19" s="595"/>
      <c r="E19" s="595"/>
      <c r="F19" s="595"/>
      <c r="G19" s="595"/>
      <c r="H19" s="595"/>
      <c r="I19" s="595"/>
      <c r="J19" s="595"/>
      <c r="K19" s="595"/>
      <c r="L19" s="595"/>
      <c r="M19" s="595"/>
      <c r="N19" s="595"/>
      <c r="O19" s="595"/>
      <c r="P19" s="595"/>
      <c r="Q19" s="595"/>
      <c r="R19" s="595"/>
      <c r="S19" s="595"/>
      <c r="T19" s="595"/>
      <c r="U19" s="595"/>
      <c r="V19" s="595"/>
      <c r="W19" s="595"/>
      <c r="X19" s="595"/>
      <c r="Y19" s="595"/>
      <c r="Z19" s="595"/>
    </row>
    <row r="20">
      <c r="A20" s="595"/>
      <c r="B20" s="595"/>
      <c r="C20" s="595"/>
      <c r="D20" s="595"/>
      <c r="E20" s="595"/>
      <c r="F20" s="595"/>
      <c r="G20" s="595"/>
      <c r="H20" s="595"/>
      <c r="I20" s="595"/>
      <c r="J20" s="595"/>
      <c r="K20" s="595"/>
      <c r="L20" s="595"/>
      <c r="M20" s="595"/>
      <c r="N20" s="595"/>
      <c r="O20" s="595"/>
      <c r="P20" s="595"/>
      <c r="Q20" s="595"/>
      <c r="R20" s="595"/>
      <c r="S20" s="595"/>
      <c r="T20" s="595"/>
      <c r="U20" s="595"/>
      <c r="V20" s="595"/>
      <c r="W20" s="595"/>
      <c r="X20" s="595"/>
      <c r="Y20" s="595"/>
      <c r="Z20" s="595"/>
    </row>
    <row r="21">
      <c r="A21" s="595"/>
      <c r="B21" s="595"/>
      <c r="C21" s="595"/>
      <c r="D21" s="595"/>
      <c r="E21" s="595"/>
      <c r="F21" s="595"/>
      <c r="G21" s="595"/>
      <c r="H21" s="595"/>
      <c r="I21" s="595"/>
      <c r="J21" s="595"/>
      <c r="K21" s="595"/>
      <c r="L21" s="595"/>
      <c r="M21" s="595"/>
      <c r="N21" s="595"/>
      <c r="O21" s="595"/>
      <c r="P21" s="595"/>
      <c r="Q21" s="595"/>
      <c r="R21" s="595"/>
      <c r="S21" s="595"/>
      <c r="T21" s="595"/>
      <c r="U21" s="595"/>
      <c r="V21" s="595"/>
      <c r="W21" s="595"/>
      <c r="X21" s="595"/>
      <c r="Y21" s="595"/>
      <c r="Z21" s="595"/>
    </row>
    <row r="22">
      <c r="A22" s="595"/>
      <c r="B22" s="595"/>
      <c r="C22" s="595"/>
      <c r="D22" s="595"/>
      <c r="E22" s="595"/>
      <c r="F22" s="595"/>
      <c r="G22" s="595"/>
      <c r="H22" s="595"/>
      <c r="I22" s="595"/>
      <c r="J22" s="595"/>
      <c r="K22" s="595"/>
      <c r="L22" s="595"/>
      <c r="M22" s="595"/>
      <c r="N22" s="595"/>
      <c r="O22" s="595"/>
      <c r="P22" s="595"/>
      <c r="Q22" s="595"/>
      <c r="R22" s="595"/>
      <c r="S22" s="595"/>
      <c r="T22" s="595"/>
      <c r="U22" s="595"/>
      <c r="V22" s="595"/>
      <c r="W22" s="595"/>
      <c r="X22" s="595"/>
      <c r="Y22" s="595"/>
      <c r="Z22" s="595"/>
    </row>
    <row r="23">
      <c r="A23" s="595"/>
      <c r="B23" s="595"/>
      <c r="C23" s="595"/>
      <c r="D23" s="595"/>
      <c r="E23" s="595"/>
      <c r="F23" s="595"/>
      <c r="G23" s="595"/>
      <c r="H23" s="595"/>
      <c r="I23" s="595"/>
      <c r="J23" s="595"/>
      <c r="K23" s="595"/>
      <c r="L23" s="595"/>
      <c r="M23" s="595"/>
      <c r="N23" s="595"/>
      <c r="O23" s="595"/>
      <c r="P23" s="595"/>
      <c r="Q23" s="595"/>
      <c r="R23" s="595"/>
      <c r="S23" s="595"/>
      <c r="T23" s="595"/>
      <c r="U23" s="595"/>
      <c r="V23" s="595"/>
      <c r="W23" s="595"/>
      <c r="X23" s="595"/>
      <c r="Y23" s="595"/>
      <c r="Z23" s="595"/>
    </row>
    <row r="24">
      <c r="A24" s="595"/>
      <c r="B24" s="595"/>
      <c r="C24" s="595"/>
      <c r="D24" s="595"/>
      <c r="E24" s="595"/>
      <c r="F24" s="595"/>
      <c r="G24" s="595"/>
      <c r="H24" s="595"/>
      <c r="I24" s="595"/>
      <c r="J24" s="595"/>
      <c r="K24" s="595"/>
      <c r="L24" s="595"/>
      <c r="M24" s="595"/>
      <c r="N24" s="595"/>
      <c r="O24" s="595"/>
      <c r="P24" s="595"/>
      <c r="Q24" s="595"/>
      <c r="R24" s="595"/>
      <c r="S24" s="595"/>
      <c r="T24" s="595"/>
      <c r="U24" s="595"/>
      <c r="V24" s="595"/>
      <c r="W24" s="595"/>
      <c r="X24" s="595"/>
      <c r="Y24" s="595"/>
      <c r="Z24" s="595"/>
    </row>
    <row r="25">
      <c r="A25" s="595"/>
      <c r="B25" s="595"/>
      <c r="C25" s="595"/>
      <c r="D25" s="595"/>
      <c r="E25" s="595"/>
      <c r="F25" s="595"/>
      <c r="G25" s="595"/>
      <c r="H25" s="595"/>
      <c r="I25" s="595"/>
      <c r="J25" s="595"/>
      <c r="K25" s="595"/>
      <c r="L25" s="595"/>
      <c r="M25" s="595"/>
      <c r="N25" s="595"/>
      <c r="O25" s="595"/>
      <c r="P25" s="595"/>
      <c r="Q25" s="595"/>
      <c r="R25" s="595"/>
      <c r="S25" s="595"/>
      <c r="T25" s="595"/>
      <c r="U25" s="595"/>
      <c r="V25" s="595"/>
      <c r="W25" s="595"/>
      <c r="X25" s="595"/>
      <c r="Y25" s="595"/>
      <c r="Z25" s="595"/>
    </row>
    <row r="26">
      <c r="A26" s="595"/>
      <c r="B26" s="595"/>
      <c r="C26" s="595"/>
      <c r="D26" s="595"/>
      <c r="E26" s="595"/>
      <c r="F26" s="595"/>
      <c r="G26" s="595"/>
      <c r="H26" s="595"/>
      <c r="I26" s="595"/>
      <c r="J26" s="595"/>
      <c r="K26" s="595"/>
      <c r="L26" s="595"/>
      <c r="M26" s="595"/>
      <c r="N26" s="595"/>
      <c r="O26" s="595"/>
      <c r="P26" s="595"/>
      <c r="Q26" s="595"/>
      <c r="R26" s="595"/>
      <c r="S26" s="595"/>
      <c r="T26" s="595"/>
      <c r="U26" s="595"/>
      <c r="V26" s="595"/>
      <c r="W26" s="595"/>
      <c r="X26" s="595"/>
      <c r="Y26" s="595"/>
      <c r="Z26" s="595"/>
    </row>
    <row r="27">
      <c r="A27" s="595"/>
      <c r="B27" s="595"/>
      <c r="C27" s="595"/>
      <c r="D27" s="595"/>
      <c r="E27" s="595"/>
      <c r="F27" s="595"/>
      <c r="G27" s="595"/>
      <c r="H27" s="595"/>
      <c r="I27" s="595"/>
      <c r="J27" s="595"/>
      <c r="K27" s="595"/>
      <c r="L27" s="595"/>
      <c r="M27" s="595"/>
      <c r="N27" s="595"/>
      <c r="O27" s="595"/>
      <c r="P27" s="595"/>
      <c r="Q27" s="595"/>
      <c r="R27" s="595"/>
      <c r="S27" s="595"/>
      <c r="T27" s="595"/>
      <c r="U27" s="595"/>
      <c r="V27" s="595"/>
      <c r="W27" s="595"/>
      <c r="X27" s="595"/>
      <c r="Y27" s="595"/>
      <c r="Z27" s="595"/>
    </row>
    <row r="28">
      <c r="A28" s="595"/>
      <c r="B28" s="595"/>
      <c r="C28" s="595"/>
      <c r="D28" s="595"/>
      <c r="E28" s="595"/>
      <c r="F28" s="595"/>
      <c r="G28" s="595"/>
      <c r="H28" s="595"/>
      <c r="I28" s="595"/>
      <c r="J28" s="595"/>
      <c r="K28" s="595"/>
      <c r="L28" s="595"/>
      <c r="M28" s="595"/>
      <c r="N28" s="595"/>
      <c r="O28" s="595"/>
      <c r="P28" s="595"/>
      <c r="Q28" s="595"/>
      <c r="R28" s="595"/>
      <c r="S28" s="595"/>
      <c r="T28" s="595"/>
      <c r="U28" s="595"/>
      <c r="V28" s="595"/>
      <c r="W28" s="595"/>
      <c r="X28" s="595"/>
      <c r="Y28" s="595"/>
      <c r="Z28" s="595"/>
    </row>
    <row r="29">
      <c r="A29" s="595"/>
      <c r="B29" s="595"/>
      <c r="C29" s="595"/>
      <c r="D29" s="595"/>
      <c r="E29" s="595"/>
      <c r="F29" s="595"/>
      <c r="G29" s="595"/>
      <c r="H29" s="595"/>
      <c r="I29" s="595"/>
      <c r="J29" s="595"/>
      <c r="K29" s="595"/>
      <c r="L29" s="595"/>
      <c r="M29" s="595"/>
      <c r="N29" s="595"/>
      <c r="O29" s="595"/>
      <c r="P29" s="595"/>
      <c r="Q29" s="595"/>
      <c r="R29" s="595"/>
      <c r="S29" s="595"/>
      <c r="T29" s="595"/>
      <c r="U29" s="595"/>
      <c r="V29" s="595"/>
      <c r="W29" s="595"/>
      <c r="X29" s="595"/>
      <c r="Y29" s="595"/>
      <c r="Z29" s="595"/>
    </row>
    <row r="30">
      <c r="A30" s="595"/>
      <c r="B30" s="595"/>
      <c r="C30" s="595"/>
      <c r="D30" s="595"/>
      <c r="E30" s="595"/>
      <c r="F30" s="595"/>
      <c r="G30" s="595"/>
      <c r="H30" s="595"/>
      <c r="I30" s="595"/>
      <c r="J30" s="595"/>
      <c r="K30" s="595"/>
      <c r="L30" s="595"/>
      <c r="M30" s="595"/>
      <c r="N30" s="595"/>
      <c r="O30" s="595"/>
      <c r="P30" s="595"/>
      <c r="Q30" s="595"/>
      <c r="R30" s="595"/>
      <c r="S30" s="595"/>
      <c r="T30" s="595"/>
      <c r="U30" s="595"/>
      <c r="V30" s="595"/>
      <c r="W30" s="595"/>
      <c r="X30" s="595"/>
      <c r="Y30" s="595"/>
      <c r="Z30" s="595"/>
    </row>
    <row r="31">
      <c r="A31" s="595"/>
      <c r="B31" s="595"/>
      <c r="C31" s="595"/>
      <c r="D31" s="595"/>
      <c r="E31" s="595"/>
      <c r="F31" s="595"/>
      <c r="G31" s="595"/>
      <c r="H31" s="595"/>
      <c r="I31" s="595"/>
      <c r="J31" s="595"/>
      <c r="K31" s="595"/>
      <c r="L31" s="595"/>
      <c r="M31" s="595"/>
      <c r="N31" s="595"/>
      <c r="O31" s="595"/>
      <c r="P31" s="595"/>
      <c r="Q31" s="595"/>
      <c r="R31" s="595"/>
      <c r="S31" s="595"/>
      <c r="T31" s="595"/>
      <c r="U31" s="595"/>
      <c r="V31" s="595"/>
      <c r="W31" s="595"/>
      <c r="X31" s="595"/>
      <c r="Y31" s="595"/>
      <c r="Z31" s="595"/>
    </row>
    <row r="32">
      <c r="A32" s="595"/>
      <c r="B32" s="595"/>
      <c r="C32" s="595"/>
      <c r="D32" s="595"/>
      <c r="E32" s="595"/>
      <c r="F32" s="595"/>
      <c r="G32" s="595"/>
      <c r="H32" s="595"/>
      <c r="I32" s="595"/>
      <c r="J32" s="595"/>
      <c r="K32" s="595"/>
      <c r="L32" s="595"/>
      <c r="M32" s="595"/>
      <c r="N32" s="595"/>
      <c r="O32" s="595"/>
      <c r="P32" s="595"/>
      <c r="Q32" s="595"/>
      <c r="R32" s="595"/>
      <c r="S32" s="595"/>
      <c r="T32" s="595"/>
      <c r="U32" s="595"/>
      <c r="V32" s="595"/>
      <c r="W32" s="595"/>
      <c r="X32" s="595"/>
      <c r="Y32" s="595"/>
      <c r="Z32" s="595"/>
    </row>
    <row r="33">
      <c r="A33" s="595"/>
      <c r="B33" s="595"/>
      <c r="C33" s="595"/>
      <c r="D33" s="595"/>
      <c r="E33" s="595"/>
      <c r="F33" s="595"/>
      <c r="G33" s="595"/>
      <c r="H33" s="595"/>
      <c r="I33" s="595"/>
      <c r="J33" s="595"/>
      <c r="K33" s="595"/>
      <c r="L33" s="595"/>
      <c r="M33" s="595"/>
      <c r="N33" s="595"/>
      <c r="O33" s="595"/>
      <c r="P33" s="595"/>
      <c r="Q33" s="595"/>
      <c r="R33" s="595"/>
      <c r="S33" s="595"/>
      <c r="T33" s="595"/>
      <c r="U33" s="595"/>
      <c r="V33" s="595"/>
      <c r="W33" s="595"/>
      <c r="X33" s="595"/>
      <c r="Y33" s="595"/>
      <c r="Z33" s="595"/>
    </row>
    <row r="34">
      <c r="A34" s="595"/>
      <c r="B34" s="595"/>
      <c r="C34" s="595"/>
      <c r="D34" s="595"/>
      <c r="E34" s="595"/>
      <c r="F34" s="595"/>
      <c r="G34" s="595"/>
      <c r="H34" s="595"/>
      <c r="I34" s="595"/>
      <c r="J34" s="595"/>
      <c r="K34" s="595"/>
      <c r="L34" s="595"/>
      <c r="M34" s="595"/>
      <c r="N34" s="595"/>
      <c r="O34" s="595"/>
      <c r="P34" s="595"/>
      <c r="Q34" s="595"/>
      <c r="R34" s="595"/>
      <c r="S34" s="595"/>
      <c r="T34" s="595"/>
      <c r="U34" s="595"/>
      <c r="V34" s="595"/>
      <c r="W34" s="595"/>
      <c r="X34" s="595"/>
      <c r="Y34" s="595"/>
      <c r="Z34" s="595"/>
    </row>
    <row r="35">
      <c r="A35" s="595"/>
      <c r="B35" s="595"/>
      <c r="C35" s="595"/>
      <c r="D35" s="595"/>
      <c r="E35" s="595"/>
      <c r="F35" s="595"/>
      <c r="G35" s="595"/>
      <c r="H35" s="595"/>
      <c r="I35" s="595"/>
      <c r="J35" s="595"/>
      <c r="K35" s="595"/>
      <c r="L35" s="595"/>
      <c r="M35" s="595"/>
      <c r="N35" s="595"/>
      <c r="O35" s="595"/>
      <c r="P35" s="595"/>
      <c r="Q35" s="595"/>
      <c r="R35" s="595"/>
      <c r="S35" s="595"/>
      <c r="T35" s="595"/>
      <c r="U35" s="595"/>
      <c r="V35" s="595"/>
      <c r="W35" s="595"/>
      <c r="X35" s="595"/>
      <c r="Y35" s="595"/>
      <c r="Z35" s="595"/>
    </row>
    <row r="36">
      <c r="A36" s="595"/>
      <c r="B36" s="595"/>
      <c r="C36" s="595"/>
      <c r="D36" s="595"/>
      <c r="E36" s="595"/>
      <c r="F36" s="595"/>
      <c r="G36" s="595"/>
      <c r="H36" s="595"/>
      <c r="I36" s="595"/>
      <c r="J36" s="595"/>
      <c r="K36" s="595"/>
      <c r="L36" s="595"/>
      <c r="M36" s="595"/>
      <c r="N36" s="595"/>
      <c r="O36" s="595"/>
      <c r="P36" s="595"/>
      <c r="Q36" s="595"/>
      <c r="R36" s="595"/>
      <c r="S36" s="595"/>
      <c r="T36" s="595"/>
      <c r="U36" s="595"/>
      <c r="V36" s="595"/>
      <c r="W36" s="595"/>
      <c r="X36" s="595"/>
      <c r="Y36" s="595"/>
      <c r="Z36" s="595"/>
    </row>
    <row r="37">
      <c r="A37" s="595"/>
      <c r="B37" s="595"/>
      <c r="C37" s="595"/>
      <c r="D37" s="595"/>
      <c r="E37" s="595"/>
      <c r="F37" s="595"/>
      <c r="G37" s="595"/>
      <c r="H37" s="595"/>
      <c r="I37" s="595"/>
      <c r="J37" s="595"/>
      <c r="K37" s="595"/>
      <c r="L37" s="595"/>
      <c r="M37" s="595"/>
      <c r="N37" s="595"/>
      <c r="O37" s="595"/>
      <c r="P37" s="595"/>
      <c r="Q37" s="595"/>
      <c r="R37" s="595"/>
      <c r="S37" s="595"/>
      <c r="T37" s="595"/>
      <c r="U37" s="595"/>
      <c r="V37" s="595"/>
      <c r="W37" s="595"/>
      <c r="X37" s="595"/>
      <c r="Y37" s="595"/>
      <c r="Z37" s="595"/>
    </row>
    <row r="38">
      <c r="A38" s="595"/>
      <c r="B38" s="595"/>
      <c r="C38" s="595"/>
      <c r="D38" s="595"/>
      <c r="E38" s="595"/>
      <c r="F38" s="595"/>
      <c r="G38" s="595"/>
      <c r="H38" s="595"/>
      <c r="I38" s="595"/>
      <c r="J38" s="595"/>
      <c r="K38" s="595"/>
      <c r="L38" s="595"/>
      <c r="M38" s="595"/>
      <c r="N38" s="595"/>
      <c r="O38" s="595"/>
      <c r="P38" s="595"/>
      <c r="Q38" s="595"/>
      <c r="R38" s="595"/>
      <c r="S38" s="595"/>
      <c r="T38" s="595"/>
      <c r="U38" s="595"/>
      <c r="V38" s="595"/>
      <c r="W38" s="595"/>
      <c r="X38" s="595"/>
      <c r="Y38" s="595"/>
      <c r="Z38" s="595"/>
    </row>
    <row r="39">
      <c r="A39" s="595"/>
      <c r="B39" s="595"/>
      <c r="C39" s="595"/>
      <c r="D39" s="595"/>
      <c r="E39" s="595"/>
      <c r="F39" s="595"/>
      <c r="G39" s="595"/>
      <c r="H39" s="595"/>
      <c r="I39" s="595"/>
      <c r="J39" s="595"/>
      <c r="K39" s="595"/>
      <c r="L39" s="595"/>
      <c r="M39" s="595"/>
      <c r="N39" s="595"/>
      <c r="O39" s="595"/>
      <c r="P39" s="595"/>
      <c r="Q39" s="595"/>
      <c r="R39" s="595"/>
      <c r="S39" s="595"/>
      <c r="T39" s="595"/>
      <c r="U39" s="595"/>
      <c r="V39" s="595"/>
      <c r="W39" s="595"/>
      <c r="X39" s="595"/>
      <c r="Y39" s="595"/>
      <c r="Z39" s="595"/>
    </row>
    <row r="40">
      <c r="A40" s="595"/>
      <c r="B40" s="595"/>
      <c r="C40" s="595"/>
      <c r="D40" s="595"/>
      <c r="E40" s="595"/>
      <c r="F40" s="595"/>
      <c r="G40" s="595"/>
      <c r="H40" s="595"/>
      <c r="I40" s="595"/>
      <c r="J40" s="595"/>
      <c r="K40" s="595"/>
      <c r="L40" s="595"/>
      <c r="M40" s="595"/>
      <c r="N40" s="595"/>
      <c r="O40" s="595"/>
      <c r="P40" s="595"/>
      <c r="Q40" s="595"/>
      <c r="R40" s="595"/>
      <c r="S40" s="595"/>
      <c r="T40" s="595"/>
      <c r="U40" s="595"/>
      <c r="V40" s="595"/>
      <c r="W40" s="595"/>
      <c r="X40" s="595"/>
      <c r="Y40" s="595"/>
      <c r="Z40" s="595"/>
    </row>
    <row r="41">
      <c r="A41" s="595"/>
      <c r="B41" s="595"/>
      <c r="C41" s="595"/>
      <c r="D41" s="595"/>
      <c r="E41" s="595"/>
      <c r="F41" s="595"/>
      <c r="G41" s="595"/>
      <c r="H41" s="595"/>
      <c r="I41" s="595"/>
      <c r="J41" s="595"/>
      <c r="K41" s="595"/>
      <c r="L41" s="595"/>
      <c r="M41" s="595"/>
      <c r="N41" s="595"/>
      <c r="O41" s="595"/>
      <c r="P41" s="595"/>
      <c r="Q41" s="595"/>
      <c r="R41" s="595"/>
      <c r="S41" s="595"/>
      <c r="T41" s="595"/>
      <c r="U41" s="595"/>
      <c r="V41" s="595"/>
      <c r="W41" s="595"/>
      <c r="X41" s="595"/>
      <c r="Y41" s="595"/>
      <c r="Z41" s="595"/>
    </row>
    <row r="42">
      <c r="A42" s="595"/>
      <c r="B42" s="595"/>
      <c r="C42" s="595"/>
      <c r="D42" s="595"/>
      <c r="E42" s="595"/>
      <c r="F42" s="595"/>
      <c r="G42" s="595"/>
      <c r="H42" s="595"/>
      <c r="I42" s="595"/>
      <c r="J42" s="595"/>
      <c r="K42" s="595"/>
      <c r="L42" s="595"/>
      <c r="M42" s="595"/>
      <c r="N42" s="595"/>
      <c r="O42" s="595"/>
      <c r="P42" s="595"/>
      <c r="Q42" s="595"/>
      <c r="R42" s="595"/>
      <c r="S42" s="595"/>
      <c r="T42" s="595"/>
      <c r="U42" s="595"/>
      <c r="V42" s="595"/>
      <c r="W42" s="595"/>
      <c r="X42" s="595"/>
      <c r="Y42" s="595"/>
      <c r="Z42" s="595"/>
    </row>
    <row r="43">
      <c r="A43" s="595"/>
      <c r="B43" s="595"/>
      <c r="C43" s="595"/>
      <c r="D43" s="595"/>
      <c r="E43" s="595"/>
      <c r="F43" s="595"/>
      <c r="G43" s="595"/>
      <c r="H43" s="595"/>
      <c r="I43" s="595"/>
      <c r="J43" s="595"/>
      <c r="K43" s="595"/>
      <c r="L43" s="595"/>
      <c r="M43" s="595"/>
      <c r="N43" s="595"/>
      <c r="O43" s="595"/>
      <c r="P43" s="595"/>
      <c r="Q43" s="595"/>
      <c r="R43" s="595"/>
      <c r="S43" s="595"/>
      <c r="T43" s="595"/>
      <c r="U43" s="595"/>
      <c r="V43" s="595"/>
      <c r="W43" s="595"/>
      <c r="X43" s="595"/>
      <c r="Y43" s="595"/>
      <c r="Z43" s="595"/>
    </row>
    <row r="44">
      <c r="A44" s="595"/>
      <c r="B44" s="595"/>
      <c r="C44" s="595"/>
      <c r="D44" s="595"/>
      <c r="E44" s="595"/>
      <c r="F44" s="595"/>
      <c r="G44" s="595"/>
      <c r="H44" s="595"/>
      <c r="I44" s="595"/>
      <c r="J44" s="595"/>
      <c r="K44" s="595"/>
      <c r="L44" s="595"/>
      <c r="M44" s="595"/>
      <c r="N44" s="595"/>
      <c r="O44" s="595"/>
      <c r="P44" s="595"/>
      <c r="Q44" s="595"/>
      <c r="R44" s="595"/>
      <c r="S44" s="595"/>
      <c r="T44" s="595"/>
      <c r="U44" s="595"/>
      <c r="V44" s="595"/>
      <c r="W44" s="595"/>
      <c r="X44" s="595"/>
      <c r="Y44" s="595"/>
      <c r="Z44" s="595"/>
    </row>
    <row r="45">
      <c r="A45" s="595"/>
      <c r="B45" s="595"/>
      <c r="C45" s="595"/>
      <c r="D45" s="595"/>
      <c r="E45" s="595"/>
      <c r="F45" s="595"/>
      <c r="G45" s="595"/>
      <c r="H45" s="595"/>
      <c r="I45" s="595"/>
      <c r="J45" s="595"/>
      <c r="K45" s="595"/>
      <c r="L45" s="595"/>
      <c r="M45" s="595"/>
      <c r="N45" s="595"/>
      <c r="O45" s="595"/>
      <c r="P45" s="595"/>
      <c r="Q45" s="595"/>
      <c r="R45" s="595"/>
      <c r="S45" s="595"/>
      <c r="T45" s="595"/>
      <c r="U45" s="595"/>
      <c r="V45" s="595"/>
      <c r="W45" s="595"/>
      <c r="X45" s="595"/>
      <c r="Y45" s="595"/>
      <c r="Z45" s="595"/>
    </row>
    <row r="46">
      <c r="A46" s="595"/>
      <c r="B46" s="595"/>
      <c r="C46" s="595"/>
      <c r="D46" s="595"/>
      <c r="E46" s="595"/>
      <c r="F46" s="595"/>
      <c r="G46" s="595"/>
      <c r="H46" s="595"/>
      <c r="I46" s="595"/>
      <c r="J46" s="595"/>
      <c r="K46" s="595"/>
      <c r="L46" s="595"/>
      <c r="M46" s="595"/>
      <c r="N46" s="595"/>
      <c r="O46" s="595"/>
      <c r="P46" s="595"/>
      <c r="Q46" s="595"/>
      <c r="R46" s="595"/>
      <c r="S46" s="595"/>
      <c r="T46" s="595"/>
      <c r="U46" s="595"/>
      <c r="V46" s="595"/>
      <c r="W46" s="595"/>
      <c r="X46" s="595"/>
      <c r="Y46" s="595"/>
      <c r="Z46" s="595"/>
    </row>
    <row r="47">
      <c r="A47" s="595"/>
      <c r="B47" s="595"/>
      <c r="C47" s="595"/>
      <c r="D47" s="595"/>
      <c r="E47" s="595"/>
      <c r="F47" s="595"/>
      <c r="G47" s="595"/>
      <c r="H47" s="595"/>
      <c r="I47" s="595"/>
      <c r="J47" s="595"/>
      <c r="K47" s="595"/>
      <c r="L47" s="595"/>
      <c r="M47" s="595"/>
      <c r="N47" s="595"/>
      <c r="O47" s="595"/>
      <c r="P47" s="595"/>
      <c r="Q47" s="595"/>
      <c r="R47" s="595"/>
      <c r="S47" s="595"/>
      <c r="T47" s="595"/>
      <c r="U47" s="595"/>
      <c r="V47" s="595"/>
      <c r="W47" s="595"/>
      <c r="X47" s="595"/>
      <c r="Y47" s="595"/>
      <c r="Z47" s="595"/>
    </row>
    <row r="48">
      <c r="A48" s="595"/>
      <c r="B48" s="595"/>
      <c r="C48" s="595"/>
      <c r="D48" s="595"/>
      <c r="E48" s="595"/>
      <c r="F48" s="595"/>
      <c r="G48" s="595"/>
      <c r="H48" s="595"/>
      <c r="I48" s="595"/>
      <c r="J48" s="595"/>
      <c r="K48" s="595"/>
      <c r="L48" s="595"/>
      <c r="M48" s="595"/>
      <c r="N48" s="595"/>
      <c r="O48" s="595"/>
      <c r="P48" s="595"/>
      <c r="Q48" s="595"/>
      <c r="R48" s="595"/>
      <c r="S48" s="595"/>
      <c r="T48" s="595"/>
      <c r="U48" s="595"/>
      <c r="V48" s="595"/>
      <c r="W48" s="595"/>
      <c r="X48" s="595"/>
      <c r="Y48" s="595"/>
      <c r="Z48" s="595"/>
    </row>
    <row r="49">
      <c r="A49" s="595"/>
      <c r="B49" s="595"/>
      <c r="C49" s="595"/>
      <c r="D49" s="595"/>
      <c r="E49" s="595"/>
      <c r="F49" s="595"/>
      <c r="G49" s="595"/>
      <c r="H49" s="595"/>
      <c r="I49" s="595"/>
      <c r="J49" s="595"/>
      <c r="K49" s="595"/>
      <c r="L49" s="595"/>
      <c r="M49" s="595"/>
      <c r="N49" s="595"/>
      <c r="O49" s="595"/>
      <c r="P49" s="595"/>
      <c r="Q49" s="595"/>
      <c r="R49" s="595"/>
      <c r="S49" s="595"/>
      <c r="T49" s="595"/>
      <c r="U49" s="595"/>
      <c r="V49" s="595"/>
      <c r="W49" s="595"/>
      <c r="X49" s="595"/>
      <c r="Y49" s="595"/>
      <c r="Z49" s="595"/>
    </row>
    <row r="50">
      <c r="A50" s="595"/>
      <c r="B50" s="595"/>
      <c r="C50" s="595"/>
      <c r="D50" s="595"/>
      <c r="E50" s="595"/>
      <c r="F50" s="595"/>
      <c r="G50" s="595"/>
      <c r="H50" s="595"/>
      <c r="I50" s="595"/>
      <c r="J50" s="595"/>
      <c r="K50" s="595"/>
      <c r="L50" s="595"/>
      <c r="M50" s="595"/>
      <c r="N50" s="595"/>
      <c r="O50" s="595"/>
      <c r="P50" s="595"/>
      <c r="Q50" s="595"/>
      <c r="R50" s="595"/>
      <c r="S50" s="595"/>
      <c r="T50" s="595"/>
      <c r="U50" s="595"/>
      <c r="V50" s="595"/>
      <c r="W50" s="595"/>
      <c r="X50" s="595"/>
      <c r="Y50" s="595"/>
      <c r="Z50" s="595"/>
    </row>
    <row r="51">
      <c r="A51" s="595"/>
      <c r="B51" s="595"/>
      <c r="C51" s="595"/>
      <c r="D51" s="595"/>
      <c r="E51" s="595"/>
      <c r="F51" s="595"/>
      <c r="G51" s="595"/>
      <c r="H51" s="595"/>
      <c r="I51" s="595"/>
      <c r="J51" s="595"/>
      <c r="K51" s="595"/>
      <c r="L51" s="595"/>
      <c r="M51" s="595"/>
      <c r="N51" s="595"/>
      <c r="O51" s="595"/>
      <c r="P51" s="595"/>
      <c r="Q51" s="595"/>
      <c r="R51" s="595"/>
      <c r="S51" s="595"/>
      <c r="T51" s="595"/>
      <c r="U51" s="595"/>
      <c r="V51" s="595"/>
      <c r="W51" s="595"/>
      <c r="X51" s="595"/>
      <c r="Y51" s="595"/>
      <c r="Z51" s="595"/>
    </row>
    <row r="52">
      <c r="A52" s="595"/>
      <c r="B52" s="595"/>
      <c r="C52" s="595"/>
      <c r="D52" s="595"/>
      <c r="E52" s="595"/>
      <c r="F52" s="595"/>
      <c r="G52" s="595"/>
      <c r="H52" s="595"/>
      <c r="I52" s="595"/>
      <c r="J52" s="595"/>
      <c r="K52" s="595"/>
      <c r="L52" s="595"/>
      <c r="M52" s="595"/>
      <c r="N52" s="595"/>
      <c r="O52" s="595"/>
      <c r="P52" s="595"/>
      <c r="Q52" s="595"/>
      <c r="R52" s="595"/>
      <c r="S52" s="595"/>
      <c r="T52" s="595"/>
      <c r="U52" s="595"/>
      <c r="V52" s="595"/>
      <c r="W52" s="595"/>
      <c r="X52" s="595"/>
      <c r="Y52" s="595"/>
      <c r="Z52" s="595"/>
    </row>
    <row r="53">
      <c r="A53" s="595"/>
      <c r="B53" s="595"/>
      <c r="C53" s="595"/>
      <c r="D53" s="595"/>
      <c r="E53" s="595"/>
      <c r="F53" s="595"/>
      <c r="G53" s="595"/>
      <c r="H53" s="595"/>
      <c r="I53" s="595"/>
      <c r="J53" s="595"/>
      <c r="K53" s="595"/>
      <c r="L53" s="595"/>
      <c r="M53" s="595"/>
      <c r="N53" s="595"/>
      <c r="O53" s="595"/>
      <c r="P53" s="595"/>
      <c r="Q53" s="595"/>
      <c r="R53" s="595"/>
      <c r="S53" s="595"/>
      <c r="T53" s="595"/>
      <c r="U53" s="595"/>
      <c r="V53" s="595"/>
      <c r="W53" s="595"/>
      <c r="X53" s="595"/>
      <c r="Y53" s="595"/>
      <c r="Z53" s="595"/>
    </row>
    <row r="54">
      <c r="A54" s="595"/>
      <c r="B54" s="595"/>
      <c r="C54" s="595"/>
      <c r="D54" s="595"/>
      <c r="E54" s="595"/>
      <c r="F54" s="595"/>
      <c r="G54" s="595"/>
      <c r="H54" s="595"/>
      <c r="I54" s="595"/>
      <c r="J54" s="595"/>
      <c r="K54" s="595"/>
      <c r="L54" s="595"/>
      <c r="M54" s="595"/>
      <c r="N54" s="595"/>
      <c r="O54" s="595"/>
      <c r="P54" s="595"/>
      <c r="Q54" s="595"/>
      <c r="R54" s="595"/>
      <c r="S54" s="595"/>
      <c r="T54" s="595"/>
      <c r="U54" s="595"/>
      <c r="V54" s="595"/>
      <c r="W54" s="595"/>
      <c r="X54" s="595"/>
      <c r="Y54" s="595"/>
      <c r="Z54" s="595"/>
    </row>
    <row r="55">
      <c r="A55" s="595"/>
      <c r="B55" s="595"/>
      <c r="C55" s="595"/>
      <c r="D55" s="595"/>
      <c r="E55" s="595"/>
      <c r="F55" s="595"/>
      <c r="G55" s="595"/>
      <c r="H55" s="595"/>
      <c r="I55" s="595"/>
      <c r="J55" s="595"/>
      <c r="K55" s="595"/>
      <c r="L55" s="595"/>
      <c r="M55" s="595"/>
      <c r="N55" s="595"/>
      <c r="O55" s="595"/>
      <c r="P55" s="595"/>
      <c r="Q55" s="595"/>
      <c r="R55" s="595"/>
      <c r="S55" s="595"/>
      <c r="T55" s="595"/>
      <c r="U55" s="595"/>
      <c r="V55" s="595"/>
      <c r="W55" s="595"/>
      <c r="X55" s="595"/>
      <c r="Y55" s="595"/>
      <c r="Z55" s="595"/>
    </row>
    <row r="56">
      <c r="A56" s="595"/>
      <c r="B56" s="595"/>
      <c r="C56" s="595"/>
      <c r="D56" s="595"/>
      <c r="E56" s="595"/>
      <c r="F56" s="595"/>
      <c r="G56" s="595"/>
      <c r="H56" s="595"/>
      <c r="I56" s="595"/>
      <c r="J56" s="595"/>
      <c r="K56" s="595"/>
      <c r="L56" s="595"/>
      <c r="M56" s="595"/>
      <c r="N56" s="595"/>
      <c r="O56" s="595"/>
      <c r="P56" s="595"/>
      <c r="Q56" s="595"/>
      <c r="R56" s="595"/>
      <c r="S56" s="595"/>
      <c r="T56" s="595"/>
      <c r="U56" s="595"/>
      <c r="V56" s="595"/>
      <c r="W56" s="595"/>
      <c r="X56" s="595"/>
      <c r="Y56" s="595"/>
      <c r="Z56" s="595"/>
    </row>
    <row r="57">
      <c r="A57" s="595"/>
      <c r="B57" s="595"/>
      <c r="C57" s="595"/>
      <c r="D57" s="595"/>
      <c r="E57" s="595"/>
      <c r="F57" s="595"/>
      <c r="G57" s="595"/>
      <c r="H57" s="595"/>
      <c r="I57" s="595"/>
      <c r="J57" s="595"/>
      <c r="K57" s="595"/>
      <c r="L57" s="595"/>
      <c r="M57" s="595"/>
      <c r="N57" s="595"/>
      <c r="O57" s="595"/>
      <c r="P57" s="595"/>
      <c r="Q57" s="595"/>
      <c r="R57" s="595"/>
      <c r="S57" s="595"/>
      <c r="T57" s="595"/>
      <c r="U57" s="595"/>
      <c r="V57" s="595"/>
      <c r="W57" s="595"/>
      <c r="X57" s="595"/>
      <c r="Y57" s="595"/>
      <c r="Z57" s="595"/>
    </row>
    <row r="58">
      <c r="A58" s="595"/>
      <c r="B58" s="595"/>
      <c r="C58" s="595"/>
      <c r="D58" s="595"/>
      <c r="E58" s="595"/>
      <c r="F58" s="595"/>
      <c r="G58" s="595"/>
      <c r="H58" s="595"/>
      <c r="I58" s="595"/>
      <c r="J58" s="595"/>
      <c r="K58" s="595"/>
      <c r="L58" s="595"/>
      <c r="M58" s="595"/>
      <c r="N58" s="595"/>
      <c r="O58" s="595"/>
      <c r="P58" s="595"/>
      <c r="Q58" s="595"/>
      <c r="R58" s="595"/>
      <c r="S58" s="595"/>
      <c r="T58" s="595"/>
      <c r="U58" s="595"/>
      <c r="V58" s="595"/>
      <c r="W58" s="595"/>
      <c r="X58" s="595"/>
      <c r="Y58" s="595"/>
      <c r="Z58" s="595"/>
    </row>
    <row r="59">
      <c r="A59" s="595"/>
      <c r="B59" s="595"/>
      <c r="C59" s="595"/>
      <c r="D59" s="595"/>
      <c r="E59" s="595"/>
      <c r="F59" s="595"/>
      <c r="G59" s="595"/>
      <c r="H59" s="595"/>
      <c r="I59" s="595"/>
      <c r="J59" s="595"/>
      <c r="K59" s="595"/>
      <c r="L59" s="595"/>
      <c r="M59" s="595"/>
      <c r="N59" s="595"/>
      <c r="O59" s="595"/>
      <c r="P59" s="595"/>
      <c r="Q59" s="595"/>
      <c r="R59" s="595"/>
      <c r="S59" s="595"/>
      <c r="T59" s="595"/>
      <c r="U59" s="595"/>
      <c r="V59" s="595"/>
      <c r="W59" s="595"/>
      <c r="X59" s="595"/>
      <c r="Y59" s="595"/>
      <c r="Z59" s="595"/>
    </row>
    <row r="60">
      <c r="A60" s="595"/>
      <c r="B60" s="595"/>
      <c r="C60" s="595"/>
      <c r="D60" s="595"/>
      <c r="E60" s="595"/>
      <c r="F60" s="595"/>
      <c r="G60" s="595"/>
      <c r="H60" s="595"/>
      <c r="I60" s="595"/>
      <c r="J60" s="595"/>
      <c r="K60" s="595"/>
      <c r="L60" s="595"/>
      <c r="M60" s="595"/>
      <c r="N60" s="595"/>
      <c r="O60" s="595"/>
      <c r="P60" s="595"/>
      <c r="Q60" s="595"/>
      <c r="R60" s="595"/>
      <c r="S60" s="595"/>
      <c r="T60" s="595"/>
      <c r="U60" s="595"/>
      <c r="V60" s="595"/>
      <c r="W60" s="595"/>
      <c r="X60" s="595"/>
      <c r="Y60" s="595"/>
      <c r="Z60" s="595"/>
    </row>
    <row r="61">
      <c r="A61" s="595"/>
      <c r="B61" s="595"/>
      <c r="C61" s="595"/>
      <c r="D61" s="595"/>
      <c r="E61" s="595"/>
      <c r="F61" s="595"/>
      <c r="G61" s="595"/>
      <c r="H61" s="595"/>
      <c r="I61" s="595"/>
      <c r="J61" s="595"/>
      <c r="K61" s="595"/>
      <c r="L61" s="595"/>
      <c r="M61" s="595"/>
      <c r="N61" s="595"/>
      <c r="O61" s="595"/>
      <c r="P61" s="595"/>
      <c r="Q61" s="595"/>
      <c r="R61" s="595"/>
      <c r="S61" s="595"/>
      <c r="T61" s="595"/>
      <c r="U61" s="595"/>
      <c r="V61" s="595"/>
      <c r="W61" s="595"/>
      <c r="X61" s="595"/>
      <c r="Y61" s="595"/>
      <c r="Z61" s="595"/>
    </row>
    <row r="62">
      <c r="A62" s="595"/>
      <c r="B62" s="595"/>
      <c r="C62" s="595"/>
      <c r="D62" s="595"/>
      <c r="E62" s="595"/>
      <c r="F62" s="595"/>
      <c r="G62" s="595"/>
      <c r="H62" s="595"/>
      <c r="I62" s="595"/>
      <c r="J62" s="595"/>
      <c r="K62" s="595"/>
      <c r="L62" s="595"/>
      <c r="M62" s="595"/>
      <c r="N62" s="595"/>
      <c r="O62" s="595"/>
      <c r="P62" s="595"/>
      <c r="Q62" s="595"/>
      <c r="R62" s="595"/>
      <c r="S62" s="595"/>
      <c r="T62" s="595"/>
      <c r="U62" s="595"/>
      <c r="V62" s="595"/>
      <c r="W62" s="595"/>
      <c r="X62" s="595"/>
      <c r="Y62" s="595"/>
      <c r="Z62" s="595"/>
    </row>
    <row r="63">
      <c r="A63" s="595"/>
      <c r="B63" s="595"/>
      <c r="C63" s="595"/>
      <c r="D63" s="595"/>
      <c r="E63" s="595"/>
      <c r="F63" s="595"/>
      <c r="G63" s="595"/>
      <c r="H63" s="595"/>
      <c r="I63" s="595"/>
      <c r="J63" s="595"/>
      <c r="K63" s="595"/>
      <c r="L63" s="595"/>
      <c r="M63" s="595"/>
      <c r="N63" s="595"/>
      <c r="O63" s="595"/>
      <c r="P63" s="595"/>
      <c r="Q63" s="595"/>
      <c r="R63" s="595"/>
      <c r="S63" s="595"/>
      <c r="T63" s="595"/>
      <c r="U63" s="595"/>
      <c r="V63" s="595"/>
      <c r="W63" s="595"/>
      <c r="X63" s="595"/>
      <c r="Y63" s="595"/>
      <c r="Z63" s="595"/>
    </row>
    <row r="64">
      <c r="A64" s="595"/>
      <c r="B64" s="595"/>
      <c r="C64" s="595"/>
      <c r="D64" s="595"/>
      <c r="E64" s="595"/>
      <c r="F64" s="595"/>
      <c r="G64" s="595"/>
      <c r="H64" s="595"/>
      <c r="I64" s="595"/>
      <c r="J64" s="595"/>
      <c r="K64" s="595"/>
      <c r="L64" s="595"/>
      <c r="M64" s="595"/>
      <c r="N64" s="595"/>
      <c r="O64" s="595"/>
      <c r="P64" s="595"/>
      <c r="Q64" s="595"/>
      <c r="R64" s="595"/>
      <c r="S64" s="595"/>
      <c r="T64" s="595"/>
      <c r="U64" s="595"/>
      <c r="V64" s="595"/>
      <c r="W64" s="595"/>
      <c r="X64" s="595"/>
      <c r="Y64" s="595"/>
      <c r="Z64" s="595"/>
    </row>
    <row r="65">
      <c r="A65" s="595"/>
      <c r="B65" s="595"/>
      <c r="C65" s="595"/>
      <c r="D65" s="595"/>
      <c r="E65" s="595"/>
      <c r="F65" s="595"/>
      <c r="G65" s="595"/>
      <c r="H65" s="595"/>
      <c r="I65" s="595"/>
      <c r="J65" s="595"/>
      <c r="K65" s="595"/>
      <c r="L65" s="595"/>
      <c r="M65" s="595"/>
      <c r="N65" s="595"/>
      <c r="O65" s="595"/>
      <c r="P65" s="595"/>
      <c r="Q65" s="595"/>
      <c r="R65" s="595"/>
      <c r="S65" s="595"/>
      <c r="T65" s="595"/>
      <c r="U65" s="595"/>
      <c r="V65" s="595"/>
      <c r="W65" s="595"/>
      <c r="X65" s="595"/>
      <c r="Y65" s="595"/>
      <c r="Z65" s="595"/>
    </row>
    <row r="66">
      <c r="A66" s="595"/>
      <c r="B66" s="595"/>
      <c r="C66" s="595"/>
      <c r="D66" s="595"/>
      <c r="E66" s="595"/>
      <c r="F66" s="595"/>
      <c r="G66" s="595"/>
      <c r="H66" s="595"/>
      <c r="I66" s="595"/>
      <c r="J66" s="595"/>
      <c r="K66" s="595"/>
      <c r="L66" s="595"/>
      <c r="M66" s="595"/>
      <c r="N66" s="595"/>
      <c r="O66" s="595"/>
      <c r="P66" s="595"/>
      <c r="Q66" s="595"/>
      <c r="R66" s="595"/>
      <c r="S66" s="595"/>
      <c r="T66" s="595"/>
      <c r="U66" s="595"/>
      <c r="V66" s="595"/>
      <c r="W66" s="595"/>
      <c r="X66" s="595"/>
      <c r="Y66" s="595"/>
      <c r="Z66" s="595"/>
    </row>
    <row r="67">
      <c r="A67" s="595"/>
      <c r="B67" s="595"/>
      <c r="C67" s="595"/>
      <c r="D67" s="595"/>
      <c r="E67" s="595"/>
      <c r="F67" s="595"/>
      <c r="G67" s="595"/>
      <c r="H67" s="595"/>
      <c r="I67" s="595"/>
      <c r="J67" s="595"/>
      <c r="K67" s="595"/>
      <c r="L67" s="595"/>
      <c r="M67" s="595"/>
      <c r="N67" s="595"/>
      <c r="O67" s="595"/>
      <c r="P67" s="595"/>
      <c r="Q67" s="595"/>
      <c r="R67" s="595"/>
      <c r="S67" s="595"/>
      <c r="T67" s="595"/>
      <c r="U67" s="595"/>
      <c r="V67" s="595"/>
      <c r="W67" s="595"/>
      <c r="X67" s="595"/>
      <c r="Y67" s="595"/>
      <c r="Z67" s="595"/>
    </row>
    <row r="68">
      <c r="A68" s="595"/>
      <c r="B68" s="595"/>
      <c r="C68" s="595"/>
      <c r="D68" s="595"/>
      <c r="E68" s="595"/>
      <c r="F68" s="595"/>
      <c r="G68" s="595"/>
      <c r="H68" s="595"/>
      <c r="I68" s="595"/>
      <c r="J68" s="595"/>
      <c r="K68" s="595"/>
      <c r="L68" s="595"/>
      <c r="M68" s="595"/>
      <c r="N68" s="595"/>
      <c r="O68" s="595"/>
      <c r="P68" s="595"/>
      <c r="Q68" s="595"/>
      <c r="R68" s="595"/>
      <c r="S68" s="595"/>
      <c r="T68" s="595"/>
      <c r="U68" s="595"/>
      <c r="V68" s="595"/>
      <c r="W68" s="595"/>
      <c r="X68" s="595"/>
      <c r="Y68" s="595"/>
      <c r="Z68" s="595"/>
    </row>
    <row r="69">
      <c r="A69" s="595"/>
      <c r="B69" s="595"/>
      <c r="C69" s="595"/>
      <c r="D69" s="595"/>
      <c r="E69" s="595"/>
      <c r="F69" s="595"/>
      <c r="G69" s="595"/>
      <c r="H69" s="595"/>
      <c r="I69" s="595"/>
      <c r="J69" s="595"/>
      <c r="K69" s="595"/>
      <c r="L69" s="595"/>
      <c r="M69" s="595"/>
      <c r="N69" s="595"/>
      <c r="O69" s="595"/>
      <c r="P69" s="595"/>
      <c r="Q69" s="595"/>
      <c r="R69" s="595"/>
      <c r="S69" s="595"/>
      <c r="T69" s="595"/>
      <c r="U69" s="595"/>
      <c r="V69" s="595"/>
      <c r="W69" s="595"/>
      <c r="X69" s="595"/>
      <c r="Y69" s="595"/>
      <c r="Z69" s="595"/>
    </row>
    <row r="70">
      <c r="A70" s="595"/>
      <c r="B70" s="595"/>
      <c r="C70" s="595"/>
      <c r="D70" s="595"/>
      <c r="E70" s="595"/>
      <c r="F70" s="595"/>
      <c r="G70" s="595"/>
      <c r="H70" s="595"/>
      <c r="I70" s="595"/>
      <c r="J70" s="595"/>
      <c r="K70" s="595"/>
      <c r="L70" s="595"/>
      <c r="M70" s="595"/>
      <c r="N70" s="595"/>
      <c r="O70" s="595"/>
      <c r="P70" s="595"/>
      <c r="Q70" s="595"/>
      <c r="R70" s="595"/>
      <c r="S70" s="595"/>
      <c r="T70" s="595"/>
      <c r="U70" s="595"/>
      <c r="V70" s="595"/>
      <c r="W70" s="595"/>
      <c r="X70" s="595"/>
      <c r="Y70" s="595"/>
      <c r="Z70" s="595"/>
    </row>
    <row r="71">
      <c r="A71" s="595"/>
      <c r="B71" s="595"/>
      <c r="C71" s="595"/>
      <c r="D71" s="595"/>
      <c r="E71" s="595"/>
      <c r="F71" s="595"/>
      <c r="G71" s="595"/>
      <c r="H71" s="595"/>
      <c r="I71" s="595"/>
      <c r="J71" s="595"/>
      <c r="K71" s="595"/>
      <c r="L71" s="595"/>
      <c r="M71" s="595"/>
      <c r="N71" s="595"/>
      <c r="O71" s="595"/>
      <c r="P71" s="595"/>
      <c r="Q71" s="595"/>
      <c r="R71" s="595"/>
      <c r="S71" s="595"/>
      <c r="T71" s="595"/>
      <c r="U71" s="595"/>
      <c r="V71" s="595"/>
      <c r="W71" s="595"/>
      <c r="X71" s="595"/>
      <c r="Y71" s="595"/>
      <c r="Z71" s="595"/>
    </row>
    <row r="72">
      <c r="A72" s="595"/>
      <c r="B72" s="595"/>
      <c r="C72" s="595"/>
      <c r="D72" s="595"/>
      <c r="E72" s="595"/>
      <c r="F72" s="595"/>
      <c r="G72" s="595"/>
      <c r="H72" s="595"/>
      <c r="I72" s="595"/>
      <c r="J72" s="595"/>
      <c r="K72" s="595"/>
      <c r="L72" s="595"/>
      <c r="M72" s="595"/>
      <c r="N72" s="595"/>
      <c r="O72" s="595"/>
      <c r="P72" s="595"/>
      <c r="Q72" s="595"/>
      <c r="R72" s="595"/>
      <c r="S72" s="595"/>
      <c r="T72" s="595"/>
      <c r="U72" s="595"/>
      <c r="V72" s="595"/>
      <c r="W72" s="595"/>
      <c r="X72" s="595"/>
      <c r="Y72" s="595"/>
      <c r="Z72" s="595"/>
    </row>
    <row r="73">
      <c r="A73" s="595"/>
      <c r="B73" s="595"/>
      <c r="C73" s="595"/>
      <c r="D73" s="595"/>
      <c r="E73" s="595"/>
      <c r="F73" s="595"/>
      <c r="G73" s="595"/>
      <c r="H73" s="595"/>
      <c r="I73" s="595"/>
      <c r="J73" s="595"/>
      <c r="K73" s="595"/>
      <c r="L73" s="595"/>
      <c r="M73" s="595"/>
      <c r="N73" s="595"/>
      <c r="O73" s="595"/>
      <c r="P73" s="595"/>
      <c r="Q73" s="595"/>
      <c r="R73" s="595"/>
      <c r="S73" s="595"/>
      <c r="T73" s="595"/>
      <c r="U73" s="595"/>
      <c r="V73" s="595"/>
      <c r="W73" s="595"/>
      <c r="X73" s="595"/>
      <c r="Y73" s="595"/>
      <c r="Z73" s="595"/>
    </row>
    <row r="74">
      <c r="A74" s="595"/>
      <c r="B74" s="595"/>
      <c r="C74" s="595"/>
      <c r="D74" s="595"/>
      <c r="E74" s="595"/>
      <c r="F74" s="595"/>
      <c r="G74" s="595"/>
      <c r="H74" s="595"/>
      <c r="I74" s="595"/>
      <c r="J74" s="595"/>
      <c r="K74" s="595"/>
      <c r="L74" s="595"/>
      <c r="M74" s="595"/>
      <c r="N74" s="595"/>
      <c r="O74" s="595"/>
      <c r="P74" s="595"/>
      <c r="Q74" s="595"/>
      <c r="R74" s="595"/>
      <c r="S74" s="595"/>
      <c r="T74" s="595"/>
      <c r="U74" s="595"/>
      <c r="V74" s="595"/>
      <c r="W74" s="595"/>
      <c r="X74" s="595"/>
      <c r="Y74" s="595"/>
      <c r="Z74" s="595"/>
    </row>
    <row r="75">
      <c r="A75" s="595"/>
      <c r="B75" s="595"/>
      <c r="C75" s="595"/>
      <c r="D75" s="595"/>
      <c r="E75" s="595"/>
      <c r="F75" s="595"/>
      <c r="G75" s="595"/>
      <c r="H75" s="595"/>
      <c r="I75" s="595"/>
      <c r="J75" s="595"/>
      <c r="K75" s="595"/>
      <c r="L75" s="595"/>
      <c r="M75" s="595"/>
      <c r="N75" s="595"/>
      <c r="O75" s="595"/>
      <c r="P75" s="595"/>
      <c r="Q75" s="595"/>
      <c r="R75" s="595"/>
      <c r="S75" s="595"/>
      <c r="T75" s="595"/>
      <c r="U75" s="595"/>
      <c r="V75" s="595"/>
      <c r="W75" s="595"/>
      <c r="X75" s="595"/>
      <c r="Y75" s="595"/>
      <c r="Z75" s="595"/>
    </row>
    <row r="76">
      <c r="A76" s="595"/>
      <c r="B76" s="595"/>
      <c r="C76" s="595"/>
      <c r="D76" s="595"/>
      <c r="E76" s="595"/>
      <c r="F76" s="595"/>
      <c r="G76" s="595"/>
      <c r="H76" s="595"/>
      <c r="I76" s="595"/>
      <c r="J76" s="595"/>
      <c r="K76" s="595"/>
      <c r="L76" s="595"/>
      <c r="M76" s="595"/>
      <c r="N76" s="595"/>
      <c r="O76" s="595"/>
      <c r="P76" s="595"/>
      <c r="Q76" s="595"/>
      <c r="R76" s="595"/>
      <c r="S76" s="595"/>
      <c r="T76" s="595"/>
      <c r="U76" s="595"/>
      <c r="V76" s="595"/>
      <c r="W76" s="595"/>
      <c r="X76" s="595"/>
      <c r="Y76" s="595"/>
      <c r="Z76" s="595"/>
    </row>
    <row r="77">
      <c r="A77" s="595"/>
      <c r="B77" s="595"/>
      <c r="C77" s="595"/>
      <c r="D77" s="595"/>
      <c r="E77" s="595"/>
      <c r="F77" s="595"/>
      <c r="G77" s="595"/>
      <c r="H77" s="595"/>
      <c r="I77" s="595"/>
      <c r="J77" s="595"/>
      <c r="K77" s="595"/>
      <c r="L77" s="595"/>
      <c r="M77" s="595"/>
      <c r="N77" s="595"/>
      <c r="O77" s="595"/>
      <c r="P77" s="595"/>
      <c r="Q77" s="595"/>
      <c r="R77" s="595"/>
      <c r="S77" s="595"/>
      <c r="T77" s="595"/>
      <c r="U77" s="595"/>
      <c r="V77" s="595"/>
      <c r="W77" s="595"/>
      <c r="X77" s="595"/>
      <c r="Y77" s="595"/>
      <c r="Z77" s="595"/>
    </row>
    <row r="78">
      <c r="A78" s="595"/>
      <c r="B78" s="595"/>
      <c r="C78" s="595"/>
      <c r="D78" s="595"/>
      <c r="E78" s="595"/>
      <c r="F78" s="595"/>
      <c r="G78" s="595"/>
      <c r="H78" s="595"/>
      <c r="I78" s="595"/>
      <c r="J78" s="595"/>
      <c r="K78" s="595"/>
      <c r="L78" s="595"/>
      <c r="M78" s="595"/>
      <c r="N78" s="595"/>
      <c r="O78" s="595"/>
      <c r="P78" s="595"/>
      <c r="Q78" s="595"/>
      <c r="R78" s="595"/>
      <c r="S78" s="595"/>
      <c r="T78" s="595"/>
      <c r="U78" s="595"/>
      <c r="V78" s="595"/>
      <c r="W78" s="595"/>
      <c r="X78" s="595"/>
      <c r="Y78" s="595"/>
      <c r="Z78" s="595"/>
    </row>
    <row r="79">
      <c r="A79" s="595"/>
      <c r="B79" s="595"/>
      <c r="C79" s="595"/>
      <c r="D79" s="595"/>
      <c r="E79" s="595"/>
      <c r="F79" s="595"/>
      <c r="G79" s="595"/>
      <c r="H79" s="595"/>
      <c r="I79" s="595"/>
      <c r="J79" s="595"/>
      <c r="K79" s="595"/>
      <c r="L79" s="595"/>
      <c r="M79" s="595"/>
      <c r="N79" s="595"/>
      <c r="O79" s="595"/>
      <c r="P79" s="595"/>
      <c r="Q79" s="595"/>
      <c r="R79" s="595"/>
      <c r="S79" s="595"/>
      <c r="T79" s="595"/>
      <c r="U79" s="595"/>
      <c r="V79" s="595"/>
      <c r="W79" s="595"/>
      <c r="X79" s="595"/>
      <c r="Y79" s="595"/>
      <c r="Z79" s="595"/>
    </row>
    <row r="80">
      <c r="A80" s="595"/>
      <c r="B80" s="595"/>
      <c r="C80" s="595"/>
      <c r="D80" s="595"/>
      <c r="E80" s="595"/>
      <c r="F80" s="595"/>
      <c r="G80" s="595"/>
      <c r="H80" s="595"/>
      <c r="I80" s="595"/>
      <c r="J80" s="595"/>
      <c r="K80" s="595"/>
      <c r="L80" s="595"/>
      <c r="M80" s="595"/>
      <c r="N80" s="595"/>
      <c r="O80" s="595"/>
      <c r="P80" s="595"/>
      <c r="Q80" s="595"/>
      <c r="R80" s="595"/>
      <c r="S80" s="595"/>
      <c r="T80" s="595"/>
      <c r="U80" s="595"/>
      <c r="V80" s="595"/>
      <c r="W80" s="595"/>
      <c r="X80" s="595"/>
      <c r="Y80" s="595"/>
      <c r="Z80" s="595"/>
    </row>
    <row r="81">
      <c r="A81" s="595"/>
      <c r="B81" s="595"/>
      <c r="C81" s="595"/>
      <c r="D81" s="595"/>
      <c r="E81" s="595"/>
      <c r="F81" s="595"/>
      <c r="G81" s="595"/>
      <c r="H81" s="595"/>
      <c r="I81" s="595"/>
      <c r="J81" s="595"/>
      <c r="K81" s="595"/>
      <c r="L81" s="595"/>
      <c r="M81" s="595"/>
      <c r="N81" s="595"/>
      <c r="O81" s="595"/>
      <c r="P81" s="595"/>
      <c r="Q81" s="595"/>
      <c r="R81" s="595"/>
      <c r="S81" s="595"/>
      <c r="T81" s="595"/>
      <c r="U81" s="595"/>
      <c r="V81" s="595"/>
      <c r="W81" s="595"/>
      <c r="X81" s="595"/>
      <c r="Y81" s="595"/>
      <c r="Z81" s="595"/>
    </row>
    <row r="82">
      <c r="A82" s="595"/>
      <c r="B82" s="595"/>
      <c r="C82" s="595"/>
      <c r="D82" s="595"/>
      <c r="E82" s="595"/>
      <c r="F82" s="595"/>
      <c r="G82" s="595"/>
      <c r="H82" s="595"/>
      <c r="I82" s="595"/>
      <c r="J82" s="595"/>
      <c r="K82" s="595"/>
      <c r="L82" s="595"/>
      <c r="M82" s="595"/>
      <c r="N82" s="595"/>
      <c r="O82" s="595"/>
      <c r="P82" s="595"/>
      <c r="Q82" s="595"/>
      <c r="R82" s="595"/>
      <c r="S82" s="595"/>
      <c r="T82" s="595"/>
      <c r="U82" s="595"/>
      <c r="V82" s="595"/>
      <c r="W82" s="595"/>
      <c r="X82" s="595"/>
      <c r="Y82" s="595"/>
      <c r="Z82" s="595"/>
    </row>
    <row r="83">
      <c r="A83" s="595"/>
      <c r="B83" s="595"/>
      <c r="C83" s="595"/>
      <c r="D83" s="595"/>
      <c r="E83" s="595"/>
      <c r="F83" s="595"/>
      <c r="G83" s="595"/>
      <c r="H83" s="595"/>
      <c r="I83" s="595"/>
      <c r="J83" s="595"/>
      <c r="K83" s="595"/>
      <c r="L83" s="595"/>
      <c r="M83" s="595"/>
      <c r="N83" s="595"/>
      <c r="O83" s="595"/>
      <c r="P83" s="595"/>
      <c r="Q83" s="595"/>
      <c r="R83" s="595"/>
      <c r="S83" s="595"/>
      <c r="T83" s="595"/>
      <c r="U83" s="595"/>
      <c r="V83" s="595"/>
      <c r="W83" s="595"/>
      <c r="X83" s="595"/>
      <c r="Y83" s="595"/>
      <c r="Z83" s="595"/>
    </row>
    <row r="84">
      <c r="A84" s="595"/>
      <c r="B84" s="595"/>
      <c r="C84" s="595"/>
      <c r="D84" s="595"/>
      <c r="E84" s="595"/>
      <c r="F84" s="595"/>
      <c r="G84" s="595"/>
      <c r="H84" s="595"/>
      <c r="I84" s="595"/>
      <c r="J84" s="595"/>
      <c r="K84" s="595"/>
      <c r="L84" s="595"/>
      <c r="M84" s="595"/>
      <c r="N84" s="595"/>
      <c r="O84" s="595"/>
      <c r="P84" s="595"/>
      <c r="Q84" s="595"/>
      <c r="R84" s="595"/>
      <c r="S84" s="595"/>
      <c r="T84" s="595"/>
      <c r="U84" s="595"/>
      <c r="V84" s="595"/>
      <c r="W84" s="595"/>
      <c r="X84" s="595"/>
      <c r="Y84" s="595"/>
      <c r="Z84" s="595"/>
    </row>
    <row r="85">
      <c r="A85" s="595"/>
      <c r="B85" s="595"/>
      <c r="C85" s="595"/>
      <c r="D85" s="595"/>
      <c r="E85" s="595"/>
      <c r="F85" s="595"/>
      <c r="G85" s="595"/>
      <c r="H85" s="595"/>
      <c r="I85" s="595"/>
      <c r="J85" s="595"/>
      <c r="K85" s="595"/>
      <c r="L85" s="595"/>
      <c r="M85" s="595"/>
      <c r="N85" s="595"/>
      <c r="O85" s="595"/>
      <c r="P85" s="595"/>
      <c r="Q85" s="595"/>
      <c r="R85" s="595"/>
      <c r="S85" s="595"/>
      <c r="T85" s="595"/>
      <c r="U85" s="595"/>
      <c r="V85" s="595"/>
      <c r="W85" s="595"/>
      <c r="X85" s="595"/>
      <c r="Y85" s="595"/>
      <c r="Z85" s="595"/>
    </row>
    <row r="86">
      <c r="A86" s="595"/>
      <c r="B86" s="595"/>
      <c r="C86" s="595"/>
      <c r="D86" s="595"/>
      <c r="E86" s="595"/>
      <c r="F86" s="595"/>
      <c r="G86" s="595"/>
      <c r="H86" s="595"/>
      <c r="I86" s="595"/>
      <c r="J86" s="595"/>
      <c r="K86" s="595"/>
      <c r="L86" s="595"/>
      <c r="M86" s="595"/>
      <c r="N86" s="595"/>
      <c r="O86" s="595"/>
      <c r="P86" s="595"/>
      <c r="Q86" s="595"/>
      <c r="R86" s="595"/>
      <c r="S86" s="595"/>
      <c r="T86" s="595"/>
      <c r="U86" s="595"/>
      <c r="V86" s="595"/>
      <c r="W86" s="595"/>
      <c r="X86" s="595"/>
      <c r="Y86" s="595"/>
      <c r="Z86" s="595"/>
    </row>
    <row r="87">
      <c r="A87" s="595"/>
      <c r="B87" s="595"/>
      <c r="C87" s="595"/>
      <c r="D87" s="595"/>
      <c r="E87" s="595"/>
      <c r="F87" s="595"/>
      <c r="G87" s="595"/>
      <c r="H87" s="595"/>
      <c r="I87" s="595"/>
      <c r="J87" s="595"/>
      <c r="K87" s="595"/>
      <c r="L87" s="595"/>
      <c r="M87" s="595"/>
      <c r="N87" s="595"/>
      <c r="O87" s="595"/>
      <c r="P87" s="595"/>
      <c r="Q87" s="595"/>
      <c r="R87" s="595"/>
      <c r="S87" s="595"/>
      <c r="T87" s="595"/>
      <c r="U87" s="595"/>
      <c r="V87" s="595"/>
      <c r="W87" s="595"/>
      <c r="X87" s="595"/>
      <c r="Y87" s="595"/>
      <c r="Z87" s="595"/>
    </row>
    <row r="88">
      <c r="A88" s="595"/>
      <c r="B88" s="595"/>
      <c r="C88" s="595"/>
      <c r="D88" s="595"/>
      <c r="E88" s="595"/>
      <c r="F88" s="595"/>
      <c r="G88" s="595"/>
      <c r="H88" s="595"/>
      <c r="I88" s="595"/>
      <c r="J88" s="595"/>
      <c r="K88" s="595"/>
      <c r="L88" s="595"/>
      <c r="M88" s="595"/>
      <c r="N88" s="595"/>
      <c r="O88" s="595"/>
      <c r="P88" s="595"/>
      <c r="Q88" s="595"/>
      <c r="R88" s="595"/>
      <c r="S88" s="595"/>
      <c r="T88" s="595"/>
      <c r="U88" s="595"/>
      <c r="V88" s="595"/>
      <c r="W88" s="595"/>
      <c r="X88" s="595"/>
      <c r="Y88" s="595"/>
      <c r="Z88" s="595"/>
    </row>
    <row r="89">
      <c r="A89" s="595"/>
      <c r="B89" s="595"/>
      <c r="C89" s="595"/>
      <c r="D89" s="595"/>
      <c r="E89" s="595"/>
      <c r="F89" s="595"/>
      <c r="G89" s="595"/>
      <c r="H89" s="595"/>
      <c r="I89" s="595"/>
      <c r="J89" s="595"/>
      <c r="K89" s="595"/>
      <c r="L89" s="595"/>
      <c r="M89" s="595"/>
      <c r="N89" s="595"/>
      <c r="O89" s="595"/>
      <c r="P89" s="595"/>
      <c r="Q89" s="595"/>
      <c r="R89" s="595"/>
      <c r="S89" s="595"/>
      <c r="T89" s="595"/>
      <c r="U89" s="595"/>
      <c r="V89" s="595"/>
      <c r="W89" s="595"/>
      <c r="X89" s="595"/>
      <c r="Y89" s="595"/>
      <c r="Z89" s="595"/>
    </row>
    <row r="90">
      <c r="A90" s="595"/>
      <c r="B90" s="595"/>
      <c r="C90" s="595"/>
      <c r="D90" s="595"/>
      <c r="E90" s="595"/>
      <c r="F90" s="595"/>
      <c r="G90" s="595"/>
      <c r="H90" s="595"/>
      <c r="I90" s="595"/>
      <c r="J90" s="595"/>
      <c r="K90" s="595"/>
      <c r="L90" s="595"/>
      <c r="M90" s="595"/>
      <c r="N90" s="595"/>
      <c r="O90" s="595"/>
      <c r="P90" s="595"/>
      <c r="Q90" s="595"/>
      <c r="R90" s="595"/>
      <c r="S90" s="595"/>
      <c r="T90" s="595"/>
      <c r="U90" s="595"/>
      <c r="V90" s="595"/>
      <c r="W90" s="595"/>
      <c r="X90" s="595"/>
      <c r="Y90" s="595"/>
      <c r="Z90" s="595"/>
    </row>
    <row r="91">
      <c r="A91" s="595"/>
      <c r="B91" s="595"/>
      <c r="C91" s="595"/>
      <c r="D91" s="595"/>
      <c r="E91" s="595"/>
      <c r="F91" s="595"/>
      <c r="G91" s="595"/>
      <c r="H91" s="595"/>
      <c r="I91" s="595"/>
      <c r="J91" s="595"/>
      <c r="K91" s="595"/>
      <c r="L91" s="595"/>
      <c r="M91" s="595"/>
      <c r="N91" s="595"/>
      <c r="O91" s="595"/>
      <c r="P91" s="595"/>
      <c r="Q91" s="595"/>
      <c r="R91" s="595"/>
      <c r="S91" s="595"/>
      <c r="T91" s="595"/>
      <c r="U91" s="595"/>
      <c r="V91" s="595"/>
      <c r="W91" s="595"/>
      <c r="X91" s="595"/>
      <c r="Y91" s="595"/>
      <c r="Z91" s="595"/>
    </row>
    <row r="92">
      <c r="A92" s="595"/>
      <c r="B92" s="595"/>
      <c r="C92" s="595"/>
      <c r="D92" s="595"/>
      <c r="E92" s="595"/>
      <c r="F92" s="595"/>
      <c r="G92" s="595"/>
      <c r="H92" s="595"/>
      <c r="I92" s="595"/>
      <c r="J92" s="595"/>
      <c r="K92" s="595"/>
      <c r="L92" s="595"/>
      <c r="M92" s="595"/>
      <c r="N92" s="595"/>
      <c r="O92" s="595"/>
      <c r="P92" s="595"/>
      <c r="Q92" s="595"/>
      <c r="R92" s="595"/>
      <c r="S92" s="595"/>
      <c r="T92" s="595"/>
      <c r="U92" s="595"/>
      <c r="V92" s="595"/>
      <c r="W92" s="595"/>
      <c r="X92" s="595"/>
      <c r="Y92" s="595"/>
      <c r="Z92" s="595"/>
    </row>
    <row r="93">
      <c r="A93" s="595"/>
      <c r="B93" s="595"/>
      <c r="C93" s="595"/>
      <c r="D93" s="595"/>
      <c r="E93" s="595"/>
      <c r="F93" s="595"/>
      <c r="G93" s="595"/>
      <c r="H93" s="595"/>
      <c r="I93" s="595"/>
      <c r="J93" s="595"/>
      <c r="K93" s="595"/>
      <c r="L93" s="595"/>
      <c r="M93" s="595"/>
      <c r="N93" s="595"/>
      <c r="O93" s="595"/>
      <c r="P93" s="595"/>
      <c r="Q93" s="595"/>
      <c r="R93" s="595"/>
      <c r="S93" s="595"/>
      <c r="T93" s="595"/>
      <c r="U93" s="595"/>
      <c r="V93" s="595"/>
      <c r="W93" s="595"/>
      <c r="X93" s="595"/>
      <c r="Y93" s="595"/>
      <c r="Z93" s="595"/>
    </row>
    <row r="94">
      <c r="A94" s="595"/>
      <c r="B94" s="595"/>
      <c r="C94" s="595"/>
      <c r="D94" s="595"/>
      <c r="E94" s="595"/>
      <c r="F94" s="595"/>
      <c r="G94" s="595"/>
      <c r="H94" s="595"/>
      <c r="I94" s="595"/>
      <c r="J94" s="595"/>
      <c r="K94" s="595"/>
      <c r="L94" s="595"/>
      <c r="M94" s="595"/>
      <c r="N94" s="595"/>
      <c r="O94" s="595"/>
      <c r="P94" s="595"/>
      <c r="Q94" s="595"/>
      <c r="R94" s="595"/>
      <c r="S94" s="595"/>
      <c r="T94" s="595"/>
      <c r="U94" s="595"/>
      <c r="V94" s="595"/>
      <c r="W94" s="595"/>
      <c r="X94" s="595"/>
      <c r="Y94" s="595"/>
      <c r="Z94" s="595"/>
    </row>
    <row r="95">
      <c r="A95" s="595"/>
      <c r="B95" s="595"/>
      <c r="C95" s="595"/>
      <c r="D95" s="595"/>
      <c r="E95" s="595"/>
      <c r="F95" s="595"/>
      <c r="G95" s="595"/>
      <c r="H95" s="595"/>
      <c r="I95" s="595"/>
      <c r="J95" s="595"/>
      <c r="K95" s="595"/>
      <c r="L95" s="595"/>
      <c r="M95" s="595"/>
      <c r="N95" s="595"/>
      <c r="O95" s="595"/>
      <c r="P95" s="595"/>
      <c r="Q95" s="595"/>
      <c r="R95" s="595"/>
      <c r="S95" s="595"/>
      <c r="T95" s="595"/>
      <c r="U95" s="595"/>
      <c r="V95" s="595"/>
      <c r="W95" s="595"/>
      <c r="X95" s="595"/>
      <c r="Y95" s="595"/>
      <c r="Z95" s="595"/>
    </row>
    <row r="96">
      <c r="A96" s="595"/>
      <c r="B96" s="595"/>
      <c r="C96" s="595"/>
      <c r="D96" s="595"/>
      <c r="E96" s="595"/>
      <c r="F96" s="595"/>
      <c r="G96" s="595"/>
      <c r="H96" s="595"/>
      <c r="I96" s="595"/>
      <c r="J96" s="595"/>
      <c r="K96" s="595"/>
      <c r="L96" s="595"/>
      <c r="M96" s="595"/>
      <c r="N96" s="595"/>
      <c r="O96" s="595"/>
      <c r="P96" s="595"/>
      <c r="Q96" s="595"/>
      <c r="R96" s="595"/>
      <c r="S96" s="595"/>
      <c r="T96" s="595"/>
      <c r="U96" s="595"/>
      <c r="V96" s="595"/>
      <c r="W96" s="595"/>
      <c r="X96" s="595"/>
      <c r="Y96" s="595"/>
      <c r="Z96" s="595"/>
    </row>
    <row r="97">
      <c r="A97" s="595"/>
      <c r="B97" s="595"/>
      <c r="C97" s="595"/>
      <c r="D97" s="595"/>
      <c r="E97" s="595"/>
      <c r="F97" s="595"/>
      <c r="G97" s="595"/>
      <c r="H97" s="595"/>
      <c r="I97" s="595"/>
      <c r="J97" s="595"/>
      <c r="K97" s="595"/>
      <c r="L97" s="595"/>
      <c r="M97" s="595"/>
      <c r="N97" s="595"/>
      <c r="O97" s="595"/>
      <c r="P97" s="595"/>
      <c r="Q97" s="595"/>
      <c r="R97" s="595"/>
      <c r="S97" s="595"/>
      <c r="T97" s="595"/>
      <c r="U97" s="595"/>
      <c r="V97" s="595"/>
      <c r="W97" s="595"/>
      <c r="X97" s="595"/>
      <c r="Y97" s="595"/>
      <c r="Z97" s="595"/>
    </row>
    <row r="98">
      <c r="A98" s="595"/>
      <c r="B98" s="595"/>
      <c r="C98" s="595"/>
      <c r="D98" s="595"/>
      <c r="E98" s="595"/>
      <c r="F98" s="595"/>
      <c r="G98" s="595"/>
      <c r="H98" s="595"/>
      <c r="I98" s="595"/>
      <c r="J98" s="595"/>
      <c r="K98" s="595"/>
      <c r="L98" s="595"/>
      <c r="M98" s="595"/>
      <c r="N98" s="595"/>
      <c r="O98" s="595"/>
      <c r="P98" s="595"/>
      <c r="Q98" s="595"/>
      <c r="R98" s="595"/>
      <c r="S98" s="595"/>
      <c r="T98" s="595"/>
      <c r="U98" s="595"/>
      <c r="V98" s="595"/>
      <c r="W98" s="595"/>
      <c r="X98" s="595"/>
      <c r="Y98" s="595"/>
      <c r="Z98" s="595"/>
    </row>
    <row r="99">
      <c r="A99" s="595"/>
      <c r="B99" s="595"/>
      <c r="C99" s="595"/>
      <c r="D99" s="595"/>
      <c r="E99" s="595"/>
      <c r="F99" s="595"/>
      <c r="G99" s="595"/>
      <c r="H99" s="595"/>
      <c r="I99" s="595"/>
      <c r="J99" s="595"/>
      <c r="K99" s="595"/>
      <c r="L99" s="595"/>
      <c r="M99" s="595"/>
      <c r="N99" s="595"/>
      <c r="O99" s="595"/>
      <c r="P99" s="595"/>
      <c r="Q99" s="595"/>
      <c r="R99" s="595"/>
      <c r="S99" s="595"/>
      <c r="T99" s="595"/>
      <c r="U99" s="595"/>
      <c r="V99" s="595"/>
      <c r="W99" s="595"/>
      <c r="X99" s="595"/>
      <c r="Y99" s="595"/>
      <c r="Z99" s="595"/>
    </row>
    <row r="100">
      <c r="A100" s="595"/>
      <c r="B100" s="595"/>
      <c r="C100" s="595"/>
      <c r="D100" s="595"/>
      <c r="E100" s="595"/>
      <c r="F100" s="595"/>
      <c r="G100" s="595"/>
      <c r="H100" s="595"/>
      <c r="I100" s="595"/>
      <c r="J100" s="595"/>
      <c r="K100" s="595"/>
      <c r="L100" s="595"/>
      <c r="M100" s="595"/>
      <c r="N100" s="595"/>
      <c r="O100" s="595"/>
      <c r="P100" s="595"/>
      <c r="Q100" s="595"/>
      <c r="R100" s="595"/>
      <c r="S100" s="595"/>
      <c r="T100" s="595"/>
      <c r="U100" s="595"/>
      <c r="V100" s="595"/>
      <c r="W100" s="595"/>
      <c r="X100" s="595"/>
      <c r="Y100" s="595"/>
      <c r="Z100" s="595"/>
    </row>
    <row r="101">
      <c r="A101" s="595"/>
      <c r="B101" s="595"/>
      <c r="C101" s="595"/>
      <c r="D101" s="595"/>
      <c r="E101" s="595"/>
      <c r="F101" s="595"/>
      <c r="G101" s="595"/>
      <c r="H101" s="595"/>
      <c r="I101" s="595"/>
      <c r="J101" s="595"/>
      <c r="K101" s="595"/>
      <c r="L101" s="595"/>
      <c r="M101" s="595"/>
      <c r="N101" s="595"/>
      <c r="O101" s="595"/>
      <c r="P101" s="595"/>
      <c r="Q101" s="595"/>
      <c r="R101" s="595"/>
      <c r="S101" s="595"/>
      <c r="T101" s="595"/>
      <c r="U101" s="595"/>
      <c r="V101" s="595"/>
      <c r="W101" s="595"/>
      <c r="X101" s="595"/>
      <c r="Y101" s="595"/>
      <c r="Z101" s="595"/>
    </row>
    <row r="102">
      <c r="A102" s="595"/>
      <c r="B102" s="595"/>
      <c r="C102" s="595"/>
      <c r="D102" s="595"/>
      <c r="E102" s="595"/>
      <c r="F102" s="595"/>
      <c r="G102" s="595"/>
      <c r="H102" s="595"/>
      <c r="I102" s="595"/>
      <c r="J102" s="595"/>
      <c r="K102" s="595"/>
      <c r="L102" s="595"/>
      <c r="M102" s="595"/>
      <c r="N102" s="595"/>
      <c r="O102" s="595"/>
      <c r="P102" s="595"/>
      <c r="Q102" s="595"/>
      <c r="R102" s="595"/>
      <c r="S102" s="595"/>
      <c r="T102" s="595"/>
      <c r="U102" s="595"/>
      <c r="V102" s="595"/>
      <c r="W102" s="595"/>
      <c r="X102" s="595"/>
      <c r="Y102" s="595"/>
      <c r="Z102" s="595"/>
    </row>
    <row r="103">
      <c r="A103" s="595"/>
      <c r="B103" s="595"/>
      <c r="C103" s="595"/>
      <c r="D103" s="595"/>
      <c r="E103" s="595"/>
      <c r="F103" s="595"/>
      <c r="G103" s="595"/>
      <c r="H103" s="595"/>
      <c r="I103" s="595"/>
      <c r="J103" s="595"/>
      <c r="K103" s="595"/>
      <c r="L103" s="595"/>
      <c r="M103" s="595"/>
      <c r="N103" s="595"/>
      <c r="O103" s="595"/>
      <c r="P103" s="595"/>
      <c r="Q103" s="595"/>
      <c r="R103" s="595"/>
      <c r="S103" s="595"/>
      <c r="T103" s="595"/>
      <c r="U103" s="595"/>
      <c r="V103" s="595"/>
      <c r="W103" s="595"/>
      <c r="X103" s="595"/>
      <c r="Y103" s="595"/>
      <c r="Z103" s="595"/>
    </row>
    <row r="104">
      <c r="A104" s="595"/>
      <c r="B104" s="595"/>
      <c r="C104" s="595"/>
      <c r="D104" s="595"/>
      <c r="E104" s="595"/>
      <c r="F104" s="595"/>
      <c r="G104" s="595"/>
      <c r="H104" s="595"/>
      <c r="I104" s="595"/>
      <c r="J104" s="595"/>
      <c r="K104" s="595"/>
      <c r="L104" s="595"/>
      <c r="M104" s="595"/>
      <c r="N104" s="595"/>
      <c r="O104" s="595"/>
      <c r="P104" s="595"/>
      <c r="Q104" s="595"/>
      <c r="R104" s="595"/>
      <c r="S104" s="595"/>
      <c r="T104" s="595"/>
      <c r="U104" s="595"/>
      <c r="V104" s="595"/>
      <c r="W104" s="595"/>
      <c r="X104" s="595"/>
      <c r="Y104" s="595"/>
      <c r="Z104" s="595"/>
    </row>
    <row r="105">
      <c r="A105" s="595"/>
      <c r="B105" s="595"/>
      <c r="C105" s="595"/>
      <c r="D105" s="595"/>
      <c r="E105" s="595"/>
      <c r="F105" s="595"/>
      <c r="G105" s="595"/>
      <c r="H105" s="595"/>
      <c r="I105" s="595"/>
      <c r="J105" s="595"/>
      <c r="K105" s="595"/>
      <c r="L105" s="595"/>
      <c r="M105" s="595"/>
      <c r="N105" s="595"/>
      <c r="O105" s="595"/>
      <c r="P105" s="595"/>
      <c r="Q105" s="595"/>
      <c r="R105" s="595"/>
      <c r="S105" s="595"/>
      <c r="T105" s="595"/>
      <c r="U105" s="595"/>
      <c r="V105" s="595"/>
      <c r="W105" s="595"/>
      <c r="X105" s="595"/>
      <c r="Y105" s="595"/>
      <c r="Z105" s="595"/>
    </row>
    <row r="106">
      <c r="A106" s="595"/>
      <c r="B106" s="595"/>
      <c r="C106" s="595"/>
      <c r="D106" s="595"/>
      <c r="E106" s="595"/>
      <c r="F106" s="595"/>
      <c r="G106" s="595"/>
      <c r="H106" s="595"/>
      <c r="I106" s="595"/>
      <c r="J106" s="595"/>
      <c r="K106" s="595"/>
      <c r="L106" s="595"/>
      <c r="M106" s="595"/>
      <c r="N106" s="595"/>
      <c r="O106" s="595"/>
      <c r="P106" s="595"/>
      <c r="Q106" s="595"/>
      <c r="R106" s="595"/>
      <c r="S106" s="595"/>
      <c r="T106" s="595"/>
      <c r="U106" s="595"/>
      <c r="V106" s="595"/>
      <c r="W106" s="595"/>
      <c r="X106" s="595"/>
      <c r="Y106" s="595"/>
      <c r="Z106" s="595"/>
    </row>
    <row r="107">
      <c r="A107" s="595"/>
      <c r="B107" s="595"/>
      <c r="C107" s="595"/>
      <c r="D107" s="595"/>
      <c r="E107" s="595"/>
      <c r="F107" s="595"/>
      <c r="G107" s="595"/>
      <c r="H107" s="595"/>
      <c r="I107" s="595"/>
      <c r="J107" s="595"/>
      <c r="K107" s="595"/>
      <c r="L107" s="595"/>
      <c r="M107" s="595"/>
      <c r="N107" s="595"/>
      <c r="O107" s="595"/>
      <c r="P107" s="595"/>
      <c r="Q107" s="595"/>
      <c r="R107" s="595"/>
      <c r="S107" s="595"/>
      <c r="T107" s="595"/>
      <c r="U107" s="595"/>
      <c r="V107" s="595"/>
      <c r="W107" s="595"/>
      <c r="X107" s="595"/>
      <c r="Y107" s="595"/>
      <c r="Z107" s="595"/>
    </row>
    <row r="108">
      <c r="A108" s="595"/>
      <c r="B108" s="595"/>
      <c r="C108" s="595"/>
      <c r="D108" s="595"/>
      <c r="E108" s="595"/>
      <c r="F108" s="595"/>
      <c r="G108" s="595"/>
      <c r="H108" s="595"/>
      <c r="I108" s="595"/>
      <c r="J108" s="595"/>
      <c r="K108" s="595"/>
      <c r="L108" s="595"/>
      <c r="M108" s="595"/>
      <c r="N108" s="595"/>
      <c r="O108" s="595"/>
      <c r="P108" s="595"/>
      <c r="Q108" s="595"/>
      <c r="R108" s="595"/>
      <c r="S108" s="595"/>
      <c r="T108" s="595"/>
      <c r="U108" s="595"/>
      <c r="V108" s="595"/>
      <c r="W108" s="595"/>
      <c r="X108" s="595"/>
      <c r="Y108" s="595"/>
      <c r="Z108" s="595"/>
    </row>
    <row r="109">
      <c r="A109" s="595"/>
      <c r="B109" s="595"/>
      <c r="C109" s="595"/>
      <c r="D109" s="595"/>
      <c r="E109" s="595"/>
      <c r="F109" s="595"/>
      <c r="G109" s="595"/>
      <c r="H109" s="595"/>
      <c r="I109" s="595"/>
      <c r="J109" s="595"/>
      <c r="K109" s="595"/>
      <c r="L109" s="595"/>
      <c r="M109" s="595"/>
      <c r="N109" s="595"/>
      <c r="O109" s="595"/>
      <c r="P109" s="595"/>
      <c r="Q109" s="595"/>
      <c r="R109" s="595"/>
      <c r="S109" s="595"/>
      <c r="T109" s="595"/>
      <c r="U109" s="595"/>
      <c r="V109" s="595"/>
      <c r="W109" s="595"/>
      <c r="X109" s="595"/>
      <c r="Y109" s="595"/>
      <c r="Z109" s="595"/>
    </row>
    <row r="110">
      <c r="A110" s="595"/>
      <c r="B110" s="595"/>
      <c r="C110" s="595"/>
      <c r="D110" s="595"/>
      <c r="E110" s="595"/>
      <c r="F110" s="595"/>
      <c r="G110" s="595"/>
      <c r="H110" s="595"/>
      <c r="I110" s="595"/>
      <c r="J110" s="595"/>
      <c r="K110" s="595"/>
      <c r="L110" s="595"/>
      <c r="M110" s="595"/>
      <c r="N110" s="595"/>
      <c r="O110" s="595"/>
      <c r="P110" s="595"/>
      <c r="Q110" s="595"/>
      <c r="R110" s="595"/>
      <c r="S110" s="595"/>
      <c r="T110" s="595"/>
      <c r="U110" s="595"/>
      <c r="V110" s="595"/>
      <c r="W110" s="595"/>
      <c r="X110" s="595"/>
      <c r="Y110" s="595"/>
      <c r="Z110" s="595"/>
    </row>
    <row r="111">
      <c r="A111" s="595"/>
      <c r="B111" s="595"/>
      <c r="C111" s="595"/>
      <c r="D111" s="595"/>
      <c r="E111" s="595"/>
      <c r="F111" s="595"/>
      <c r="G111" s="595"/>
      <c r="H111" s="595"/>
      <c r="I111" s="595"/>
      <c r="J111" s="595"/>
      <c r="K111" s="595"/>
      <c r="L111" s="595"/>
      <c r="M111" s="595"/>
      <c r="N111" s="595"/>
      <c r="O111" s="595"/>
      <c r="P111" s="595"/>
      <c r="Q111" s="595"/>
      <c r="R111" s="595"/>
      <c r="S111" s="595"/>
      <c r="T111" s="595"/>
      <c r="U111" s="595"/>
      <c r="V111" s="595"/>
      <c r="W111" s="595"/>
      <c r="X111" s="595"/>
      <c r="Y111" s="595"/>
      <c r="Z111" s="595"/>
    </row>
    <row r="112">
      <c r="A112" s="595"/>
      <c r="B112" s="595"/>
      <c r="C112" s="595"/>
      <c r="D112" s="595"/>
      <c r="E112" s="595"/>
      <c r="F112" s="595"/>
      <c r="G112" s="595"/>
      <c r="H112" s="595"/>
      <c r="I112" s="595"/>
      <c r="J112" s="595"/>
      <c r="K112" s="595"/>
      <c r="L112" s="595"/>
      <c r="M112" s="595"/>
      <c r="N112" s="595"/>
      <c r="O112" s="595"/>
      <c r="P112" s="595"/>
      <c r="Q112" s="595"/>
      <c r="R112" s="595"/>
      <c r="S112" s="595"/>
      <c r="T112" s="595"/>
      <c r="U112" s="595"/>
      <c r="V112" s="595"/>
      <c r="W112" s="595"/>
      <c r="X112" s="595"/>
      <c r="Y112" s="595"/>
      <c r="Z112" s="595"/>
    </row>
    <row r="113">
      <c r="A113" s="595"/>
      <c r="B113" s="595"/>
      <c r="C113" s="595"/>
      <c r="D113" s="595"/>
      <c r="E113" s="595"/>
      <c r="F113" s="595"/>
      <c r="G113" s="595"/>
      <c r="H113" s="595"/>
      <c r="I113" s="595"/>
      <c r="J113" s="595"/>
      <c r="K113" s="595"/>
      <c r="L113" s="595"/>
      <c r="M113" s="595"/>
      <c r="N113" s="595"/>
      <c r="O113" s="595"/>
      <c r="P113" s="595"/>
      <c r="Q113" s="595"/>
      <c r="R113" s="595"/>
      <c r="S113" s="595"/>
      <c r="T113" s="595"/>
      <c r="U113" s="595"/>
      <c r="V113" s="595"/>
      <c r="W113" s="595"/>
      <c r="X113" s="595"/>
      <c r="Y113" s="595"/>
      <c r="Z113" s="595"/>
    </row>
    <row r="114">
      <c r="A114" s="595"/>
      <c r="B114" s="595"/>
      <c r="C114" s="595"/>
      <c r="D114" s="595"/>
      <c r="E114" s="595"/>
      <c r="F114" s="595"/>
      <c r="G114" s="595"/>
      <c r="H114" s="595"/>
      <c r="I114" s="595"/>
      <c r="J114" s="595"/>
      <c r="K114" s="595"/>
      <c r="L114" s="595"/>
      <c r="M114" s="595"/>
      <c r="N114" s="595"/>
      <c r="O114" s="595"/>
      <c r="P114" s="595"/>
      <c r="Q114" s="595"/>
      <c r="R114" s="595"/>
      <c r="S114" s="595"/>
      <c r="T114" s="595"/>
      <c r="U114" s="595"/>
      <c r="V114" s="595"/>
      <c r="W114" s="595"/>
      <c r="X114" s="595"/>
      <c r="Y114" s="595"/>
      <c r="Z114" s="595"/>
    </row>
    <row r="115">
      <c r="A115" s="595"/>
      <c r="B115" s="595"/>
      <c r="C115" s="595"/>
      <c r="D115" s="595"/>
      <c r="E115" s="595"/>
      <c r="F115" s="595"/>
      <c r="G115" s="595"/>
      <c r="H115" s="595"/>
      <c r="I115" s="595"/>
      <c r="J115" s="595"/>
      <c r="K115" s="595"/>
      <c r="L115" s="595"/>
      <c r="M115" s="595"/>
      <c r="N115" s="595"/>
      <c r="O115" s="595"/>
      <c r="P115" s="595"/>
      <c r="Q115" s="595"/>
      <c r="R115" s="595"/>
      <c r="S115" s="595"/>
      <c r="T115" s="595"/>
      <c r="U115" s="595"/>
      <c r="V115" s="595"/>
      <c r="W115" s="595"/>
      <c r="X115" s="595"/>
      <c r="Y115" s="595"/>
      <c r="Z115" s="595"/>
    </row>
    <row r="116">
      <c r="A116" s="595"/>
      <c r="B116" s="595"/>
      <c r="C116" s="595"/>
      <c r="D116" s="595"/>
      <c r="E116" s="595"/>
      <c r="F116" s="595"/>
      <c r="G116" s="595"/>
      <c r="H116" s="595"/>
      <c r="I116" s="595"/>
      <c r="J116" s="595"/>
      <c r="K116" s="595"/>
      <c r="L116" s="595"/>
      <c r="M116" s="595"/>
      <c r="N116" s="595"/>
      <c r="O116" s="595"/>
      <c r="P116" s="595"/>
      <c r="Q116" s="595"/>
      <c r="R116" s="595"/>
      <c r="S116" s="595"/>
      <c r="T116" s="595"/>
      <c r="U116" s="595"/>
      <c r="V116" s="595"/>
      <c r="W116" s="595"/>
      <c r="X116" s="595"/>
      <c r="Y116" s="595"/>
      <c r="Z116" s="595"/>
    </row>
    <row r="117">
      <c r="A117" s="595"/>
      <c r="B117" s="595"/>
      <c r="C117" s="595"/>
      <c r="D117" s="595"/>
      <c r="E117" s="595"/>
      <c r="F117" s="595"/>
      <c r="G117" s="595"/>
      <c r="H117" s="595"/>
      <c r="I117" s="595"/>
      <c r="J117" s="595"/>
      <c r="K117" s="595"/>
      <c r="L117" s="595"/>
      <c r="M117" s="595"/>
      <c r="N117" s="595"/>
      <c r="O117" s="595"/>
      <c r="P117" s="595"/>
      <c r="Q117" s="595"/>
      <c r="R117" s="595"/>
      <c r="S117" s="595"/>
      <c r="T117" s="595"/>
      <c r="U117" s="595"/>
      <c r="V117" s="595"/>
      <c r="W117" s="595"/>
      <c r="X117" s="595"/>
      <c r="Y117" s="595"/>
      <c r="Z117" s="595"/>
    </row>
    <row r="118">
      <c r="A118" s="595"/>
      <c r="B118" s="595"/>
      <c r="C118" s="595"/>
      <c r="D118" s="595"/>
      <c r="E118" s="595"/>
      <c r="F118" s="595"/>
      <c r="G118" s="595"/>
      <c r="H118" s="595"/>
      <c r="I118" s="595"/>
      <c r="J118" s="595"/>
      <c r="K118" s="595"/>
      <c r="L118" s="595"/>
      <c r="M118" s="595"/>
      <c r="N118" s="595"/>
      <c r="O118" s="595"/>
      <c r="P118" s="595"/>
      <c r="Q118" s="595"/>
      <c r="R118" s="595"/>
      <c r="S118" s="595"/>
      <c r="T118" s="595"/>
      <c r="U118" s="595"/>
      <c r="V118" s="595"/>
      <c r="W118" s="595"/>
      <c r="X118" s="595"/>
      <c r="Y118" s="595"/>
      <c r="Z118" s="595"/>
    </row>
    <row r="119">
      <c r="A119" s="595"/>
      <c r="B119" s="595"/>
      <c r="C119" s="595"/>
      <c r="D119" s="595"/>
      <c r="E119" s="595"/>
      <c r="F119" s="595"/>
      <c r="G119" s="595"/>
      <c r="H119" s="595"/>
      <c r="I119" s="595"/>
      <c r="J119" s="595"/>
      <c r="K119" s="595"/>
      <c r="L119" s="595"/>
      <c r="M119" s="595"/>
      <c r="N119" s="595"/>
      <c r="O119" s="595"/>
      <c r="P119" s="595"/>
      <c r="Q119" s="595"/>
      <c r="R119" s="595"/>
      <c r="S119" s="595"/>
      <c r="T119" s="595"/>
      <c r="U119" s="595"/>
      <c r="V119" s="595"/>
      <c r="W119" s="595"/>
      <c r="X119" s="595"/>
      <c r="Y119" s="595"/>
      <c r="Z119" s="595"/>
    </row>
    <row r="120">
      <c r="A120" s="595"/>
      <c r="B120" s="595"/>
      <c r="C120" s="595"/>
      <c r="D120" s="595"/>
      <c r="E120" s="595"/>
      <c r="F120" s="595"/>
      <c r="G120" s="595"/>
      <c r="H120" s="595"/>
      <c r="I120" s="595"/>
      <c r="J120" s="595"/>
      <c r="K120" s="595"/>
      <c r="L120" s="595"/>
      <c r="M120" s="595"/>
      <c r="N120" s="595"/>
      <c r="O120" s="595"/>
      <c r="P120" s="595"/>
      <c r="Q120" s="595"/>
      <c r="R120" s="595"/>
      <c r="S120" s="595"/>
      <c r="T120" s="595"/>
      <c r="U120" s="595"/>
      <c r="V120" s="595"/>
      <c r="W120" s="595"/>
      <c r="X120" s="595"/>
      <c r="Y120" s="595"/>
      <c r="Z120" s="595"/>
    </row>
    <row r="121">
      <c r="A121" s="595"/>
      <c r="B121" s="595"/>
      <c r="C121" s="595"/>
      <c r="D121" s="595"/>
      <c r="E121" s="595"/>
      <c r="F121" s="595"/>
      <c r="G121" s="595"/>
      <c r="H121" s="595"/>
      <c r="I121" s="595"/>
      <c r="J121" s="595"/>
      <c r="K121" s="595"/>
      <c r="L121" s="595"/>
      <c r="M121" s="595"/>
      <c r="N121" s="595"/>
      <c r="O121" s="595"/>
      <c r="P121" s="595"/>
      <c r="Q121" s="595"/>
      <c r="R121" s="595"/>
      <c r="S121" s="595"/>
      <c r="T121" s="595"/>
      <c r="U121" s="595"/>
      <c r="V121" s="595"/>
      <c r="W121" s="595"/>
      <c r="X121" s="595"/>
      <c r="Y121" s="595"/>
      <c r="Z121" s="595"/>
    </row>
    <row r="122">
      <c r="A122" s="595"/>
      <c r="B122" s="595"/>
      <c r="C122" s="595"/>
      <c r="D122" s="595"/>
      <c r="E122" s="595"/>
      <c r="F122" s="595"/>
      <c r="G122" s="595"/>
      <c r="H122" s="595"/>
      <c r="I122" s="595"/>
      <c r="J122" s="595"/>
      <c r="K122" s="595"/>
      <c r="L122" s="595"/>
      <c r="M122" s="595"/>
      <c r="N122" s="595"/>
      <c r="O122" s="595"/>
      <c r="P122" s="595"/>
      <c r="Q122" s="595"/>
      <c r="R122" s="595"/>
      <c r="S122" s="595"/>
      <c r="T122" s="595"/>
      <c r="U122" s="595"/>
      <c r="V122" s="595"/>
      <c r="W122" s="595"/>
      <c r="X122" s="595"/>
      <c r="Y122" s="595"/>
      <c r="Z122" s="595"/>
    </row>
    <row r="123">
      <c r="A123" s="595"/>
      <c r="B123" s="595"/>
      <c r="C123" s="595"/>
      <c r="D123" s="595"/>
      <c r="E123" s="595"/>
      <c r="F123" s="595"/>
      <c r="G123" s="595"/>
      <c r="H123" s="595"/>
      <c r="I123" s="595"/>
      <c r="J123" s="595"/>
      <c r="K123" s="595"/>
      <c r="L123" s="595"/>
      <c r="M123" s="595"/>
      <c r="N123" s="595"/>
      <c r="O123" s="595"/>
      <c r="P123" s="595"/>
      <c r="Q123" s="595"/>
      <c r="R123" s="595"/>
      <c r="S123" s="595"/>
      <c r="T123" s="595"/>
      <c r="U123" s="595"/>
      <c r="V123" s="595"/>
      <c r="W123" s="595"/>
      <c r="X123" s="595"/>
      <c r="Y123" s="595"/>
      <c r="Z123" s="595"/>
    </row>
    <row r="124">
      <c r="A124" s="595"/>
      <c r="B124" s="595"/>
      <c r="C124" s="595"/>
      <c r="D124" s="595"/>
      <c r="E124" s="595"/>
      <c r="F124" s="595"/>
      <c r="G124" s="595"/>
      <c r="H124" s="595"/>
      <c r="I124" s="595"/>
      <c r="J124" s="595"/>
      <c r="K124" s="595"/>
      <c r="L124" s="595"/>
      <c r="M124" s="595"/>
      <c r="N124" s="595"/>
      <c r="O124" s="595"/>
      <c r="P124" s="595"/>
      <c r="Q124" s="595"/>
      <c r="R124" s="595"/>
      <c r="S124" s="595"/>
      <c r="T124" s="595"/>
      <c r="U124" s="595"/>
      <c r="V124" s="595"/>
      <c r="W124" s="595"/>
      <c r="X124" s="595"/>
      <c r="Y124" s="595"/>
      <c r="Z124" s="595"/>
    </row>
    <row r="125">
      <c r="A125" s="595"/>
      <c r="B125" s="595"/>
      <c r="C125" s="595"/>
      <c r="D125" s="595"/>
      <c r="E125" s="595"/>
      <c r="F125" s="595"/>
      <c r="G125" s="595"/>
      <c r="H125" s="595"/>
      <c r="I125" s="595"/>
      <c r="J125" s="595"/>
      <c r="K125" s="595"/>
      <c r="L125" s="595"/>
      <c r="M125" s="595"/>
      <c r="N125" s="595"/>
      <c r="O125" s="595"/>
      <c r="P125" s="595"/>
      <c r="Q125" s="595"/>
      <c r="R125" s="595"/>
      <c r="S125" s="595"/>
      <c r="T125" s="595"/>
      <c r="U125" s="595"/>
      <c r="V125" s="595"/>
      <c r="W125" s="595"/>
      <c r="X125" s="595"/>
      <c r="Y125" s="595"/>
      <c r="Z125" s="595"/>
    </row>
    <row r="126">
      <c r="A126" s="595"/>
      <c r="B126" s="595"/>
      <c r="C126" s="595"/>
      <c r="D126" s="595"/>
      <c r="E126" s="595"/>
      <c r="F126" s="595"/>
      <c r="G126" s="595"/>
      <c r="H126" s="595"/>
      <c r="I126" s="595"/>
      <c r="J126" s="595"/>
      <c r="K126" s="595"/>
      <c r="L126" s="595"/>
      <c r="M126" s="595"/>
      <c r="N126" s="595"/>
      <c r="O126" s="595"/>
      <c r="P126" s="595"/>
      <c r="Q126" s="595"/>
      <c r="R126" s="595"/>
      <c r="S126" s="595"/>
      <c r="T126" s="595"/>
      <c r="U126" s="595"/>
      <c r="V126" s="595"/>
      <c r="W126" s="595"/>
      <c r="X126" s="595"/>
      <c r="Y126" s="595"/>
      <c r="Z126" s="595"/>
    </row>
    <row r="127">
      <c r="A127" s="595"/>
      <c r="B127" s="595"/>
      <c r="C127" s="595"/>
      <c r="D127" s="595"/>
      <c r="E127" s="595"/>
      <c r="F127" s="595"/>
      <c r="G127" s="595"/>
      <c r="H127" s="595"/>
      <c r="I127" s="595"/>
      <c r="J127" s="595"/>
      <c r="K127" s="595"/>
      <c r="L127" s="595"/>
      <c r="M127" s="595"/>
      <c r="N127" s="595"/>
      <c r="O127" s="595"/>
      <c r="P127" s="595"/>
      <c r="Q127" s="595"/>
      <c r="R127" s="595"/>
      <c r="S127" s="595"/>
      <c r="T127" s="595"/>
      <c r="U127" s="595"/>
      <c r="V127" s="595"/>
      <c r="W127" s="595"/>
      <c r="X127" s="595"/>
      <c r="Y127" s="595"/>
      <c r="Z127" s="595"/>
    </row>
    <row r="128">
      <c r="A128" s="595"/>
      <c r="B128" s="595"/>
      <c r="C128" s="595"/>
      <c r="D128" s="595"/>
      <c r="E128" s="595"/>
      <c r="F128" s="595"/>
      <c r="G128" s="595"/>
      <c r="H128" s="595"/>
      <c r="I128" s="595"/>
      <c r="J128" s="595"/>
      <c r="K128" s="595"/>
      <c r="L128" s="595"/>
      <c r="M128" s="595"/>
      <c r="N128" s="595"/>
      <c r="O128" s="595"/>
      <c r="P128" s="595"/>
      <c r="Q128" s="595"/>
      <c r="R128" s="595"/>
      <c r="S128" s="595"/>
      <c r="T128" s="595"/>
      <c r="U128" s="595"/>
      <c r="V128" s="595"/>
      <c r="W128" s="595"/>
      <c r="X128" s="595"/>
      <c r="Y128" s="595"/>
      <c r="Z128" s="595"/>
    </row>
    <row r="129">
      <c r="A129" s="595"/>
      <c r="B129" s="595"/>
      <c r="C129" s="595"/>
      <c r="D129" s="595"/>
      <c r="E129" s="595"/>
      <c r="F129" s="595"/>
      <c r="G129" s="595"/>
      <c r="H129" s="595"/>
      <c r="I129" s="595"/>
      <c r="J129" s="595"/>
      <c r="K129" s="595"/>
      <c r="L129" s="595"/>
      <c r="M129" s="595"/>
      <c r="N129" s="595"/>
      <c r="O129" s="595"/>
      <c r="P129" s="595"/>
      <c r="Q129" s="595"/>
      <c r="R129" s="595"/>
      <c r="S129" s="595"/>
      <c r="T129" s="595"/>
      <c r="U129" s="595"/>
      <c r="V129" s="595"/>
      <c r="W129" s="595"/>
      <c r="X129" s="595"/>
      <c r="Y129" s="595"/>
      <c r="Z129" s="595"/>
    </row>
    <row r="130">
      <c r="A130" s="595"/>
      <c r="B130" s="595"/>
      <c r="C130" s="595"/>
      <c r="D130" s="595"/>
      <c r="E130" s="595"/>
      <c r="F130" s="595"/>
      <c r="G130" s="595"/>
      <c r="H130" s="595"/>
      <c r="I130" s="595"/>
      <c r="J130" s="595"/>
      <c r="K130" s="595"/>
      <c r="L130" s="595"/>
      <c r="M130" s="595"/>
      <c r="N130" s="595"/>
      <c r="O130" s="595"/>
      <c r="P130" s="595"/>
      <c r="Q130" s="595"/>
      <c r="R130" s="595"/>
      <c r="S130" s="595"/>
      <c r="T130" s="595"/>
      <c r="U130" s="595"/>
      <c r="V130" s="595"/>
      <c r="W130" s="595"/>
      <c r="X130" s="595"/>
      <c r="Y130" s="595"/>
      <c r="Z130" s="595"/>
    </row>
    <row r="131">
      <c r="A131" s="595"/>
      <c r="B131" s="595"/>
      <c r="C131" s="595"/>
      <c r="D131" s="595"/>
      <c r="E131" s="595"/>
      <c r="F131" s="595"/>
      <c r="G131" s="595"/>
      <c r="H131" s="595"/>
      <c r="I131" s="595"/>
      <c r="J131" s="595"/>
      <c r="K131" s="595"/>
      <c r="L131" s="595"/>
      <c r="M131" s="595"/>
      <c r="N131" s="595"/>
      <c r="O131" s="595"/>
      <c r="P131" s="595"/>
      <c r="Q131" s="595"/>
      <c r="R131" s="595"/>
      <c r="S131" s="595"/>
      <c r="T131" s="595"/>
      <c r="U131" s="595"/>
      <c r="V131" s="595"/>
      <c r="W131" s="595"/>
      <c r="X131" s="595"/>
      <c r="Y131" s="595"/>
      <c r="Z131" s="595"/>
    </row>
    <row r="132">
      <c r="A132" s="595"/>
      <c r="B132" s="595"/>
      <c r="C132" s="595"/>
      <c r="D132" s="595"/>
      <c r="E132" s="595"/>
      <c r="F132" s="595"/>
      <c r="G132" s="595"/>
      <c r="H132" s="595"/>
      <c r="I132" s="595"/>
      <c r="J132" s="595"/>
      <c r="K132" s="595"/>
      <c r="L132" s="595"/>
      <c r="M132" s="595"/>
      <c r="N132" s="595"/>
      <c r="O132" s="595"/>
      <c r="P132" s="595"/>
      <c r="Q132" s="595"/>
      <c r="R132" s="595"/>
      <c r="S132" s="595"/>
      <c r="T132" s="595"/>
      <c r="U132" s="595"/>
      <c r="V132" s="595"/>
      <c r="W132" s="595"/>
      <c r="X132" s="595"/>
      <c r="Y132" s="595"/>
      <c r="Z132" s="595"/>
    </row>
    <row r="133">
      <c r="A133" s="595"/>
      <c r="B133" s="595"/>
      <c r="C133" s="595"/>
      <c r="D133" s="595"/>
      <c r="E133" s="595"/>
      <c r="F133" s="595"/>
      <c r="G133" s="595"/>
      <c r="H133" s="595"/>
      <c r="I133" s="595"/>
      <c r="J133" s="595"/>
      <c r="K133" s="595"/>
      <c r="L133" s="595"/>
      <c r="M133" s="595"/>
      <c r="N133" s="595"/>
      <c r="O133" s="595"/>
      <c r="P133" s="595"/>
      <c r="Q133" s="595"/>
      <c r="R133" s="595"/>
      <c r="S133" s="595"/>
      <c r="T133" s="595"/>
      <c r="U133" s="595"/>
      <c r="V133" s="595"/>
      <c r="W133" s="595"/>
      <c r="X133" s="595"/>
      <c r="Y133" s="595"/>
      <c r="Z133" s="595"/>
    </row>
    <row r="134">
      <c r="A134" s="595"/>
      <c r="B134" s="595"/>
      <c r="C134" s="595"/>
      <c r="D134" s="595"/>
      <c r="E134" s="595"/>
      <c r="F134" s="595"/>
      <c r="G134" s="595"/>
      <c r="H134" s="595"/>
      <c r="I134" s="595"/>
      <c r="J134" s="595"/>
      <c r="K134" s="595"/>
      <c r="L134" s="595"/>
      <c r="M134" s="595"/>
      <c r="N134" s="595"/>
      <c r="O134" s="595"/>
      <c r="P134" s="595"/>
      <c r="Q134" s="595"/>
      <c r="R134" s="595"/>
      <c r="S134" s="595"/>
      <c r="T134" s="595"/>
      <c r="U134" s="595"/>
      <c r="V134" s="595"/>
      <c r="W134" s="595"/>
      <c r="X134" s="595"/>
      <c r="Y134" s="595"/>
      <c r="Z134" s="595"/>
    </row>
    <row r="135">
      <c r="A135" s="595"/>
      <c r="B135" s="595"/>
      <c r="C135" s="595"/>
      <c r="D135" s="595"/>
      <c r="E135" s="595"/>
      <c r="F135" s="595"/>
      <c r="G135" s="595"/>
      <c r="H135" s="595"/>
      <c r="I135" s="595"/>
      <c r="J135" s="595"/>
      <c r="K135" s="595"/>
      <c r="L135" s="595"/>
      <c r="M135" s="595"/>
      <c r="N135" s="595"/>
      <c r="O135" s="595"/>
      <c r="P135" s="595"/>
      <c r="Q135" s="595"/>
      <c r="R135" s="595"/>
      <c r="S135" s="595"/>
      <c r="T135" s="595"/>
      <c r="U135" s="595"/>
      <c r="V135" s="595"/>
      <c r="W135" s="595"/>
      <c r="X135" s="595"/>
      <c r="Y135" s="595"/>
      <c r="Z135" s="595"/>
    </row>
    <row r="136">
      <c r="A136" s="595"/>
      <c r="B136" s="595"/>
      <c r="C136" s="595"/>
      <c r="D136" s="595"/>
      <c r="E136" s="595"/>
      <c r="F136" s="595"/>
      <c r="G136" s="595"/>
      <c r="H136" s="595"/>
      <c r="I136" s="595"/>
      <c r="J136" s="595"/>
      <c r="K136" s="595"/>
      <c r="L136" s="595"/>
      <c r="M136" s="595"/>
      <c r="N136" s="595"/>
      <c r="O136" s="595"/>
      <c r="P136" s="595"/>
      <c r="Q136" s="595"/>
      <c r="R136" s="595"/>
      <c r="S136" s="595"/>
      <c r="T136" s="595"/>
      <c r="U136" s="595"/>
      <c r="V136" s="595"/>
      <c r="W136" s="595"/>
      <c r="X136" s="595"/>
      <c r="Y136" s="595"/>
      <c r="Z136" s="595"/>
    </row>
    <row r="137">
      <c r="A137" s="595"/>
      <c r="B137" s="595"/>
      <c r="C137" s="595"/>
      <c r="D137" s="595"/>
      <c r="E137" s="595"/>
      <c r="F137" s="595"/>
      <c r="G137" s="595"/>
      <c r="H137" s="595"/>
      <c r="I137" s="595"/>
      <c r="J137" s="595"/>
      <c r="K137" s="595"/>
      <c r="L137" s="595"/>
      <c r="M137" s="595"/>
      <c r="N137" s="595"/>
      <c r="O137" s="595"/>
      <c r="P137" s="595"/>
      <c r="Q137" s="595"/>
      <c r="R137" s="595"/>
      <c r="S137" s="595"/>
      <c r="T137" s="595"/>
      <c r="U137" s="595"/>
      <c r="V137" s="595"/>
      <c r="W137" s="595"/>
      <c r="X137" s="595"/>
      <c r="Y137" s="595"/>
      <c r="Z137" s="595"/>
    </row>
    <row r="138">
      <c r="A138" s="595"/>
      <c r="B138" s="595"/>
      <c r="C138" s="595"/>
      <c r="D138" s="595"/>
      <c r="E138" s="595"/>
      <c r="F138" s="595"/>
      <c r="G138" s="595"/>
      <c r="H138" s="595"/>
      <c r="I138" s="595"/>
      <c r="J138" s="595"/>
      <c r="K138" s="595"/>
      <c r="L138" s="595"/>
      <c r="M138" s="595"/>
      <c r="N138" s="595"/>
      <c r="O138" s="595"/>
      <c r="P138" s="595"/>
      <c r="Q138" s="595"/>
      <c r="R138" s="595"/>
      <c r="S138" s="595"/>
      <c r="T138" s="595"/>
      <c r="U138" s="595"/>
      <c r="V138" s="595"/>
      <c r="W138" s="595"/>
      <c r="X138" s="595"/>
      <c r="Y138" s="595"/>
      <c r="Z138" s="595"/>
    </row>
    <row r="139">
      <c r="A139" s="595"/>
      <c r="B139" s="595"/>
      <c r="C139" s="595"/>
      <c r="D139" s="595"/>
      <c r="E139" s="595"/>
      <c r="F139" s="595"/>
      <c r="G139" s="595"/>
      <c r="H139" s="595"/>
      <c r="I139" s="595"/>
      <c r="J139" s="595"/>
      <c r="K139" s="595"/>
      <c r="L139" s="595"/>
      <c r="M139" s="595"/>
      <c r="N139" s="595"/>
      <c r="O139" s="595"/>
      <c r="P139" s="595"/>
      <c r="Q139" s="595"/>
      <c r="R139" s="595"/>
      <c r="S139" s="595"/>
      <c r="T139" s="595"/>
      <c r="U139" s="595"/>
      <c r="V139" s="595"/>
      <c r="W139" s="595"/>
      <c r="X139" s="595"/>
      <c r="Y139" s="595"/>
      <c r="Z139" s="595"/>
    </row>
    <row r="140">
      <c r="A140" s="595"/>
      <c r="B140" s="595"/>
      <c r="C140" s="595"/>
      <c r="D140" s="595"/>
      <c r="E140" s="595"/>
      <c r="F140" s="595"/>
      <c r="G140" s="595"/>
      <c r="H140" s="595"/>
      <c r="I140" s="595"/>
      <c r="J140" s="595"/>
      <c r="K140" s="595"/>
      <c r="L140" s="595"/>
      <c r="M140" s="595"/>
      <c r="N140" s="595"/>
      <c r="O140" s="595"/>
      <c r="P140" s="595"/>
      <c r="Q140" s="595"/>
      <c r="R140" s="595"/>
      <c r="S140" s="595"/>
      <c r="T140" s="595"/>
      <c r="U140" s="595"/>
      <c r="V140" s="595"/>
      <c r="W140" s="595"/>
      <c r="X140" s="595"/>
      <c r="Y140" s="595"/>
      <c r="Z140" s="595"/>
    </row>
    <row r="141">
      <c r="A141" s="595"/>
      <c r="B141" s="595"/>
      <c r="C141" s="595"/>
      <c r="D141" s="595"/>
      <c r="E141" s="595"/>
      <c r="F141" s="595"/>
      <c r="G141" s="595"/>
      <c r="H141" s="595"/>
      <c r="I141" s="595"/>
      <c r="J141" s="595"/>
      <c r="K141" s="595"/>
      <c r="L141" s="595"/>
      <c r="M141" s="595"/>
      <c r="N141" s="595"/>
      <c r="O141" s="595"/>
      <c r="P141" s="595"/>
      <c r="Q141" s="595"/>
      <c r="R141" s="595"/>
      <c r="S141" s="595"/>
      <c r="T141" s="595"/>
      <c r="U141" s="595"/>
      <c r="V141" s="595"/>
      <c r="W141" s="595"/>
      <c r="X141" s="595"/>
      <c r="Y141" s="595"/>
      <c r="Z141" s="595"/>
    </row>
    <row r="142">
      <c r="A142" s="595"/>
      <c r="B142" s="595"/>
      <c r="C142" s="595"/>
      <c r="D142" s="595"/>
      <c r="E142" s="595"/>
      <c r="F142" s="595"/>
      <c r="G142" s="595"/>
      <c r="H142" s="595"/>
      <c r="I142" s="595"/>
      <c r="J142" s="595"/>
      <c r="K142" s="595"/>
      <c r="L142" s="595"/>
      <c r="M142" s="595"/>
      <c r="N142" s="595"/>
      <c r="O142" s="595"/>
      <c r="P142" s="595"/>
      <c r="Q142" s="595"/>
      <c r="R142" s="595"/>
      <c r="S142" s="595"/>
      <c r="T142" s="595"/>
      <c r="U142" s="595"/>
      <c r="V142" s="595"/>
      <c r="W142" s="595"/>
      <c r="X142" s="595"/>
      <c r="Y142" s="595"/>
      <c r="Z142" s="595"/>
    </row>
    <row r="143">
      <c r="A143" s="595"/>
      <c r="B143" s="595"/>
      <c r="C143" s="595"/>
      <c r="D143" s="595"/>
      <c r="E143" s="595"/>
      <c r="F143" s="595"/>
      <c r="G143" s="595"/>
      <c r="H143" s="595"/>
      <c r="I143" s="595"/>
      <c r="J143" s="595"/>
      <c r="K143" s="595"/>
      <c r="L143" s="595"/>
      <c r="M143" s="595"/>
      <c r="N143" s="595"/>
      <c r="O143" s="595"/>
      <c r="P143" s="595"/>
      <c r="Q143" s="595"/>
      <c r="R143" s="595"/>
      <c r="S143" s="595"/>
      <c r="T143" s="595"/>
      <c r="U143" s="595"/>
      <c r="V143" s="595"/>
      <c r="W143" s="595"/>
      <c r="X143" s="595"/>
      <c r="Y143" s="595"/>
      <c r="Z143" s="595"/>
    </row>
    <row r="144">
      <c r="A144" s="595"/>
      <c r="B144" s="595"/>
      <c r="C144" s="595"/>
      <c r="D144" s="595"/>
      <c r="E144" s="595"/>
      <c r="F144" s="595"/>
      <c r="G144" s="595"/>
      <c r="H144" s="595"/>
      <c r="I144" s="595"/>
      <c r="J144" s="595"/>
      <c r="K144" s="595"/>
      <c r="L144" s="595"/>
      <c r="M144" s="595"/>
      <c r="N144" s="595"/>
      <c r="O144" s="595"/>
      <c r="P144" s="595"/>
      <c r="Q144" s="595"/>
      <c r="R144" s="595"/>
      <c r="S144" s="595"/>
      <c r="T144" s="595"/>
      <c r="U144" s="595"/>
      <c r="V144" s="595"/>
      <c r="W144" s="595"/>
      <c r="X144" s="595"/>
      <c r="Y144" s="595"/>
      <c r="Z144" s="595"/>
    </row>
    <row r="145">
      <c r="A145" s="595"/>
      <c r="B145" s="595"/>
      <c r="C145" s="595"/>
      <c r="D145" s="595"/>
      <c r="E145" s="595"/>
      <c r="F145" s="595"/>
      <c r="G145" s="595"/>
      <c r="H145" s="595"/>
      <c r="I145" s="595"/>
      <c r="J145" s="595"/>
      <c r="K145" s="595"/>
      <c r="L145" s="595"/>
      <c r="M145" s="595"/>
      <c r="N145" s="595"/>
      <c r="O145" s="595"/>
      <c r="P145" s="595"/>
      <c r="Q145" s="595"/>
      <c r="R145" s="595"/>
      <c r="S145" s="595"/>
      <c r="T145" s="595"/>
      <c r="U145" s="595"/>
      <c r="V145" s="595"/>
      <c r="W145" s="595"/>
      <c r="X145" s="595"/>
      <c r="Y145" s="595"/>
      <c r="Z145" s="595"/>
    </row>
    <row r="146">
      <c r="A146" s="595"/>
      <c r="B146" s="595"/>
      <c r="C146" s="595"/>
      <c r="D146" s="595"/>
      <c r="E146" s="595"/>
      <c r="F146" s="595"/>
      <c r="G146" s="595"/>
      <c r="H146" s="595"/>
      <c r="I146" s="595"/>
      <c r="J146" s="595"/>
      <c r="K146" s="595"/>
      <c r="L146" s="595"/>
      <c r="M146" s="595"/>
      <c r="N146" s="595"/>
      <c r="O146" s="595"/>
      <c r="P146" s="595"/>
      <c r="Q146" s="595"/>
      <c r="R146" s="595"/>
      <c r="S146" s="595"/>
      <c r="T146" s="595"/>
      <c r="U146" s="595"/>
      <c r="V146" s="595"/>
      <c r="W146" s="595"/>
      <c r="X146" s="595"/>
      <c r="Y146" s="595"/>
      <c r="Z146" s="595"/>
    </row>
    <row r="147">
      <c r="A147" s="595"/>
      <c r="B147" s="595"/>
      <c r="C147" s="595"/>
      <c r="D147" s="595"/>
      <c r="E147" s="595"/>
      <c r="F147" s="595"/>
      <c r="G147" s="595"/>
      <c r="H147" s="595"/>
      <c r="I147" s="595"/>
      <c r="J147" s="595"/>
      <c r="K147" s="595"/>
      <c r="L147" s="595"/>
      <c r="M147" s="595"/>
      <c r="N147" s="595"/>
      <c r="O147" s="595"/>
      <c r="P147" s="595"/>
      <c r="Q147" s="595"/>
      <c r="R147" s="595"/>
      <c r="S147" s="595"/>
      <c r="T147" s="595"/>
      <c r="U147" s="595"/>
      <c r="V147" s="595"/>
      <c r="W147" s="595"/>
      <c r="X147" s="595"/>
      <c r="Y147" s="595"/>
      <c r="Z147" s="595"/>
    </row>
    <row r="148">
      <c r="A148" s="595"/>
      <c r="B148" s="595"/>
      <c r="C148" s="595"/>
      <c r="D148" s="595"/>
      <c r="E148" s="595"/>
      <c r="F148" s="595"/>
      <c r="G148" s="595"/>
      <c r="H148" s="595"/>
      <c r="I148" s="595"/>
      <c r="J148" s="595"/>
      <c r="K148" s="595"/>
      <c r="L148" s="595"/>
      <c r="M148" s="595"/>
      <c r="N148" s="595"/>
      <c r="O148" s="595"/>
      <c r="P148" s="595"/>
      <c r="Q148" s="595"/>
      <c r="R148" s="595"/>
      <c r="S148" s="595"/>
      <c r="T148" s="595"/>
      <c r="U148" s="595"/>
      <c r="V148" s="595"/>
      <c r="W148" s="595"/>
      <c r="X148" s="595"/>
      <c r="Y148" s="595"/>
      <c r="Z148" s="595"/>
    </row>
    <row r="149">
      <c r="A149" s="595"/>
      <c r="B149" s="595"/>
      <c r="C149" s="595"/>
      <c r="D149" s="595"/>
      <c r="E149" s="595"/>
      <c r="F149" s="595"/>
      <c r="G149" s="595"/>
      <c r="H149" s="595"/>
      <c r="I149" s="595"/>
      <c r="J149" s="595"/>
      <c r="K149" s="595"/>
      <c r="L149" s="595"/>
      <c r="M149" s="595"/>
      <c r="N149" s="595"/>
      <c r="O149" s="595"/>
      <c r="P149" s="595"/>
      <c r="Q149" s="595"/>
      <c r="R149" s="595"/>
      <c r="S149" s="595"/>
      <c r="T149" s="595"/>
      <c r="U149" s="595"/>
      <c r="V149" s="595"/>
      <c r="W149" s="595"/>
      <c r="X149" s="595"/>
      <c r="Y149" s="595"/>
      <c r="Z149" s="595"/>
    </row>
    <row r="150">
      <c r="A150" s="595"/>
      <c r="B150" s="595"/>
      <c r="C150" s="595"/>
      <c r="D150" s="595"/>
      <c r="E150" s="595"/>
      <c r="F150" s="595"/>
      <c r="G150" s="595"/>
      <c r="H150" s="595"/>
      <c r="I150" s="595"/>
      <c r="J150" s="595"/>
      <c r="K150" s="595"/>
      <c r="L150" s="595"/>
      <c r="M150" s="595"/>
      <c r="N150" s="595"/>
      <c r="O150" s="595"/>
      <c r="P150" s="595"/>
      <c r="Q150" s="595"/>
      <c r="R150" s="595"/>
      <c r="S150" s="595"/>
      <c r="T150" s="595"/>
      <c r="U150" s="595"/>
      <c r="V150" s="595"/>
      <c r="W150" s="595"/>
      <c r="X150" s="595"/>
      <c r="Y150" s="595"/>
      <c r="Z150" s="595"/>
    </row>
    <row r="151">
      <c r="A151" s="595"/>
      <c r="B151" s="595"/>
      <c r="C151" s="595"/>
      <c r="D151" s="595"/>
      <c r="E151" s="595"/>
      <c r="F151" s="595"/>
      <c r="G151" s="595"/>
      <c r="H151" s="595"/>
      <c r="I151" s="595"/>
      <c r="J151" s="595"/>
      <c r="K151" s="595"/>
      <c r="L151" s="595"/>
      <c r="M151" s="595"/>
      <c r="N151" s="595"/>
      <c r="O151" s="595"/>
      <c r="P151" s="595"/>
      <c r="Q151" s="595"/>
      <c r="R151" s="595"/>
      <c r="S151" s="595"/>
      <c r="T151" s="595"/>
      <c r="U151" s="595"/>
      <c r="V151" s="595"/>
      <c r="W151" s="595"/>
      <c r="X151" s="595"/>
      <c r="Y151" s="595"/>
      <c r="Z151" s="595"/>
    </row>
    <row r="152">
      <c r="A152" s="595"/>
      <c r="B152" s="595"/>
      <c r="C152" s="595"/>
      <c r="D152" s="595"/>
      <c r="E152" s="595"/>
      <c r="F152" s="595"/>
      <c r="G152" s="595"/>
      <c r="H152" s="595"/>
      <c r="I152" s="595"/>
      <c r="J152" s="595"/>
      <c r="K152" s="595"/>
      <c r="L152" s="595"/>
      <c r="M152" s="595"/>
      <c r="N152" s="595"/>
      <c r="O152" s="595"/>
      <c r="P152" s="595"/>
      <c r="Q152" s="595"/>
      <c r="R152" s="595"/>
      <c r="S152" s="595"/>
      <c r="T152" s="595"/>
      <c r="U152" s="595"/>
      <c r="V152" s="595"/>
      <c r="W152" s="595"/>
      <c r="X152" s="595"/>
      <c r="Y152" s="595"/>
      <c r="Z152" s="595"/>
    </row>
    <row r="153">
      <c r="A153" s="595"/>
      <c r="B153" s="595"/>
      <c r="C153" s="595"/>
      <c r="D153" s="595"/>
      <c r="E153" s="595"/>
      <c r="F153" s="595"/>
      <c r="G153" s="595"/>
      <c r="H153" s="595"/>
      <c r="I153" s="595"/>
      <c r="J153" s="595"/>
      <c r="K153" s="595"/>
      <c r="L153" s="595"/>
      <c r="M153" s="595"/>
      <c r="N153" s="595"/>
      <c r="O153" s="595"/>
      <c r="P153" s="595"/>
      <c r="Q153" s="595"/>
      <c r="R153" s="595"/>
      <c r="S153" s="595"/>
      <c r="T153" s="595"/>
      <c r="U153" s="595"/>
      <c r="V153" s="595"/>
      <c r="W153" s="595"/>
      <c r="X153" s="595"/>
      <c r="Y153" s="595"/>
      <c r="Z153" s="595"/>
    </row>
    <row r="154">
      <c r="A154" s="595"/>
      <c r="B154" s="595"/>
      <c r="C154" s="595"/>
      <c r="D154" s="595"/>
      <c r="E154" s="595"/>
      <c r="F154" s="595"/>
      <c r="G154" s="595"/>
      <c r="H154" s="595"/>
      <c r="I154" s="595"/>
      <c r="J154" s="595"/>
      <c r="K154" s="595"/>
      <c r="L154" s="595"/>
      <c r="M154" s="595"/>
      <c r="N154" s="595"/>
      <c r="O154" s="595"/>
      <c r="P154" s="595"/>
      <c r="Q154" s="595"/>
      <c r="R154" s="595"/>
      <c r="S154" s="595"/>
      <c r="T154" s="595"/>
      <c r="U154" s="595"/>
      <c r="V154" s="595"/>
      <c r="W154" s="595"/>
      <c r="X154" s="595"/>
      <c r="Y154" s="595"/>
      <c r="Z154" s="595"/>
    </row>
    <row r="155">
      <c r="A155" s="595"/>
      <c r="B155" s="595"/>
      <c r="C155" s="595"/>
      <c r="D155" s="595"/>
      <c r="E155" s="595"/>
      <c r="F155" s="595"/>
      <c r="G155" s="595"/>
      <c r="H155" s="595"/>
      <c r="I155" s="595"/>
      <c r="J155" s="595"/>
      <c r="K155" s="595"/>
      <c r="L155" s="595"/>
      <c r="M155" s="595"/>
      <c r="N155" s="595"/>
      <c r="O155" s="595"/>
      <c r="P155" s="595"/>
      <c r="Q155" s="595"/>
      <c r="R155" s="595"/>
      <c r="S155" s="595"/>
      <c r="T155" s="595"/>
      <c r="U155" s="595"/>
      <c r="V155" s="595"/>
      <c r="W155" s="595"/>
      <c r="X155" s="595"/>
      <c r="Y155" s="595"/>
      <c r="Z155" s="595"/>
    </row>
    <row r="156">
      <c r="A156" s="595"/>
      <c r="B156" s="595"/>
      <c r="C156" s="595"/>
      <c r="D156" s="595"/>
      <c r="E156" s="595"/>
      <c r="F156" s="595"/>
      <c r="G156" s="595"/>
      <c r="H156" s="595"/>
      <c r="I156" s="595"/>
      <c r="J156" s="595"/>
      <c r="K156" s="595"/>
      <c r="L156" s="595"/>
      <c r="M156" s="595"/>
      <c r="N156" s="595"/>
      <c r="O156" s="595"/>
      <c r="P156" s="595"/>
      <c r="Q156" s="595"/>
      <c r="R156" s="595"/>
      <c r="S156" s="595"/>
      <c r="T156" s="595"/>
      <c r="U156" s="595"/>
      <c r="V156" s="595"/>
      <c r="W156" s="595"/>
      <c r="X156" s="595"/>
      <c r="Y156" s="595"/>
      <c r="Z156" s="595"/>
    </row>
    <row r="157">
      <c r="A157" s="595"/>
      <c r="B157" s="595"/>
      <c r="C157" s="595"/>
      <c r="D157" s="595"/>
      <c r="E157" s="595"/>
      <c r="F157" s="595"/>
      <c r="G157" s="595"/>
      <c r="H157" s="595"/>
      <c r="I157" s="595"/>
      <c r="J157" s="595"/>
      <c r="K157" s="595"/>
      <c r="L157" s="595"/>
      <c r="M157" s="595"/>
      <c r="N157" s="595"/>
      <c r="O157" s="595"/>
      <c r="P157" s="595"/>
      <c r="Q157" s="595"/>
      <c r="R157" s="595"/>
      <c r="S157" s="595"/>
      <c r="T157" s="595"/>
      <c r="U157" s="595"/>
      <c r="V157" s="595"/>
      <c r="W157" s="595"/>
      <c r="X157" s="595"/>
      <c r="Y157" s="595"/>
      <c r="Z157" s="595"/>
    </row>
    <row r="158">
      <c r="A158" s="595"/>
      <c r="B158" s="595"/>
      <c r="C158" s="595"/>
      <c r="D158" s="595"/>
      <c r="E158" s="595"/>
      <c r="F158" s="595"/>
      <c r="G158" s="595"/>
      <c r="H158" s="595"/>
      <c r="I158" s="595"/>
      <c r="J158" s="595"/>
      <c r="K158" s="595"/>
      <c r="L158" s="595"/>
      <c r="M158" s="595"/>
      <c r="N158" s="595"/>
      <c r="O158" s="595"/>
      <c r="P158" s="595"/>
      <c r="Q158" s="595"/>
      <c r="R158" s="595"/>
      <c r="S158" s="595"/>
      <c r="T158" s="595"/>
      <c r="U158" s="595"/>
      <c r="V158" s="595"/>
      <c r="W158" s="595"/>
      <c r="X158" s="595"/>
      <c r="Y158" s="595"/>
      <c r="Z158" s="595"/>
    </row>
    <row r="159">
      <c r="A159" s="595"/>
      <c r="B159" s="595"/>
      <c r="C159" s="595"/>
      <c r="D159" s="595"/>
      <c r="E159" s="595"/>
      <c r="F159" s="595"/>
      <c r="G159" s="595"/>
      <c r="H159" s="595"/>
      <c r="I159" s="595"/>
      <c r="J159" s="595"/>
      <c r="K159" s="595"/>
      <c r="L159" s="595"/>
      <c r="M159" s="595"/>
      <c r="N159" s="595"/>
      <c r="O159" s="595"/>
      <c r="P159" s="595"/>
      <c r="Q159" s="595"/>
      <c r="R159" s="595"/>
      <c r="S159" s="595"/>
      <c r="T159" s="595"/>
      <c r="U159" s="595"/>
      <c r="V159" s="595"/>
      <c r="W159" s="595"/>
      <c r="X159" s="595"/>
      <c r="Y159" s="595"/>
      <c r="Z159" s="595"/>
    </row>
    <row r="160">
      <c r="A160" s="595"/>
      <c r="B160" s="595"/>
      <c r="C160" s="595"/>
      <c r="D160" s="595"/>
      <c r="E160" s="595"/>
      <c r="F160" s="595"/>
      <c r="G160" s="595"/>
      <c r="H160" s="595"/>
      <c r="I160" s="595"/>
      <c r="J160" s="595"/>
      <c r="K160" s="595"/>
      <c r="L160" s="595"/>
      <c r="M160" s="595"/>
      <c r="N160" s="595"/>
      <c r="O160" s="595"/>
      <c r="P160" s="595"/>
      <c r="Q160" s="595"/>
      <c r="R160" s="595"/>
      <c r="S160" s="595"/>
      <c r="T160" s="595"/>
      <c r="U160" s="595"/>
      <c r="V160" s="595"/>
      <c r="W160" s="595"/>
      <c r="X160" s="595"/>
      <c r="Y160" s="595"/>
      <c r="Z160" s="595"/>
    </row>
    <row r="161">
      <c r="A161" s="595"/>
      <c r="B161" s="595"/>
      <c r="C161" s="595"/>
      <c r="D161" s="595"/>
      <c r="E161" s="595"/>
      <c r="F161" s="595"/>
      <c r="G161" s="595"/>
      <c r="H161" s="595"/>
      <c r="I161" s="595"/>
      <c r="J161" s="595"/>
      <c r="K161" s="595"/>
      <c r="L161" s="595"/>
      <c r="M161" s="595"/>
      <c r="N161" s="595"/>
      <c r="O161" s="595"/>
      <c r="P161" s="595"/>
      <c r="Q161" s="595"/>
      <c r="R161" s="595"/>
      <c r="S161" s="595"/>
      <c r="T161" s="595"/>
      <c r="U161" s="595"/>
      <c r="V161" s="595"/>
      <c r="W161" s="595"/>
      <c r="X161" s="595"/>
      <c r="Y161" s="595"/>
      <c r="Z161" s="595"/>
    </row>
    <row r="162">
      <c r="A162" s="595"/>
      <c r="B162" s="595"/>
      <c r="C162" s="595"/>
      <c r="D162" s="595"/>
      <c r="E162" s="595"/>
      <c r="F162" s="595"/>
      <c r="G162" s="595"/>
      <c r="H162" s="595"/>
      <c r="I162" s="595"/>
      <c r="J162" s="595"/>
      <c r="K162" s="595"/>
      <c r="L162" s="595"/>
      <c r="M162" s="595"/>
      <c r="N162" s="595"/>
      <c r="O162" s="595"/>
      <c r="P162" s="595"/>
      <c r="Q162" s="595"/>
      <c r="R162" s="595"/>
      <c r="S162" s="595"/>
      <c r="T162" s="595"/>
      <c r="U162" s="595"/>
      <c r="V162" s="595"/>
      <c r="W162" s="595"/>
      <c r="X162" s="595"/>
      <c r="Y162" s="595"/>
      <c r="Z162" s="595"/>
    </row>
    <row r="163">
      <c r="A163" s="595"/>
      <c r="B163" s="595"/>
      <c r="C163" s="595"/>
      <c r="D163" s="595"/>
      <c r="E163" s="595"/>
      <c r="F163" s="595"/>
      <c r="G163" s="595"/>
      <c r="H163" s="595"/>
      <c r="I163" s="595"/>
      <c r="J163" s="595"/>
      <c r="K163" s="595"/>
      <c r="L163" s="595"/>
      <c r="M163" s="595"/>
      <c r="N163" s="595"/>
      <c r="O163" s="595"/>
      <c r="P163" s="595"/>
      <c r="Q163" s="595"/>
      <c r="R163" s="595"/>
      <c r="S163" s="595"/>
      <c r="T163" s="595"/>
      <c r="U163" s="595"/>
      <c r="V163" s="595"/>
      <c r="W163" s="595"/>
      <c r="X163" s="595"/>
      <c r="Y163" s="595"/>
      <c r="Z163" s="595"/>
    </row>
    <row r="164">
      <c r="A164" s="595"/>
      <c r="B164" s="595"/>
      <c r="C164" s="595"/>
      <c r="D164" s="595"/>
      <c r="E164" s="595"/>
      <c r="F164" s="595"/>
      <c r="G164" s="595"/>
      <c r="H164" s="595"/>
      <c r="I164" s="595"/>
      <c r="J164" s="595"/>
      <c r="K164" s="595"/>
      <c r="L164" s="595"/>
      <c r="M164" s="595"/>
      <c r="N164" s="595"/>
      <c r="O164" s="595"/>
      <c r="P164" s="595"/>
      <c r="Q164" s="595"/>
      <c r="R164" s="595"/>
      <c r="S164" s="595"/>
      <c r="T164" s="595"/>
      <c r="U164" s="595"/>
      <c r="V164" s="595"/>
      <c r="W164" s="595"/>
      <c r="X164" s="595"/>
      <c r="Y164" s="595"/>
      <c r="Z164" s="595"/>
    </row>
    <row r="165">
      <c r="A165" s="595"/>
      <c r="B165" s="595"/>
      <c r="C165" s="595"/>
      <c r="D165" s="595"/>
      <c r="E165" s="595"/>
      <c r="F165" s="595"/>
      <c r="G165" s="595"/>
      <c r="H165" s="595"/>
      <c r="I165" s="595"/>
      <c r="J165" s="595"/>
      <c r="K165" s="595"/>
      <c r="L165" s="595"/>
      <c r="M165" s="595"/>
      <c r="N165" s="595"/>
      <c r="O165" s="595"/>
      <c r="P165" s="595"/>
      <c r="Q165" s="595"/>
      <c r="R165" s="595"/>
      <c r="S165" s="595"/>
      <c r="T165" s="595"/>
      <c r="U165" s="595"/>
      <c r="V165" s="595"/>
      <c r="W165" s="595"/>
      <c r="X165" s="595"/>
      <c r="Y165" s="595"/>
      <c r="Z165" s="595"/>
    </row>
    <row r="166">
      <c r="A166" s="595"/>
      <c r="B166" s="595"/>
      <c r="C166" s="595"/>
      <c r="D166" s="595"/>
      <c r="E166" s="595"/>
      <c r="F166" s="595"/>
      <c r="G166" s="595"/>
      <c r="H166" s="595"/>
      <c r="I166" s="595"/>
      <c r="J166" s="595"/>
      <c r="K166" s="595"/>
      <c r="L166" s="595"/>
      <c r="M166" s="595"/>
      <c r="N166" s="595"/>
      <c r="O166" s="595"/>
      <c r="P166" s="595"/>
      <c r="Q166" s="595"/>
      <c r="R166" s="595"/>
      <c r="S166" s="595"/>
      <c r="T166" s="595"/>
      <c r="U166" s="595"/>
      <c r="V166" s="595"/>
      <c r="W166" s="595"/>
      <c r="X166" s="595"/>
      <c r="Y166" s="595"/>
      <c r="Z166" s="595"/>
    </row>
    <row r="167">
      <c r="A167" s="595"/>
      <c r="B167" s="595"/>
      <c r="C167" s="595"/>
      <c r="D167" s="595"/>
      <c r="E167" s="595"/>
      <c r="F167" s="595"/>
      <c r="G167" s="595"/>
      <c r="H167" s="595"/>
      <c r="I167" s="595"/>
      <c r="J167" s="595"/>
      <c r="K167" s="595"/>
      <c r="L167" s="595"/>
      <c r="M167" s="595"/>
      <c r="N167" s="595"/>
      <c r="O167" s="595"/>
      <c r="P167" s="595"/>
      <c r="Q167" s="595"/>
      <c r="R167" s="595"/>
      <c r="S167" s="595"/>
      <c r="T167" s="595"/>
      <c r="U167" s="595"/>
      <c r="V167" s="595"/>
      <c r="W167" s="595"/>
      <c r="X167" s="595"/>
      <c r="Y167" s="595"/>
      <c r="Z167" s="595"/>
    </row>
    <row r="168">
      <c r="A168" s="595"/>
      <c r="B168" s="595"/>
      <c r="C168" s="595"/>
      <c r="D168" s="595"/>
      <c r="E168" s="595"/>
      <c r="F168" s="595"/>
      <c r="G168" s="595"/>
      <c r="H168" s="595"/>
      <c r="I168" s="595"/>
      <c r="J168" s="595"/>
      <c r="K168" s="595"/>
      <c r="L168" s="595"/>
      <c r="M168" s="595"/>
      <c r="N168" s="595"/>
      <c r="O168" s="595"/>
      <c r="P168" s="595"/>
      <c r="Q168" s="595"/>
      <c r="R168" s="595"/>
      <c r="S168" s="595"/>
      <c r="T168" s="595"/>
      <c r="U168" s="595"/>
      <c r="V168" s="595"/>
      <c r="W168" s="595"/>
      <c r="X168" s="595"/>
      <c r="Y168" s="595"/>
      <c r="Z168" s="595"/>
    </row>
    <row r="169">
      <c r="A169" s="595"/>
      <c r="B169" s="595"/>
      <c r="C169" s="595"/>
      <c r="D169" s="595"/>
      <c r="E169" s="595"/>
      <c r="F169" s="595"/>
      <c r="G169" s="595"/>
      <c r="H169" s="595"/>
      <c r="I169" s="595"/>
      <c r="J169" s="595"/>
      <c r="K169" s="595"/>
      <c r="L169" s="595"/>
      <c r="M169" s="595"/>
      <c r="N169" s="595"/>
      <c r="O169" s="595"/>
      <c r="P169" s="595"/>
      <c r="Q169" s="595"/>
      <c r="R169" s="595"/>
      <c r="S169" s="595"/>
      <c r="T169" s="595"/>
      <c r="U169" s="595"/>
      <c r="V169" s="595"/>
      <c r="W169" s="595"/>
      <c r="X169" s="595"/>
      <c r="Y169" s="595"/>
      <c r="Z169" s="595"/>
    </row>
    <row r="170">
      <c r="A170" s="595"/>
      <c r="B170" s="595"/>
      <c r="C170" s="595"/>
      <c r="D170" s="595"/>
      <c r="E170" s="595"/>
      <c r="F170" s="595"/>
      <c r="G170" s="595"/>
      <c r="H170" s="595"/>
      <c r="I170" s="595"/>
      <c r="J170" s="595"/>
      <c r="K170" s="595"/>
      <c r="L170" s="595"/>
      <c r="M170" s="595"/>
      <c r="N170" s="595"/>
      <c r="O170" s="595"/>
      <c r="P170" s="595"/>
      <c r="Q170" s="595"/>
      <c r="R170" s="595"/>
      <c r="S170" s="595"/>
      <c r="T170" s="595"/>
      <c r="U170" s="595"/>
      <c r="V170" s="595"/>
      <c r="W170" s="595"/>
      <c r="X170" s="595"/>
      <c r="Y170" s="595"/>
      <c r="Z170" s="595"/>
    </row>
    <row r="171">
      <c r="A171" s="595"/>
      <c r="B171" s="595"/>
      <c r="C171" s="595"/>
      <c r="D171" s="595"/>
      <c r="E171" s="595"/>
      <c r="F171" s="595"/>
      <c r="G171" s="595"/>
      <c r="H171" s="595"/>
      <c r="I171" s="595"/>
      <c r="J171" s="595"/>
      <c r="K171" s="595"/>
      <c r="L171" s="595"/>
      <c r="M171" s="595"/>
      <c r="N171" s="595"/>
      <c r="O171" s="595"/>
      <c r="P171" s="595"/>
      <c r="Q171" s="595"/>
      <c r="R171" s="595"/>
      <c r="S171" s="595"/>
      <c r="T171" s="595"/>
      <c r="U171" s="595"/>
      <c r="V171" s="595"/>
      <c r="W171" s="595"/>
      <c r="X171" s="595"/>
      <c r="Y171" s="595"/>
      <c r="Z171" s="595"/>
    </row>
    <row r="172">
      <c r="A172" s="595"/>
      <c r="B172" s="595"/>
      <c r="C172" s="595"/>
      <c r="D172" s="595"/>
      <c r="E172" s="595"/>
      <c r="F172" s="595"/>
      <c r="G172" s="595"/>
      <c r="H172" s="595"/>
      <c r="I172" s="595"/>
      <c r="J172" s="595"/>
      <c r="K172" s="595"/>
      <c r="L172" s="595"/>
      <c r="M172" s="595"/>
      <c r="N172" s="595"/>
      <c r="O172" s="595"/>
      <c r="P172" s="595"/>
      <c r="Q172" s="595"/>
      <c r="R172" s="595"/>
      <c r="S172" s="595"/>
      <c r="T172" s="595"/>
      <c r="U172" s="595"/>
      <c r="V172" s="595"/>
      <c r="W172" s="595"/>
      <c r="X172" s="595"/>
      <c r="Y172" s="595"/>
      <c r="Z172" s="595"/>
    </row>
    <row r="173">
      <c r="A173" s="595"/>
      <c r="B173" s="595"/>
      <c r="C173" s="595"/>
      <c r="D173" s="595"/>
      <c r="E173" s="595"/>
      <c r="F173" s="595"/>
      <c r="G173" s="595"/>
      <c r="H173" s="595"/>
      <c r="I173" s="595"/>
      <c r="J173" s="595"/>
      <c r="K173" s="595"/>
      <c r="L173" s="595"/>
      <c r="M173" s="595"/>
      <c r="N173" s="595"/>
      <c r="O173" s="595"/>
      <c r="P173" s="595"/>
      <c r="Q173" s="595"/>
      <c r="R173" s="595"/>
      <c r="S173" s="595"/>
      <c r="T173" s="595"/>
      <c r="U173" s="595"/>
      <c r="V173" s="595"/>
      <c r="W173" s="595"/>
      <c r="X173" s="595"/>
      <c r="Y173" s="595"/>
      <c r="Z173" s="595"/>
    </row>
    <row r="174">
      <c r="A174" s="595"/>
      <c r="B174" s="595"/>
      <c r="C174" s="595"/>
      <c r="D174" s="595"/>
      <c r="E174" s="595"/>
      <c r="F174" s="595"/>
      <c r="G174" s="595"/>
      <c r="H174" s="595"/>
      <c r="I174" s="595"/>
      <c r="J174" s="595"/>
      <c r="K174" s="595"/>
      <c r="L174" s="595"/>
      <c r="M174" s="595"/>
      <c r="N174" s="595"/>
      <c r="O174" s="595"/>
      <c r="P174" s="595"/>
      <c r="Q174" s="595"/>
      <c r="R174" s="595"/>
      <c r="S174" s="595"/>
      <c r="T174" s="595"/>
      <c r="U174" s="595"/>
      <c r="V174" s="595"/>
      <c r="W174" s="595"/>
      <c r="X174" s="595"/>
      <c r="Y174" s="595"/>
      <c r="Z174" s="595"/>
    </row>
    <row r="175">
      <c r="A175" s="595"/>
      <c r="B175" s="595"/>
      <c r="C175" s="595"/>
      <c r="D175" s="595"/>
      <c r="E175" s="595"/>
      <c r="F175" s="595"/>
      <c r="G175" s="595"/>
      <c r="H175" s="595"/>
      <c r="I175" s="595"/>
      <c r="J175" s="595"/>
      <c r="K175" s="595"/>
      <c r="L175" s="595"/>
      <c r="M175" s="595"/>
      <c r="N175" s="595"/>
      <c r="O175" s="595"/>
      <c r="P175" s="595"/>
      <c r="Q175" s="595"/>
      <c r="R175" s="595"/>
      <c r="S175" s="595"/>
      <c r="T175" s="595"/>
      <c r="U175" s="595"/>
      <c r="V175" s="595"/>
      <c r="W175" s="595"/>
      <c r="X175" s="595"/>
      <c r="Y175" s="595"/>
      <c r="Z175" s="595"/>
    </row>
    <row r="176">
      <c r="A176" s="595"/>
      <c r="B176" s="595"/>
      <c r="C176" s="595"/>
      <c r="D176" s="595"/>
      <c r="E176" s="595"/>
      <c r="F176" s="595"/>
      <c r="G176" s="595"/>
      <c r="H176" s="595"/>
      <c r="I176" s="595"/>
      <c r="J176" s="595"/>
      <c r="K176" s="595"/>
      <c r="L176" s="595"/>
      <c r="M176" s="595"/>
      <c r="N176" s="595"/>
      <c r="O176" s="595"/>
      <c r="P176" s="595"/>
      <c r="Q176" s="595"/>
      <c r="R176" s="595"/>
      <c r="S176" s="595"/>
      <c r="T176" s="595"/>
      <c r="U176" s="595"/>
      <c r="V176" s="595"/>
      <c r="W176" s="595"/>
      <c r="X176" s="595"/>
      <c r="Y176" s="595"/>
      <c r="Z176" s="595"/>
    </row>
    <row r="177">
      <c r="A177" s="595"/>
      <c r="B177" s="595"/>
      <c r="C177" s="595"/>
      <c r="D177" s="595"/>
      <c r="E177" s="595"/>
      <c r="F177" s="595"/>
      <c r="G177" s="595"/>
      <c r="H177" s="595"/>
      <c r="I177" s="595"/>
      <c r="J177" s="595"/>
      <c r="K177" s="595"/>
      <c r="L177" s="595"/>
      <c r="M177" s="595"/>
      <c r="N177" s="595"/>
      <c r="O177" s="595"/>
      <c r="P177" s="595"/>
      <c r="Q177" s="595"/>
      <c r="R177" s="595"/>
      <c r="S177" s="595"/>
      <c r="T177" s="595"/>
      <c r="U177" s="595"/>
      <c r="V177" s="595"/>
      <c r="W177" s="595"/>
      <c r="X177" s="595"/>
      <c r="Y177" s="595"/>
      <c r="Z177" s="595"/>
    </row>
    <row r="178">
      <c r="A178" s="595"/>
      <c r="B178" s="595"/>
      <c r="C178" s="595"/>
      <c r="D178" s="595"/>
      <c r="E178" s="595"/>
      <c r="F178" s="595"/>
      <c r="G178" s="595"/>
      <c r="H178" s="595"/>
      <c r="I178" s="595"/>
      <c r="J178" s="595"/>
      <c r="K178" s="595"/>
      <c r="L178" s="595"/>
      <c r="M178" s="595"/>
      <c r="N178" s="595"/>
      <c r="O178" s="595"/>
      <c r="P178" s="595"/>
      <c r="Q178" s="595"/>
      <c r="R178" s="595"/>
      <c r="S178" s="595"/>
      <c r="T178" s="595"/>
      <c r="U178" s="595"/>
      <c r="V178" s="595"/>
      <c r="W178" s="595"/>
      <c r="X178" s="595"/>
      <c r="Y178" s="595"/>
      <c r="Z178" s="595"/>
    </row>
    <row r="179">
      <c r="A179" s="595"/>
      <c r="B179" s="595"/>
      <c r="C179" s="595"/>
      <c r="D179" s="595"/>
      <c r="E179" s="595"/>
      <c r="F179" s="595"/>
      <c r="G179" s="595"/>
      <c r="H179" s="595"/>
      <c r="I179" s="595"/>
      <c r="J179" s="595"/>
      <c r="K179" s="595"/>
      <c r="L179" s="595"/>
      <c r="M179" s="595"/>
      <c r="N179" s="595"/>
      <c r="O179" s="595"/>
      <c r="P179" s="595"/>
      <c r="Q179" s="595"/>
      <c r="R179" s="595"/>
      <c r="S179" s="595"/>
      <c r="T179" s="595"/>
      <c r="U179" s="595"/>
      <c r="V179" s="595"/>
      <c r="W179" s="595"/>
      <c r="X179" s="595"/>
      <c r="Y179" s="595"/>
      <c r="Z179" s="595"/>
    </row>
    <row r="180">
      <c r="A180" s="595"/>
      <c r="B180" s="595"/>
      <c r="C180" s="595"/>
      <c r="D180" s="595"/>
      <c r="E180" s="595"/>
      <c r="F180" s="595"/>
      <c r="G180" s="595"/>
      <c r="H180" s="595"/>
      <c r="I180" s="595"/>
      <c r="J180" s="595"/>
      <c r="K180" s="595"/>
      <c r="L180" s="595"/>
      <c r="M180" s="595"/>
      <c r="N180" s="595"/>
      <c r="O180" s="595"/>
      <c r="P180" s="595"/>
      <c r="Q180" s="595"/>
      <c r="R180" s="595"/>
      <c r="S180" s="595"/>
      <c r="T180" s="595"/>
      <c r="U180" s="595"/>
      <c r="V180" s="595"/>
      <c r="W180" s="595"/>
      <c r="X180" s="595"/>
      <c r="Y180" s="595"/>
      <c r="Z180" s="595"/>
    </row>
    <row r="181">
      <c r="A181" s="595"/>
      <c r="B181" s="595"/>
      <c r="C181" s="595"/>
      <c r="D181" s="595"/>
      <c r="E181" s="595"/>
      <c r="F181" s="595"/>
      <c r="G181" s="595"/>
      <c r="H181" s="595"/>
      <c r="I181" s="595"/>
      <c r="J181" s="595"/>
      <c r="K181" s="595"/>
      <c r="L181" s="595"/>
      <c r="M181" s="595"/>
      <c r="N181" s="595"/>
      <c r="O181" s="595"/>
      <c r="P181" s="595"/>
      <c r="Q181" s="595"/>
      <c r="R181" s="595"/>
      <c r="S181" s="595"/>
      <c r="T181" s="595"/>
      <c r="U181" s="595"/>
      <c r="V181" s="595"/>
      <c r="W181" s="595"/>
      <c r="X181" s="595"/>
      <c r="Y181" s="595"/>
      <c r="Z181" s="595"/>
    </row>
    <row r="182">
      <c r="A182" s="595"/>
      <c r="B182" s="595"/>
      <c r="C182" s="595"/>
      <c r="D182" s="595"/>
      <c r="E182" s="595"/>
      <c r="F182" s="595"/>
      <c r="G182" s="595"/>
      <c r="H182" s="595"/>
      <c r="I182" s="595"/>
      <c r="J182" s="595"/>
      <c r="K182" s="595"/>
      <c r="L182" s="595"/>
      <c r="M182" s="595"/>
      <c r="N182" s="595"/>
      <c r="O182" s="595"/>
      <c r="P182" s="595"/>
      <c r="Q182" s="595"/>
      <c r="R182" s="595"/>
      <c r="S182" s="595"/>
      <c r="T182" s="595"/>
      <c r="U182" s="595"/>
      <c r="V182" s="595"/>
      <c r="W182" s="595"/>
      <c r="X182" s="595"/>
      <c r="Y182" s="595"/>
      <c r="Z182" s="595"/>
    </row>
    <row r="183">
      <c r="A183" s="595"/>
      <c r="B183" s="595"/>
      <c r="C183" s="595"/>
      <c r="D183" s="595"/>
      <c r="E183" s="595"/>
      <c r="F183" s="595"/>
      <c r="G183" s="595"/>
      <c r="H183" s="595"/>
      <c r="I183" s="595"/>
      <c r="J183" s="595"/>
      <c r="K183" s="595"/>
      <c r="L183" s="595"/>
      <c r="M183" s="595"/>
      <c r="N183" s="595"/>
      <c r="O183" s="595"/>
      <c r="P183" s="595"/>
      <c r="Q183" s="595"/>
      <c r="R183" s="595"/>
      <c r="S183" s="595"/>
      <c r="T183" s="595"/>
      <c r="U183" s="595"/>
      <c r="V183" s="595"/>
      <c r="W183" s="595"/>
      <c r="X183" s="595"/>
      <c r="Y183" s="595"/>
      <c r="Z183" s="595"/>
    </row>
    <row r="184">
      <c r="A184" s="595"/>
      <c r="B184" s="595"/>
      <c r="C184" s="595"/>
      <c r="D184" s="595"/>
      <c r="E184" s="595"/>
      <c r="F184" s="595"/>
      <c r="G184" s="595"/>
      <c r="H184" s="595"/>
      <c r="I184" s="595"/>
      <c r="J184" s="595"/>
      <c r="K184" s="595"/>
      <c r="L184" s="595"/>
      <c r="M184" s="595"/>
      <c r="N184" s="595"/>
      <c r="O184" s="595"/>
      <c r="P184" s="595"/>
      <c r="Q184" s="595"/>
      <c r="R184" s="595"/>
      <c r="S184" s="595"/>
      <c r="T184" s="595"/>
      <c r="U184" s="595"/>
      <c r="V184" s="595"/>
      <c r="W184" s="595"/>
      <c r="X184" s="595"/>
      <c r="Y184" s="595"/>
      <c r="Z184" s="595"/>
    </row>
    <row r="185">
      <c r="A185" s="595"/>
      <c r="B185" s="595"/>
      <c r="C185" s="595"/>
      <c r="D185" s="595"/>
      <c r="E185" s="595"/>
      <c r="F185" s="595"/>
      <c r="G185" s="595"/>
      <c r="H185" s="595"/>
      <c r="I185" s="595"/>
      <c r="J185" s="595"/>
      <c r="K185" s="595"/>
      <c r="L185" s="595"/>
      <c r="M185" s="595"/>
      <c r="N185" s="595"/>
      <c r="O185" s="595"/>
      <c r="P185" s="595"/>
      <c r="Q185" s="595"/>
      <c r="R185" s="595"/>
      <c r="S185" s="595"/>
      <c r="T185" s="595"/>
      <c r="U185" s="595"/>
      <c r="V185" s="595"/>
      <c r="W185" s="595"/>
      <c r="X185" s="595"/>
      <c r="Y185" s="595"/>
      <c r="Z185" s="595"/>
    </row>
    <row r="186">
      <c r="A186" s="595"/>
      <c r="B186" s="595"/>
      <c r="C186" s="595"/>
      <c r="D186" s="595"/>
      <c r="E186" s="595"/>
      <c r="F186" s="595"/>
      <c r="G186" s="595"/>
      <c r="H186" s="595"/>
      <c r="I186" s="595"/>
      <c r="J186" s="595"/>
      <c r="K186" s="595"/>
      <c r="L186" s="595"/>
      <c r="M186" s="595"/>
      <c r="N186" s="595"/>
      <c r="O186" s="595"/>
      <c r="P186" s="595"/>
      <c r="Q186" s="595"/>
      <c r="R186" s="595"/>
      <c r="S186" s="595"/>
      <c r="T186" s="595"/>
      <c r="U186" s="595"/>
      <c r="V186" s="595"/>
      <c r="W186" s="595"/>
      <c r="X186" s="595"/>
      <c r="Y186" s="595"/>
      <c r="Z186" s="595"/>
    </row>
    <row r="187">
      <c r="A187" s="595"/>
      <c r="B187" s="595"/>
      <c r="C187" s="595"/>
      <c r="D187" s="595"/>
      <c r="E187" s="595"/>
      <c r="F187" s="595"/>
      <c r="G187" s="595"/>
      <c r="H187" s="595"/>
      <c r="I187" s="595"/>
      <c r="J187" s="595"/>
      <c r="K187" s="595"/>
      <c r="L187" s="595"/>
      <c r="M187" s="595"/>
      <c r="N187" s="595"/>
      <c r="O187" s="595"/>
      <c r="P187" s="595"/>
      <c r="Q187" s="595"/>
      <c r="R187" s="595"/>
      <c r="S187" s="595"/>
      <c r="T187" s="595"/>
      <c r="U187" s="595"/>
      <c r="V187" s="595"/>
      <c r="W187" s="595"/>
      <c r="X187" s="595"/>
      <c r="Y187" s="595"/>
      <c r="Z187" s="595"/>
    </row>
    <row r="188">
      <c r="A188" s="595"/>
      <c r="B188" s="595"/>
      <c r="C188" s="595"/>
      <c r="D188" s="595"/>
      <c r="E188" s="595"/>
      <c r="F188" s="595"/>
      <c r="G188" s="595"/>
      <c r="H188" s="595"/>
      <c r="I188" s="595"/>
      <c r="J188" s="595"/>
      <c r="K188" s="595"/>
      <c r="L188" s="595"/>
      <c r="M188" s="595"/>
      <c r="N188" s="595"/>
      <c r="O188" s="595"/>
      <c r="P188" s="595"/>
      <c r="Q188" s="595"/>
      <c r="R188" s="595"/>
      <c r="S188" s="595"/>
      <c r="T188" s="595"/>
      <c r="U188" s="595"/>
      <c r="V188" s="595"/>
      <c r="W188" s="595"/>
      <c r="X188" s="595"/>
      <c r="Y188" s="595"/>
      <c r="Z188" s="595"/>
    </row>
    <row r="189">
      <c r="A189" s="595"/>
      <c r="B189" s="595"/>
      <c r="C189" s="595"/>
      <c r="D189" s="595"/>
      <c r="E189" s="595"/>
      <c r="F189" s="595"/>
      <c r="G189" s="595"/>
      <c r="H189" s="595"/>
      <c r="I189" s="595"/>
      <c r="J189" s="595"/>
      <c r="K189" s="595"/>
      <c r="L189" s="595"/>
      <c r="M189" s="595"/>
      <c r="N189" s="595"/>
      <c r="O189" s="595"/>
      <c r="P189" s="595"/>
      <c r="Q189" s="595"/>
      <c r="R189" s="595"/>
      <c r="S189" s="595"/>
      <c r="T189" s="595"/>
      <c r="U189" s="595"/>
      <c r="V189" s="595"/>
      <c r="W189" s="595"/>
      <c r="X189" s="595"/>
      <c r="Y189" s="595"/>
      <c r="Z189" s="595"/>
    </row>
    <row r="190">
      <c r="A190" s="595"/>
      <c r="B190" s="595"/>
      <c r="C190" s="595"/>
      <c r="D190" s="595"/>
      <c r="E190" s="595"/>
      <c r="F190" s="595"/>
      <c r="G190" s="595"/>
      <c r="H190" s="595"/>
      <c r="I190" s="595"/>
      <c r="J190" s="595"/>
      <c r="K190" s="595"/>
      <c r="L190" s="595"/>
      <c r="M190" s="595"/>
      <c r="N190" s="595"/>
      <c r="O190" s="595"/>
      <c r="P190" s="595"/>
      <c r="Q190" s="595"/>
      <c r="R190" s="595"/>
      <c r="S190" s="595"/>
      <c r="T190" s="595"/>
      <c r="U190" s="595"/>
      <c r="V190" s="595"/>
      <c r="W190" s="595"/>
      <c r="X190" s="595"/>
      <c r="Y190" s="595"/>
      <c r="Z190" s="595"/>
    </row>
    <row r="191">
      <c r="A191" s="595"/>
      <c r="B191" s="595"/>
      <c r="C191" s="595"/>
      <c r="D191" s="595"/>
      <c r="E191" s="595"/>
      <c r="F191" s="595"/>
      <c r="G191" s="595"/>
      <c r="H191" s="595"/>
      <c r="I191" s="595"/>
      <c r="J191" s="595"/>
      <c r="K191" s="595"/>
      <c r="L191" s="595"/>
      <c r="M191" s="595"/>
      <c r="N191" s="595"/>
      <c r="O191" s="595"/>
      <c r="P191" s="595"/>
      <c r="Q191" s="595"/>
      <c r="R191" s="595"/>
      <c r="S191" s="595"/>
      <c r="T191" s="595"/>
      <c r="U191" s="595"/>
      <c r="V191" s="595"/>
      <c r="W191" s="595"/>
      <c r="X191" s="595"/>
      <c r="Y191" s="595"/>
      <c r="Z191" s="595"/>
    </row>
    <row r="192">
      <c r="A192" s="595"/>
      <c r="B192" s="595"/>
      <c r="C192" s="595"/>
      <c r="D192" s="595"/>
      <c r="E192" s="595"/>
      <c r="F192" s="595"/>
      <c r="G192" s="595"/>
      <c r="H192" s="595"/>
      <c r="I192" s="595"/>
      <c r="J192" s="595"/>
      <c r="K192" s="595"/>
      <c r="L192" s="595"/>
      <c r="M192" s="595"/>
      <c r="N192" s="595"/>
      <c r="O192" s="595"/>
      <c r="P192" s="595"/>
      <c r="Q192" s="595"/>
      <c r="R192" s="595"/>
      <c r="S192" s="595"/>
      <c r="T192" s="595"/>
      <c r="U192" s="595"/>
      <c r="V192" s="595"/>
      <c r="W192" s="595"/>
      <c r="X192" s="595"/>
      <c r="Y192" s="595"/>
      <c r="Z192" s="595"/>
    </row>
    <row r="193">
      <c r="A193" s="595"/>
      <c r="B193" s="595"/>
      <c r="C193" s="595"/>
      <c r="D193" s="595"/>
      <c r="E193" s="595"/>
      <c r="F193" s="595"/>
      <c r="G193" s="595"/>
      <c r="H193" s="595"/>
      <c r="I193" s="595"/>
      <c r="J193" s="595"/>
      <c r="K193" s="595"/>
      <c r="L193" s="595"/>
      <c r="M193" s="595"/>
      <c r="N193" s="595"/>
      <c r="O193" s="595"/>
      <c r="P193" s="595"/>
      <c r="Q193" s="595"/>
      <c r="R193" s="595"/>
      <c r="S193" s="595"/>
      <c r="T193" s="595"/>
      <c r="U193" s="595"/>
      <c r="V193" s="595"/>
      <c r="W193" s="595"/>
      <c r="X193" s="595"/>
      <c r="Y193" s="595"/>
      <c r="Z193" s="595"/>
    </row>
    <row r="194">
      <c r="A194" s="595"/>
      <c r="B194" s="595"/>
      <c r="C194" s="595"/>
      <c r="D194" s="595"/>
      <c r="E194" s="595"/>
      <c r="F194" s="595"/>
      <c r="G194" s="595"/>
      <c r="H194" s="595"/>
      <c r="I194" s="595"/>
      <c r="J194" s="595"/>
      <c r="K194" s="595"/>
      <c r="L194" s="595"/>
      <c r="M194" s="595"/>
      <c r="N194" s="595"/>
      <c r="O194" s="595"/>
      <c r="P194" s="595"/>
      <c r="Q194" s="595"/>
      <c r="R194" s="595"/>
      <c r="S194" s="595"/>
      <c r="T194" s="595"/>
      <c r="U194" s="595"/>
      <c r="V194" s="595"/>
      <c r="W194" s="595"/>
      <c r="X194" s="595"/>
      <c r="Y194" s="595"/>
      <c r="Z194" s="595"/>
    </row>
    <row r="195">
      <c r="A195" s="595"/>
      <c r="B195" s="595"/>
      <c r="C195" s="595"/>
      <c r="D195" s="595"/>
      <c r="E195" s="595"/>
      <c r="F195" s="595"/>
      <c r="G195" s="595"/>
      <c r="H195" s="595"/>
      <c r="I195" s="595"/>
      <c r="J195" s="595"/>
      <c r="K195" s="595"/>
      <c r="L195" s="595"/>
      <c r="M195" s="595"/>
      <c r="N195" s="595"/>
      <c r="O195" s="595"/>
      <c r="P195" s="595"/>
      <c r="Q195" s="595"/>
      <c r="R195" s="595"/>
      <c r="S195" s="595"/>
      <c r="T195" s="595"/>
      <c r="U195" s="595"/>
      <c r="V195" s="595"/>
      <c r="W195" s="595"/>
      <c r="X195" s="595"/>
      <c r="Y195" s="595"/>
      <c r="Z195" s="595"/>
    </row>
    <row r="196">
      <c r="A196" s="595"/>
      <c r="B196" s="595"/>
      <c r="C196" s="595"/>
      <c r="D196" s="595"/>
      <c r="E196" s="595"/>
      <c r="F196" s="595"/>
      <c r="G196" s="595"/>
      <c r="H196" s="595"/>
      <c r="I196" s="595"/>
      <c r="J196" s="595"/>
      <c r="K196" s="595"/>
      <c r="L196" s="595"/>
      <c r="M196" s="595"/>
      <c r="N196" s="595"/>
      <c r="O196" s="595"/>
      <c r="P196" s="595"/>
      <c r="Q196" s="595"/>
      <c r="R196" s="595"/>
      <c r="S196" s="595"/>
      <c r="T196" s="595"/>
      <c r="U196" s="595"/>
      <c r="V196" s="595"/>
      <c r="W196" s="595"/>
      <c r="X196" s="595"/>
      <c r="Y196" s="595"/>
      <c r="Z196" s="595"/>
    </row>
    <row r="197">
      <c r="A197" s="595"/>
      <c r="B197" s="595"/>
      <c r="C197" s="595"/>
      <c r="D197" s="595"/>
      <c r="E197" s="595"/>
      <c r="F197" s="595"/>
      <c r="G197" s="595"/>
      <c r="H197" s="595"/>
      <c r="I197" s="595"/>
      <c r="J197" s="595"/>
      <c r="K197" s="595"/>
      <c r="L197" s="595"/>
      <c r="M197" s="595"/>
      <c r="N197" s="595"/>
      <c r="O197" s="595"/>
      <c r="P197" s="595"/>
      <c r="Q197" s="595"/>
      <c r="R197" s="595"/>
      <c r="S197" s="595"/>
      <c r="T197" s="595"/>
      <c r="U197" s="595"/>
      <c r="V197" s="595"/>
      <c r="W197" s="595"/>
      <c r="X197" s="595"/>
      <c r="Y197" s="595"/>
      <c r="Z197" s="595"/>
    </row>
    <row r="198">
      <c r="A198" s="595"/>
      <c r="B198" s="595"/>
      <c r="C198" s="595"/>
      <c r="D198" s="595"/>
      <c r="E198" s="595"/>
      <c r="F198" s="595"/>
      <c r="G198" s="595"/>
      <c r="H198" s="595"/>
      <c r="I198" s="595"/>
      <c r="J198" s="595"/>
      <c r="K198" s="595"/>
      <c r="L198" s="595"/>
      <c r="M198" s="595"/>
      <c r="N198" s="595"/>
      <c r="O198" s="595"/>
      <c r="P198" s="595"/>
      <c r="Q198" s="595"/>
      <c r="R198" s="595"/>
      <c r="S198" s="595"/>
      <c r="T198" s="595"/>
      <c r="U198" s="595"/>
      <c r="V198" s="595"/>
      <c r="W198" s="595"/>
      <c r="X198" s="595"/>
      <c r="Y198" s="595"/>
      <c r="Z198" s="595"/>
    </row>
    <row r="199">
      <c r="A199" s="595"/>
      <c r="B199" s="595"/>
      <c r="C199" s="595"/>
      <c r="D199" s="595"/>
      <c r="E199" s="595"/>
      <c r="F199" s="595"/>
      <c r="G199" s="595"/>
      <c r="H199" s="595"/>
      <c r="I199" s="595"/>
      <c r="J199" s="595"/>
      <c r="K199" s="595"/>
      <c r="L199" s="595"/>
      <c r="M199" s="595"/>
      <c r="N199" s="595"/>
      <c r="O199" s="595"/>
      <c r="P199" s="595"/>
      <c r="Q199" s="595"/>
      <c r="R199" s="595"/>
      <c r="S199" s="595"/>
      <c r="T199" s="595"/>
      <c r="U199" s="595"/>
      <c r="V199" s="595"/>
      <c r="W199" s="595"/>
      <c r="X199" s="595"/>
      <c r="Y199" s="595"/>
      <c r="Z199" s="595"/>
    </row>
    <row r="200">
      <c r="A200" s="595"/>
      <c r="B200" s="595"/>
      <c r="C200" s="595"/>
      <c r="D200" s="595"/>
      <c r="E200" s="595"/>
      <c r="F200" s="595"/>
      <c r="G200" s="595"/>
      <c r="H200" s="595"/>
      <c r="I200" s="595"/>
      <c r="J200" s="595"/>
      <c r="K200" s="595"/>
      <c r="L200" s="595"/>
      <c r="M200" s="595"/>
      <c r="N200" s="595"/>
      <c r="O200" s="595"/>
      <c r="P200" s="595"/>
      <c r="Q200" s="595"/>
      <c r="R200" s="595"/>
      <c r="S200" s="595"/>
      <c r="T200" s="595"/>
      <c r="U200" s="595"/>
      <c r="V200" s="595"/>
      <c r="W200" s="595"/>
      <c r="X200" s="595"/>
      <c r="Y200" s="595"/>
      <c r="Z200" s="595"/>
    </row>
    <row r="201">
      <c r="A201" s="595"/>
      <c r="B201" s="595"/>
      <c r="C201" s="595"/>
      <c r="D201" s="595"/>
      <c r="E201" s="595"/>
      <c r="F201" s="595"/>
      <c r="G201" s="595"/>
      <c r="H201" s="595"/>
      <c r="I201" s="595"/>
      <c r="J201" s="595"/>
      <c r="K201" s="595"/>
      <c r="L201" s="595"/>
      <c r="M201" s="595"/>
      <c r="N201" s="595"/>
      <c r="O201" s="595"/>
      <c r="P201" s="595"/>
      <c r="Q201" s="595"/>
      <c r="R201" s="595"/>
      <c r="S201" s="595"/>
      <c r="T201" s="595"/>
      <c r="U201" s="595"/>
      <c r="V201" s="595"/>
      <c r="W201" s="595"/>
      <c r="X201" s="595"/>
      <c r="Y201" s="595"/>
      <c r="Z201" s="595"/>
    </row>
    <row r="202">
      <c r="A202" s="595"/>
      <c r="B202" s="595"/>
      <c r="C202" s="595"/>
      <c r="D202" s="595"/>
      <c r="E202" s="595"/>
      <c r="F202" s="595"/>
      <c r="G202" s="595"/>
      <c r="H202" s="595"/>
      <c r="I202" s="595"/>
      <c r="J202" s="595"/>
      <c r="K202" s="595"/>
      <c r="L202" s="595"/>
      <c r="M202" s="595"/>
      <c r="N202" s="595"/>
      <c r="O202" s="595"/>
      <c r="P202" s="595"/>
      <c r="Q202" s="595"/>
      <c r="R202" s="595"/>
      <c r="S202" s="595"/>
      <c r="T202" s="595"/>
      <c r="U202" s="595"/>
      <c r="V202" s="595"/>
      <c r="W202" s="595"/>
      <c r="X202" s="595"/>
      <c r="Y202" s="595"/>
      <c r="Z202" s="595"/>
    </row>
    <row r="203">
      <c r="A203" s="595"/>
      <c r="B203" s="595"/>
      <c r="C203" s="595"/>
      <c r="D203" s="595"/>
      <c r="E203" s="595"/>
      <c r="F203" s="595"/>
      <c r="G203" s="595"/>
      <c r="H203" s="595"/>
      <c r="I203" s="595"/>
      <c r="J203" s="595"/>
      <c r="K203" s="595"/>
      <c r="L203" s="595"/>
      <c r="M203" s="595"/>
      <c r="N203" s="595"/>
      <c r="O203" s="595"/>
      <c r="P203" s="595"/>
      <c r="Q203" s="595"/>
      <c r="R203" s="595"/>
      <c r="S203" s="595"/>
      <c r="T203" s="595"/>
      <c r="U203" s="595"/>
      <c r="V203" s="595"/>
      <c r="W203" s="595"/>
      <c r="X203" s="595"/>
      <c r="Y203" s="595"/>
      <c r="Z203" s="595"/>
    </row>
    <row r="204">
      <c r="A204" s="595"/>
      <c r="B204" s="595"/>
      <c r="C204" s="595"/>
      <c r="D204" s="595"/>
      <c r="E204" s="595"/>
      <c r="F204" s="595"/>
      <c r="G204" s="595"/>
      <c r="H204" s="595"/>
      <c r="I204" s="595"/>
      <c r="J204" s="595"/>
      <c r="K204" s="595"/>
      <c r="L204" s="595"/>
      <c r="M204" s="595"/>
      <c r="N204" s="595"/>
      <c r="O204" s="595"/>
      <c r="P204" s="595"/>
      <c r="Q204" s="595"/>
      <c r="R204" s="595"/>
      <c r="S204" s="595"/>
      <c r="T204" s="595"/>
      <c r="U204" s="595"/>
      <c r="V204" s="595"/>
      <c r="W204" s="595"/>
      <c r="X204" s="595"/>
      <c r="Y204" s="595"/>
      <c r="Z204" s="595"/>
    </row>
    <row r="205">
      <c r="A205" s="595"/>
      <c r="B205" s="595"/>
      <c r="C205" s="595"/>
      <c r="D205" s="595"/>
      <c r="E205" s="595"/>
      <c r="F205" s="595"/>
      <c r="G205" s="595"/>
      <c r="H205" s="595"/>
      <c r="I205" s="595"/>
      <c r="J205" s="595"/>
      <c r="K205" s="595"/>
      <c r="L205" s="595"/>
      <c r="M205" s="595"/>
      <c r="N205" s="595"/>
      <c r="O205" s="595"/>
      <c r="P205" s="595"/>
      <c r="Q205" s="595"/>
      <c r="R205" s="595"/>
      <c r="S205" s="595"/>
      <c r="T205" s="595"/>
      <c r="U205" s="595"/>
      <c r="V205" s="595"/>
      <c r="W205" s="595"/>
      <c r="X205" s="595"/>
      <c r="Y205" s="595"/>
      <c r="Z205" s="595"/>
    </row>
    <row r="206">
      <c r="A206" s="595"/>
      <c r="B206" s="595"/>
      <c r="C206" s="595"/>
      <c r="D206" s="595"/>
      <c r="E206" s="595"/>
      <c r="F206" s="595"/>
      <c r="G206" s="595"/>
      <c r="H206" s="595"/>
      <c r="I206" s="595"/>
      <c r="J206" s="595"/>
      <c r="K206" s="595"/>
      <c r="L206" s="595"/>
      <c r="M206" s="595"/>
      <c r="N206" s="595"/>
      <c r="O206" s="595"/>
      <c r="P206" s="595"/>
      <c r="Q206" s="595"/>
      <c r="R206" s="595"/>
      <c r="S206" s="595"/>
      <c r="T206" s="595"/>
      <c r="U206" s="595"/>
      <c r="V206" s="595"/>
      <c r="W206" s="595"/>
      <c r="X206" s="595"/>
      <c r="Y206" s="595"/>
      <c r="Z206" s="595"/>
    </row>
    <row r="207">
      <c r="A207" s="595"/>
      <c r="B207" s="595"/>
      <c r="C207" s="595"/>
      <c r="D207" s="595"/>
      <c r="E207" s="595"/>
      <c r="F207" s="595"/>
      <c r="G207" s="595"/>
      <c r="H207" s="595"/>
      <c r="I207" s="595"/>
      <c r="J207" s="595"/>
      <c r="K207" s="595"/>
      <c r="L207" s="595"/>
      <c r="M207" s="595"/>
      <c r="N207" s="595"/>
      <c r="O207" s="595"/>
      <c r="P207" s="595"/>
      <c r="Q207" s="595"/>
      <c r="R207" s="595"/>
      <c r="S207" s="595"/>
      <c r="T207" s="595"/>
      <c r="U207" s="595"/>
      <c r="V207" s="595"/>
      <c r="W207" s="595"/>
      <c r="X207" s="595"/>
      <c r="Y207" s="595"/>
      <c r="Z207" s="595"/>
    </row>
    <row r="208">
      <c r="A208" s="595"/>
      <c r="B208" s="595"/>
      <c r="C208" s="595"/>
      <c r="D208" s="595"/>
      <c r="E208" s="595"/>
      <c r="F208" s="595"/>
      <c r="G208" s="595"/>
      <c r="H208" s="595"/>
      <c r="I208" s="595"/>
      <c r="J208" s="595"/>
      <c r="K208" s="595"/>
      <c r="L208" s="595"/>
      <c r="M208" s="595"/>
      <c r="N208" s="595"/>
      <c r="O208" s="595"/>
      <c r="P208" s="595"/>
      <c r="Q208" s="595"/>
      <c r="R208" s="595"/>
      <c r="S208" s="595"/>
      <c r="T208" s="595"/>
      <c r="U208" s="595"/>
      <c r="V208" s="595"/>
      <c r="W208" s="595"/>
      <c r="X208" s="595"/>
      <c r="Y208" s="595"/>
      <c r="Z208" s="595"/>
    </row>
    <row r="209">
      <c r="A209" s="595"/>
      <c r="B209" s="595"/>
      <c r="C209" s="595"/>
      <c r="D209" s="595"/>
      <c r="E209" s="595"/>
      <c r="F209" s="595"/>
      <c r="G209" s="595"/>
      <c r="H209" s="595"/>
      <c r="I209" s="595"/>
      <c r="J209" s="595"/>
      <c r="K209" s="595"/>
      <c r="L209" s="595"/>
      <c r="M209" s="595"/>
      <c r="N209" s="595"/>
      <c r="O209" s="595"/>
      <c r="P209" s="595"/>
      <c r="Q209" s="595"/>
      <c r="R209" s="595"/>
      <c r="S209" s="595"/>
      <c r="T209" s="595"/>
      <c r="U209" s="595"/>
      <c r="V209" s="595"/>
      <c r="W209" s="595"/>
      <c r="X209" s="595"/>
      <c r="Y209" s="595"/>
      <c r="Z209" s="595"/>
    </row>
    <row r="210">
      <c r="A210" s="595"/>
      <c r="B210" s="595"/>
      <c r="C210" s="595"/>
      <c r="D210" s="595"/>
      <c r="E210" s="595"/>
      <c r="F210" s="595"/>
      <c r="G210" s="595"/>
      <c r="H210" s="595"/>
      <c r="I210" s="595"/>
      <c r="J210" s="595"/>
      <c r="K210" s="595"/>
      <c r="L210" s="595"/>
      <c r="M210" s="595"/>
      <c r="N210" s="595"/>
      <c r="O210" s="595"/>
      <c r="P210" s="595"/>
      <c r="Q210" s="595"/>
      <c r="R210" s="595"/>
      <c r="S210" s="595"/>
      <c r="T210" s="595"/>
      <c r="U210" s="595"/>
      <c r="V210" s="595"/>
      <c r="W210" s="595"/>
      <c r="X210" s="595"/>
      <c r="Y210" s="595"/>
      <c r="Z210" s="595"/>
    </row>
    <row r="211">
      <c r="A211" s="595"/>
      <c r="B211" s="595"/>
      <c r="C211" s="595"/>
      <c r="D211" s="595"/>
      <c r="E211" s="595"/>
      <c r="F211" s="595"/>
      <c r="G211" s="595"/>
      <c r="H211" s="595"/>
      <c r="I211" s="595"/>
      <c r="J211" s="595"/>
      <c r="K211" s="595"/>
      <c r="L211" s="595"/>
      <c r="M211" s="595"/>
      <c r="N211" s="595"/>
      <c r="O211" s="595"/>
      <c r="P211" s="595"/>
      <c r="Q211" s="595"/>
      <c r="R211" s="595"/>
      <c r="S211" s="595"/>
      <c r="T211" s="595"/>
      <c r="U211" s="595"/>
      <c r="V211" s="595"/>
      <c r="W211" s="595"/>
      <c r="X211" s="595"/>
      <c r="Y211" s="595"/>
      <c r="Z211" s="595"/>
    </row>
    <row r="212">
      <c r="A212" s="595"/>
      <c r="B212" s="595"/>
      <c r="C212" s="595"/>
      <c r="D212" s="595"/>
      <c r="E212" s="595"/>
      <c r="F212" s="595"/>
      <c r="G212" s="595"/>
      <c r="H212" s="595"/>
      <c r="I212" s="595"/>
      <c r="J212" s="595"/>
      <c r="K212" s="595"/>
      <c r="L212" s="595"/>
      <c r="M212" s="595"/>
      <c r="N212" s="595"/>
      <c r="O212" s="595"/>
      <c r="P212" s="595"/>
      <c r="Q212" s="595"/>
      <c r="R212" s="595"/>
      <c r="S212" s="595"/>
      <c r="T212" s="595"/>
      <c r="U212" s="595"/>
      <c r="V212" s="595"/>
      <c r="W212" s="595"/>
      <c r="X212" s="595"/>
      <c r="Y212" s="595"/>
      <c r="Z212" s="595"/>
    </row>
    <row r="213">
      <c r="A213" s="595"/>
      <c r="B213" s="595"/>
      <c r="C213" s="595"/>
      <c r="D213" s="595"/>
      <c r="E213" s="595"/>
      <c r="F213" s="595"/>
      <c r="G213" s="595"/>
      <c r="H213" s="595"/>
      <c r="I213" s="595"/>
      <c r="J213" s="595"/>
      <c r="K213" s="595"/>
      <c r="L213" s="595"/>
      <c r="M213" s="595"/>
      <c r="N213" s="595"/>
      <c r="O213" s="595"/>
      <c r="P213" s="595"/>
      <c r="Q213" s="595"/>
      <c r="R213" s="595"/>
      <c r="S213" s="595"/>
      <c r="T213" s="595"/>
      <c r="U213" s="595"/>
      <c r="V213" s="595"/>
      <c r="W213" s="595"/>
      <c r="X213" s="595"/>
      <c r="Y213" s="595"/>
      <c r="Z213" s="595"/>
    </row>
    <row r="214">
      <c r="A214" s="595"/>
      <c r="B214" s="595"/>
      <c r="C214" s="595"/>
      <c r="D214" s="595"/>
      <c r="E214" s="595"/>
      <c r="F214" s="595"/>
      <c r="G214" s="595"/>
      <c r="H214" s="595"/>
      <c r="I214" s="595"/>
      <c r="J214" s="595"/>
      <c r="K214" s="595"/>
      <c r="L214" s="595"/>
      <c r="M214" s="595"/>
      <c r="N214" s="595"/>
      <c r="O214" s="595"/>
      <c r="P214" s="595"/>
      <c r="Q214" s="595"/>
      <c r="R214" s="595"/>
      <c r="S214" s="595"/>
      <c r="T214" s="595"/>
      <c r="U214" s="595"/>
      <c r="V214" s="595"/>
      <c r="W214" s="595"/>
      <c r="X214" s="595"/>
      <c r="Y214" s="595"/>
      <c r="Z214" s="595"/>
    </row>
    <row r="215">
      <c r="A215" s="595"/>
      <c r="B215" s="595"/>
      <c r="C215" s="595"/>
      <c r="D215" s="595"/>
      <c r="E215" s="595"/>
      <c r="F215" s="595"/>
      <c r="G215" s="595"/>
      <c r="H215" s="595"/>
      <c r="I215" s="595"/>
      <c r="J215" s="595"/>
      <c r="K215" s="595"/>
      <c r="L215" s="595"/>
      <c r="M215" s="595"/>
      <c r="N215" s="595"/>
      <c r="O215" s="595"/>
      <c r="P215" s="595"/>
      <c r="Q215" s="595"/>
      <c r="R215" s="595"/>
      <c r="S215" s="595"/>
      <c r="T215" s="595"/>
      <c r="U215" s="595"/>
      <c r="V215" s="595"/>
      <c r="W215" s="595"/>
      <c r="X215" s="595"/>
      <c r="Y215" s="595"/>
      <c r="Z215" s="595"/>
    </row>
    <row r="216">
      <c r="A216" s="595"/>
      <c r="B216" s="595"/>
      <c r="C216" s="595"/>
      <c r="D216" s="595"/>
      <c r="E216" s="595"/>
      <c r="F216" s="595"/>
      <c r="G216" s="595"/>
      <c r="H216" s="595"/>
      <c r="I216" s="595"/>
      <c r="J216" s="595"/>
      <c r="K216" s="595"/>
      <c r="L216" s="595"/>
      <c r="M216" s="595"/>
      <c r="N216" s="595"/>
      <c r="O216" s="595"/>
      <c r="P216" s="595"/>
      <c r="Q216" s="595"/>
      <c r="R216" s="595"/>
      <c r="S216" s="595"/>
      <c r="T216" s="595"/>
      <c r="U216" s="595"/>
      <c r="V216" s="595"/>
      <c r="W216" s="595"/>
      <c r="X216" s="595"/>
      <c r="Y216" s="595"/>
      <c r="Z216" s="595"/>
    </row>
    <row r="217">
      <c r="A217" s="595"/>
      <c r="B217" s="595"/>
      <c r="C217" s="595"/>
      <c r="D217" s="595"/>
      <c r="E217" s="595"/>
      <c r="F217" s="595"/>
      <c r="G217" s="595"/>
      <c r="H217" s="595"/>
      <c r="I217" s="595"/>
      <c r="J217" s="595"/>
      <c r="K217" s="595"/>
      <c r="L217" s="595"/>
      <c r="M217" s="595"/>
      <c r="N217" s="595"/>
      <c r="O217" s="595"/>
      <c r="P217" s="595"/>
      <c r="Q217" s="595"/>
      <c r="R217" s="595"/>
      <c r="S217" s="595"/>
      <c r="T217" s="595"/>
      <c r="U217" s="595"/>
      <c r="V217" s="595"/>
      <c r="W217" s="595"/>
      <c r="X217" s="595"/>
      <c r="Y217" s="595"/>
      <c r="Z217" s="595"/>
    </row>
    <row r="218">
      <c r="A218" s="595"/>
      <c r="B218" s="595"/>
      <c r="C218" s="595"/>
      <c r="D218" s="595"/>
      <c r="E218" s="595"/>
      <c r="F218" s="595"/>
      <c r="G218" s="595"/>
      <c r="H218" s="595"/>
      <c r="I218" s="595"/>
      <c r="J218" s="595"/>
      <c r="K218" s="595"/>
      <c r="L218" s="595"/>
      <c r="M218" s="595"/>
      <c r="N218" s="595"/>
      <c r="O218" s="595"/>
      <c r="P218" s="595"/>
      <c r="Q218" s="595"/>
      <c r="R218" s="595"/>
      <c r="S218" s="595"/>
      <c r="T218" s="595"/>
      <c r="U218" s="595"/>
      <c r="V218" s="595"/>
      <c r="W218" s="595"/>
      <c r="X218" s="595"/>
      <c r="Y218" s="595"/>
      <c r="Z218" s="595"/>
    </row>
    <row r="219">
      <c r="A219" s="595"/>
      <c r="B219" s="595"/>
      <c r="C219" s="595"/>
      <c r="D219" s="595"/>
      <c r="E219" s="595"/>
      <c r="F219" s="595"/>
      <c r="G219" s="595"/>
      <c r="H219" s="595"/>
      <c r="I219" s="595"/>
      <c r="J219" s="595"/>
      <c r="K219" s="595"/>
      <c r="L219" s="595"/>
      <c r="M219" s="595"/>
      <c r="N219" s="595"/>
      <c r="O219" s="595"/>
      <c r="P219" s="595"/>
      <c r="Q219" s="595"/>
      <c r="R219" s="595"/>
      <c r="S219" s="595"/>
      <c r="T219" s="595"/>
      <c r="U219" s="595"/>
      <c r="V219" s="595"/>
      <c r="W219" s="595"/>
      <c r="X219" s="595"/>
      <c r="Y219" s="595"/>
      <c r="Z219" s="595"/>
    </row>
    <row r="220">
      <c r="A220" s="595"/>
      <c r="B220" s="595"/>
      <c r="C220" s="595"/>
      <c r="D220" s="595"/>
      <c r="E220" s="595"/>
      <c r="F220" s="595"/>
      <c r="G220" s="595"/>
      <c r="H220" s="595"/>
      <c r="I220" s="595"/>
      <c r="J220" s="595"/>
      <c r="K220" s="595"/>
      <c r="L220" s="595"/>
      <c r="M220" s="595"/>
      <c r="N220" s="595"/>
      <c r="O220" s="595"/>
      <c r="P220" s="595"/>
      <c r="Q220" s="595"/>
      <c r="R220" s="595"/>
      <c r="S220" s="595"/>
      <c r="T220" s="595"/>
      <c r="U220" s="595"/>
      <c r="V220" s="595"/>
      <c r="W220" s="595"/>
      <c r="X220" s="595"/>
      <c r="Y220" s="595"/>
      <c r="Z220" s="595"/>
    </row>
    <row r="221">
      <c r="A221" s="595"/>
      <c r="B221" s="595"/>
      <c r="C221" s="595"/>
      <c r="D221" s="595"/>
      <c r="E221" s="595"/>
      <c r="F221" s="595"/>
      <c r="G221" s="595"/>
      <c r="H221" s="595"/>
      <c r="I221" s="595"/>
      <c r="J221" s="595"/>
      <c r="K221" s="595"/>
      <c r="L221" s="595"/>
      <c r="M221" s="595"/>
      <c r="N221" s="595"/>
      <c r="O221" s="595"/>
      <c r="P221" s="595"/>
      <c r="Q221" s="595"/>
      <c r="R221" s="595"/>
      <c r="S221" s="595"/>
      <c r="T221" s="595"/>
      <c r="U221" s="595"/>
      <c r="V221" s="595"/>
      <c r="W221" s="595"/>
      <c r="X221" s="595"/>
      <c r="Y221" s="595"/>
      <c r="Z221" s="595"/>
    </row>
    <row r="222">
      <c r="A222" s="595"/>
      <c r="B222" s="595"/>
      <c r="C222" s="595"/>
      <c r="D222" s="595"/>
      <c r="E222" s="595"/>
      <c r="F222" s="595"/>
      <c r="G222" s="595"/>
      <c r="H222" s="595"/>
      <c r="I222" s="595"/>
      <c r="J222" s="595"/>
      <c r="K222" s="595"/>
      <c r="L222" s="595"/>
      <c r="M222" s="595"/>
      <c r="N222" s="595"/>
      <c r="O222" s="595"/>
      <c r="P222" s="595"/>
      <c r="Q222" s="595"/>
      <c r="R222" s="595"/>
      <c r="S222" s="595"/>
      <c r="T222" s="595"/>
      <c r="U222" s="595"/>
      <c r="V222" s="595"/>
      <c r="W222" s="595"/>
      <c r="X222" s="595"/>
      <c r="Y222" s="595"/>
      <c r="Z222" s="595"/>
    </row>
    <row r="223">
      <c r="A223" s="595"/>
      <c r="B223" s="595"/>
      <c r="C223" s="595"/>
      <c r="D223" s="595"/>
      <c r="E223" s="595"/>
      <c r="F223" s="595"/>
      <c r="G223" s="595"/>
      <c r="H223" s="595"/>
      <c r="I223" s="595"/>
      <c r="J223" s="595"/>
      <c r="K223" s="595"/>
      <c r="L223" s="595"/>
      <c r="M223" s="595"/>
      <c r="N223" s="595"/>
      <c r="O223" s="595"/>
      <c r="P223" s="595"/>
      <c r="Q223" s="595"/>
      <c r="R223" s="595"/>
      <c r="S223" s="595"/>
      <c r="T223" s="595"/>
      <c r="U223" s="595"/>
      <c r="V223" s="595"/>
      <c r="W223" s="595"/>
      <c r="X223" s="595"/>
      <c r="Y223" s="595"/>
      <c r="Z223" s="595"/>
    </row>
    <row r="224">
      <c r="A224" s="595"/>
      <c r="B224" s="595"/>
      <c r="C224" s="595"/>
      <c r="D224" s="595"/>
      <c r="E224" s="595"/>
      <c r="F224" s="595"/>
      <c r="G224" s="595"/>
      <c r="H224" s="595"/>
      <c r="I224" s="595"/>
      <c r="J224" s="595"/>
      <c r="K224" s="595"/>
      <c r="L224" s="595"/>
      <c r="M224" s="595"/>
      <c r="N224" s="595"/>
      <c r="O224" s="595"/>
      <c r="P224" s="595"/>
      <c r="Q224" s="595"/>
      <c r="R224" s="595"/>
      <c r="S224" s="595"/>
      <c r="T224" s="595"/>
      <c r="U224" s="595"/>
      <c r="V224" s="595"/>
      <c r="W224" s="595"/>
      <c r="X224" s="595"/>
      <c r="Y224" s="595"/>
      <c r="Z224" s="595"/>
    </row>
    <row r="225">
      <c r="A225" s="595"/>
      <c r="B225" s="595"/>
      <c r="C225" s="595"/>
      <c r="D225" s="595"/>
      <c r="E225" s="595"/>
      <c r="F225" s="595"/>
      <c r="G225" s="595"/>
      <c r="H225" s="595"/>
      <c r="I225" s="595"/>
      <c r="J225" s="595"/>
      <c r="K225" s="595"/>
      <c r="L225" s="595"/>
      <c r="M225" s="595"/>
      <c r="N225" s="595"/>
      <c r="O225" s="595"/>
      <c r="P225" s="595"/>
      <c r="Q225" s="595"/>
      <c r="R225" s="595"/>
      <c r="S225" s="595"/>
      <c r="T225" s="595"/>
      <c r="U225" s="595"/>
      <c r="V225" s="595"/>
      <c r="W225" s="595"/>
      <c r="X225" s="595"/>
      <c r="Y225" s="595"/>
      <c r="Z225" s="595"/>
    </row>
    <row r="226">
      <c r="A226" s="595"/>
      <c r="B226" s="595"/>
      <c r="C226" s="595"/>
      <c r="D226" s="595"/>
      <c r="E226" s="595"/>
      <c r="F226" s="595"/>
      <c r="G226" s="595"/>
      <c r="H226" s="595"/>
      <c r="I226" s="595"/>
      <c r="J226" s="595"/>
      <c r="K226" s="595"/>
      <c r="L226" s="595"/>
      <c r="M226" s="595"/>
      <c r="N226" s="595"/>
      <c r="O226" s="595"/>
      <c r="P226" s="595"/>
      <c r="Q226" s="595"/>
      <c r="R226" s="595"/>
      <c r="S226" s="595"/>
      <c r="T226" s="595"/>
      <c r="U226" s="595"/>
      <c r="V226" s="595"/>
      <c r="W226" s="595"/>
      <c r="X226" s="595"/>
      <c r="Y226" s="595"/>
      <c r="Z226" s="595"/>
    </row>
    <row r="227">
      <c r="A227" s="595"/>
      <c r="B227" s="595"/>
      <c r="C227" s="595"/>
      <c r="D227" s="595"/>
      <c r="E227" s="595"/>
      <c r="F227" s="595"/>
      <c r="G227" s="595"/>
      <c r="H227" s="595"/>
      <c r="I227" s="595"/>
      <c r="J227" s="595"/>
      <c r="K227" s="595"/>
      <c r="L227" s="595"/>
      <c r="M227" s="595"/>
      <c r="N227" s="595"/>
      <c r="O227" s="595"/>
      <c r="P227" s="595"/>
      <c r="Q227" s="595"/>
      <c r="R227" s="595"/>
      <c r="S227" s="595"/>
      <c r="T227" s="595"/>
      <c r="U227" s="595"/>
      <c r="V227" s="595"/>
      <c r="W227" s="595"/>
      <c r="X227" s="595"/>
      <c r="Y227" s="595"/>
      <c r="Z227" s="595"/>
    </row>
    <row r="228">
      <c r="A228" s="595"/>
      <c r="B228" s="595"/>
      <c r="C228" s="595"/>
      <c r="D228" s="595"/>
      <c r="E228" s="595"/>
      <c r="F228" s="595"/>
      <c r="G228" s="595"/>
      <c r="H228" s="595"/>
      <c r="I228" s="595"/>
      <c r="J228" s="595"/>
      <c r="K228" s="595"/>
      <c r="L228" s="595"/>
      <c r="M228" s="595"/>
      <c r="N228" s="595"/>
      <c r="O228" s="595"/>
      <c r="P228" s="595"/>
      <c r="Q228" s="595"/>
      <c r="R228" s="595"/>
      <c r="S228" s="595"/>
      <c r="T228" s="595"/>
      <c r="U228" s="595"/>
      <c r="V228" s="595"/>
      <c r="W228" s="595"/>
      <c r="X228" s="595"/>
      <c r="Y228" s="595"/>
      <c r="Z228" s="595"/>
    </row>
    <row r="229">
      <c r="A229" s="595"/>
      <c r="B229" s="595"/>
      <c r="C229" s="595"/>
      <c r="D229" s="595"/>
      <c r="E229" s="595"/>
      <c r="F229" s="595"/>
      <c r="G229" s="595"/>
      <c r="H229" s="595"/>
      <c r="I229" s="595"/>
      <c r="J229" s="595"/>
      <c r="K229" s="595"/>
      <c r="L229" s="595"/>
      <c r="M229" s="595"/>
      <c r="N229" s="595"/>
      <c r="O229" s="595"/>
      <c r="P229" s="595"/>
      <c r="Q229" s="595"/>
      <c r="R229" s="595"/>
      <c r="S229" s="595"/>
      <c r="T229" s="595"/>
      <c r="U229" s="595"/>
      <c r="V229" s="595"/>
      <c r="W229" s="595"/>
      <c r="X229" s="595"/>
      <c r="Y229" s="595"/>
      <c r="Z229" s="595"/>
    </row>
    <row r="230">
      <c r="A230" s="595"/>
      <c r="B230" s="595"/>
      <c r="C230" s="595"/>
      <c r="D230" s="595"/>
      <c r="E230" s="595"/>
      <c r="F230" s="595"/>
      <c r="G230" s="595"/>
      <c r="H230" s="595"/>
      <c r="I230" s="595"/>
      <c r="J230" s="595"/>
      <c r="K230" s="595"/>
      <c r="L230" s="595"/>
      <c r="M230" s="595"/>
      <c r="N230" s="595"/>
      <c r="O230" s="595"/>
      <c r="P230" s="595"/>
      <c r="Q230" s="595"/>
      <c r="R230" s="595"/>
      <c r="S230" s="595"/>
      <c r="T230" s="595"/>
      <c r="U230" s="595"/>
      <c r="V230" s="595"/>
      <c r="W230" s="595"/>
      <c r="X230" s="595"/>
      <c r="Y230" s="595"/>
      <c r="Z230" s="595"/>
    </row>
    <row r="231">
      <c r="A231" s="595"/>
      <c r="B231" s="595"/>
      <c r="C231" s="595"/>
      <c r="D231" s="595"/>
      <c r="E231" s="595"/>
      <c r="F231" s="595"/>
      <c r="G231" s="595"/>
      <c r="H231" s="595"/>
      <c r="I231" s="595"/>
      <c r="J231" s="595"/>
      <c r="K231" s="595"/>
      <c r="L231" s="595"/>
      <c r="M231" s="595"/>
      <c r="N231" s="595"/>
      <c r="O231" s="595"/>
      <c r="P231" s="595"/>
      <c r="Q231" s="595"/>
      <c r="R231" s="595"/>
      <c r="S231" s="595"/>
      <c r="T231" s="595"/>
      <c r="U231" s="595"/>
      <c r="V231" s="595"/>
      <c r="W231" s="595"/>
      <c r="X231" s="595"/>
      <c r="Y231" s="595"/>
      <c r="Z231" s="595"/>
    </row>
    <row r="232">
      <c r="A232" s="595"/>
      <c r="B232" s="595"/>
      <c r="C232" s="595"/>
      <c r="D232" s="595"/>
      <c r="E232" s="595"/>
      <c r="F232" s="595"/>
      <c r="G232" s="595"/>
      <c r="H232" s="595"/>
      <c r="I232" s="595"/>
      <c r="J232" s="595"/>
      <c r="K232" s="595"/>
      <c r="L232" s="595"/>
      <c r="M232" s="595"/>
      <c r="N232" s="595"/>
      <c r="O232" s="595"/>
      <c r="P232" s="595"/>
      <c r="Q232" s="595"/>
      <c r="R232" s="595"/>
      <c r="S232" s="595"/>
      <c r="T232" s="595"/>
      <c r="U232" s="595"/>
      <c r="V232" s="595"/>
      <c r="W232" s="595"/>
      <c r="X232" s="595"/>
      <c r="Y232" s="595"/>
      <c r="Z232" s="595"/>
    </row>
    <row r="233">
      <c r="A233" s="595"/>
      <c r="B233" s="595"/>
      <c r="C233" s="595"/>
      <c r="D233" s="595"/>
      <c r="E233" s="595"/>
      <c r="F233" s="595"/>
      <c r="G233" s="595"/>
      <c r="H233" s="595"/>
      <c r="I233" s="595"/>
      <c r="J233" s="595"/>
      <c r="K233" s="595"/>
      <c r="L233" s="595"/>
      <c r="M233" s="595"/>
      <c r="N233" s="595"/>
      <c r="O233" s="595"/>
      <c r="P233" s="595"/>
      <c r="Q233" s="595"/>
      <c r="R233" s="595"/>
      <c r="S233" s="595"/>
      <c r="T233" s="595"/>
      <c r="U233" s="595"/>
      <c r="V233" s="595"/>
      <c r="W233" s="595"/>
      <c r="X233" s="595"/>
      <c r="Y233" s="595"/>
      <c r="Z233" s="595"/>
    </row>
    <row r="234">
      <c r="A234" s="595"/>
      <c r="B234" s="595"/>
      <c r="C234" s="595"/>
      <c r="D234" s="595"/>
      <c r="E234" s="595"/>
      <c r="F234" s="595"/>
      <c r="G234" s="595"/>
      <c r="H234" s="595"/>
      <c r="I234" s="595"/>
      <c r="J234" s="595"/>
      <c r="K234" s="595"/>
      <c r="L234" s="595"/>
      <c r="M234" s="595"/>
      <c r="N234" s="595"/>
      <c r="O234" s="595"/>
      <c r="P234" s="595"/>
      <c r="Q234" s="595"/>
      <c r="R234" s="595"/>
      <c r="S234" s="595"/>
      <c r="T234" s="595"/>
      <c r="U234" s="595"/>
      <c r="V234" s="595"/>
      <c r="W234" s="595"/>
      <c r="X234" s="595"/>
      <c r="Y234" s="595"/>
      <c r="Z234" s="595"/>
    </row>
    <row r="235">
      <c r="A235" s="595"/>
      <c r="B235" s="595"/>
      <c r="C235" s="595"/>
      <c r="D235" s="595"/>
      <c r="E235" s="595"/>
      <c r="F235" s="595"/>
      <c r="G235" s="595"/>
      <c r="H235" s="595"/>
      <c r="I235" s="595"/>
      <c r="J235" s="595"/>
      <c r="K235" s="595"/>
      <c r="L235" s="595"/>
      <c r="M235" s="595"/>
      <c r="N235" s="595"/>
      <c r="O235" s="595"/>
      <c r="P235" s="595"/>
      <c r="Q235" s="595"/>
      <c r="R235" s="595"/>
      <c r="S235" s="595"/>
      <c r="T235" s="595"/>
      <c r="U235" s="595"/>
      <c r="V235" s="595"/>
      <c r="W235" s="595"/>
      <c r="X235" s="595"/>
      <c r="Y235" s="595"/>
      <c r="Z235" s="595"/>
    </row>
    <row r="236">
      <c r="A236" s="595"/>
      <c r="B236" s="595"/>
      <c r="C236" s="595"/>
      <c r="D236" s="595"/>
      <c r="E236" s="595"/>
      <c r="F236" s="595"/>
      <c r="G236" s="595"/>
      <c r="H236" s="595"/>
      <c r="I236" s="595"/>
      <c r="J236" s="595"/>
      <c r="K236" s="595"/>
      <c r="L236" s="595"/>
      <c r="M236" s="595"/>
      <c r="N236" s="595"/>
      <c r="O236" s="595"/>
      <c r="P236" s="595"/>
      <c r="Q236" s="595"/>
      <c r="R236" s="595"/>
      <c r="S236" s="595"/>
      <c r="T236" s="595"/>
      <c r="U236" s="595"/>
      <c r="V236" s="595"/>
      <c r="W236" s="595"/>
      <c r="X236" s="595"/>
      <c r="Y236" s="595"/>
      <c r="Z236" s="595"/>
    </row>
    <row r="237">
      <c r="A237" s="595"/>
      <c r="B237" s="595"/>
      <c r="C237" s="595"/>
      <c r="D237" s="595"/>
      <c r="E237" s="595"/>
      <c r="F237" s="595"/>
      <c r="G237" s="595"/>
      <c r="H237" s="595"/>
      <c r="I237" s="595"/>
      <c r="J237" s="595"/>
      <c r="K237" s="595"/>
      <c r="L237" s="595"/>
      <c r="M237" s="595"/>
      <c r="N237" s="595"/>
      <c r="O237" s="595"/>
      <c r="P237" s="595"/>
      <c r="Q237" s="595"/>
      <c r="R237" s="595"/>
      <c r="S237" s="595"/>
      <c r="T237" s="595"/>
      <c r="U237" s="595"/>
      <c r="V237" s="595"/>
      <c r="W237" s="595"/>
      <c r="X237" s="595"/>
      <c r="Y237" s="595"/>
      <c r="Z237" s="595"/>
    </row>
    <row r="238">
      <c r="A238" s="595"/>
      <c r="B238" s="595"/>
      <c r="C238" s="595"/>
      <c r="D238" s="595"/>
      <c r="E238" s="595"/>
      <c r="F238" s="595"/>
      <c r="G238" s="595"/>
      <c r="H238" s="595"/>
      <c r="I238" s="595"/>
      <c r="J238" s="595"/>
      <c r="K238" s="595"/>
      <c r="L238" s="595"/>
      <c r="M238" s="595"/>
      <c r="N238" s="595"/>
      <c r="O238" s="595"/>
      <c r="P238" s="595"/>
      <c r="Q238" s="595"/>
      <c r="R238" s="595"/>
      <c r="S238" s="595"/>
      <c r="T238" s="595"/>
      <c r="U238" s="595"/>
      <c r="V238" s="595"/>
      <c r="W238" s="595"/>
      <c r="X238" s="595"/>
      <c r="Y238" s="595"/>
      <c r="Z238" s="595"/>
    </row>
    <row r="239">
      <c r="A239" s="595"/>
      <c r="B239" s="595"/>
      <c r="C239" s="595"/>
      <c r="D239" s="595"/>
      <c r="E239" s="595"/>
      <c r="F239" s="595"/>
      <c r="G239" s="595"/>
      <c r="H239" s="595"/>
      <c r="I239" s="595"/>
      <c r="J239" s="595"/>
      <c r="K239" s="595"/>
      <c r="L239" s="595"/>
      <c r="M239" s="595"/>
      <c r="N239" s="595"/>
      <c r="O239" s="595"/>
      <c r="P239" s="595"/>
      <c r="Q239" s="595"/>
      <c r="R239" s="595"/>
      <c r="S239" s="595"/>
      <c r="T239" s="595"/>
      <c r="U239" s="595"/>
      <c r="V239" s="595"/>
      <c r="W239" s="595"/>
      <c r="X239" s="595"/>
      <c r="Y239" s="595"/>
      <c r="Z239" s="595"/>
    </row>
    <row r="240">
      <c r="A240" s="595"/>
      <c r="B240" s="595"/>
      <c r="C240" s="595"/>
      <c r="D240" s="595"/>
      <c r="E240" s="595"/>
      <c r="F240" s="595"/>
      <c r="G240" s="595"/>
      <c r="H240" s="595"/>
      <c r="I240" s="595"/>
      <c r="J240" s="595"/>
      <c r="K240" s="595"/>
      <c r="L240" s="595"/>
      <c r="M240" s="595"/>
      <c r="N240" s="595"/>
      <c r="O240" s="595"/>
      <c r="P240" s="595"/>
      <c r="Q240" s="595"/>
      <c r="R240" s="595"/>
      <c r="S240" s="595"/>
      <c r="T240" s="595"/>
      <c r="U240" s="595"/>
      <c r="V240" s="595"/>
      <c r="W240" s="595"/>
      <c r="X240" s="595"/>
      <c r="Y240" s="595"/>
      <c r="Z240" s="595"/>
    </row>
    <row r="241">
      <c r="A241" s="595"/>
      <c r="B241" s="595"/>
      <c r="C241" s="595"/>
      <c r="D241" s="595"/>
      <c r="E241" s="595"/>
      <c r="F241" s="595"/>
      <c r="G241" s="595"/>
      <c r="H241" s="595"/>
      <c r="I241" s="595"/>
      <c r="J241" s="595"/>
      <c r="K241" s="595"/>
      <c r="L241" s="595"/>
      <c r="M241" s="595"/>
      <c r="N241" s="595"/>
      <c r="O241" s="595"/>
      <c r="P241" s="595"/>
      <c r="Q241" s="595"/>
      <c r="R241" s="595"/>
      <c r="S241" s="595"/>
      <c r="T241" s="595"/>
      <c r="U241" s="595"/>
      <c r="V241" s="595"/>
      <c r="W241" s="595"/>
      <c r="X241" s="595"/>
      <c r="Y241" s="595"/>
      <c r="Z241" s="595"/>
    </row>
    <row r="242">
      <c r="A242" s="595"/>
      <c r="B242" s="595"/>
      <c r="C242" s="595"/>
      <c r="D242" s="595"/>
      <c r="E242" s="595"/>
      <c r="F242" s="595"/>
      <c r="G242" s="595"/>
      <c r="H242" s="595"/>
      <c r="I242" s="595"/>
      <c r="J242" s="595"/>
      <c r="K242" s="595"/>
      <c r="L242" s="595"/>
      <c r="M242" s="595"/>
      <c r="N242" s="595"/>
      <c r="O242" s="595"/>
      <c r="P242" s="595"/>
      <c r="Q242" s="595"/>
      <c r="R242" s="595"/>
      <c r="S242" s="595"/>
      <c r="T242" s="595"/>
      <c r="U242" s="595"/>
      <c r="V242" s="595"/>
      <c r="W242" s="595"/>
      <c r="X242" s="595"/>
      <c r="Y242" s="595"/>
      <c r="Z242" s="595"/>
    </row>
    <row r="243">
      <c r="A243" s="595"/>
      <c r="B243" s="595"/>
      <c r="C243" s="595"/>
      <c r="D243" s="595"/>
      <c r="E243" s="595"/>
      <c r="F243" s="595"/>
      <c r="G243" s="595"/>
      <c r="H243" s="595"/>
      <c r="I243" s="595"/>
      <c r="J243" s="595"/>
      <c r="K243" s="595"/>
      <c r="L243" s="595"/>
      <c r="M243" s="595"/>
      <c r="N243" s="595"/>
      <c r="O243" s="595"/>
      <c r="P243" s="595"/>
      <c r="Q243" s="595"/>
      <c r="R243" s="595"/>
      <c r="S243" s="595"/>
      <c r="T243" s="595"/>
      <c r="U243" s="595"/>
      <c r="V243" s="595"/>
      <c r="W243" s="595"/>
      <c r="X243" s="595"/>
      <c r="Y243" s="595"/>
      <c r="Z243" s="595"/>
    </row>
    <row r="244">
      <c r="A244" s="595"/>
      <c r="B244" s="595"/>
      <c r="C244" s="595"/>
      <c r="D244" s="595"/>
      <c r="E244" s="595"/>
      <c r="F244" s="595"/>
      <c r="G244" s="595"/>
      <c r="H244" s="595"/>
      <c r="I244" s="595"/>
      <c r="J244" s="595"/>
      <c r="K244" s="595"/>
      <c r="L244" s="595"/>
      <c r="M244" s="595"/>
      <c r="N244" s="595"/>
      <c r="O244" s="595"/>
      <c r="P244" s="595"/>
      <c r="Q244" s="595"/>
      <c r="R244" s="595"/>
      <c r="S244" s="595"/>
      <c r="T244" s="595"/>
      <c r="U244" s="595"/>
      <c r="V244" s="595"/>
      <c r="W244" s="595"/>
      <c r="X244" s="595"/>
      <c r="Y244" s="595"/>
      <c r="Z244" s="595"/>
    </row>
    <row r="245">
      <c r="A245" s="595"/>
      <c r="B245" s="595"/>
      <c r="C245" s="595"/>
      <c r="D245" s="595"/>
      <c r="E245" s="595"/>
      <c r="F245" s="595"/>
      <c r="G245" s="595"/>
      <c r="H245" s="595"/>
      <c r="I245" s="595"/>
      <c r="J245" s="595"/>
      <c r="K245" s="595"/>
      <c r="L245" s="595"/>
      <c r="M245" s="595"/>
      <c r="N245" s="595"/>
      <c r="O245" s="595"/>
      <c r="P245" s="595"/>
      <c r="Q245" s="595"/>
      <c r="R245" s="595"/>
      <c r="S245" s="595"/>
      <c r="T245" s="595"/>
      <c r="U245" s="595"/>
      <c r="V245" s="595"/>
      <c r="W245" s="595"/>
      <c r="X245" s="595"/>
      <c r="Y245" s="595"/>
      <c r="Z245" s="595"/>
    </row>
    <row r="246">
      <c r="A246" s="595"/>
      <c r="B246" s="595"/>
      <c r="C246" s="595"/>
      <c r="D246" s="595"/>
      <c r="E246" s="595"/>
      <c r="F246" s="595"/>
      <c r="G246" s="595"/>
      <c r="H246" s="595"/>
      <c r="I246" s="595"/>
      <c r="J246" s="595"/>
      <c r="K246" s="595"/>
      <c r="L246" s="595"/>
      <c r="M246" s="595"/>
      <c r="N246" s="595"/>
      <c r="O246" s="595"/>
      <c r="P246" s="595"/>
      <c r="Q246" s="595"/>
      <c r="R246" s="595"/>
      <c r="S246" s="595"/>
      <c r="T246" s="595"/>
      <c r="U246" s="595"/>
      <c r="V246" s="595"/>
      <c r="W246" s="595"/>
      <c r="X246" s="595"/>
      <c r="Y246" s="595"/>
      <c r="Z246" s="595"/>
    </row>
    <row r="247">
      <c r="A247" s="595"/>
      <c r="B247" s="595"/>
      <c r="C247" s="595"/>
      <c r="D247" s="595"/>
      <c r="E247" s="595"/>
      <c r="F247" s="595"/>
      <c r="G247" s="595"/>
      <c r="H247" s="595"/>
      <c r="I247" s="595"/>
      <c r="J247" s="595"/>
      <c r="K247" s="595"/>
      <c r="L247" s="595"/>
      <c r="M247" s="595"/>
      <c r="N247" s="595"/>
      <c r="O247" s="595"/>
      <c r="P247" s="595"/>
      <c r="Q247" s="595"/>
      <c r="R247" s="595"/>
      <c r="S247" s="595"/>
      <c r="T247" s="595"/>
      <c r="U247" s="595"/>
      <c r="V247" s="595"/>
      <c r="W247" s="595"/>
      <c r="X247" s="595"/>
      <c r="Y247" s="595"/>
      <c r="Z247" s="595"/>
    </row>
    <row r="248">
      <c r="A248" s="595"/>
      <c r="B248" s="595"/>
      <c r="C248" s="595"/>
      <c r="D248" s="595"/>
      <c r="E248" s="595"/>
      <c r="F248" s="595"/>
      <c r="G248" s="595"/>
      <c r="H248" s="595"/>
      <c r="I248" s="595"/>
      <c r="J248" s="595"/>
      <c r="K248" s="595"/>
      <c r="L248" s="595"/>
      <c r="M248" s="595"/>
      <c r="N248" s="595"/>
      <c r="O248" s="595"/>
      <c r="P248" s="595"/>
      <c r="Q248" s="595"/>
      <c r="R248" s="595"/>
      <c r="S248" s="595"/>
      <c r="T248" s="595"/>
      <c r="U248" s="595"/>
      <c r="V248" s="595"/>
      <c r="W248" s="595"/>
      <c r="X248" s="595"/>
      <c r="Y248" s="595"/>
      <c r="Z248" s="595"/>
    </row>
    <row r="249">
      <c r="A249" s="595"/>
      <c r="B249" s="595"/>
      <c r="C249" s="595"/>
      <c r="D249" s="595"/>
      <c r="E249" s="595"/>
      <c r="F249" s="595"/>
      <c r="G249" s="595"/>
      <c r="H249" s="595"/>
      <c r="I249" s="595"/>
      <c r="J249" s="595"/>
      <c r="K249" s="595"/>
      <c r="L249" s="595"/>
      <c r="M249" s="595"/>
      <c r="N249" s="595"/>
      <c r="O249" s="595"/>
      <c r="P249" s="595"/>
      <c r="Q249" s="595"/>
      <c r="R249" s="595"/>
      <c r="S249" s="595"/>
      <c r="T249" s="595"/>
      <c r="U249" s="595"/>
      <c r="V249" s="595"/>
      <c r="W249" s="595"/>
      <c r="X249" s="595"/>
      <c r="Y249" s="595"/>
      <c r="Z249" s="595"/>
    </row>
    <row r="250">
      <c r="A250" s="595"/>
      <c r="B250" s="595"/>
      <c r="C250" s="595"/>
      <c r="D250" s="595"/>
      <c r="E250" s="595"/>
      <c r="F250" s="595"/>
      <c r="G250" s="595"/>
      <c r="H250" s="595"/>
      <c r="I250" s="595"/>
      <c r="J250" s="595"/>
      <c r="K250" s="595"/>
      <c r="L250" s="595"/>
      <c r="M250" s="595"/>
      <c r="N250" s="595"/>
      <c r="O250" s="595"/>
      <c r="P250" s="595"/>
      <c r="Q250" s="595"/>
      <c r="R250" s="595"/>
      <c r="S250" s="595"/>
      <c r="T250" s="595"/>
      <c r="U250" s="595"/>
      <c r="V250" s="595"/>
      <c r="W250" s="595"/>
      <c r="X250" s="595"/>
      <c r="Y250" s="595"/>
      <c r="Z250" s="595"/>
    </row>
    <row r="251">
      <c r="A251" s="595"/>
      <c r="B251" s="595"/>
      <c r="C251" s="595"/>
      <c r="D251" s="595"/>
      <c r="E251" s="595"/>
      <c r="F251" s="595"/>
      <c r="G251" s="595"/>
      <c r="H251" s="595"/>
      <c r="I251" s="595"/>
      <c r="J251" s="595"/>
      <c r="K251" s="595"/>
      <c r="L251" s="595"/>
      <c r="M251" s="595"/>
      <c r="N251" s="595"/>
      <c r="O251" s="595"/>
      <c r="P251" s="595"/>
      <c r="Q251" s="595"/>
      <c r="R251" s="595"/>
      <c r="S251" s="595"/>
      <c r="T251" s="595"/>
      <c r="U251" s="595"/>
      <c r="V251" s="595"/>
      <c r="W251" s="595"/>
      <c r="X251" s="595"/>
      <c r="Y251" s="595"/>
      <c r="Z251" s="595"/>
    </row>
    <row r="252">
      <c r="A252" s="595"/>
      <c r="B252" s="595"/>
      <c r="C252" s="595"/>
      <c r="D252" s="595"/>
      <c r="E252" s="595"/>
      <c r="F252" s="595"/>
      <c r="G252" s="595"/>
      <c r="H252" s="595"/>
      <c r="I252" s="595"/>
      <c r="J252" s="595"/>
      <c r="K252" s="595"/>
      <c r="L252" s="595"/>
      <c r="M252" s="595"/>
      <c r="N252" s="595"/>
      <c r="O252" s="595"/>
      <c r="P252" s="595"/>
      <c r="Q252" s="595"/>
      <c r="R252" s="595"/>
      <c r="S252" s="595"/>
      <c r="T252" s="595"/>
      <c r="U252" s="595"/>
      <c r="V252" s="595"/>
      <c r="W252" s="595"/>
      <c r="X252" s="595"/>
      <c r="Y252" s="595"/>
      <c r="Z252" s="595"/>
    </row>
    <row r="253">
      <c r="A253" s="595"/>
      <c r="B253" s="595"/>
      <c r="C253" s="595"/>
      <c r="D253" s="595"/>
      <c r="E253" s="595"/>
      <c r="F253" s="595"/>
      <c r="G253" s="595"/>
      <c r="H253" s="595"/>
      <c r="I253" s="595"/>
      <c r="J253" s="595"/>
      <c r="K253" s="595"/>
      <c r="L253" s="595"/>
      <c r="M253" s="595"/>
      <c r="N253" s="595"/>
      <c r="O253" s="595"/>
      <c r="P253" s="595"/>
      <c r="Q253" s="595"/>
      <c r="R253" s="595"/>
      <c r="S253" s="595"/>
      <c r="T253" s="595"/>
      <c r="U253" s="595"/>
      <c r="V253" s="595"/>
      <c r="W253" s="595"/>
      <c r="X253" s="595"/>
      <c r="Y253" s="595"/>
      <c r="Z253" s="595"/>
    </row>
    <row r="254">
      <c r="A254" s="595"/>
      <c r="B254" s="595"/>
      <c r="C254" s="595"/>
      <c r="D254" s="595"/>
      <c r="E254" s="595"/>
      <c r="F254" s="595"/>
      <c r="G254" s="595"/>
      <c r="H254" s="595"/>
      <c r="I254" s="595"/>
      <c r="J254" s="595"/>
      <c r="K254" s="595"/>
      <c r="L254" s="595"/>
      <c r="M254" s="595"/>
      <c r="N254" s="595"/>
      <c r="O254" s="595"/>
      <c r="P254" s="595"/>
      <c r="Q254" s="595"/>
      <c r="R254" s="595"/>
      <c r="S254" s="595"/>
      <c r="T254" s="595"/>
      <c r="U254" s="595"/>
      <c r="V254" s="595"/>
      <c r="W254" s="595"/>
      <c r="X254" s="595"/>
      <c r="Y254" s="595"/>
      <c r="Z254" s="595"/>
    </row>
    <row r="255">
      <c r="A255" s="595"/>
      <c r="B255" s="595"/>
      <c r="C255" s="595"/>
      <c r="D255" s="595"/>
      <c r="E255" s="595"/>
      <c r="F255" s="595"/>
      <c r="G255" s="595"/>
      <c r="H255" s="595"/>
      <c r="I255" s="595"/>
      <c r="J255" s="595"/>
      <c r="K255" s="595"/>
      <c r="L255" s="595"/>
      <c r="M255" s="595"/>
      <c r="N255" s="595"/>
      <c r="O255" s="595"/>
      <c r="P255" s="595"/>
      <c r="Q255" s="595"/>
      <c r="R255" s="595"/>
      <c r="S255" s="595"/>
      <c r="T255" s="595"/>
      <c r="U255" s="595"/>
      <c r="V255" s="595"/>
      <c r="W255" s="595"/>
      <c r="X255" s="595"/>
      <c r="Y255" s="595"/>
      <c r="Z255" s="595"/>
    </row>
    <row r="256">
      <c r="A256" s="595"/>
      <c r="B256" s="595"/>
      <c r="C256" s="595"/>
      <c r="D256" s="595"/>
      <c r="E256" s="595"/>
      <c r="F256" s="595"/>
      <c r="G256" s="595"/>
      <c r="H256" s="595"/>
      <c r="I256" s="595"/>
      <c r="J256" s="595"/>
      <c r="K256" s="595"/>
      <c r="L256" s="595"/>
      <c r="M256" s="595"/>
      <c r="N256" s="595"/>
      <c r="O256" s="595"/>
      <c r="P256" s="595"/>
      <c r="Q256" s="595"/>
      <c r="R256" s="595"/>
      <c r="S256" s="595"/>
      <c r="T256" s="595"/>
      <c r="U256" s="595"/>
      <c r="V256" s="595"/>
      <c r="W256" s="595"/>
      <c r="X256" s="595"/>
      <c r="Y256" s="595"/>
      <c r="Z256" s="595"/>
    </row>
    <row r="257">
      <c r="A257" s="595"/>
      <c r="B257" s="595"/>
      <c r="C257" s="595"/>
      <c r="D257" s="595"/>
      <c r="E257" s="595"/>
      <c r="F257" s="595"/>
      <c r="G257" s="595"/>
      <c r="H257" s="595"/>
      <c r="I257" s="595"/>
      <c r="J257" s="595"/>
      <c r="K257" s="595"/>
      <c r="L257" s="595"/>
      <c r="M257" s="595"/>
      <c r="N257" s="595"/>
      <c r="O257" s="595"/>
      <c r="P257" s="595"/>
      <c r="Q257" s="595"/>
      <c r="R257" s="595"/>
      <c r="S257" s="595"/>
      <c r="T257" s="595"/>
      <c r="U257" s="595"/>
      <c r="V257" s="595"/>
      <c r="W257" s="595"/>
      <c r="X257" s="595"/>
      <c r="Y257" s="595"/>
      <c r="Z257" s="595"/>
    </row>
    <row r="258">
      <c r="A258" s="595"/>
      <c r="B258" s="595"/>
      <c r="C258" s="595"/>
      <c r="D258" s="595"/>
      <c r="E258" s="595"/>
      <c r="F258" s="595"/>
      <c r="G258" s="595"/>
      <c r="H258" s="595"/>
      <c r="I258" s="595"/>
      <c r="J258" s="595"/>
      <c r="K258" s="595"/>
      <c r="L258" s="595"/>
      <c r="M258" s="595"/>
      <c r="N258" s="595"/>
      <c r="O258" s="595"/>
      <c r="P258" s="595"/>
      <c r="Q258" s="595"/>
      <c r="R258" s="595"/>
      <c r="S258" s="595"/>
      <c r="T258" s="595"/>
      <c r="U258" s="595"/>
      <c r="V258" s="595"/>
      <c r="W258" s="595"/>
      <c r="X258" s="595"/>
      <c r="Y258" s="595"/>
      <c r="Z258" s="595"/>
    </row>
    <row r="259">
      <c r="A259" s="595"/>
      <c r="B259" s="595"/>
      <c r="C259" s="595"/>
      <c r="D259" s="595"/>
      <c r="E259" s="595"/>
      <c r="F259" s="595"/>
      <c r="G259" s="595"/>
      <c r="H259" s="595"/>
      <c r="I259" s="595"/>
      <c r="J259" s="595"/>
      <c r="K259" s="595"/>
      <c r="L259" s="595"/>
      <c r="M259" s="595"/>
      <c r="N259" s="595"/>
      <c r="O259" s="595"/>
      <c r="P259" s="595"/>
      <c r="Q259" s="595"/>
      <c r="R259" s="595"/>
      <c r="S259" s="595"/>
      <c r="T259" s="595"/>
      <c r="U259" s="595"/>
      <c r="V259" s="595"/>
      <c r="W259" s="595"/>
      <c r="X259" s="595"/>
      <c r="Y259" s="595"/>
      <c r="Z259" s="595"/>
    </row>
    <row r="260">
      <c r="A260" s="595"/>
      <c r="B260" s="595"/>
      <c r="C260" s="595"/>
      <c r="D260" s="595"/>
      <c r="E260" s="595"/>
      <c r="F260" s="595"/>
      <c r="G260" s="595"/>
      <c r="H260" s="595"/>
      <c r="I260" s="595"/>
      <c r="J260" s="595"/>
      <c r="K260" s="595"/>
      <c r="L260" s="595"/>
      <c r="M260" s="595"/>
      <c r="N260" s="595"/>
      <c r="O260" s="595"/>
      <c r="P260" s="595"/>
      <c r="Q260" s="595"/>
      <c r="R260" s="595"/>
      <c r="S260" s="595"/>
      <c r="T260" s="595"/>
      <c r="U260" s="595"/>
      <c r="V260" s="595"/>
      <c r="W260" s="595"/>
      <c r="X260" s="595"/>
      <c r="Y260" s="595"/>
      <c r="Z260" s="595"/>
    </row>
    <row r="261">
      <c r="A261" s="595"/>
      <c r="B261" s="595"/>
      <c r="C261" s="595"/>
      <c r="D261" s="595"/>
      <c r="E261" s="595"/>
      <c r="F261" s="595"/>
      <c r="G261" s="595"/>
      <c r="H261" s="595"/>
      <c r="I261" s="595"/>
      <c r="J261" s="595"/>
      <c r="K261" s="595"/>
      <c r="L261" s="595"/>
      <c r="M261" s="595"/>
      <c r="N261" s="595"/>
      <c r="O261" s="595"/>
      <c r="P261" s="595"/>
      <c r="Q261" s="595"/>
      <c r="R261" s="595"/>
      <c r="S261" s="595"/>
      <c r="T261" s="595"/>
      <c r="U261" s="595"/>
      <c r="V261" s="595"/>
      <c r="W261" s="595"/>
      <c r="X261" s="595"/>
      <c r="Y261" s="595"/>
      <c r="Z261" s="595"/>
    </row>
    <row r="262">
      <c r="A262" s="595"/>
      <c r="B262" s="595"/>
      <c r="C262" s="595"/>
      <c r="D262" s="595"/>
      <c r="E262" s="595"/>
      <c r="F262" s="595"/>
      <c r="G262" s="595"/>
      <c r="H262" s="595"/>
      <c r="I262" s="595"/>
      <c r="J262" s="595"/>
      <c r="K262" s="595"/>
      <c r="L262" s="595"/>
      <c r="M262" s="595"/>
      <c r="N262" s="595"/>
      <c r="O262" s="595"/>
      <c r="P262" s="595"/>
      <c r="Q262" s="595"/>
      <c r="R262" s="595"/>
      <c r="S262" s="595"/>
      <c r="T262" s="595"/>
      <c r="U262" s="595"/>
      <c r="V262" s="595"/>
      <c r="W262" s="595"/>
      <c r="X262" s="595"/>
      <c r="Y262" s="595"/>
      <c r="Z262" s="595"/>
    </row>
    <row r="263">
      <c r="A263" s="595"/>
      <c r="B263" s="595"/>
      <c r="C263" s="595"/>
      <c r="D263" s="595"/>
      <c r="E263" s="595"/>
      <c r="F263" s="595"/>
      <c r="G263" s="595"/>
      <c r="H263" s="595"/>
      <c r="I263" s="595"/>
      <c r="J263" s="595"/>
      <c r="K263" s="595"/>
      <c r="L263" s="595"/>
      <c r="M263" s="595"/>
      <c r="N263" s="595"/>
      <c r="O263" s="595"/>
      <c r="P263" s="595"/>
      <c r="Q263" s="595"/>
      <c r="R263" s="595"/>
      <c r="S263" s="595"/>
      <c r="T263" s="595"/>
      <c r="U263" s="595"/>
      <c r="V263" s="595"/>
      <c r="W263" s="595"/>
      <c r="X263" s="595"/>
      <c r="Y263" s="595"/>
      <c r="Z263" s="595"/>
    </row>
    <row r="264">
      <c r="A264" s="595"/>
      <c r="B264" s="595"/>
      <c r="C264" s="595"/>
      <c r="D264" s="595"/>
      <c r="E264" s="595"/>
      <c r="F264" s="595"/>
      <c r="G264" s="595"/>
      <c r="H264" s="595"/>
      <c r="I264" s="595"/>
      <c r="J264" s="595"/>
      <c r="K264" s="595"/>
      <c r="L264" s="595"/>
      <c r="M264" s="595"/>
      <c r="N264" s="595"/>
      <c r="O264" s="595"/>
      <c r="P264" s="595"/>
      <c r="Q264" s="595"/>
      <c r="R264" s="595"/>
      <c r="S264" s="595"/>
      <c r="T264" s="595"/>
      <c r="U264" s="595"/>
      <c r="V264" s="595"/>
      <c r="W264" s="595"/>
      <c r="X264" s="595"/>
      <c r="Y264" s="595"/>
      <c r="Z264" s="595"/>
    </row>
    <row r="265">
      <c r="A265" s="595"/>
      <c r="B265" s="595"/>
      <c r="C265" s="595"/>
      <c r="D265" s="595"/>
      <c r="E265" s="595"/>
      <c r="F265" s="595"/>
      <c r="G265" s="595"/>
      <c r="H265" s="595"/>
      <c r="I265" s="595"/>
      <c r="J265" s="595"/>
      <c r="K265" s="595"/>
      <c r="L265" s="595"/>
      <c r="M265" s="595"/>
      <c r="N265" s="595"/>
      <c r="O265" s="595"/>
      <c r="P265" s="595"/>
      <c r="Q265" s="595"/>
      <c r="R265" s="595"/>
      <c r="S265" s="595"/>
      <c r="T265" s="595"/>
      <c r="U265" s="595"/>
      <c r="V265" s="595"/>
      <c r="W265" s="595"/>
      <c r="X265" s="595"/>
      <c r="Y265" s="595"/>
      <c r="Z265" s="595"/>
    </row>
    <row r="266">
      <c r="A266" s="595"/>
      <c r="B266" s="595"/>
      <c r="C266" s="595"/>
      <c r="D266" s="595"/>
      <c r="E266" s="595"/>
      <c r="F266" s="595"/>
      <c r="G266" s="595"/>
      <c r="H266" s="595"/>
      <c r="I266" s="595"/>
      <c r="J266" s="595"/>
      <c r="K266" s="595"/>
      <c r="L266" s="595"/>
      <c r="M266" s="595"/>
      <c r="N266" s="595"/>
      <c r="O266" s="595"/>
      <c r="P266" s="595"/>
      <c r="Q266" s="595"/>
      <c r="R266" s="595"/>
      <c r="S266" s="595"/>
      <c r="T266" s="595"/>
      <c r="U266" s="595"/>
      <c r="V266" s="595"/>
      <c r="W266" s="595"/>
      <c r="X266" s="595"/>
      <c r="Y266" s="595"/>
      <c r="Z266" s="595"/>
    </row>
    <row r="267">
      <c r="A267" s="595"/>
      <c r="B267" s="595"/>
      <c r="C267" s="595"/>
      <c r="D267" s="595"/>
      <c r="E267" s="595"/>
      <c r="F267" s="595"/>
      <c r="G267" s="595"/>
      <c r="H267" s="595"/>
      <c r="I267" s="595"/>
      <c r="J267" s="595"/>
      <c r="K267" s="595"/>
      <c r="L267" s="595"/>
      <c r="M267" s="595"/>
      <c r="N267" s="595"/>
      <c r="O267" s="595"/>
      <c r="P267" s="595"/>
      <c r="Q267" s="595"/>
      <c r="R267" s="595"/>
      <c r="S267" s="595"/>
      <c r="T267" s="595"/>
      <c r="U267" s="595"/>
      <c r="V267" s="595"/>
      <c r="W267" s="595"/>
      <c r="X267" s="595"/>
      <c r="Y267" s="595"/>
      <c r="Z267" s="595"/>
    </row>
    <row r="268">
      <c r="A268" s="595"/>
      <c r="B268" s="595"/>
      <c r="C268" s="595"/>
      <c r="D268" s="595"/>
      <c r="E268" s="595"/>
      <c r="F268" s="595"/>
      <c r="G268" s="595"/>
      <c r="H268" s="595"/>
      <c r="I268" s="595"/>
      <c r="J268" s="595"/>
      <c r="K268" s="595"/>
      <c r="L268" s="595"/>
      <c r="M268" s="595"/>
      <c r="N268" s="595"/>
      <c r="O268" s="595"/>
      <c r="P268" s="595"/>
      <c r="Q268" s="595"/>
      <c r="R268" s="595"/>
      <c r="S268" s="595"/>
      <c r="T268" s="595"/>
      <c r="U268" s="595"/>
      <c r="V268" s="595"/>
      <c r="W268" s="595"/>
      <c r="X268" s="595"/>
      <c r="Y268" s="595"/>
      <c r="Z268" s="595"/>
    </row>
    <row r="269">
      <c r="A269" s="595"/>
      <c r="B269" s="595"/>
      <c r="C269" s="595"/>
      <c r="D269" s="595"/>
      <c r="E269" s="595"/>
      <c r="F269" s="595"/>
      <c r="G269" s="595"/>
      <c r="H269" s="595"/>
      <c r="I269" s="595"/>
      <c r="J269" s="595"/>
      <c r="K269" s="595"/>
      <c r="L269" s="595"/>
      <c r="M269" s="595"/>
      <c r="N269" s="595"/>
      <c r="O269" s="595"/>
      <c r="P269" s="595"/>
      <c r="Q269" s="595"/>
      <c r="R269" s="595"/>
      <c r="S269" s="595"/>
      <c r="T269" s="595"/>
      <c r="U269" s="595"/>
      <c r="V269" s="595"/>
      <c r="W269" s="595"/>
      <c r="X269" s="595"/>
      <c r="Y269" s="595"/>
      <c r="Z269" s="595"/>
    </row>
    <row r="270">
      <c r="A270" s="595"/>
      <c r="B270" s="595"/>
      <c r="C270" s="595"/>
      <c r="D270" s="595"/>
      <c r="E270" s="595"/>
      <c r="F270" s="595"/>
      <c r="G270" s="595"/>
      <c r="H270" s="595"/>
      <c r="I270" s="595"/>
      <c r="J270" s="595"/>
      <c r="K270" s="595"/>
      <c r="L270" s="595"/>
      <c r="M270" s="595"/>
      <c r="N270" s="595"/>
      <c r="O270" s="595"/>
      <c r="P270" s="595"/>
      <c r="Q270" s="595"/>
      <c r="R270" s="595"/>
      <c r="S270" s="595"/>
      <c r="T270" s="595"/>
      <c r="U270" s="595"/>
      <c r="V270" s="595"/>
      <c r="W270" s="595"/>
      <c r="X270" s="595"/>
      <c r="Y270" s="595"/>
      <c r="Z270" s="595"/>
    </row>
    <row r="271">
      <c r="A271" s="595"/>
      <c r="B271" s="595"/>
      <c r="C271" s="595"/>
      <c r="D271" s="595"/>
      <c r="E271" s="595"/>
      <c r="F271" s="595"/>
      <c r="G271" s="595"/>
      <c r="H271" s="595"/>
      <c r="I271" s="595"/>
      <c r="J271" s="595"/>
      <c r="K271" s="595"/>
      <c r="L271" s="595"/>
      <c r="M271" s="595"/>
      <c r="N271" s="595"/>
      <c r="O271" s="595"/>
      <c r="P271" s="595"/>
      <c r="Q271" s="595"/>
      <c r="R271" s="595"/>
      <c r="S271" s="595"/>
      <c r="T271" s="595"/>
      <c r="U271" s="595"/>
      <c r="V271" s="595"/>
      <c r="W271" s="595"/>
      <c r="X271" s="595"/>
      <c r="Y271" s="595"/>
      <c r="Z271" s="595"/>
    </row>
    <row r="272">
      <c r="A272" s="595"/>
      <c r="B272" s="595"/>
      <c r="C272" s="595"/>
      <c r="D272" s="595"/>
      <c r="E272" s="595"/>
      <c r="F272" s="595"/>
      <c r="G272" s="595"/>
      <c r="H272" s="595"/>
      <c r="I272" s="595"/>
      <c r="J272" s="595"/>
      <c r="K272" s="595"/>
      <c r="L272" s="595"/>
      <c r="M272" s="595"/>
      <c r="N272" s="595"/>
      <c r="O272" s="595"/>
      <c r="P272" s="595"/>
      <c r="Q272" s="595"/>
      <c r="R272" s="595"/>
      <c r="S272" s="595"/>
      <c r="T272" s="595"/>
      <c r="U272" s="595"/>
      <c r="V272" s="595"/>
      <c r="W272" s="595"/>
      <c r="X272" s="595"/>
      <c r="Y272" s="595"/>
      <c r="Z272" s="595"/>
    </row>
    <row r="273">
      <c r="A273" s="595"/>
      <c r="B273" s="595"/>
      <c r="C273" s="595"/>
      <c r="D273" s="595"/>
      <c r="E273" s="595"/>
      <c r="F273" s="595"/>
      <c r="G273" s="595"/>
      <c r="H273" s="595"/>
      <c r="I273" s="595"/>
      <c r="J273" s="595"/>
      <c r="K273" s="595"/>
      <c r="L273" s="595"/>
      <c r="M273" s="595"/>
      <c r="N273" s="595"/>
      <c r="O273" s="595"/>
      <c r="P273" s="595"/>
      <c r="Q273" s="595"/>
      <c r="R273" s="595"/>
      <c r="S273" s="595"/>
      <c r="T273" s="595"/>
      <c r="U273" s="595"/>
      <c r="V273" s="595"/>
      <c r="W273" s="595"/>
      <c r="X273" s="595"/>
      <c r="Y273" s="595"/>
      <c r="Z273" s="595"/>
    </row>
    <row r="274">
      <c r="A274" s="595"/>
      <c r="B274" s="595"/>
      <c r="C274" s="595"/>
      <c r="D274" s="595"/>
      <c r="E274" s="595"/>
      <c r="F274" s="595"/>
      <c r="G274" s="595"/>
      <c r="H274" s="595"/>
      <c r="I274" s="595"/>
      <c r="J274" s="595"/>
      <c r="K274" s="595"/>
      <c r="L274" s="595"/>
      <c r="M274" s="595"/>
      <c r="N274" s="595"/>
      <c r="O274" s="595"/>
      <c r="P274" s="595"/>
      <c r="Q274" s="595"/>
      <c r="R274" s="595"/>
      <c r="S274" s="595"/>
      <c r="T274" s="595"/>
      <c r="U274" s="595"/>
      <c r="V274" s="595"/>
      <c r="W274" s="595"/>
      <c r="X274" s="595"/>
      <c r="Y274" s="595"/>
      <c r="Z274" s="595"/>
    </row>
    <row r="275">
      <c r="A275" s="595"/>
      <c r="B275" s="595"/>
      <c r="C275" s="595"/>
      <c r="D275" s="595"/>
      <c r="E275" s="595"/>
      <c r="F275" s="595"/>
      <c r="G275" s="595"/>
      <c r="H275" s="595"/>
      <c r="I275" s="595"/>
      <c r="J275" s="595"/>
      <c r="K275" s="595"/>
      <c r="L275" s="595"/>
      <c r="M275" s="595"/>
      <c r="N275" s="595"/>
      <c r="O275" s="595"/>
      <c r="P275" s="595"/>
      <c r="Q275" s="595"/>
      <c r="R275" s="595"/>
      <c r="S275" s="595"/>
      <c r="T275" s="595"/>
      <c r="U275" s="595"/>
      <c r="V275" s="595"/>
      <c r="W275" s="595"/>
      <c r="X275" s="595"/>
      <c r="Y275" s="595"/>
      <c r="Z275" s="595"/>
    </row>
    <row r="276">
      <c r="A276" s="595"/>
      <c r="B276" s="595"/>
      <c r="C276" s="595"/>
      <c r="D276" s="595"/>
      <c r="E276" s="595"/>
      <c r="F276" s="595"/>
      <c r="G276" s="595"/>
      <c r="H276" s="595"/>
      <c r="I276" s="595"/>
      <c r="J276" s="595"/>
      <c r="K276" s="595"/>
      <c r="L276" s="595"/>
      <c r="M276" s="595"/>
      <c r="N276" s="595"/>
      <c r="O276" s="595"/>
      <c r="P276" s="595"/>
      <c r="Q276" s="595"/>
      <c r="R276" s="595"/>
      <c r="S276" s="595"/>
      <c r="T276" s="595"/>
      <c r="U276" s="595"/>
      <c r="V276" s="595"/>
      <c r="W276" s="595"/>
      <c r="X276" s="595"/>
      <c r="Y276" s="595"/>
      <c r="Z276" s="595"/>
    </row>
    <row r="277">
      <c r="A277" s="595"/>
      <c r="B277" s="595"/>
      <c r="C277" s="595"/>
      <c r="D277" s="595"/>
      <c r="E277" s="595"/>
      <c r="F277" s="595"/>
      <c r="G277" s="595"/>
      <c r="H277" s="595"/>
      <c r="I277" s="595"/>
      <c r="J277" s="595"/>
      <c r="K277" s="595"/>
      <c r="L277" s="595"/>
      <c r="M277" s="595"/>
      <c r="N277" s="595"/>
      <c r="O277" s="595"/>
      <c r="P277" s="595"/>
      <c r="Q277" s="595"/>
      <c r="R277" s="595"/>
      <c r="S277" s="595"/>
      <c r="T277" s="595"/>
      <c r="U277" s="595"/>
      <c r="V277" s="595"/>
      <c r="W277" s="595"/>
      <c r="X277" s="595"/>
      <c r="Y277" s="595"/>
      <c r="Z277" s="595"/>
    </row>
    <row r="278">
      <c r="A278" s="595"/>
      <c r="B278" s="595"/>
      <c r="C278" s="595"/>
      <c r="D278" s="595"/>
      <c r="E278" s="595"/>
      <c r="F278" s="595"/>
      <c r="G278" s="595"/>
      <c r="H278" s="595"/>
      <c r="I278" s="595"/>
      <c r="J278" s="595"/>
      <c r="K278" s="595"/>
      <c r="L278" s="595"/>
      <c r="M278" s="595"/>
      <c r="N278" s="595"/>
      <c r="O278" s="595"/>
      <c r="P278" s="595"/>
      <c r="Q278" s="595"/>
      <c r="R278" s="595"/>
      <c r="S278" s="595"/>
      <c r="T278" s="595"/>
      <c r="U278" s="595"/>
      <c r="V278" s="595"/>
      <c r="W278" s="595"/>
      <c r="X278" s="595"/>
      <c r="Y278" s="595"/>
      <c r="Z278" s="595"/>
    </row>
    <row r="279">
      <c r="A279" s="595"/>
      <c r="B279" s="595"/>
      <c r="C279" s="595"/>
      <c r="D279" s="595"/>
      <c r="E279" s="595"/>
      <c r="F279" s="595"/>
      <c r="G279" s="595"/>
      <c r="H279" s="595"/>
      <c r="I279" s="595"/>
      <c r="J279" s="595"/>
      <c r="K279" s="595"/>
      <c r="L279" s="595"/>
      <c r="M279" s="595"/>
      <c r="N279" s="595"/>
      <c r="O279" s="595"/>
      <c r="P279" s="595"/>
      <c r="Q279" s="595"/>
      <c r="R279" s="595"/>
      <c r="S279" s="595"/>
      <c r="T279" s="595"/>
      <c r="U279" s="595"/>
      <c r="V279" s="595"/>
      <c r="W279" s="595"/>
      <c r="X279" s="595"/>
      <c r="Y279" s="595"/>
      <c r="Z279" s="595"/>
    </row>
    <row r="280">
      <c r="A280" s="595"/>
      <c r="B280" s="595"/>
      <c r="C280" s="595"/>
      <c r="D280" s="595"/>
      <c r="E280" s="595"/>
      <c r="F280" s="595"/>
      <c r="G280" s="595"/>
      <c r="H280" s="595"/>
      <c r="I280" s="595"/>
      <c r="J280" s="595"/>
      <c r="K280" s="595"/>
      <c r="L280" s="595"/>
      <c r="M280" s="595"/>
      <c r="N280" s="595"/>
      <c r="O280" s="595"/>
      <c r="P280" s="595"/>
      <c r="Q280" s="595"/>
      <c r="R280" s="595"/>
      <c r="S280" s="595"/>
      <c r="T280" s="595"/>
      <c r="U280" s="595"/>
      <c r="V280" s="595"/>
      <c r="W280" s="595"/>
      <c r="X280" s="595"/>
      <c r="Y280" s="595"/>
      <c r="Z280" s="595"/>
    </row>
    <row r="281">
      <c r="A281" s="595"/>
      <c r="B281" s="595"/>
      <c r="C281" s="595"/>
      <c r="D281" s="595"/>
      <c r="E281" s="595"/>
      <c r="F281" s="595"/>
      <c r="G281" s="595"/>
      <c r="H281" s="595"/>
      <c r="I281" s="595"/>
      <c r="J281" s="595"/>
      <c r="K281" s="595"/>
      <c r="L281" s="595"/>
      <c r="M281" s="595"/>
      <c r="N281" s="595"/>
      <c r="O281" s="595"/>
      <c r="P281" s="595"/>
      <c r="Q281" s="595"/>
      <c r="R281" s="595"/>
      <c r="S281" s="595"/>
      <c r="T281" s="595"/>
      <c r="U281" s="595"/>
      <c r="V281" s="595"/>
      <c r="W281" s="595"/>
      <c r="X281" s="595"/>
      <c r="Y281" s="595"/>
      <c r="Z281" s="595"/>
    </row>
    <row r="282">
      <c r="A282" s="595"/>
      <c r="B282" s="595"/>
      <c r="C282" s="595"/>
      <c r="D282" s="595"/>
      <c r="E282" s="595"/>
      <c r="F282" s="595"/>
      <c r="G282" s="595"/>
      <c r="H282" s="595"/>
      <c r="I282" s="595"/>
      <c r="J282" s="595"/>
      <c r="K282" s="595"/>
      <c r="L282" s="595"/>
      <c r="M282" s="595"/>
      <c r="N282" s="595"/>
      <c r="O282" s="595"/>
      <c r="P282" s="595"/>
      <c r="Q282" s="595"/>
      <c r="R282" s="595"/>
      <c r="S282" s="595"/>
      <c r="T282" s="595"/>
      <c r="U282" s="595"/>
      <c r="V282" s="595"/>
      <c r="W282" s="595"/>
      <c r="X282" s="595"/>
      <c r="Y282" s="595"/>
      <c r="Z282" s="595"/>
    </row>
    <row r="283">
      <c r="A283" s="595"/>
      <c r="B283" s="595"/>
      <c r="C283" s="595"/>
      <c r="D283" s="595"/>
      <c r="E283" s="595"/>
      <c r="F283" s="595"/>
      <c r="G283" s="595"/>
      <c r="H283" s="595"/>
      <c r="I283" s="595"/>
      <c r="J283" s="595"/>
      <c r="K283" s="595"/>
      <c r="L283" s="595"/>
      <c r="M283" s="595"/>
      <c r="N283" s="595"/>
      <c r="O283" s="595"/>
      <c r="P283" s="595"/>
      <c r="Q283" s="595"/>
      <c r="R283" s="595"/>
      <c r="S283" s="595"/>
      <c r="T283" s="595"/>
      <c r="U283" s="595"/>
      <c r="V283" s="595"/>
      <c r="W283" s="595"/>
      <c r="X283" s="595"/>
      <c r="Y283" s="595"/>
      <c r="Z283" s="595"/>
    </row>
    <row r="284">
      <c r="A284" s="595"/>
      <c r="B284" s="595"/>
      <c r="C284" s="595"/>
      <c r="D284" s="595"/>
      <c r="E284" s="595"/>
      <c r="F284" s="595"/>
      <c r="G284" s="595"/>
      <c r="H284" s="595"/>
      <c r="I284" s="595"/>
      <c r="J284" s="595"/>
      <c r="K284" s="595"/>
      <c r="L284" s="595"/>
      <c r="M284" s="595"/>
      <c r="N284" s="595"/>
      <c r="O284" s="595"/>
      <c r="P284" s="595"/>
      <c r="Q284" s="595"/>
      <c r="R284" s="595"/>
      <c r="S284" s="595"/>
      <c r="T284" s="595"/>
      <c r="U284" s="595"/>
      <c r="V284" s="595"/>
      <c r="W284" s="595"/>
      <c r="X284" s="595"/>
      <c r="Y284" s="595"/>
      <c r="Z284" s="595"/>
    </row>
    <row r="285">
      <c r="A285" s="595"/>
      <c r="B285" s="595"/>
      <c r="C285" s="595"/>
      <c r="D285" s="595"/>
      <c r="E285" s="595"/>
      <c r="F285" s="595"/>
      <c r="G285" s="595"/>
      <c r="H285" s="595"/>
      <c r="I285" s="595"/>
      <c r="J285" s="595"/>
      <c r="K285" s="595"/>
      <c r="L285" s="595"/>
      <c r="M285" s="595"/>
      <c r="N285" s="595"/>
      <c r="O285" s="595"/>
      <c r="P285" s="595"/>
      <c r="Q285" s="595"/>
      <c r="R285" s="595"/>
      <c r="S285" s="595"/>
      <c r="T285" s="595"/>
      <c r="U285" s="595"/>
      <c r="V285" s="595"/>
      <c r="W285" s="595"/>
      <c r="X285" s="595"/>
      <c r="Y285" s="595"/>
      <c r="Z285" s="595"/>
    </row>
    <row r="286">
      <c r="A286" s="595"/>
      <c r="B286" s="595"/>
      <c r="C286" s="595"/>
      <c r="D286" s="595"/>
      <c r="E286" s="595"/>
      <c r="F286" s="595"/>
      <c r="G286" s="595"/>
      <c r="H286" s="595"/>
      <c r="I286" s="595"/>
      <c r="J286" s="595"/>
      <c r="K286" s="595"/>
      <c r="L286" s="595"/>
      <c r="M286" s="595"/>
      <c r="N286" s="595"/>
      <c r="O286" s="595"/>
      <c r="P286" s="595"/>
      <c r="Q286" s="595"/>
      <c r="R286" s="595"/>
      <c r="S286" s="595"/>
      <c r="T286" s="595"/>
      <c r="U286" s="595"/>
      <c r="V286" s="595"/>
      <c r="W286" s="595"/>
      <c r="X286" s="595"/>
      <c r="Y286" s="595"/>
      <c r="Z286" s="595"/>
    </row>
    <row r="287">
      <c r="A287" s="595"/>
      <c r="B287" s="595"/>
      <c r="C287" s="595"/>
      <c r="D287" s="595"/>
      <c r="E287" s="595"/>
      <c r="F287" s="595"/>
      <c r="G287" s="595"/>
      <c r="H287" s="595"/>
      <c r="I287" s="595"/>
      <c r="J287" s="595"/>
      <c r="K287" s="595"/>
      <c r="L287" s="595"/>
      <c r="M287" s="595"/>
      <c r="N287" s="595"/>
      <c r="O287" s="595"/>
      <c r="P287" s="595"/>
      <c r="Q287" s="595"/>
      <c r="R287" s="595"/>
      <c r="S287" s="595"/>
      <c r="T287" s="595"/>
      <c r="U287" s="595"/>
      <c r="V287" s="595"/>
      <c r="W287" s="595"/>
      <c r="X287" s="595"/>
      <c r="Y287" s="595"/>
      <c r="Z287" s="595"/>
    </row>
    <row r="288">
      <c r="A288" s="595"/>
      <c r="B288" s="595"/>
      <c r="C288" s="595"/>
      <c r="D288" s="595"/>
      <c r="E288" s="595"/>
      <c r="F288" s="595"/>
      <c r="G288" s="595"/>
      <c r="H288" s="595"/>
      <c r="I288" s="595"/>
      <c r="J288" s="595"/>
      <c r="K288" s="595"/>
      <c r="L288" s="595"/>
      <c r="M288" s="595"/>
      <c r="N288" s="595"/>
      <c r="O288" s="595"/>
      <c r="P288" s="595"/>
      <c r="Q288" s="595"/>
      <c r="R288" s="595"/>
      <c r="S288" s="595"/>
      <c r="T288" s="595"/>
      <c r="U288" s="595"/>
      <c r="V288" s="595"/>
      <c r="W288" s="595"/>
      <c r="X288" s="595"/>
      <c r="Y288" s="595"/>
      <c r="Z288" s="595"/>
    </row>
    <row r="289">
      <c r="A289" s="595"/>
      <c r="B289" s="595"/>
      <c r="C289" s="595"/>
      <c r="D289" s="595"/>
      <c r="E289" s="595"/>
      <c r="F289" s="595"/>
      <c r="G289" s="595"/>
      <c r="H289" s="595"/>
      <c r="I289" s="595"/>
      <c r="J289" s="595"/>
      <c r="K289" s="595"/>
      <c r="L289" s="595"/>
      <c r="M289" s="595"/>
      <c r="N289" s="595"/>
      <c r="O289" s="595"/>
      <c r="P289" s="595"/>
      <c r="Q289" s="595"/>
      <c r="R289" s="595"/>
      <c r="S289" s="595"/>
      <c r="T289" s="595"/>
      <c r="U289" s="595"/>
      <c r="V289" s="595"/>
      <c r="W289" s="595"/>
      <c r="X289" s="595"/>
      <c r="Y289" s="595"/>
      <c r="Z289" s="595"/>
    </row>
    <row r="290">
      <c r="A290" s="595"/>
      <c r="B290" s="595"/>
      <c r="C290" s="595"/>
      <c r="D290" s="595"/>
      <c r="E290" s="595"/>
      <c r="F290" s="595"/>
      <c r="G290" s="595"/>
      <c r="H290" s="595"/>
      <c r="I290" s="595"/>
      <c r="J290" s="595"/>
      <c r="K290" s="595"/>
      <c r="L290" s="595"/>
      <c r="M290" s="595"/>
      <c r="N290" s="595"/>
      <c r="O290" s="595"/>
      <c r="P290" s="595"/>
      <c r="Q290" s="595"/>
      <c r="R290" s="595"/>
      <c r="S290" s="595"/>
      <c r="T290" s="595"/>
      <c r="U290" s="595"/>
      <c r="V290" s="595"/>
      <c r="W290" s="595"/>
      <c r="X290" s="595"/>
      <c r="Y290" s="595"/>
      <c r="Z290" s="595"/>
    </row>
    <row r="291">
      <c r="A291" s="595"/>
      <c r="B291" s="595"/>
      <c r="C291" s="595"/>
      <c r="D291" s="595"/>
      <c r="E291" s="595"/>
      <c r="F291" s="595"/>
      <c r="G291" s="595"/>
      <c r="H291" s="595"/>
      <c r="I291" s="595"/>
      <c r="J291" s="595"/>
      <c r="K291" s="595"/>
      <c r="L291" s="595"/>
      <c r="M291" s="595"/>
      <c r="N291" s="595"/>
      <c r="O291" s="595"/>
      <c r="P291" s="595"/>
      <c r="Q291" s="595"/>
      <c r="R291" s="595"/>
      <c r="S291" s="595"/>
      <c r="T291" s="595"/>
      <c r="U291" s="595"/>
      <c r="V291" s="595"/>
      <c r="W291" s="595"/>
      <c r="X291" s="595"/>
      <c r="Y291" s="595"/>
      <c r="Z291" s="595"/>
    </row>
    <row r="292">
      <c r="A292" s="595"/>
      <c r="B292" s="595"/>
      <c r="C292" s="595"/>
      <c r="D292" s="595"/>
      <c r="E292" s="595"/>
      <c r="F292" s="595"/>
      <c r="G292" s="595"/>
      <c r="H292" s="595"/>
      <c r="I292" s="595"/>
      <c r="J292" s="595"/>
      <c r="K292" s="595"/>
      <c r="L292" s="595"/>
      <c r="M292" s="595"/>
      <c r="N292" s="595"/>
      <c r="O292" s="595"/>
      <c r="P292" s="595"/>
      <c r="Q292" s="595"/>
      <c r="R292" s="595"/>
      <c r="S292" s="595"/>
      <c r="T292" s="595"/>
      <c r="U292" s="595"/>
      <c r="V292" s="595"/>
      <c r="W292" s="595"/>
      <c r="X292" s="595"/>
      <c r="Y292" s="595"/>
      <c r="Z292" s="595"/>
    </row>
    <row r="293">
      <c r="A293" s="595"/>
      <c r="B293" s="595"/>
      <c r="C293" s="595"/>
      <c r="D293" s="595"/>
      <c r="E293" s="595"/>
      <c r="F293" s="595"/>
      <c r="G293" s="595"/>
      <c r="H293" s="595"/>
      <c r="I293" s="595"/>
      <c r="J293" s="595"/>
      <c r="K293" s="595"/>
      <c r="L293" s="595"/>
      <c r="M293" s="595"/>
      <c r="N293" s="595"/>
      <c r="O293" s="595"/>
      <c r="P293" s="595"/>
      <c r="Q293" s="595"/>
      <c r="R293" s="595"/>
      <c r="S293" s="595"/>
      <c r="T293" s="595"/>
      <c r="U293" s="595"/>
      <c r="V293" s="595"/>
      <c r="W293" s="595"/>
      <c r="X293" s="595"/>
      <c r="Y293" s="595"/>
      <c r="Z293" s="595"/>
    </row>
    <row r="294">
      <c r="A294" s="595"/>
      <c r="B294" s="595"/>
      <c r="C294" s="595"/>
      <c r="D294" s="595"/>
      <c r="E294" s="595"/>
      <c r="F294" s="595"/>
      <c r="G294" s="595"/>
      <c r="H294" s="595"/>
      <c r="I294" s="595"/>
      <c r="J294" s="595"/>
      <c r="K294" s="595"/>
      <c r="L294" s="595"/>
      <c r="M294" s="595"/>
      <c r="N294" s="595"/>
      <c r="O294" s="595"/>
      <c r="P294" s="595"/>
      <c r="Q294" s="595"/>
      <c r="R294" s="595"/>
      <c r="S294" s="595"/>
      <c r="T294" s="595"/>
      <c r="U294" s="595"/>
      <c r="V294" s="595"/>
      <c r="W294" s="595"/>
      <c r="X294" s="595"/>
      <c r="Y294" s="595"/>
      <c r="Z294" s="595"/>
    </row>
    <row r="295">
      <c r="A295" s="595"/>
      <c r="B295" s="595"/>
      <c r="C295" s="595"/>
      <c r="D295" s="595"/>
      <c r="E295" s="595"/>
      <c r="F295" s="595"/>
      <c r="G295" s="595"/>
      <c r="H295" s="595"/>
      <c r="I295" s="595"/>
      <c r="J295" s="595"/>
      <c r="K295" s="595"/>
      <c r="L295" s="595"/>
      <c r="M295" s="595"/>
      <c r="N295" s="595"/>
      <c r="O295" s="595"/>
      <c r="P295" s="595"/>
      <c r="Q295" s="595"/>
      <c r="R295" s="595"/>
      <c r="S295" s="595"/>
      <c r="T295" s="595"/>
      <c r="U295" s="595"/>
      <c r="V295" s="595"/>
      <c r="W295" s="595"/>
      <c r="X295" s="595"/>
      <c r="Y295" s="595"/>
      <c r="Z295" s="595"/>
    </row>
    <row r="296">
      <c r="A296" s="595"/>
      <c r="B296" s="595"/>
      <c r="C296" s="595"/>
      <c r="D296" s="595"/>
      <c r="E296" s="595"/>
      <c r="F296" s="595"/>
      <c r="G296" s="595"/>
      <c r="H296" s="595"/>
      <c r="I296" s="595"/>
      <c r="J296" s="595"/>
      <c r="K296" s="595"/>
      <c r="L296" s="595"/>
      <c r="M296" s="595"/>
      <c r="N296" s="595"/>
      <c r="O296" s="595"/>
      <c r="P296" s="595"/>
      <c r="Q296" s="595"/>
      <c r="R296" s="595"/>
      <c r="S296" s="595"/>
      <c r="T296" s="595"/>
      <c r="U296" s="595"/>
      <c r="V296" s="595"/>
      <c r="W296" s="595"/>
      <c r="X296" s="595"/>
      <c r="Y296" s="595"/>
      <c r="Z296" s="595"/>
    </row>
    <row r="297">
      <c r="A297" s="595"/>
      <c r="B297" s="595"/>
      <c r="C297" s="595"/>
      <c r="D297" s="595"/>
      <c r="E297" s="595"/>
      <c r="F297" s="595"/>
      <c r="G297" s="595"/>
      <c r="H297" s="595"/>
      <c r="I297" s="595"/>
      <c r="J297" s="595"/>
      <c r="K297" s="595"/>
      <c r="L297" s="595"/>
      <c r="M297" s="595"/>
      <c r="N297" s="595"/>
      <c r="O297" s="595"/>
      <c r="P297" s="595"/>
      <c r="Q297" s="595"/>
      <c r="R297" s="595"/>
      <c r="S297" s="595"/>
      <c r="T297" s="595"/>
      <c r="U297" s="595"/>
      <c r="V297" s="595"/>
      <c r="W297" s="595"/>
      <c r="X297" s="595"/>
      <c r="Y297" s="595"/>
      <c r="Z297" s="595"/>
    </row>
    <row r="298">
      <c r="A298" s="595"/>
      <c r="B298" s="595"/>
      <c r="C298" s="595"/>
      <c r="D298" s="595"/>
      <c r="E298" s="595"/>
      <c r="F298" s="595"/>
      <c r="G298" s="595"/>
      <c r="H298" s="595"/>
      <c r="I298" s="595"/>
      <c r="J298" s="595"/>
      <c r="K298" s="595"/>
      <c r="L298" s="595"/>
      <c r="M298" s="595"/>
      <c r="N298" s="595"/>
      <c r="O298" s="595"/>
      <c r="P298" s="595"/>
      <c r="Q298" s="595"/>
      <c r="R298" s="595"/>
      <c r="S298" s="595"/>
      <c r="T298" s="595"/>
      <c r="U298" s="595"/>
      <c r="V298" s="595"/>
      <c r="W298" s="595"/>
      <c r="X298" s="595"/>
      <c r="Y298" s="595"/>
      <c r="Z298" s="595"/>
    </row>
    <row r="299">
      <c r="A299" s="595"/>
      <c r="B299" s="595"/>
      <c r="C299" s="595"/>
      <c r="D299" s="595"/>
      <c r="E299" s="595"/>
      <c r="F299" s="595"/>
      <c r="G299" s="595"/>
      <c r="H299" s="595"/>
      <c r="I299" s="595"/>
      <c r="J299" s="595"/>
      <c r="K299" s="595"/>
      <c r="L299" s="595"/>
      <c r="M299" s="595"/>
      <c r="N299" s="595"/>
      <c r="O299" s="595"/>
      <c r="P299" s="595"/>
      <c r="Q299" s="595"/>
      <c r="R299" s="595"/>
      <c r="S299" s="595"/>
      <c r="T299" s="595"/>
      <c r="U299" s="595"/>
      <c r="V299" s="595"/>
      <c r="W299" s="595"/>
      <c r="X299" s="595"/>
      <c r="Y299" s="595"/>
      <c r="Z299" s="595"/>
    </row>
    <row r="300">
      <c r="A300" s="595"/>
      <c r="B300" s="595"/>
      <c r="C300" s="595"/>
      <c r="D300" s="595"/>
      <c r="E300" s="595"/>
      <c r="F300" s="595"/>
      <c r="G300" s="595"/>
      <c r="H300" s="595"/>
      <c r="I300" s="595"/>
      <c r="J300" s="595"/>
      <c r="K300" s="595"/>
      <c r="L300" s="595"/>
      <c r="M300" s="595"/>
      <c r="N300" s="595"/>
      <c r="O300" s="595"/>
      <c r="P300" s="595"/>
      <c r="Q300" s="595"/>
      <c r="R300" s="595"/>
      <c r="S300" s="595"/>
      <c r="T300" s="595"/>
      <c r="U300" s="595"/>
      <c r="V300" s="595"/>
      <c r="W300" s="595"/>
      <c r="X300" s="595"/>
      <c r="Y300" s="595"/>
      <c r="Z300" s="595"/>
    </row>
    <row r="301">
      <c r="A301" s="595"/>
      <c r="B301" s="595"/>
      <c r="C301" s="595"/>
      <c r="D301" s="595"/>
      <c r="E301" s="595"/>
      <c r="F301" s="595"/>
      <c r="G301" s="595"/>
      <c r="H301" s="595"/>
      <c r="I301" s="595"/>
      <c r="J301" s="595"/>
      <c r="K301" s="595"/>
      <c r="L301" s="595"/>
      <c r="M301" s="595"/>
      <c r="N301" s="595"/>
      <c r="O301" s="595"/>
      <c r="P301" s="595"/>
      <c r="Q301" s="595"/>
      <c r="R301" s="595"/>
      <c r="S301" s="595"/>
      <c r="T301" s="595"/>
      <c r="U301" s="595"/>
      <c r="V301" s="595"/>
      <c r="W301" s="595"/>
      <c r="X301" s="595"/>
      <c r="Y301" s="595"/>
      <c r="Z301" s="595"/>
    </row>
    <row r="302">
      <c r="A302" s="595"/>
      <c r="B302" s="595"/>
      <c r="C302" s="595"/>
      <c r="D302" s="595"/>
      <c r="E302" s="595"/>
      <c r="F302" s="595"/>
      <c r="G302" s="595"/>
      <c r="H302" s="595"/>
      <c r="I302" s="595"/>
      <c r="J302" s="595"/>
      <c r="K302" s="595"/>
      <c r="L302" s="595"/>
      <c r="M302" s="595"/>
      <c r="N302" s="595"/>
      <c r="O302" s="595"/>
      <c r="P302" s="595"/>
      <c r="Q302" s="595"/>
      <c r="R302" s="595"/>
      <c r="S302" s="595"/>
      <c r="T302" s="595"/>
      <c r="U302" s="595"/>
      <c r="V302" s="595"/>
      <c r="W302" s="595"/>
      <c r="X302" s="595"/>
      <c r="Y302" s="595"/>
      <c r="Z302" s="595"/>
    </row>
    <row r="303">
      <c r="A303" s="595"/>
      <c r="B303" s="595"/>
      <c r="C303" s="595"/>
      <c r="D303" s="595"/>
      <c r="E303" s="595"/>
      <c r="F303" s="595"/>
      <c r="G303" s="595"/>
      <c r="H303" s="595"/>
      <c r="I303" s="595"/>
      <c r="J303" s="595"/>
      <c r="K303" s="595"/>
      <c r="L303" s="595"/>
      <c r="M303" s="595"/>
      <c r="N303" s="595"/>
      <c r="O303" s="595"/>
      <c r="P303" s="595"/>
      <c r="Q303" s="595"/>
      <c r="R303" s="595"/>
      <c r="S303" s="595"/>
      <c r="T303" s="595"/>
      <c r="U303" s="595"/>
      <c r="V303" s="595"/>
      <c r="W303" s="595"/>
      <c r="X303" s="595"/>
      <c r="Y303" s="595"/>
      <c r="Z303" s="595"/>
    </row>
    <row r="304">
      <c r="A304" s="595"/>
      <c r="B304" s="595"/>
      <c r="C304" s="595"/>
      <c r="D304" s="595"/>
      <c r="E304" s="595"/>
      <c r="F304" s="595"/>
      <c r="G304" s="595"/>
      <c r="H304" s="595"/>
      <c r="I304" s="595"/>
      <c r="J304" s="595"/>
      <c r="K304" s="595"/>
      <c r="L304" s="595"/>
      <c r="M304" s="595"/>
      <c r="N304" s="595"/>
      <c r="O304" s="595"/>
      <c r="P304" s="595"/>
      <c r="Q304" s="595"/>
      <c r="R304" s="595"/>
      <c r="S304" s="595"/>
      <c r="T304" s="595"/>
      <c r="U304" s="595"/>
      <c r="V304" s="595"/>
      <c r="W304" s="595"/>
      <c r="X304" s="595"/>
      <c r="Y304" s="595"/>
      <c r="Z304" s="595"/>
    </row>
    <row r="305">
      <c r="A305" s="595"/>
      <c r="B305" s="595"/>
      <c r="C305" s="595"/>
      <c r="D305" s="595"/>
      <c r="E305" s="595"/>
      <c r="F305" s="595"/>
      <c r="G305" s="595"/>
      <c r="H305" s="595"/>
      <c r="I305" s="595"/>
      <c r="J305" s="595"/>
      <c r="K305" s="595"/>
      <c r="L305" s="595"/>
      <c r="M305" s="595"/>
      <c r="N305" s="595"/>
      <c r="O305" s="595"/>
      <c r="P305" s="595"/>
      <c r="Q305" s="595"/>
      <c r="R305" s="595"/>
      <c r="S305" s="595"/>
      <c r="T305" s="595"/>
      <c r="U305" s="595"/>
      <c r="V305" s="595"/>
      <c r="W305" s="595"/>
      <c r="X305" s="595"/>
      <c r="Y305" s="595"/>
      <c r="Z305" s="595"/>
    </row>
    <row r="306">
      <c r="A306" s="595"/>
      <c r="B306" s="595"/>
      <c r="C306" s="595"/>
      <c r="D306" s="595"/>
      <c r="E306" s="595"/>
      <c r="F306" s="595"/>
      <c r="G306" s="595"/>
      <c r="H306" s="595"/>
      <c r="I306" s="595"/>
      <c r="J306" s="595"/>
      <c r="K306" s="595"/>
      <c r="L306" s="595"/>
      <c r="M306" s="595"/>
      <c r="N306" s="595"/>
      <c r="O306" s="595"/>
      <c r="P306" s="595"/>
      <c r="Q306" s="595"/>
      <c r="R306" s="595"/>
      <c r="S306" s="595"/>
      <c r="T306" s="595"/>
      <c r="U306" s="595"/>
      <c r="V306" s="595"/>
      <c r="W306" s="595"/>
      <c r="X306" s="595"/>
      <c r="Y306" s="595"/>
      <c r="Z306" s="595"/>
    </row>
    <row r="307">
      <c r="A307" s="595"/>
      <c r="B307" s="595"/>
      <c r="C307" s="595"/>
      <c r="D307" s="595"/>
      <c r="E307" s="595"/>
      <c r="F307" s="595"/>
      <c r="G307" s="595"/>
      <c r="H307" s="595"/>
      <c r="I307" s="595"/>
      <c r="J307" s="595"/>
      <c r="K307" s="595"/>
      <c r="L307" s="595"/>
      <c r="M307" s="595"/>
      <c r="N307" s="595"/>
      <c r="O307" s="595"/>
      <c r="P307" s="595"/>
      <c r="Q307" s="595"/>
      <c r="R307" s="595"/>
      <c r="S307" s="595"/>
      <c r="T307" s="595"/>
      <c r="U307" s="595"/>
      <c r="V307" s="595"/>
      <c r="W307" s="595"/>
      <c r="X307" s="595"/>
      <c r="Y307" s="595"/>
      <c r="Z307" s="595"/>
    </row>
    <row r="308">
      <c r="A308" s="595"/>
      <c r="B308" s="595"/>
      <c r="C308" s="595"/>
      <c r="D308" s="595"/>
      <c r="E308" s="595"/>
      <c r="F308" s="595"/>
      <c r="G308" s="595"/>
      <c r="H308" s="595"/>
      <c r="I308" s="595"/>
      <c r="J308" s="595"/>
      <c r="K308" s="595"/>
      <c r="L308" s="595"/>
      <c r="M308" s="595"/>
      <c r="N308" s="595"/>
      <c r="O308" s="595"/>
      <c r="P308" s="595"/>
      <c r="Q308" s="595"/>
      <c r="R308" s="595"/>
      <c r="S308" s="595"/>
      <c r="T308" s="595"/>
      <c r="U308" s="595"/>
      <c r="V308" s="595"/>
      <c r="W308" s="595"/>
      <c r="X308" s="595"/>
      <c r="Y308" s="595"/>
      <c r="Z308" s="595"/>
    </row>
    <row r="309">
      <c r="A309" s="595"/>
      <c r="B309" s="595"/>
      <c r="C309" s="595"/>
      <c r="D309" s="595"/>
      <c r="E309" s="595"/>
      <c r="F309" s="595"/>
      <c r="G309" s="595"/>
      <c r="H309" s="595"/>
      <c r="I309" s="595"/>
      <c r="J309" s="595"/>
      <c r="K309" s="595"/>
      <c r="L309" s="595"/>
      <c r="M309" s="595"/>
      <c r="N309" s="595"/>
      <c r="O309" s="595"/>
      <c r="P309" s="595"/>
      <c r="Q309" s="595"/>
      <c r="R309" s="595"/>
      <c r="S309" s="595"/>
      <c r="T309" s="595"/>
      <c r="U309" s="595"/>
      <c r="V309" s="595"/>
      <c r="W309" s="595"/>
      <c r="X309" s="595"/>
      <c r="Y309" s="595"/>
      <c r="Z309" s="595"/>
    </row>
    <row r="310">
      <c r="A310" s="595"/>
      <c r="B310" s="595"/>
      <c r="C310" s="595"/>
      <c r="D310" s="595"/>
      <c r="E310" s="595"/>
      <c r="F310" s="595"/>
      <c r="G310" s="595"/>
      <c r="H310" s="595"/>
      <c r="I310" s="595"/>
      <c r="J310" s="595"/>
      <c r="K310" s="595"/>
      <c r="L310" s="595"/>
      <c r="M310" s="595"/>
      <c r="N310" s="595"/>
      <c r="O310" s="595"/>
      <c r="P310" s="595"/>
      <c r="Q310" s="595"/>
      <c r="R310" s="595"/>
      <c r="S310" s="595"/>
      <c r="T310" s="595"/>
      <c r="U310" s="595"/>
      <c r="V310" s="595"/>
      <c r="W310" s="595"/>
      <c r="X310" s="595"/>
      <c r="Y310" s="595"/>
      <c r="Z310" s="595"/>
    </row>
    <row r="311">
      <c r="A311" s="595"/>
      <c r="B311" s="595"/>
      <c r="C311" s="595"/>
      <c r="D311" s="595"/>
      <c r="E311" s="595"/>
      <c r="F311" s="595"/>
      <c r="G311" s="595"/>
      <c r="H311" s="595"/>
      <c r="I311" s="595"/>
      <c r="J311" s="595"/>
      <c r="K311" s="595"/>
      <c r="L311" s="595"/>
      <c r="M311" s="595"/>
      <c r="N311" s="595"/>
      <c r="O311" s="595"/>
      <c r="P311" s="595"/>
      <c r="Q311" s="595"/>
      <c r="R311" s="595"/>
      <c r="S311" s="595"/>
      <c r="T311" s="595"/>
      <c r="U311" s="595"/>
      <c r="V311" s="595"/>
      <c r="W311" s="595"/>
      <c r="X311" s="595"/>
      <c r="Y311" s="595"/>
      <c r="Z311" s="595"/>
    </row>
    <row r="312">
      <c r="A312" s="595"/>
      <c r="B312" s="595"/>
      <c r="C312" s="595"/>
      <c r="D312" s="595"/>
      <c r="E312" s="595"/>
      <c r="F312" s="595"/>
      <c r="G312" s="595"/>
      <c r="H312" s="595"/>
      <c r="I312" s="595"/>
      <c r="J312" s="595"/>
      <c r="K312" s="595"/>
      <c r="L312" s="595"/>
      <c r="M312" s="595"/>
      <c r="N312" s="595"/>
      <c r="O312" s="595"/>
      <c r="P312" s="595"/>
      <c r="Q312" s="595"/>
      <c r="R312" s="595"/>
      <c r="S312" s="595"/>
      <c r="T312" s="595"/>
      <c r="U312" s="595"/>
      <c r="V312" s="595"/>
      <c r="W312" s="595"/>
      <c r="X312" s="595"/>
      <c r="Y312" s="595"/>
      <c r="Z312" s="595"/>
    </row>
    <row r="313">
      <c r="A313" s="595"/>
      <c r="B313" s="595"/>
      <c r="C313" s="595"/>
      <c r="D313" s="595"/>
      <c r="E313" s="595"/>
      <c r="F313" s="595"/>
      <c r="G313" s="595"/>
      <c r="H313" s="595"/>
      <c r="I313" s="595"/>
      <c r="J313" s="595"/>
      <c r="K313" s="595"/>
      <c r="L313" s="595"/>
      <c r="M313" s="595"/>
      <c r="N313" s="595"/>
      <c r="O313" s="595"/>
      <c r="P313" s="595"/>
      <c r="Q313" s="595"/>
      <c r="R313" s="595"/>
      <c r="S313" s="595"/>
      <c r="T313" s="595"/>
      <c r="U313" s="595"/>
      <c r="V313" s="595"/>
      <c r="W313" s="595"/>
      <c r="X313" s="595"/>
      <c r="Y313" s="595"/>
      <c r="Z313" s="595"/>
    </row>
    <row r="314">
      <c r="A314" s="595"/>
      <c r="B314" s="595"/>
      <c r="C314" s="595"/>
      <c r="D314" s="595"/>
      <c r="E314" s="595"/>
      <c r="F314" s="595"/>
      <c r="G314" s="595"/>
      <c r="H314" s="595"/>
      <c r="I314" s="595"/>
      <c r="J314" s="595"/>
      <c r="K314" s="595"/>
      <c r="L314" s="595"/>
      <c r="M314" s="595"/>
      <c r="N314" s="595"/>
      <c r="O314" s="595"/>
      <c r="P314" s="595"/>
      <c r="Q314" s="595"/>
      <c r="R314" s="595"/>
      <c r="S314" s="595"/>
      <c r="T314" s="595"/>
      <c r="U314" s="595"/>
      <c r="V314" s="595"/>
      <c r="W314" s="595"/>
      <c r="X314" s="595"/>
      <c r="Y314" s="595"/>
      <c r="Z314" s="595"/>
    </row>
    <row r="315">
      <c r="A315" s="595"/>
      <c r="B315" s="595"/>
      <c r="C315" s="595"/>
      <c r="D315" s="595"/>
      <c r="E315" s="595"/>
      <c r="F315" s="595"/>
      <c r="G315" s="595"/>
      <c r="H315" s="595"/>
      <c r="I315" s="595"/>
      <c r="J315" s="595"/>
      <c r="K315" s="595"/>
      <c r="L315" s="595"/>
      <c r="M315" s="595"/>
      <c r="N315" s="595"/>
      <c r="O315" s="595"/>
      <c r="P315" s="595"/>
      <c r="Q315" s="595"/>
      <c r="R315" s="595"/>
      <c r="S315" s="595"/>
      <c r="T315" s="595"/>
      <c r="U315" s="595"/>
      <c r="V315" s="595"/>
      <c r="W315" s="595"/>
      <c r="X315" s="595"/>
      <c r="Y315" s="595"/>
      <c r="Z315" s="595"/>
    </row>
    <row r="316">
      <c r="A316" s="595"/>
      <c r="B316" s="595"/>
      <c r="C316" s="595"/>
      <c r="D316" s="595"/>
      <c r="E316" s="595"/>
      <c r="F316" s="595"/>
      <c r="G316" s="595"/>
      <c r="H316" s="595"/>
      <c r="I316" s="595"/>
      <c r="J316" s="595"/>
      <c r="K316" s="595"/>
      <c r="L316" s="595"/>
      <c r="M316" s="595"/>
      <c r="N316" s="595"/>
      <c r="O316" s="595"/>
      <c r="P316" s="595"/>
      <c r="Q316" s="595"/>
      <c r="R316" s="595"/>
      <c r="S316" s="595"/>
      <c r="T316" s="595"/>
      <c r="U316" s="595"/>
      <c r="V316" s="595"/>
      <c r="W316" s="595"/>
      <c r="X316" s="595"/>
      <c r="Y316" s="595"/>
      <c r="Z316" s="595"/>
    </row>
    <row r="317">
      <c r="A317" s="595"/>
      <c r="B317" s="595"/>
      <c r="C317" s="595"/>
      <c r="D317" s="595"/>
      <c r="E317" s="595"/>
      <c r="F317" s="595"/>
      <c r="G317" s="595"/>
      <c r="H317" s="595"/>
      <c r="I317" s="595"/>
      <c r="J317" s="595"/>
      <c r="K317" s="595"/>
      <c r="L317" s="595"/>
      <c r="M317" s="595"/>
      <c r="N317" s="595"/>
      <c r="O317" s="595"/>
      <c r="P317" s="595"/>
      <c r="Q317" s="595"/>
      <c r="R317" s="595"/>
      <c r="S317" s="595"/>
      <c r="T317" s="595"/>
      <c r="U317" s="595"/>
      <c r="V317" s="595"/>
      <c r="W317" s="595"/>
      <c r="X317" s="595"/>
      <c r="Y317" s="595"/>
      <c r="Z317" s="595"/>
    </row>
    <row r="318">
      <c r="A318" s="595"/>
      <c r="B318" s="595"/>
      <c r="C318" s="595"/>
      <c r="D318" s="595"/>
      <c r="E318" s="595"/>
      <c r="F318" s="595"/>
      <c r="G318" s="595"/>
      <c r="H318" s="595"/>
      <c r="I318" s="595"/>
      <c r="J318" s="595"/>
      <c r="K318" s="595"/>
      <c r="L318" s="595"/>
      <c r="M318" s="595"/>
      <c r="N318" s="595"/>
      <c r="O318" s="595"/>
      <c r="P318" s="595"/>
      <c r="Q318" s="595"/>
      <c r="R318" s="595"/>
      <c r="S318" s="595"/>
      <c r="T318" s="595"/>
      <c r="U318" s="595"/>
      <c r="V318" s="595"/>
      <c r="W318" s="595"/>
      <c r="X318" s="595"/>
      <c r="Y318" s="595"/>
      <c r="Z318" s="595"/>
    </row>
    <row r="319">
      <c r="A319" s="595"/>
      <c r="B319" s="595"/>
      <c r="C319" s="595"/>
      <c r="D319" s="595"/>
      <c r="E319" s="595"/>
      <c r="F319" s="595"/>
      <c r="G319" s="595"/>
      <c r="H319" s="595"/>
      <c r="I319" s="595"/>
      <c r="J319" s="595"/>
      <c r="K319" s="595"/>
      <c r="L319" s="595"/>
      <c r="M319" s="595"/>
      <c r="N319" s="595"/>
      <c r="O319" s="595"/>
      <c r="P319" s="595"/>
      <c r="Q319" s="595"/>
      <c r="R319" s="595"/>
      <c r="S319" s="595"/>
      <c r="T319" s="595"/>
      <c r="U319" s="595"/>
      <c r="V319" s="595"/>
      <c r="W319" s="595"/>
      <c r="X319" s="595"/>
      <c r="Y319" s="595"/>
      <c r="Z319" s="595"/>
    </row>
    <row r="320">
      <c r="A320" s="595"/>
      <c r="B320" s="595"/>
      <c r="C320" s="595"/>
      <c r="D320" s="595"/>
      <c r="E320" s="595"/>
      <c r="F320" s="595"/>
      <c r="G320" s="595"/>
      <c r="H320" s="595"/>
      <c r="I320" s="595"/>
      <c r="J320" s="595"/>
      <c r="K320" s="595"/>
      <c r="L320" s="595"/>
      <c r="M320" s="595"/>
      <c r="N320" s="595"/>
      <c r="O320" s="595"/>
      <c r="P320" s="595"/>
      <c r="Q320" s="595"/>
      <c r="R320" s="595"/>
      <c r="S320" s="595"/>
      <c r="T320" s="595"/>
      <c r="U320" s="595"/>
      <c r="V320" s="595"/>
      <c r="W320" s="595"/>
      <c r="X320" s="595"/>
      <c r="Y320" s="595"/>
      <c r="Z320" s="595"/>
    </row>
    <row r="321">
      <c r="A321" s="595"/>
      <c r="B321" s="595"/>
      <c r="C321" s="595"/>
      <c r="D321" s="595"/>
      <c r="E321" s="595"/>
      <c r="F321" s="595"/>
      <c r="G321" s="595"/>
      <c r="H321" s="595"/>
      <c r="I321" s="595"/>
      <c r="J321" s="595"/>
      <c r="K321" s="595"/>
      <c r="L321" s="595"/>
      <c r="M321" s="595"/>
      <c r="N321" s="595"/>
      <c r="O321" s="595"/>
      <c r="P321" s="595"/>
      <c r="Q321" s="595"/>
      <c r="R321" s="595"/>
      <c r="S321" s="595"/>
      <c r="T321" s="595"/>
      <c r="U321" s="595"/>
      <c r="V321" s="595"/>
      <c r="W321" s="595"/>
      <c r="X321" s="595"/>
      <c r="Y321" s="595"/>
      <c r="Z321" s="595"/>
    </row>
    <row r="322">
      <c r="A322" s="595"/>
      <c r="B322" s="595"/>
      <c r="C322" s="595"/>
      <c r="D322" s="595"/>
      <c r="E322" s="595"/>
      <c r="F322" s="595"/>
      <c r="G322" s="595"/>
      <c r="H322" s="595"/>
      <c r="I322" s="595"/>
      <c r="J322" s="595"/>
      <c r="K322" s="595"/>
      <c r="L322" s="595"/>
      <c r="M322" s="595"/>
      <c r="N322" s="595"/>
      <c r="O322" s="595"/>
      <c r="P322" s="595"/>
      <c r="Q322" s="595"/>
      <c r="R322" s="595"/>
      <c r="S322" s="595"/>
      <c r="T322" s="595"/>
      <c r="U322" s="595"/>
      <c r="V322" s="595"/>
      <c r="W322" s="595"/>
      <c r="X322" s="595"/>
      <c r="Y322" s="595"/>
      <c r="Z322" s="595"/>
    </row>
    <row r="323">
      <c r="A323" s="595"/>
      <c r="B323" s="595"/>
      <c r="C323" s="595"/>
      <c r="D323" s="595"/>
      <c r="E323" s="595"/>
      <c r="F323" s="595"/>
      <c r="G323" s="595"/>
      <c r="H323" s="595"/>
      <c r="I323" s="595"/>
      <c r="J323" s="595"/>
      <c r="K323" s="595"/>
      <c r="L323" s="595"/>
      <c r="M323" s="595"/>
      <c r="N323" s="595"/>
      <c r="O323" s="595"/>
      <c r="P323" s="595"/>
      <c r="Q323" s="595"/>
      <c r="R323" s="595"/>
      <c r="S323" s="595"/>
      <c r="T323" s="595"/>
      <c r="U323" s="595"/>
      <c r="V323" s="595"/>
      <c r="W323" s="595"/>
      <c r="X323" s="595"/>
      <c r="Y323" s="595"/>
      <c r="Z323" s="595"/>
    </row>
    <row r="324">
      <c r="A324" s="595"/>
      <c r="B324" s="595"/>
      <c r="C324" s="595"/>
      <c r="D324" s="595"/>
      <c r="E324" s="595"/>
      <c r="F324" s="595"/>
      <c r="G324" s="595"/>
      <c r="H324" s="595"/>
      <c r="I324" s="595"/>
      <c r="J324" s="595"/>
      <c r="K324" s="595"/>
      <c r="L324" s="595"/>
      <c r="M324" s="595"/>
      <c r="N324" s="595"/>
      <c r="O324" s="595"/>
      <c r="P324" s="595"/>
      <c r="Q324" s="595"/>
      <c r="R324" s="595"/>
      <c r="S324" s="595"/>
      <c r="T324" s="595"/>
      <c r="U324" s="595"/>
      <c r="V324" s="595"/>
      <c r="W324" s="595"/>
      <c r="X324" s="595"/>
      <c r="Y324" s="595"/>
      <c r="Z324" s="595"/>
    </row>
    <row r="325">
      <c r="A325" s="595"/>
      <c r="B325" s="595"/>
      <c r="C325" s="595"/>
      <c r="D325" s="595"/>
      <c r="E325" s="595"/>
      <c r="F325" s="595"/>
      <c r="G325" s="595"/>
      <c r="H325" s="595"/>
      <c r="I325" s="595"/>
      <c r="J325" s="595"/>
      <c r="K325" s="595"/>
      <c r="L325" s="595"/>
      <c r="M325" s="595"/>
      <c r="N325" s="595"/>
      <c r="O325" s="595"/>
      <c r="P325" s="595"/>
      <c r="Q325" s="595"/>
      <c r="R325" s="595"/>
      <c r="S325" s="595"/>
      <c r="T325" s="595"/>
      <c r="U325" s="595"/>
      <c r="V325" s="595"/>
      <c r="W325" s="595"/>
      <c r="X325" s="595"/>
      <c r="Y325" s="595"/>
      <c r="Z325" s="595"/>
    </row>
    <row r="326">
      <c r="A326" s="595"/>
      <c r="B326" s="595"/>
      <c r="C326" s="595"/>
      <c r="D326" s="595"/>
      <c r="E326" s="595"/>
      <c r="F326" s="595"/>
      <c r="G326" s="595"/>
      <c r="H326" s="595"/>
      <c r="I326" s="595"/>
      <c r="J326" s="595"/>
      <c r="K326" s="595"/>
      <c r="L326" s="595"/>
      <c r="M326" s="595"/>
      <c r="N326" s="595"/>
      <c r="O326" s="595"/>
      <c r="P326" s="595"/>
      <c r="Q326" s="595"/>
      <c r="R326" s="595"/>
      <c r="S326" s="595"/>
      <c r="T326" s="595"/>
      <c r="U326" s="595"/>
      <c r="V326" s="595"/>
      <c r="W326" s="595"/>
      <c r="X326" s="595"/>
      <c r="Y326" s="595"/>
      <c r="Z326" s="595"/>
    </row>
    <row r="327">
      <c r="A327" s="595"/>
      <c r="B327" s="595"/>
      <c r="C327" s="595"/>
      <c r="D327" s="595"/>
      <c r="E327" s="595"/>
      <c r="F327" s="595"/>
      <c r="G327" s="595"/>
      <c r="H327" s="595"/>
      <c r="I327" s="595"/>
      <c r="J327" s="595"/>
      <c r="K327" s="595"/>
      <c r="L327" s="595"/>
      <c r="M327" s="595"/>
      <c r="N327" s="595"/>
      <c r="O327" s="595"/>
      <c r="P327" s="595"/>
      <c r="Q327" s="595"/>
      <c r="R327" s="595"/>
      <c r="S327" s="595"/>
      <c r="T327" s="595"/>
      <c r="U327" s="595"/>
      <c r="V327" s="595"/>
      <c r="W327" s="595"/>
      <c r="X327" s="595"/>
      <c r="Y327" s="595"/>
      <c r="Z327" s="595"/>
    </row>
    <row r="328">
      <c r="A328" s="595"/>
      <c r="B328" s="595"/>
      <c r="C328" s="595"/>
      <c r="D328" s="595"/>
      <c r="E328" s="595"/>
      <c r="F328" s="595"/>
      <c r="G328" s="595"/>
      <c r="H328" s="595"/>
      <c r="I328" s="595"/>
      <c r="J328" s="595"/>
      <c r="K328" s="595"/>
      <c r="L328" s="595"/>
      <c r="M328" s="595"/>
      <c r="N328" s="595"/>
      <c r="O328" s="595"/>
      <c r="P328" s="595"/>
      <c r="Q328" s="595"/>
      <c r="R328" s="595"/>
      <c r="S328" s="595"/>
      <c r="T328" s="595"/>
      <c r="U328" s="595"/>
      <c r="V328" s="595"/>
      <c r="W328" s="595"/>
      <c r="X328" s="595"/>
      <c r="Y328" s="595"/>
      <c r="Z328" s="595"/>
    </row>
    <row r="329">
      <c r="A329" s="595"/>
      <c r="B329" s="595"/>
      <c r="C329" s="595"/>
      <c r="D329" s="595"/>
      <c r="E329" s="595"/>
      <c r="F329" s="595"/>
      <c r="G329" s="595"/>
      <c r="H329" s="595"/>
      <c r="I329" s="595"/>
      <c r="J329" s="595"/>
      <c r="K329" s="595"/>
      <c r="L329" s="595"/>
      <c r="M329" s="595"/>
      <c r="N329" s="595"/>
      <c r="O329" s="595"/>
      <c r="P329" s="595"/>
      <c r="Q329" s="595"/>
      <c r="R329" s="595"/>
      <c r="S329" s="595"/>
      <c r="T329" s="595"/>
      <c r="U329" s="595"/>
      <c r="V329" s="595"/>
      <c r="W329" s="595"/>
      <c r="X329" s="595"/>
      <c r="Y329" s="595"/>
      <c r="Z329" s="595"/>
    </row>
    <row r="330">
      <c r="A330" s="595"/>
      <c r="B330" s="595"/>
      <c r="C330" s="595"/>
      <c r="D330" s="595"/>
      <c r="E330" s="595"/>
      <c r="F330" s="595"/>
      <c r="G330" s="595"/>
      <c r="H330" s="595"/>
      <c r="I330" s="595"/>
      <c r="J330" s="595"/>
      <c r="K330" s="595"/>
      <c r="L330" s="595"/>
      <c r="M330" s="595"/>
      <c r="N330" s="595"/>
      <c r="O330" s="595"/>
      <c r="P330" s="595"/>
      <c r="Q330" s="595"/>
      <c r="R330" s="595"/>
      <c r="S330" s="595"/>
      <c r="T330" s="595"/>
      <c r="U330" s="595"/>
      <c r="V330" s="595"/>
      <c r="W330" s="595"/>
      <c r="X330" s="595"/>
      <c r="Y330" s="595"/>
      <c r="Z330" s="595"/>
    </row>
    <row r="331">
      <c r="A331" s="595"/>
      <c r="B331" s="595"/>
      <c r="C331" s="595"/>
      <c r="D331" s="595"/>
      <c r="E331" s="595"/>
      <c r="F331" s="595"/>
      <c r="G331" s="595"/>
      <c r="H331" s="595"/>
      <c r="I331" s="595"/>
      <c r="J331" s="595"/>
      <c r="K331" s="595"/>
      <c r="L331" s="595"/>
      <c r="M331" s="595"/>
      <c r="N331" s="595"/>
      <c r="O331" s="595"/>
      <c r="P331" s="595"/>
      <c r="Q331" s="595"/>
      <c r="R331" s="595"/>
      <c r="S331" s="595"/>
      <c r="T331" s="595"/>
      <c r="U331" s="595"/>
      <c r="V331" s="595"/>
      <c r="W331" s="595"/>
      <c r="X331" s="595"/>
      <c r="Y331" s="595"/>
      <c r="Z331" s="595"/>
    </row>
    <row r="332">
      <c r="A332" s="595"/>
      <c r="B332" s="595"/>
      <c r="C332" s="595"/>
      <c r="D332" s="595"/>
      <c r="E332" s="595"/>
      <c r="F332" s="595"/>
      <c r="G332" s="595"/>
      <c r="H332" s="595"/>
      <c r="I332" s="595"/>
      <c r="J332" s="595"/>
      <c r="K332" s="595"/>
      <c r="L332" s="595"/>
      <c r="M332" s="595"/>
      <c r="N332" s="595"/>
      <c r="O332" s="595"/>
      <c r="P332" s="595"/>
      <c r="Q332" s="595"/>
      <c r="R332" s="595"/>
      <c r="S332" s="595"/>
      <c r="T332" s="595"/>
      <c r="U332" s="595"/>
      <c r="V332" s="595"/>
      <c r="W332" s="595"/>
      <c r="X332" s="595"/>
      <c r="Y332" s="595"/>
      <c r="Z332" s="595"/>
    </row>
    <row r="333">
      <c r="A333" s="595"/>
      <c r="B333" s="595"/>
      <c r="C333" s="595"/>
      <c r="D333" s="595"/>
      <c r="E333" s="595"/>
      <c r="F333" s="595"/>
      <c r="G333" s="595"/>
      <c r="H333" s="595"/>
      <c r="I333" s="595"/>
      <c r="J333" s="595"/>
      <c r="K333" s="595"/>
      <c r="L333" s="595"/>
      <c r="M333" s="595"/>
      <c r="N333" s="595"/>
      <c r="O333" s="595"/>
      <c r="P333" s="595"/>
      <c r="Q333" s="595"/>
      <c r="R333" s="595"/>
      <c r="S333" s="595"/>
      <c r="T333" s="595"/>
      <c r="U333" s="595"/>
      <c r="V333" s="595"/>
      <c r="W333" s="595"/>
      <c r="X333" s="595"/>
      <c r="Y333" s="595"/>
      <c r="Z333" s="595"/>
    </row>
    <row r="334">
      <c r="A334" s="595"/>
      <c r="B334" s="595"/>
      <c r="C334" s="595"/>
      <c r="D334" s="595"/>
      <c r="E334" s="595"/>
      <c r="F334" s="595"/>
      <c r="G334" s="595"/>
      <c r="H334" s="595"/>
      <c r="I334" s="595"/>
      <c r="J334" s="595"/>
      <c r="K334" s="595"/>
      <c r="L334" s="595"/>
      <c r="M334" s="595"/>
      <c r="N334" s="595"/>
      <c r="O334" s="595"/>
      <c r="P334" s="595"/>
      <c r="Q334" s="595"/>
      <c r="R334" s="595"/>
      <c r="S334" s="595"/>
      <c r="T334" s="595"/>
      <c r="U334" s="595"/>
      <c r="V334" s="595"/>
      <c r="W334" s="595"/>
      <c r="X334" s="595"/>
      <c r="Y334" s="595"/>
      <c r="Z334" s="595"/>
    </row>
    <row r="335">
      <c r="A335" s="595"/>
      <c r="B335" s="595"/>
      <c r="C335" s="595"/>
      <c r="D335" s="595"/>
      <c r="E335" s="595"/>
      <c r="F335" s="595"/>
      <c r="G335" s="595"/>
      <c r="H335" s="595"/>
      <c r="I335" s="595"/>
      <c r="J335" s="595"/>
      <c r="K335" s="595"/>
      <c r="L335" s="595"/>
      <c r="M335" s="595"/>
      <c r="N335" s="595"/>
      <c r="O335" s="595"/>
      <c r="P335" s="595"/>
      <c r="Q335" s="595"/>
      <c r="R335" s="595"/>
      <c r="S335" s="595"/>
      <c r="T335" s="595"/>
      <c r="U335" s="595"/>
      <c r="V335" s="595"/>
      <c r="W335" s="595"/>
      <c r="X335" s="595"/>
      <c r="Y335" s="595"/>
      <c r="Z335" s="595"/>
    </row>
    <row r="336">
      <c r="A336" s="595"/>
      <c r="B336" s="595"/>
      <c r="C336" s="595"/>
      <c r="D336" s="595"/>
      <c r="E336" s="595"/>
      <c r="F336" s="595"/>
      <c r="G336" s="595"/>
      <c r="H336" s="595"/>
      <c r="I336" s="595"/>
      <c r="J336" s="595"/>
      <c r="K336" s="595"/>
      <c r="L336" s="595"/>
      <c r="M336" s="595"/>
      <c r="N336" s="595"/>
      <c r="O336" s="595"/>
      <c r="P336" s="595"/>
      <c r="Q336" s="595"/>
      <c r="R336" s="595"/>
      <c r="S336" s="595"/>
      <c r="T336" s="595"/>
      <c r="U336" s="595"/>
      <c r="V336" s="595"/>
      <c r="W336" s="595"/>
      <c r="X336" s="595"/>
      <c r="Y336" s="595"/>
      <c r="Z336" s="595"/>
    </row>
    <row r="337">
      <c r="A337" s="595"/>
      <c r="B337" s="595"/>
      <c r="C337" s="595"/>
      <c r="D337" s="595"/>
      <c r="E337" s="595"/>
      <c r="F337" s="595"/>
      <c r="G337" s="595"/>
      <c r="H337" s="595"/>
      <c r="I337" s="595"/>
      <c r="J337" s="595"/>
      <c r="K337" s="595"/>
      <c r="L337" s="595"/>
      <c r="M337" s="595"/>
      <c r="N337" s="595"/>
      <c r="O337" s="595"/>
      <c r="P337" s="595"/>
      <c r="Q337" s="595"/>
      <c r="R337" s="595"/>
      <c r="S337" s="595"/>
      <c r="T337" s="595"/>
      <c r="U337" s="595"/>
      <c r="V337" s="595"/>
      <c r="W337" s="595"/>
      <c r="X337" s="595"/>
      <c r="Y337" s="595"/>
      <c r="Z337" s="595"/>
    </row>
    <row r="338">
      <c r="A338" s="595"/>
      <c r="B338" s="595"/>
      <c r="C338" s="595"/>
      <c r="D338" s="595"/>
      <c r="E338" s="595"/>
      <c r="F338" s="595"/>
      <c r="G338" s="595"/>
      <c r="H338" s="595"/>
      <c r="I338" s="595"/>
      <c r="J338" s="595"/>
      <c r="K338" s="595"/>
      <c r="L338" s="595"/>
      <c r="M338" s="595"/>
      <c r="N338" s="595"/>
      <c r="O338" s="595"/>
      <c r="P338" s="595"/>
      <c r="Q338" s="595"/>
      <c r="R338" s="595"/>
      <c r="S338" s="595"/>
      <c r="T338" s="595"/>
      <c r="U338" s="595"/>
      <c r="V338" s="595"/>
      <c r="W338" s="595"/>
      <c r="X338" s="595"/>
      <c r="Y338" s="595"/>
      <c r="Z338" s="595"/>
    </row>
    <row r="339">
      <c r="A339" s="595"/>
      <c r="B339" s="595"/>
      <c r="C339" s="595"/>
      <c r="D339" s="595"/>
      <c r="E339" s="595"/>
      <c r="F339" s="595"/>
      <c r="G339" s="595"/>
      <c r="H339" s="595"/>
      <c r="I339" s="595"/>
      <c r="J339" s="595"/>
      <c r="K339" s="595"/>
      <c r="L339" s="595"/>
      <c r="M339" s="595"/>
      <c r="N339" s="595"/>
      <c r="O339" s="595"/>
      <c r="P339" s="595"/>
      <c r="Q339" s="595"/>
      <c r="R339" s="595"/>
      <c r="S339" s="595"/>
      <c r="T339" s="595"/>
      <c r="U339" s="595"/>
      <c r="V339" s="595"/>
      <c r="W339" s="595"/>
      <c r="X339" s="595"/>
      <c r="Y339" s="595"/>
      <c r="Z339" s="595"/>
    </row>
    <row r="340">
      <c r="A340" s="595"/>
      <c r="B340" s="595"/>
      <c r="C340" s="595"/>
      <c r="D340" s="595"/>
      <c r="E340" s="595"/>
      <c r="F340" s="595"/>
      <c r="G340" s="595"/>
      <c r="H340" s="595"/>
      <c r="I340" s="595"/>
      <c r="J340" s="595"/>
      <c r="K340" s="595"/>
      <c r="L340" s="595"/>
      <c r="M340" s="595"/>
      <c r="N340" s="595"/>
      <c r="O340" s="595"/>
      <c r="P340" s="595"/>
      <c r="Q340" s="595"/>
      <c r="R340" s="595"/>
      <c r="S340" s="595"/>
      <c r="T340" s="595"/>
      <c r="U340" s="595"/>
      <c r="V340" s="595"/>
      <c r="W340" s="595"/>
      <c r="X340" s="595"/>
      <c r="Y340" s="595"/>
      <c r="Z340" s="595"/>
    </row>
    <row r="341">
      <c r="A341" s="595"/>
      <c r="B341" s="595"/>
      <c r="C341" s="595"/>
      <c r="D341" s="595"/>
      <c r="E341" s="595"/>
      <c r="F341" s="595"/>
      <c r="G341" s="595"/>
      <c r="H341" s="595"/>
      <c r="I341" s="595"/>
      <c r="J341" s="595"/>
      <c r="K341" s="595"/>
      <c r="L341" s="595"/>
      <c r="M341" s="595"/>
      <c r="N341" s="595"/>
      <c r="O341" s="595"/>
      <c r="P341" s="595"/>
      <c r="Q341" s="595"/>
      <c r="R341" s="595"/>
      <c r="S341" s="595"/>
      <c r="T341" s="595"/>
      <c r="U341" s="595"/>
      <c r="V341" s="595"/>
      <c r="W341" s="595"/>
      <c r="X341" s="595"/>
      <c r="Y341" s="595"/>
      <c r="Z341" s="595"/>
    </row>
    <row r="342">
      <c r="A342" s="595"/>
      <c r="B342" s="595"/>
      <c r="C342" s="595"/>
      <c r="D342" s="595"/>
      <c r="E342" s="595"/>
      <c r="F342" s="595"/>
      <c r="G342" s="595"/>
      <c r="H342" s="595"/>
      <c r="I342" s="595"/>
      <c r="J342" s="595"/>
      <c r="K342" s="595"/>
      <c r="L342" s="595"/>
      <c r="M342" s="595"/>
      <c r="N342" s="595"/>
      <c r="O342" s="595"/>
      <c r="P342" s="595"/>
      <c r="Q342" s="595"/>
      <c r="R342" s="595"/>
      <c r="S342" s="595"/>
      <c r="T342" s="595"/>
      <c r="U342" s="595"/>
      <c r="V342" s="595"/>
      <c r="W342" s="595"/>
      <c r="X342" s="595"/>
      <c r="Y342" s="595"/>
      <c r="Z342" s="595"/>
    </row>
    <row r="343">
      <c r="A343" s="595"/>
      <c r="B343" s="595"/>
      <c r="C343" s="595"/>
      <c r="D343" s="595"/>
      <c r="E343" s="595"/>
      <c r="F343" s="595"/>
      <c r="G343" s="595"/>
      <c r="H343" s="595"/>
      <c r="I343" s="595"/>
      <c r="J343" s="595"/>
      <c r="K343" s="595"/>
      <c r="L343" s="595"/>
      <c r="M343" s="595"/>
      <c r="N343" s="595"/>
      <c r="O343" s="595"/>
      <c r="P343" s="595"/>
      <c r="Q343" s="595"/>
      <c r="R343" s="595"/>
      <c r="S343" s="595"/>
      <c r="T343" s="595"/>
      <c r="U343" s="595"/>
      <c r="V343" s="595"/>
      <c r="W343" s="595"/>
      <c r="X343" s="595"/>
      <c r="Y343" s="595"/>
      <c r="Z343" s="595"/>
    </row>
    <row r="344">
      <c r="A344" s="595"/>
      <c r="B344" s="595"/>
      <c r="C344" s="595"/>
      <c r="D344" s="595"/>
      <c r="E344" s="595"/>
      <c r="F344" s="595"/>
      <c r="G344" s="595"/>
      <c r="H344" s="595"/>
      <c r="I344" s="595"/>
      <c r="J344" s="595"/>
      <c r="K344" s="595"/>
      <c r="L344" s="595"/>
      <c r="M344" s="595"/>
      <c r="N344" s="595"/>
      <c r="O344" s="595"/>
      <c r="P344" s="595"/>
      <c r="Q344" s="595"/>
      <c r="R344" s="595"/>
      <c r="S344" s="595"/>
      <c r="T344" s="595"/>
      <c r="U344" s="595"/>
      <c r="V344" s="595"/>
      <c r="W344" s="595"/>
      <c r="X344" s="595"/>
      <c r="Y344" s="595"/>
      <c r="Z344" s="595"/>
    </row>
    <row r="345">
      <c r="A345" s="595"/>
      <c r="B345" s="595"/>
      <c r="C345" s="595"/>
      <c r="D345" s="595"/>
      <c r="E345" s="595"/>
      <c r="F345" s="595"/>
      <c r="G345" s="595"/>
      <c r="H345" s="595"/>
      <c r="I345" s="595"/>
      <c r="J345" s="595"/>
      <c r="K345" s="595"/>
      <c r="L345" s="595"/>
      <c r="M345" s="595"/>
      <c r="N345" s="595"/>
      <c r="O345" s="595"/>
      <c r="P345" s="595"/>
      <c r="Q345" s="595"/>
      <c r="R345" s="595"/>
      <c r="S345" s="595"/>
      <c r="T345" s="595"/>
      <c r="U345" s="595"/>
      <c r="V345" s="595"/>
      <c r="W345" s="595"/>
      <c r="X345" s="595"/>
      <c r="Y345" s="595"/>
      <c r="Z345" s="595"/>
    </row>
    <row r="346">
      <c r="A346" s="595"/>
      <c r="B346" s="595"/>
      <c r="C346" s="595"/>
      <c r="D346" s="595"/>
      <c r="E346" s="595"/>
      <c r="F346" s="595"/>
      <c r="G346" s="595"/>
      <c r="H346" s="595"/>
      <c r="I346" s="595"/>
      <c r="J346" s="595"/>
      <c r="K346" s="595"/>
      <c r="L346" s="595"/>
      <c r="M346" s="595"/>
      <c r="N346" s="595"/>
      <c r="O346" s="595"/>
      <c r="P346" s="595"/>
      <c r="Q346" s="595"/>
      <c r="R346" s="595"/>
      <c r="S346" s="595"/>
      <c r="T346" s="595"/>
      <c r="U346" s="595"/>
      <c r="V346" s="595"/>
      <c r="W346" s="595"/>
      <c r="X346" s="595"/>
      <c r="Y346" s="595"/>
      <c r="Z346" s="595"/>
    </row>
    <row r="347">
      <c r="A347" s="595"/>
      <c r="B347" s="595"/>
      <c r="C347" s="595"/>
      <c r="D347" s="595"/>
      <c r="E347" s="595"/>
      <c r="F347" s="595"/>
      <c r="G347" s="595"/>
      <c r="H347" s="595"/>
      <c r="I347" s="595"/>
      <c r="J347" s="595"/>
      <c r="K347" s="595"/>
      <c r="L347" s="595"/>
      <c r="M347" s="595"/>
      <c r="N347" s="595"/>
      <c r="O347" s="595"/>
      <c r="P347" s="595"/>
      <c r="Q347" s="595"/>
      <c r="R347" s="595"/>
      <c r="S347" s="595"/>
      <c r="T347" s="595"/>
      <c r="U347" s="595"/>
      <c r="V347" s="595"/>
      <c r="W347" s="595"/>
      <c r="X347" s="595"/>
      <c r="Y347" s="595"/>
      <c r="Z347" s="595"/>
    </row>
    <row r="348">
      <c r="A348" s="595"/>
      <c r="B348" s="595"/>
      <c r="C348" s="595"/>
      <c r="D348" s="595"/>
      <c r="E348" s="595"/>
      <c r="F348" s="595"/>
      <c r="G348" s="595"/>
      <c r="H348" s="595"/>
      <c r="I348" s="595"/>
      <c r="J348" s="595"/>
      <c r="K348" s="595"/>
      <c r="L348" s="595"/>
      <c r="M348" s="595"/>
      <c r="N348" s="595"/>
      <c r="O348" s="595"/>
      <c r="P348" s="595"/>
      <c r="Q348" s="595"/>
      <c r="R348" s="595"/>
      <c r="S348" s="595"/>
      <c r="T348" s="595"/>
      <c r="U348" s="595"/>
      <c r="V348" s="595"/>
      <c r="W348" s="595"/>
      <c r="X348" s="595"/>
      <c r="Y348" s="595"/>
      <c r="Z348" s="595"/>
    </row>
    <row r="349">
      <c r="A349" s="595"/>
      <c r="B349" s="595"/>
      <c r="C349" s="595"/>
      <c r="D349" s="595"/>
      <c r="E349" s="595"/>
      <c r="F349" s="595"/>
      <c r="G349" s="595"/>
      <c r="H349" s="595"/>
      <c r="I349" s="595"/>
      <c r="J349" s="595"/>
      <c r="K349" s="595"/>
      <c r="L349" s="595"/>
      <c r="M349" s="595"/>
      <c r="N349" s="595"/>
      <c r="O349" s="595"/>
      <c r="P349" s="595"/>
      <c r="Q349" s="595"/>
      <c r="R349" s="595"/>
      <c r="S349" s="595"/>
      <c r="T349" s="595"/>
      <c r="U349" s="595"/>
      <c r="V349" s="595"/>
      <c r="W349" s="595"/>
      <c r="X349" s="595"/>
      <c r="Y349" s="595"/>
      <c r="Z349" s="595"/>
    </row>
    <row r="350">
      <c r="A350" s="595"/>
      <c r="B350" s="595"/>
      <c r="C350" s="595"/>
      <c r="D350" s="595"/>
      <c r="E350" s="595"/>
      <c r="F350" s="595"/>
      <c r="G350" s="595"/>
      <c r="H350" s="595"/>
      <c r="I350" s="595"/>
      <c r="J350" s="595"/>
      <c r="K350" s="595"/>
      <c r="L350" s="595"/>
      <c r="M350" s="595"/>
      <c r="N350" s="595"/>
      <c r="O350" s="595"/>
      <c r="P350" s="595"/>
      <c r="Q350" s="595"/>
      <c r="R350" s="595"/>
      <c r="S350" s="595"/>
      <c r="T350" s="595"/>
      <c r="U350" s="595"/>
      <c r="V350" s="595"/>
      <c r="W350" s="595"/>
      <c r="X350" s="595"/>
      <c r="Y350" s="595"/>
      <c r="Z350" s="595"/>
    </row>
    <row r="351">
      <c r="A351" s="595"/>
      <c r="B351" s="595"/>
      <c r="C351" s="595"/>
      <c r="D351" s="595"/>
      <c r="E351" s="595"/>
      <c r="F351" s="595"/>
      <c r="G351" s="595"/>
      <c r="H351" s="595"/>
      <c r="I351" s="595"/>
      <c r="J351" s="595"/>
      <c r="K351" s="595"/>
      <c r="L351" s="595"/>
      <c r="M351" s="595"/>
      <c r="N351" s="595"/>
      <c r="O351" s="595"/>
      <c r="P351" s="595"/>
      <c r="Q351" s="595"/>
      <c r="R351" s="595"/>
      <c r="S351" s="595"/>
      <c r="T351" s="595"/>
      <c r="U351" s="595"/>
      <c r="V351" s="595"/>
      <c r="W351" s="595"/>
      <c r="X351" s="595"/>
      <c r="Y351" s="595"/>
      <c r="Z351" s="595"/>
    </row>
    <row r="352">
      <c r="A352" s="595"/>
      <c r="B352" s="595"/>
      <c r="C352" s="595"/>
      <c r="D352" s="595"/>
      <c r="E352" s="595"/>
      <c r="F352" s="595"/>
      <c r="G352" s="595"/>
      <c r="H352" s="595"/>
      <c r="I352" s="595"/>
      <c r="J352" s="595"/>
      <c r="K352" s="595"/>
      <c r="L352" s="595"/>
      <c r="M352" s="595"/>
      <c r="N352" s="595"/>
      <c r="O352" s="595"/>
      <c r="P352" s="595"/>
      <c r="Q352" s="595"/>
      <c r="R352" s="595"/>
      <c r="S352" s="595"/>
      <c r="T352" s="595"/>
      <c r="U352" s="595"/>
      <c r="V352" s="595"/>
      <c r="W352" s="595"/>
      <c r="X352" s="595"/>
      <c r="Y352" s="595"/>
      <c r="Z352" s="595"/>
    </row>
    <row r="353">
      <c r="A353" s="595"/>
      <c r="B353" s="595"/>
      <c r="C353" s="595"/>
      <c r="D353" s="595"/>
      <c r="E353" s="595"/>
      <c r="F353" s="595"/>
      <c r="G353" s="595"/>
      <c r="H353" s="595"/>
      <c r="I353" s="595"/>
      <c r="J353" s="595"/>
      <c r="K353" s="595"/>
      <c r="L353" s="595"/>
      <c r="M353" s="595"/>
      <c r="N353" s="595"/>
      <c r="O353" s="595"/>
      <c r="P353" s="595"/>
      <c r="Q353" s="595"/>
      <c r="R353" s="595"/>
      <c r="S353" s="595"/>
      <c r="T353" s="595"/>
      <c r="U353" s="595"/>
      <c r="V353" s="595"/>
      <c r="W353" s="595"/>
      <c r="X353" s="595"/>
      <c r="Y353" s="595"/>
      <c r="Z353" s="595"/>
    </row>
    <row r="354">
      <c r="A354" s="595"/>
      <c r="B354" s="595"/>
      <c r="C354" s="595"/>
      <c r="D354" s="595"/>
      <c r="E354" s="595"/>
      <c r="F354" s="595"/>
      <c r="G354" s="595"/>
      <c r="H354" s="595"/>
      <c r="I354" s="595"/>
      <c r="J354" s="595"/>
      <c r="K354" s="595"/>
      <c r="L354" s="595"/>
      <c r="M354" s="595"/>
      <c r="N354" s="595"/>
      <c r="O354" s="595"/>
      <c r="P354" s="595"/>
      <c r="Q354" s="595"/>
      <c r="R354" s="595"/>
      <c r="S354" s="595"/>
      <c r="T354" s="595"/>
      <c r="U354" s="595"/>
      <c r="V354" s="595"/>
      <c r="W354" s="595"/>
      <c r="X354" s="595"/>
      <c r="Y354" s="595"/>
      <c r="Z354" s="595"/>
    </row>
    <row r="355">
      <c r="A355" s="595"/>
      <c r="B355" s="595"/>
      <c r="C355" s="595"/>
      <c r="D355" s="595"/>
      <c r="E355" s="595"/>
      <c r="F355" s="595"/>
      <c r="G355" s="595"/>
      <c r="H355" s="595"/>
      <c r="I355" s="595"/>
      <c r="J355" s="595"/>
      <c r="K355" s="595"/>
      <c r="L355" s="595"/>
      <c r="M355" s="595"/>
      <c r="N355" s="595"/>
      <c r="O355" s="595"/>
      <c r="P355" s="595"/>
      <c r="Q355" s="595"/>
      <c r="R355" s="595"/>
      <c r="S355" s="595"/>
      <c r="T355" s="595"/>
      <c r="U355" s="595"/>
      <c r="V355" s="595"/>
      <c r="W355" s="595"/>
      <c r="X355" s="595"/>
      <c r="Y355" s="595"/>
      <c r="Z355" s="595"/>
    </row>
    <row r="356">
      <c r="A356" s="595"/>
      <c r="B356" s="595"/>
      <c r="C356" s="595"/>
      <c r="D356" s="595"/>
      <c r="E356" s="595"/>
      <c r="F356" s="595"/>
      <c r="G356" s="595"/>
      <c r="H356" s="595"/>
      <c r="I356" s="595"/>
      <c r="J356" s="595"/>
      <c r="K356" s="595"/>
      <c r="L356" s="595"/>
      <c r="M356" s="595"/>
      <c r="N356" s="595"/>
      <c r="O356" s="595"/>
      <c r="P356" s="595"/>
      <c r="Q356" s="595"/>
      <c r="R356" s="595"/>
      <c r="S356" s="595"/>
      <c r="T356" s="595"/>
      <c r="U356" s="595"/>
      <c r="V356" s="595"/>
      <c r="W356" s="595"/>
      <c r="X356" s="595"/>
      <c r="Y356" s="595"/>
      <c r="Z356" s="595"/>
    </row>
    <row r="357">
      <c r="A357" s="595"/>
      <c r="B357" s="595"/>
      <c r="C357" s="595"/>
      <c r="D357" s="595"/>
      <c r="E357" s="595"/>
      <c r="F357" s="595"/>
      <c r="G357" s="595"/>
      <c r="H357" s="595"/>
      <c r="I357" s="595"/>
      <c r="J357" s="595"/>
      <c r="K357" s="595"/>
      <c r="L357" s="595"/>
      <c r="M357" s="595"/>
      <c r="N357" s="595"/>
      <c r="O357" s="595"/>
      <c r="P357" s="595"/>
      <c r="Q357" s="595"/>
      <c r="R357" s="595"/>
      <c r="S357" s="595"/>
      <c r="T357" s="595"/>
      <c r="U357" s="595"/>
      <c r="V357" s="595"/>
      <c r="W357" s="595"/>
      <c r="X357" s="595"/>
      <c r="Y357" s="595"/>
      <c r="Z357" s="595"/>
    </row>
    <row r="358">
      <c r="A358" s="595"/>
      <c r="B358" s="595"/>
      <c r="C358" s="595"/>
      <c r="D358" s="595"/>
      <c r="E358" s="595"/>
      <c r="F358" s="595"/>
      <c r="G358" s="595"/>
      <c r="H358" s="595"/>
      <c r="I358" s="595"/>
      <c r="J358" s="595"/>
      <c r="K358" s="595"/>
      <c r="L358" s="595"/>
      <c r="M358" s="595"/>
      <c r="N358" s="595"/>
      <c r="O358" s="595"/>
      <c r="P358" s="595"/>
      <c r="Q358" s="595"/>
      <c r="R358" s="595"/>
      <c r="S358" s="595"/>
      <c r="T358" s="595"/>
      <c r="U358" s="595"/>
      <c r="V358" s="595"/>
      <c r="W358" s="595"/>
      <c r="X358" s="595"/>
      <c r="Y358" s="595"/>
      <c r="Z358" s="595"/>
    </row>
    <row r="359">
      <c r="A359" s="595"/>
      <c r="B359" s="595"/>
      <c r="C359" s="595"/>
      <c r="D359" s="595"/>
      <c r="E359" s="595"/>
      <c r="F359" s="595"/>
      <c r="G359" s="595"/>
      <c r="H359" s="595"/>
      <c r="I359" s="595"/>
      <c r="J359" s="595"/>
      <c r="K359" s="595"/>
      <c r="L359" s="595"/>
      <c r="M359" s="595"/>
      <c r="N359" s="595"/>
      <c r="O359" s="595"/>
      <c r="P359" s="595"/>
      <c r="Q359" s="595"/>
      <c r="R359" s="595"/>
      <c r="S359" s="595"/>
      <c r="T359" s="595"/>
      <c r="U359" s="595"/>
      <c r="V359" s="595"/>
      <c r="W359" s="595"/>
      <c r="X359" s="595"/>
      <c r="Y359" s="595"/>
      <c r="Z359" s="595"/>
    </row>
    <row r="360">
      <c r="A360" s="595"/>
      <c r="B360" s="595"/>
      <c r="C360" s="595"/>
      <c r="D360" s="595"/>
      <c r="E360" s="595"/>
      <c r="F360" s="595"/>
      <c r="G360" s="595"/>
      <c r="H360" s="595"/>
      <c r="I360" s="595"/>
      <c r="J360" s="595"/>
      <c r="K360" s="595"/>
      <c r="L360" s="595"/>
      <c r="M360" s="595"/>
      <c r="N360" s="595"/>
      <c r="O360" s="595"/>
      <c r="P360" s="595"/>
      <c r="Q360" s="595"/>
      <c r="R360" s="595"/>
      <c r="S360" s="595"/>
      <c r="T360" s="595"/>
      <c r="U360" s="595"/>
      <c r="V360" s="595"/>
      <c r="W360" s="595"/>
      <c r="X360" s="595"/>
      <c r="Y360" s="595"/>
      <c r="Z360" s="595"/>
    </row>
    <row r="361">
      <c r="A361" s="595"/>
      <c r="B361" s="595"/>
      <c r="C361" s="595"/>
      <c r="D361" s="595"/>
      <c r="E361" s="595"/>
      <c r="F361" s="595"/>
      <c r="G361" s="595"/>
      <c r="H361" s="595"/>
      <c r="I361" s="595"/>
      <c r="J361" s="595"/>
      <c r="K361" s="595"/>
      <c r="L361" s="595"/>
      <c r="M361" s="595"/>
      <c r="N361" s="595"/>
      <c r="O361" s="595"/>
      <c r="P361" s="595"/>
      <c r="Q361" s="595"/>
      <c r="R361" s="595"/>
      <c r="S361" s="595"/>
      <c r="T361" s="595"/>
      <c r="U361" s="595"/>
      <c r="V361" s="595"/>
      <c r="W361" s="595"/>
      <c r="X361" s="595"/>
      <c r="Y361" s="595"/>
      <c r="Z361" s="595"/>
    </row>
    <row r="362">
      <c r="A362" s="595"/>
      <c r="B362" s="595"/>
      <c r="C362" s="595"/>
      <c r="D362" s="595"/>
      <c r="E362" s="595"/>
      <c r="F362" s="595"/>
      <c r="G362" s="595"/>
      <c r="H362" s="595"/>
      <c r="I362" s="595"/>
      <c r="J362" s="595"/>
      <c r="K362" s="595"/>
      <c r="L362" s="595"/>
      <c r="M362" s="595"/>
      <c r="N362" s="595"/>
      <c r="O362" s="595"/>
      <c r="P362" s="595"/>
      <c r="Q362" s="595"/>
      <c r="R362" s="595"/>
      <c r="S362" s="595"/>
      <c r="T362" s="595"/>
      <c r="U362" s="595"/>
      <c r="V362" s="595"/>
      <c r="W362" s="595"/>
      <c r="X362" s="595"/>
      <c r="Y362" s="595"/>
      <c r="Z362" s="595"/>
    </row>
    <row r="363">
      <c r="A363" s="595"/>
      <c r="B363" s="595"/>
      <c r="C363" s="595"/>
      <c r="D363" s="595"/>
      <c r="E363" s="595"/>
      <c r="F363" s="595"/>
      <c r="G363" s="595"/>
      <c r="H363" s="595"/>
      <c r="I363" s="595"/>
      <c r="J363" s="595"/>
      <c r="K363" s="595"/>
      <c r="L363" s="595"/>
      <c r="M363" s="595"/>
      <c r="N363" s="595"/>
      <c r="O363" s="595"/>
      <c r="P363" s="595"/>
      <c r="Q363" s="595"/>
      <c r="R363" s="595"/>
      <c r="S363" s="595"/>
      <c r="T363" s="595"/>
      <c r="U363" s="595"/>
      <c r="V363" s="595"/>
      <c r="W363" s="595"/>
      <c r="X363" s="595"/>
      <c r="Y363" s="595"/>
      <c r="Z363" s="595"/>
    </row>
    <row r="364">
      <c r="A364" s="595"/>
      <c r="B364" s="595"/>
      <c r="C364" s="595"/>
      <c r="D364" s="595"/>
      <c r="E364" s="595"/>
      <c r="F364" s="595"/>
      <c r="G364" s="595"/>
      <c r="H364" s="595"/>
      <c r="I364" s="595"/>
      <c r="J364" s="595"/>
      <c r="K364" s="595"/>
      <c r="L364" s="595"/>
      <c r="M364" s="595"/>
      <c r="N364" s="595"/>
      <c r="O364" s="595"/>
      <c r="P364" s="595"/>
      <c r="Q364" s="595"/>
      <c r="R364" s="595"/>
      <c r="S364" s="595"/>
      <c r="T364" s="595"/>
      <c r="U364" s="595"/>
      <c r="V364" s="595"/>
      <c r="W364" s="595"/>
      <c r="X364" s="595"/>
      <c r="Y364" s="595"/>
      <c r="Z364" s="595"/>
    </row>
    <row r="365">
      <c r="A365" s="595"/>
      <c r="B365" s="595"/>
      <c r="C365" s="595"/>
      <c r="D365" s="595"/>
      <c r="E365" s="595"/>
      <c r="F365" s="595"/>
      <c r="G365" s="595"/>
      <c r="H365" s="595"/>
      <c r="I365" s="595"/>
      <c r="J365" s="595"/>
      <c r="K365" s="595"/>
      <c r="L365" s="595"/>
      <c r="M365" s="595"/>
      <c r="N365" s="595"/>
      <c r="O365" s="595"/>
      <c r="P365" s="595"/>
      <c r="Q365" s="595"/>
      <c r="R365" s="595"/>
      <c r="S365" s="595"/>
      <c r="T365" s="595"/>
      <c r="U365" s="595"/>
      <c r="V365" s="595"/>
      <c r="W365" s="595"/>
      <c r="X365" s="595"/>
      <c r="Y365" s="595"/>
      <c r="Z365" s="595"/>
    </row>
    <row r="366">
      <c r="A366" s="595"/>
      <c r="B366" s="595"/>
      <c r="C366" s="595"/>
      <c r="D366" s="595"/>
      <c r="E366" s="595"/>
      <c r="F366" s="595"/>
      <c r="G366" s="595"/>
      <c r="H366" s="595"/>
      <c r="I366" s="595"/>
      <c r="J366" s="595"/>
      <c r="K366" s="595"/>
      <c r="L366" s="595"/>
      <c r="M366" s="595"/>
      <c r="N366" s="595"/>
      <c r="O366" s="595"/>
      <c r="P366" s="595"/>
      <c r="Q366" s="595"/>
      <c r="R366" s="595"/>
      <c r="S366" s="595"/>
      <c r="T366" s="595"/>
      <c r="U366" s="595"/>
      <c r="V366" s="595"/>
      <c r="W366" s="595"/>
      <c r="X366" s="595"/>
      <c r="Y366" s="595"/>
      <c r="Z366" s="595"/>
    </row>
    <row r="367">
      <c r="A367" s="595"/>
      <c r="B367" s="595"/>
      <c r="C367" s="595"/>
      <c r="D367" s="595"/>
      <c r="E367" s="595"/>
      <c r="F367" s="595"/>
      <c r="G367" s="595"/>
      <c r="H367" s="595"/>
      <c r="I367" s="595"/>
      <c r="J367" s="595"/>
      <c r="K367" s="595"/>
      <c r="L367" s="595"/>
      <c r="M367" s="595"/>
      <c r="N367" s="595"/>
      <c r="O367" s="595"/>
      <c r="P367" s="595"/>
      <c r="Q367" s="595"/>
      <c r="R367" s="595"/>
      <c r="S367" s="595"/>
      <c r="T367" s="595"/>
      <c r="U367" s="595"/>
      <c r="V367" s="595"/>
      <c r="W367" s="595"/>
      <c r="X367" s="595"/>
      <c r="Y367" s="595"/>
      <c r="Z367" s="595"/>
    </row>
    <row r="368">
      <c r="A368" s="595"/>
      <c r="B368" s="595"/>
      <c r="C368" s="595"/>
      <c r="D368" s="595"/>
      <c r="E368" s="595"/>
      <c r="F368" s="595"/>
      <c r="G368" s="595"/>
      <c r="H368" s="595"/>
      <c r="I368" s="595"/>
      <c r="J368" s="595"/>
      <c r="K368" s="595"/>
      <c r="L368" s="595"/>
      <c r="M368" s="595"/>
      <c r="N368" s="595"/>
      <c r="O368" s="595"/>
      <c r="P368" s="595"/>
      <c r="Q368" s="595"/>
      <c r="R368" s="595"/>
      <c r="S368" s="595"/>
      <c r="T368" s="595"/>
      <c r="U368" s="595"/>
      <c r="V368" s="595"/>
      <c r="W368" s="595"/>
      <c r="X368" s="595"/>
      <c r="Y368" s="595"/>
      <c r="Z368" s="595"/>
    </row>
    <row r="369">
      <c r="A369" s="595"/>
      <c r="B369" s="595"/>
      <c r="C369" s="595"/>
      <c r="D369" s="595"/>
      <c r="E369" s="595"/>
      <c r="F369" s="595"/>
      <c r="G369" s="595"/>
      <c r="H369" s="595"/>
      <c r="I369" s="595"/>
      <c r="J369" s="595"/>
      <c r="K369" s="595"/>
      <c r="L369" s="595"/>
      <c r="M369" s="595"/>
      <c r="N369" s="595"/>
      <c r="O369" s="595"/>
      <c r="P369" s="595"/>
      <c r="Q369" s="595"/>
      <c r="R369" s="595"/>
      <c r="S369" s="595"/>
      <c r="T369" s="595"/>
      <c r="U369" s="595"/>
      <c r="V369" s="595"/>
      <c r="W369" s="595"/>
      <c r="X369" s="595"/>
      <c r="Y369" s="595"/>
      <c r="Z369" s="595"/>
    </row>
    <row r="370">
      <c r="A370" s="595"/>
      <c r="B370" s="595"/>
      <c r="C370" s="595"/>
      <c r="D370" s="595"/>
      <c r="E370" s="595"/>
      <c r="F370" s="595"/>
      <c r="G370" s="595"/>
      <c r="H370" s="595"/>
      <c r="I370" s="595"/>
      <c r="J370" s="595"/>
      <c r="K370" s="595"/>
      <c r="L370" s="595"/>
      <c r="M370" s="595"/>
      <c r="N370" s="595"/>
      <c r="O370" s="595"/>
      <c r="P370" s="595"/>
      <c r="Q370" s="595"/>
      <c r="R370" s="595"/>
      <c r="S370" s="595"/>
      <c r="T370" s="595"/>
      <c r="U370" s="595"/>
      <c r="V370" s="595"/>
      <c r="W370" s="595"/>
      <c r="X370" s="595"/>
      <c r="Y370" s="595"/>
      <c r="Z370" s="595"/>
    </row>
    <row r="371">
      <c r="A371" s="595"/>
      <c r="B371" s="595"/>
      <c r="C371" s="595"/>
      <c r="D371" s="595"/>
      <c r="E371" s="595"/>
      <c r="F371" s="595"/>
      <c r="G371" s="595"/>
      <c r="H371" s="595"/>
      <c r="I371" s="595"/>
      <c r="J371" s="595"/>
      <c r="K371" s="595"/>
      <c r="L371" s="595"/>
      <c r="M371" s="595"/>
      <c r="N371" s="595"/>
      <c r="O371" s="595"/>
      <c r="P371" s="595"/>
      <c r="Q371" s="595"/>
      <c r="R371" s="595"/>
      <c r="S371" s="595"/>
      <c r="T371" s="595"/>
      <c r="U371" s="595"/>
      <c r="V371" s="595"/>
      <c r="W371" s="595"/>
      <c r="X371" s="595"/>
      <c r="Y371" s="595"/>
      <c r="Z371" s="595"/>
    </row>
    <row r="372">
      <c r="A372" s="595"/>
      <c r="B372" s="595"/>
      <c r="C372" s="595"/>
      <c r="D372" s="595"/>
      <c r="E372" s="595"/>
      <c r="F372" s="595"/>
      <c r="G372" s="595"/>
      <c r="H372" s="595"/>
      <c r="I372" s="595"/>
      <c r="J372" s="595"/>
      <c r="K372" s="595"/>
      <c r="L372" s="595"/>
      <c r="M372" s="595"/>
      <c r="N372" s="595"/>
      <c r="O372" s="595"/>
      <c r="P372" s="595"/>
      <c r="Q372" s="595"/>
      <c r="R372" s="595"/>
      <c r="S372" s="595"/>
      <c r="T372" s="595"/>
      <c r="U372" s="595"/>
      <c r="V372" s="595"/>
      <c r="W372" s="595"/>
      <c r="X372" s="595"/>
      <c r="Y372" s="595"/>
      <c r="Z372" s="595"/>
    </row>
    <row r="373">
      <c r="A373" s="595"/>
      <c r="B373" s="595"/>
      <c r="C373" s="595"/>
      <c r="D373" s="595"/>
      <c r="E373" s="595"/>
      <c r="F373" s="595"/>
      <c r="G373" s="595"/>
      <c r="H373" s="595"/>
      <c r="I373" s="595"/>
      <c r="J373" s="595"/>
      <c r="K373" s="595"/>
      <c r="L373" s="595"/>
      <c r="M373" s="595"/>
      <c r="N373" s="595"/>
      <c r="O373" s="595"/>
      <c r="P373" s="595"/>
      <c r="Q373" s="595"/>
      <c r="R373" s="595"/>
      <c r="S373" s="595"/>
      <c r="T373" s="595"/>
      <c r="U373" s="595"/>
      <c r="V373" s="595"/>
      <c r="W373" s="595"/>
      <c r="X373" s="595"/>
      <c r="Y373" s="595"/>
      <c r="Z373" s="595"/>
    </row>
    <row r="374">
      <c r="A374" s="595"/>
      <c r="B374" s="595"/>
      <c r="C374" s="595"/>
      <c r="D374" s="595"/>
      <c r="E374" s="595"/>
      <c r="F374" s="595"/>
      <c r="G374" s="595"/>
      <c r="H374" s="595"/>
      <c r="I374" s="595"/>
      <c r="J374" s="595"/>
      <c r="K374" s="595"/>
      <c r="L374" s="595"/>
      <c r="M374" s="595"/>
      <c r="N374" s="595"/>
      <c r="O374" s="595"/>
      <c r="P374" s="595"/>
      <c r="Q374" s="595"/>
      <c r="R374" s="595"/>
      <c r="S374" s="595"/>
      <c r="T374" s="595"/>
      <c r="U374" s="595"/>
      <c r="V374" s="595"/>
      <c r="W374" s="595"/>
      <c r="X374" s="595"/>
      <c r="Y374" s="595"/>
      <c r="Z374" s="595"/>
    </row>
    <row r="375">
      <c r="A375" s="595"/>
      <c r="B375" s="595"/>
      <c r="C375" s="595"/>
      <c r="D375" s="595"/>
      <c r="E375" s="595"/>
      <c r="F375" s="595"/>
      <c r="G375" s="595"/>
      <c r="H375" s="595"/>
      <c r="I375" s="595"/>
      <c r="J375" s="595"/>
      <c r="K375" s="595"/>
      <c r="L375" s="595"/>
      <c r="M375" s="595"/>
      <c r="N375" s="595"/>
      <c r="O375" s="595"/>
      <c r="P375" s="595"/>
      <c r="Q375" s="595"/>
      <c r="R375" s="595"/>
      <c r="S375" s="595"/>
      <c r="T375" s="595"/>
      <c r="U375" s="595"/>
      <c r="V375" s="595"/>
      <c r="W375" s="595"/>
      <c r="X375" s="595"/>
      <c r="Y375" s="595"/>
      <c r="Z375" s="595"/>
    </row>
    <row r="376">
      <c r="A376" s="595"/>
      <c r="B376" s="595"/>
      <c r="C376" s="595"/>
      <c r="D376" s="595"/>
      <c r="E376" s="595"/>
      <c r="F376" s="595"/>
      <c r="G376" s="595"/>
      <c r="H376" s="595"/>
      <c r="I376" s="595"/>
      <c r="J376" s="595"/>
      <c r="K376" s="595"/>
      <c r="L376" s="595"/>
      <c r="M376" s="595"/>
      <c r="N376" s="595"/>
      <c r="O376" s="595"/>
      <c r="P376" s="595"/>
      <c r="Q376" s="595"/>
      <c r="R376" s="595"/>
      <c r="S376" s="595"/>
      <c r="T376" s="595"/>
      <c r="U376" s="595"/>
      <c r="V376" s="595"/>
      <c r="W376" s="595"/>
      <c r="X376" s="595"/>
      <c r="Y376" s="595"/>
      <c r="Z376" s="595"/>
    </row>
    <row r="377">
      <c r="A377" s="595"/>
      <c r="B377" s="595"/>
      <c r="C377" s="595"/>
      <c r="D377" s="595"/>
      <c r="E377" s="595"/>
      <c r="F377" s="595"/>
      <c r="G377" s="595"/>
      <c r="H377" s="595"/>
      <c r="I377" s="595"/>
      <c r="J377" s="595"/>
      <c r="K377" s="595"/>
      <c r="L377" s="595"/>
      <c r="M377" s="595"/>
      <c r="N377" s="595"/>
      <c r="O377" s="595"/>
      <c r="P377" s="595"/>
      <c r="Q377" s="595"/>
      <c r="R377" s="595"/>
      <c r="S377" s="595"/>
      <c r="T377" s="595"/>
      <c r="U377" s="595"/>
      <c r="V377" s="595"/>
      <c r="W377" s="595"/>
      <c r="X377" s="595"/>
      <c r="Y377" s="595"/>
      <c r="Z377" s="595"/>
    </row>
    <row r="378">
      <c r="A378" s="595"/>
      <c r="B378" s="595"/>
      <c r="C378" s="595"/>
      <c r="D378" s="595"/>
      <c r="E378" s="595"/>
      <c r="F378" s="595"/>
      <c r="G378" s="595"/>
      <c r="H378" s="595"/>
      <c r="I378" s="595"/>
      <c r="J378" s="595"/>
      <c r="K378" s="595"/>
      <c r="L378" s="595"/>
      <c r="M378" s="595"/>
      <c r="N378" s="595"/>
      <c r="O378" s="595"/>
      <c r="P378" s="595"/>
      <c r="Q378" s="595"/>
      <c r="R378" s="595"/>
      <c r="S378" s="595"/>
      <c r="T378" s="595"/>
      <c r="U378" s="595"/>
      <c r="V378" s="595"/>
      <c r="W378" s="595"/>
      <c r="X378" s="595"/>
      <c r="Y378" s="595"/>
      <c r="Z378" s="595"/>
    </row>
    <row r="379">
      <c r="A379" s="595"/>
      <c r="B379" s="595"/>
      <c r="C379" s="595"/>
      <c r="D379" s="595"/>
      <c r="E379" s="595"/>
      <c r="F379" s="595"/>
      <c r="G379" s="595"/>
      <c r="H379" s="595"/>
      <c r="I379" s="595"/>
      <c r="J379" s="595"/>
      <c r="K379" s="595"/>
      <c r="L379" s="595"/>
      <c r="M379" s="595"/>
      <c r="N379" s="595"/>
      <c r="O379" s="595"/>
      <c r="P379" s="595"/>
      <c r="Q379" s="595"/>
      <c r="R379" s="595"/>
      <c r="S379" s="595"/>
      <c r="T379" s="595"/>
      <c r="U379" s="595"/>
      <c r="V379" s="595"/>
      <c r="W379" s="595"/>
      <c r="X379" s="595"/>
      <c r="Y379" s="595"/>
      <c r="Z379" s="595"/>
    </row>
    <row r="380">
      <c r="A380" s="595"/>
      <c r="B380" s="595"/>
      <c r="C380" s="595"/>
      <c r="D380" s="595"/>
      <c r="E380" s="595"/>
      <c r="F380" s="595"/>
      <c r="G380" s="595"/>
      <c r="H380" s="595"/>
      <c r="I380" s="595"/>
      <c r="J380" s="595"/>
      <c r="K380" s="595"/>
      <c r="L380" s="595"/>
      <c r="M380" s="595"/>
      <c r="N380" s="595"/>
      <c r="O380" s="595"/>
      <c r="P380" s="595"/>
      <c r="Q380" s="595"/>
      <c r="R380" s="595"/>
      <c r="S380" s="595"/>
      <c r="T380" s="595"/>
      <c r="U380" s="595"/>
      <c r="V380" s="595"/>
      <c r="W380" s="595"/>
      <c r="X380" s="595"/>
      <c r="Y380" s="595"/>
      <c r="Z380" s="595"/>
    </row>
    <row r="381">
      <c r="A381" s="595"/>
      <c r="B381" s="595"/>
      <c r="C381" s="595"/>
      <c r="D381" s="595"/>
      <c r="E381" s="595"/>
      <c r="F381" s="595"/>
      <c r="G381" s="595"/>
      <c r="H381" s="595"/>
      <c r="I381" s="595"/>
      <c r="J381" s="595"/>
      <c r="K381" s="595"/>
      <c r="L381" s="595"/>
      <c r="M381" s="595"/>
      <c r="N381" s="595"/>
      <c r="O381" s="595"/>
      <c r="P381" s="595"/>
      <c r="Q381" s="595"/>
      <c r="R381" s="595"/>
      <c r="S381" s="595"/>
      <c r="T381" s="595"/>
      <c r="U381" s="595"/>
      <c r="V381" s="595"/>
      <c r="W381" s="595"/>
      <c r="X381" s="595"/>
      <c r="Y381" s="595"/>
      <c r="Z381" s="595"/>
    </row>
    <row r="382">
      <c r="A382" s="595"/>
      <c r="B382" s="595"/>
      <c r="C382" s="595"/>
      <c r="D382" s="595"/>
      <c r="E382" s="595"/>
      <c r="F382" s="595"/>
      <c r="G382" s="595"/>
      <c r="H382" s="595"/>
      <c r="I382" s="595"/>
      <c r="J382" s="595"/>
      <c r="K382" s="595"/>
      <c r="L382" s="595"/>
      <c r="M382" s="595"/>
      <c r="N382" s="595"/>
      <c r="O382" s="595"/>
      <c r="P382" s="595"/>
      <c r="Q382" s="595"/>
      <c r="R382" s="595"/>
      <c r="S382" s="595"/>
      <c r="T382" s="595"/>
      <c r="U382" s="595"/>
      <c r="V382" s="595"/>
      <c r="W382" s="595"/>
      <c r="X382" s="595"/>
      <c r="Y382" s="595"/>
      <c r="Z382" s="595"/>
    </row>
    <row r="383">
      <c r="A383" s="595"/>
      <c r="B383" s="595"/>
      <c r="C383" s="595"/>
      <c r="D383" s="595"/>
      <c r="E383" s="595"/>
      <c r="F383" s="595"/>
      <c r="G383" s="595"/>
      <c r="H383" s="595"/>
      <c r="I383" s="595"/>
      <c r="J383" s="595"/>
      <c r="K383" s="595"/>
      <c r="L383" s="595"/>
      <c r="M383" s="595"/>
      <c r="N383" s="595"/>
      <c r="O383" s="595"/>
      <c r="P383" s="595"/>
      <c r="Q383" s="595"/>
      <c r="R383" s="595"/>
      <c r="S383" s="595"/>
      <c r="T383" s="595"/>
      <c r="U383" s="595"/>
      <c r="V383" s="595"/>
      <c r="W383" s="595"/>
      <c r="X383" s="595"/>
      <c r="Y383" s="595"/>
      <c r="Z383" s="595"/>
    </row>
    <row r="384">
      <c r="A384" s="595"/>
      <c r="B384" s="595"/>
      <c r="C384" s="595"/>
      <c r="D384" s="595"/>
      <c r="E384" s="595"/>
      <c r="F384" s="595"/>
      <c r="G384" s="595"/>
      <c r="H384" s="595"/>
      <c r="I384" s="595"/>
      <c r="J384" s="595"/>
      <c r="K384" s="595"/>
      <c r="L384" s="595"/>
      <c r="M384" s="595"/>
      <c r="N384" s="595"/>
      <c r="O384" s="595"/>
      <c r="P384" s="595"/>
      <c r="Q384" s="595"/>
      <c r="R384" s="595"/>
      <c r="S384" s="595"/>
      <c r="T384" s="595"/>
      <c r="U384" s="595"/>
      <c r="V384" s="595"/>
      <c r="W384" s="595"/>
      <c r="X384" s="595"/>
      <c r="Y384" s="595"/>
      <c r="Z384" s="595"/>
    </row>
    <row r="385">
      <c r="A385" s="595"/>
      <c r="B385" s="595"/>
      <c r="C385" s="595"/>
      <c r="D385" s="595"/>
      <c r="E385" s="595"/>
      <c r="F385" s="595"/>
      <c r="G385" s="595"/>
      <c r="H385" s="595"/>
      <c r="I385" s="595"/>
      <c r="J385" s="595"/>
      <c r="K385" s="595"/>
      <c r="L385" s="595"/>
      <c r="M385" s="595"/>
      <c r="N385" s="595"/>
      <c r="O385" s="595"/>
      <c r="P385" s="595"/>
      <c r="Q385" s="595"/>
      <c r="R385" s="595"/>
      <c r="S385" s="595"/>
      <c r="T385" s="595"/>
      <c r="U385" s="595"/>
      <c r="V385" s="595"/>
      <c r="W385" s="595"/>
      <c r="X385" s="595"/>
      <c r="Y385" s="595"/>
      <c r="Z385" s="595"/>
    </row>
    <row r="386">
      <c r="A386" s="595"/>
      <c r="B386" s="595"/>
      <c r="C386" s="595"/>
      <c r="D386" s="595"/>
      <c r="E386" s="595"/>
      <c r="F386" s="595"/>
      <c r="G386" s="595"/>
      <c r="H386" s="595"/>
      <c r="I386" s="595"/>
      <c r="J386" s="595"/>
      <c r="K386" s="595"/>
      <c r="L386" s="595"/>
      <c r="M386" s="595"/>
      <c r="N386" s="595"/>
      <c r="O386" s="595"/>
      <c r="P386" s="595"/>
      <c r="Q386" s="595"/>
      <c r="R386" s="595"/>
      <c r="S386" s="595"/>
      <c r="T386" s="595"/>
      <c r="U386" s="595"/>
      <c r="V386" s="595"/>
      <c r="W386" s="595"/>
      <c r="X386" s="595"/>
      <c r="Y386" s="595"/>
      <c r="Z386" s="595"/>
    </row>
    <row r="387">
      <c r="A387" s="595"/>
      <c r="B387" s="595"/>
      <c r="C387" s="595"/>
      <c r="D387" s="595"/>
      <c r="E387" s="595"/>
      <c r="F387" s="595"/>
      <c r="G387" s="595"/>
      <c r="H387" s="595"/>
      <c r="I387" s="595"/>
      <c r="J387" s="595"/>
      <c r="K387" s="595"/>
      <c r="L387" s="595"/>
      <c r="M387" s="595"/>
      <c r="N387" s="595"/>
      <c r="O387" s="595"/>
      <c r="P387" s="595"/>
      <c r="Q387" s="595"/>
      <c r="R387" s="595"/>
      <c r="S387" s="595"/>
      <c r="T387" s="595"/>
      <c r="U387" s="595"/>
      <c r="V387" s="595"/>
      <c r="W387" s="595"/>
      <c r="X387" s="595"/>
      <c r="Y387" s="595"/>
      <c r="Z387" s="595"/>
    </row>
    <row r="388">
      <c r="A388" s="595"/>
      <c r="B388" s="595"/>
      <c r="C388" s="595"/>
      <c r="D388" s="595"/>
      <c r="E388" s="595"/>
      <c r="F388" s="595"/>
      <c r="G388" s="595"/>
      <c r="H388" s="595"/>
      <c r="I388" s="595"/>
      <c r="J388" s="595"/>
      <c r="K388" s="595"/>
      <c r="L388" s="595"/>
      <c r="M388" s="595"/>
      <c r="N388" s="595"/>
      <c r="O388" s="595"/>
      <c r="P388" s="595"/>
      <c r="Q388" s="595"/>
      <c r="R388" s="595"/>
      <c r="S388" s="595"/>
      <c r="T388" s="595"/>
      <c r="U388" s="595"/>
      <c r="V388" s="595"/>
      <c r="W388" s="595"/>
      <c r="X388" s="595"/>
      <c r="Y388" s="595"/>
      <c r="Z388" s="595"/>
    </row>
    <row r="389">
      <c r="A389" s="595"/>
      <c r="B389" s="595"/>
      <c r="C389" s="595"/>
      <c r="D389" s="595"/>
      <c r="E389" s="595"/>
      <c r="F389" s="595"/>
      <c r="G389" s="595"/>
      <c r="H389" s="595"/>
      <c r="I389" s="595"/>
      <c r="J389" s="595"/>
      <c r="K389" s="595"/>
      <c r="L389" s="595"/>
      <c r="M389" s="595"/>
      <c r="N389" s="595"/>
      <c r="O389" s="595"/>
      <c r="P389" s="595"/>
      <c r="Q389" s="595"/>
      <c r="R389" s="595"/>
      <c r="S389" s="595"/>
      <c r="T389" s="595"/>
      <c r="U389" s="595"/>
      <c r="V389" s="595"/>
      <c r="W389" s="595"/>
      <c r="X389" s="595"/>
      <c r="Y389" s="595"/>
      <c r="Z389" s="595"/>
    </row>
    <row r="390">
      <c r="A390" s="595"/>
      <c r="B390" s="595"/>
      <c r="C390" s="595"/>
      <c r="D390" s="595"/>
      <c r="E390" s="595"/>
      <c r="F390" s="595"/>
      <c r="G390" s="595"/>
      <c r="H390" s="595"/>
      <c r="I390" s="595"/>
      <c r="J390" s="595"/>
      <c r="K390" s="595"/>
      <c r="L390" s="595"/>
      <c r="M390" s="595"/>
      <c r="N390" s="595"/>
      <c r="O390" s="595"/>
      <c r="P390" s="595"/>
      <c r="Q390" s="595"/>
      <c r="R390" s="595"/>
      <c r="S390" s="595"/>
      <c r="T390" s="595"/>
      <c r="U390" s="595"/>
      <c r="V390" s="595"/>
      <c r="W390" s="595"/>
      <c r="X390" s="595"/>
      <c r="Y390" s="595"/>
      <c r="Z390" s="595"/>
    </row>
    <row r="391">
      <c r="A391" s="595"/>
      <c r="B391" s="595"/>
      <c r="C391" s="595"/>
      <c r="D391" s="595"/>
      <c r="E391" s="595"/>
      <c r="F391" s="595"/>
      <c r="G391" s="595"/>
      <c r="H391" s="595"/>
      <c r="I391" s="595"/>
      <c r="J391" s="595"/>
      <c r="K391" s="595"/>
      <c r="L391" s="595"/>
      <c r="M391" s="595"/>
      <c r="N391" s="595"/>
      <c r="O391" s="595"/>
      <c r="P391" s="595"/>
      <c r="Q391" s="595"/>
      <c r="R391" s="595"/>
      <c r="S391" s="595"/>
      <c r="T391" s="595"/>
      <c r="U391" s="595"/>
      <c r="V391" s="595"/>
      <c r="W391" s="595"/>
      <c r="X391" s="595"/>
      <c r="Y391" s="595"/>
      <c r="Z391" s="595"/>
    </row>
    <row r="392">
      <c r="A392" s="595"/>
      <c r="B392" s="595"/>
      <c r="C392" s="595"/>
      <c r="D392" s="595"/>
      <c r="E392" s="595"/>
      <c r="F392" s="595"/>
      <c r="G392" s="595"/>
      <c r="H392" s="595"/>
      <c r="I392" s="595"/>
      <c r="J392" s="595"/>
      <c r="K392" s="595"/>
      <c r="L392" s="595"/>
      <c r="M392" s="595"/>
      <c r="N392" s="595"/>
      <c r="O392" s="595"/>
      <c r="P392" s="595"/>
      <c r="Q392" s="595"/>
      <c r="R392" s="595"/>
      <c r="S392" s="595"/>
      <c r="T392" s="595"/>
      <c r="U392" s="595"/>
      <c r="V392" s="595"/>
      <c r="W392" s="595"/>
      <c r="X392" s="595"/>
      <c r="Y392" s="595"/>
      <c r="Z392" s="595"/>
    </row>
    <row r="393">
      <c r="A393" s="595"/>
      <c r="B393" s="595"/>
      <c r="C393" s="595"/>
      <c r="D393" s="595"/>
      <c r="E393" s="595"/>
      <c r="F393" s="595"/>
      <c r="G393" s="595"/>
      <c r="H393" s="595"/>
      <c r="I393" s="595"/>
      <c r="J393" s="595"/>
      <c r="K393" s="595"/>
      <c r="L393" s="595"/>
      <c r="M393" s="595"/>
      <c r="N393" s="595"/>
      <c r="O393" s="595"/>
      <c r="P393" s="595"/>
      <c r="Q393" s="595"/>
      <c r="R393" s="595"/>
      <c r="S393" s="595"/>
      <c r="T393" s="595"/>
      <c r="U393" s="595"/>
      <c r="V393" s="595"/>
      <c r="W393" s="595"/>
      <c r="X393" s="595"/>
      <c r="Y393" s="595"/>
      <c r="Z393" s="595"/>
    </row>
    <row r="394">
      <c r="A394" s="595"/>
      <c r="B394" s="595"/>
      <c r="C394" s="595"/>
      <c r="D394" s="595"/>
      <c r="E394" s="595"/>
      <c r="F394" s="595"/>
      <c r="G394" s="595"/>
      <c r="H394" s="595"/>
      <c r="I394" s="595"/>
      <c r="J394" s="595"/>
      <c r="K394" s="595"/>
      <c r="L394" s="595"/>
      <c r="M394" s="595"/>
      <c r="N394" s="595"/>
      <c r="O394" s="595"/>
      <c r="P394" s="595"/>
      <c r="Q394" s="595"/>
      <c r="R394" s="595"/>
      <c r="S394" s="595"/>
      <c r="T394" s="595"/>
      <c r="U394" s="595"/>
      <c r="V394" s="595"/>
      <c r="W394" s="595"/>
      <c r="X394" s="595"/>
      <c r="Y394" s="595"/>
      <c r="Z394" s="595"/>
    </row>
    <row r="395">
      <c r="A395" s="595"/>
      <c r="B395" s="595"/>
      <c r="C395" s="595"/>
      <c r="D395" s="595"/>
      <c r="E395" s="595"/>
      <c r="F395" s="595"/>
      <c r="G395" s="595"/>
      <c r="H395" s="595"/>
      <c r="I395" s="595"/>
      <c r="J395" s="595"/>
      <c r="K395" s="595"/>
      <c r="L395" s="595"/>
      <c r="M395" s="595"/>
      <c r="N395" s="595"/>
      <c r="O395" s="595"/>
      <c r="P395" s="595"/>
      <c r="Q395" s="595"/>
      <c r="R395" s="595"/>
      <c r="S395" s="595"/>
      <c r="T395" s="595"/>
      <c r="U395" s="595"/>
      <c r="V395" s="595"/>
      <c r="W395" s="595"/>
      <c r="X395" s="595"/>
      <c r="Y395" s="595"/>
      <c r="Z395" s="595"/>
    </row>
    <row r="396">
      <c r="A396" s="595"/>
      <c r="B396" s="595"/>
      <c r="C396" s="595"/>
      <c r="D396" s="595"/>
      <c r="E396" s="595"/>
      <c r="F396" s="595"/>
      <c r="G396" s="595"/>
      <c r="H396" s="595"/>
      <c r="I396" s="595"/>
      <c r="J396" s="595"/>
      <c r="K396" s="595"/>
      <c r="L396" s="595"/>
      <c r="M396" s="595"/>
      <c r="N396" s="595"/>
      <c r="O396" s="595"/>
      <c r="P396" s="595"/>
      <c r="Q396" s="595"/>
      <c r="R396" s="595"/>
      <c r="S396" s="595"/>
      <c r="T396" s="595"/>
      <c r="U396" s="595"/>
      <c r="V396" s="595"/>
      <c r="W396" s="595"/>
      <c r="X396" s="595"/>
      <c r="Y396" s="595"/>
      <c r="Z396" s="595"/>
    </row>
    <row r="397">
      <c r="A397" s="595"/>
      <c r="B397" s="595"/>
      <c r="C397" s="595"/>
      <c r="D397" s="595"/>
      <c r="E397" s="595"/>
      <c r="F397" s="595"/>
      <c r="G397" s="595"/>
      <c r="H397" s="595"/>
      <c r="I397" s="595"/>
      <c r="J397" s="595"/>
      <c r="K397" s="595"/>
      <c r="L397" s="595"/>
      <c r="M397" s="595"/>
      <c r="N397" s="595"/>
      <c r="O397" s="595"/>
      <c r="P397" s="595"/>
      <c r="Q397" s="595"/>
      <c r="R397" s="595"/>
      <c r="S397" s="595"/>
      <c r="T397" s="595"/>
      <c r="U397" s="595"/>
      <c r="V397" s="595"/>
      <c r="W397" s="595"/>
      <c r="X397" s="595"/>
      <c r="Y397" s="595"/>
      <c r="Z397" s="595"/>
    </row>
    <row r="398">
      <c r="A398" s="595"/>
      <c r="B398" s="595"/>
      <c r="C398" s="595"/>
      <c r="D398" s="595"/>
      <c r="E398" s="595"/>
      <c r="F398" s="595"/>
      <c r="G398" s="595"/>
      <c r="H398" s="595"/>
      <c r="I398" s="595"/>
      <c r="J398" s="595"/>
      <c r="K398" s="595"/>
      <c r="L398" s="595"/>
      <c r="M398" s="595"/>
      <c r="N398" s="595"/>
      <c r="O398" s="595"/>
      <c r="P398" s="595"/>
      <c r="Q398" s="595"/>
      <c r="R398" s="595"/>
      <c r="S398" s="595"/>
      <c r="T398" s="595"/>
      <c r="U398" s="595"/>
      <c r="V398" s="595"/>
      <c r="W398" s="595"/>
      <c r="X398" s="595"/>
      <c r="Y398" s="595"/>
      <c r="Z398" s="595"/>
    </row>
    <row r="399">
      <c r="A399" s="595"/>
      <c r="B399" s="595"/>
      <c r="C399" s="595"/>
      <c r="D399" s="595"/>
      <c r="E399" s="595"/>
      <c r="F399" s="595"/>
      <c r="G399" s="595"/>
      <c r="H399" s="595"/>
      <c r="I399" s="595"/>
      <c r="J399" s="595"/>
      <c r="K399" s="595"/>
      <c r="L399" s="595"/>
      <c r="M399" s="595"/>
      <c r="N399" s="595"/>
      <c r="O399" s="595"/>
      <c r="P399" s="595"/>
      <c r="Q399" s="595"/>
      <c r="R399" s="595"/>
      <c r="S399" s="595"/>
      <c r="T399" s="595"/>
      <c r="U399" s="595"/>
      <c r="V399" s="595"/>
      <c r="W399" s="595"/>
      <c r="X399" s="595"/>
      <c r="Y399" s="595"/>
      <c r="Z399" s="595"/>
    </row>
    <row r="400">
      <c r="A400" s="595"/>
      <c r="B400" s="595"/>
      <c r="C400" s="595"/>
      <c r="D400" s="595"/>
      <c r="E400" s="595"/>
      <c r="F400" s="595"/>
      <c r="G400" s="595"/>
      <c r="H400" s="595"/>
      <c r="I400" s="595"/>
      <c r="J400" s="595"/>
      <c r="K400" s="595"/>
      <c r="L400" s="595"/>
      <c r="M400" s="595"/>
      <c r="N400" s="595"/>
      <c r="O400" s="595"/>
      <c r="P400" s="595"/>
      <c r="Q400" s="595"/>
      <c r="R400" s="595"/>
      <c r="S400" s="595"/>
      <c r="T400" s="595"/>
      <c r="U400" s="595"/>
      <c r="V400" s="595"/>
      <c r="W400" s="595"/>
      <c r="X400" s="595"/>
      <c r="Y400" s="595"/>
      <c r="Z400" s="595"/>
    </row>
    <row r="401">
      <c r="A401" s="595"/>
      <c r="B401" s="595"/>
      <c r="C401" s="595"/>
      <c r="D401" s="595"/>
      <c r="E401" s="595"/>
      <c r="F401" s="595"/>
      <c r="G401" s="595"/>
      <c r="H401" s="595"/>
      <c r="I401" s="595"/>
      <c r="J401" s="595"/>
      <c r="K401" s="595"/>
      <c r="L401" s="595"/>
      <c r="M401" s="595"/>
      <c r="N401" s="595"/>
      <c r="O401" s="595"/>
      <c r="P401" s="595"/>
      <c r="Q401" s="595"/>
      <c r="R401" s="595"/>
      <c r="S401" s="595"/>
      <c r="T401" s="595"/>
      <c r="U401" s="595"/>
      <c r="V401" s="595"/>
      <c r="W401" s="595"/>
      <c r="X401" s="595"/>
      <c r="Y401" s="595"/>
      <c r="Z401" s="595"/>
    </row>
    <row r="402">
      <c r="A402" s="595"/>
      <c r="B402" s="595"/>
      <c r="C402" s="595"/>
      <c r="D402" s="595"/>
      <c r="E402" s="595"/>
      <c r="F402" s="595"/>
      <c r="G402" s="595"/>
      <c r="H402" s="595"/>
      <c r="I402" s="595"/>
      <c r="J402" s="595"/>
      <c r="K402" s="595"/>
      <c r="L402" s="595"/>
      <c r="M402" s="595"/>
      <c r="N402" s="595"/>
      <c r="O402" s="595"/>
      <c r="P402" s="595"/>
      <c r="Q402" s="595"/>
      <c r="R402" s="595"/>
      <c r="S402" s="595"/>
      <c r="T402" s="595"/>
      <c r="U402" s="595"/>
      <c r="V402" s="595"/>
      <c r="W402" s="595"/>
      <c r="X402" s="595"/>
      <c r="Y402" s="595"/>
      <c r="Z402" s="595"/>
    </row>
    <row r="403">
      <c r="A403" s="595"/>
      <c r="B403" s="595"/>
      <c r="C403" s="595"/>
      <c r="D403" s="595"/>
      <c r="E403" s="595"/>
      <c r="F403" s="595"/>
      <c r="G403" s="595"/>
      <c r="H403" s="595"/>
      <c r="I403" s="595"/>
      <c r="J403" s="595"/>
      <c r="K403" s="595"/>
      <c r="L403" s="595"/>
      <c r="M403" s="595"/>
      <c r="N403" s="595"/>
      <c r="O403" s="595"/>
      <c r="P403" s="595"/>
      <c r="Q403" s="595"/>
      <c r="R403" s="595"/>
      <c r="S403" s="595"/>
      <c r="T403" s="595"/>
      <c r="U403" s="595"/>
      <c r="V403" s="595"/>
      <c r="W403" s="595"/>
      <c r="X403" s="595"/>
      <c r="Y403" s="595"/>
      <c r="Z403" s="595"/>
    </row>
    <row r="404">
      <c r="A404" s="595"/>
      <c r="B404" s="595"/>
      <c r="C404" s="595"/>
      <c r="D404" s="595"/>
      <c r="E404" s="595"/>
      <c r="F404" s="595"/>
      <c r="G404" s="595"/>
      <c r="H404" s="595"/>
      <c r="I404" s="595"/>
      <c r="J404" s="595"/>
      <c r="K404" s="595"/>
      <c r="L404" s="595"/>
      <c r="M404" s="595"/>
      <c r="N404" s="595"/>
      <c r="O404" s="595"/>
      <c r="P404" s="595"/>
      <c r="Q404" s="595"/>
      <c r="R404" s="595"/>
      <c r="S404" s="595"/>
      <c r="T404" s="595"/>
      <c r="U404" s="595"/>
      <c r="V404" s="595"/>
      <c r="W404" s="595"/>
      <c r="X404" s="595"/>
      <c r="Y404" s="595"/>
      <c r="Z404" s="595"/>
    </row>
    <row r="405">
      <c r="A405" s="595"/>
      <c r="B405" s="595"/>
      <c r="C405" s="595"/>
      <c r="D405" s="595"/>
      <c r="E405" s="595"/>
      <c r="F405" s="595"/>
      <c r="G405" s="595"/>
      <c r="H405" s="595"/>
      <c r="I405" s="595"/>
      <c r="J405" s="595"/>
      <c r="K405" s="595"/>
      <c r="L405" s="595"/>
      <c r="M405" s="595"/>
      <c r="N405" s="595"/>
      <c r="O405" s="595"/>
      <c r="P405" s="595"/>
      <c r="Q405" s="595"/>
      <c r="R405" s="595"/>
      <c r="S405" s="595"/>
      <c r="T405" s="595"/>
      <c r="U405" s="595"/>
      <c r="V405" s="595"/>
      <c r="W405" s="595"/>
      <c r="X405" s="595"/>
      <c r="Y405" s="595"/>
      <c r="Z405" s="595"/>
    </row>
    <row r="406">
      <c r="A406" s="595"/>
      <c r="B406" s="595"/>
      <c r="C406" s="595"/>
      <c r="D406" s="595"/>
      <c r="E406" s="595"/>
      <c r="F406" s="595"/>
      <c r="G406" s="595"/>
      <c r="H406" s="595"/>
      <c r="I406" s="595"/>
      <c r="J406" s="595"/>
      <c r="K406" s="595"/>
      <c r="L406" s="595"/>
      <c r="M406" s="595"/>
      <c r="N406" s="595"/>
      <c r="O406" s="595"/>
      <c r="P406" s="595"/>
      <c r="Q406" s="595"/>
      <c r="R406" s="595"/>
      <c r="S406" s="595"/>
      <c r="T406" s="595"/>
      <c r="U406" s="595"/>
      <c r="V406" s="595"/>
      <c r="W406" s="595"/>
      <c r="X406" s="595"/>
      <c r="Y406" s="595"/>
      <c r="Z406" s="595"/>
    </row>
    <row r="407">
      <c r="A407" s="595"/>
      <c r="B407" s="595"/>
      <c r="C407" s="595"/>
      <c r="D407" s="595"/>
      <c r="E407" s="595"/>
      <c r="F407" s="595"/>
      <c r="G407" s="595"/>
      <c r="H407" s="595"/>
      <c r="I407" s="595"/>
      <c r="J407" s="595"/>
      <c r="K407" s="595"/>
      <c r="L407" s="595"/>
      <c r="M407" s="595"/>
      <c r="N407" s="595"/>
      <c r="O407" s="595"/>
      <c r="P407" s="595"/>
      <c r="Q407" s="595"/>
      <c r="R407" s="595"/>
      <c r="S407" s="595"/>
      <c r="T407" s="595"/>
      <c r="U407" s="595"/>
      <c r="V407" s="595"/>
      <c r="W407" s="595"/>
      <c r="X407" s="595"/>
      <c r="Y407" s="595"/>
      <c r="Z407" s="595"/>
    </row>
    <row r="408">
      <c r="A408" s="595"/>
      <c r="B408" s="595"/>
      <c r="C408" s="595"/>
      <c r="D408" s="595"/>
      <c r="E408" s="595"/>
      <c r="F408" s="595"/>
      <c r="G408" s="595"/>
      <c r="H408" s="595"/>
      <c r="I408" s="595"/>
      <c r="J408" s="595"/>
      <c r="K408" s="595"/>
      <c r="L408" s="595"/>
      <c r="M408" s="595"/>
      <c r="N408" s="595"/>
      <c r="O408" s="595"/>
      <c r="P408" s="595"/>
      <c r="Q408" s="595"/>
      <c r="R408" s="595"/>
      <c r="S408" s="595"/>
      <c r="T408" s="595"/>
      <c r="U408" s="595"/>
      <c r="V408" s="595"/>
      <c r="W408" s="595"/>
      <c r="X408" s="595"/>
      <c r="Y408" s="595"/>
      <c r="Z408" s="595"/>
    </row>
    <row r="409">
      <c r="A409" s="595"/>
      <c r="B409" s="595"/>
      <c r="C409" s="595"/>
      <c r="D409" s="595"/>
      <c r="E409" s="595"/>
      <c r="F409" s="595"/>
      <c r="G409" s="595"/>
      <c r="H409" s="595"/>
      <c r="I409" s="595"/>
      <c r="J409" s="595"/>
      <c r="K409" s="595"/>
      <c r="L409" s="595"/>
      <c r="M409" s="595"/>
      <c r="N409" s="595"/>
      <c r="O409" s="595"/>
      <c r="P409" s="595"/>
      <c r="Q409" s="595"/>
      <c r="R409" s="595"/>
      <c r="S409" s="595"/>
      <c r="T409" s="595"/>
      <c r="U409" s="595"/>
      <c r="V409" s="595"/>
      <c r="W409" s="595"/>
      <c r="X409" s="595"/>
      <c r="Y409" s="595"/>
      <c r="Z409" s="595"/>
    </row>
    <row r="410">
      <c r="A410" s="595"/>
      <c r="B410" s="595"/>
      <c r="C410" s="595"/>
      <c r="D410" s="595"/>
      <c r="E410" s="595"/>
      <c r="F410" s="595"/>
      <c r="G410" s="595"/>
      <c r="H410" s="595"/>
      <c r="I410" s="595"/>
      <c r="J410" s="595"/>
      <c r="K410" s="595"/>
      <c r="L410" s="595"/>
      <c r="M410" s="595"/>
      <c r="N410" s="595"/>
      <c r="O410" s="595"/>
      <c r="P410" s="595"/>
      <c r="Q410" s="595"/>
      <c r="R410" s="595"/>
      <c r="S410" s="595"/>
      <c r="T410" s="595"/>
      <c r="U410" s="595"/>
      <c r="V410" s="595"/>
      <c r="W410" s="595"/>
      <c r="X410" s="595"/>
      <c r="Y410" s="595"/>
      <c r="Z410" s="595"/>
    </row>
    <row r="411">
      <c r="A411" s="595"/>
      <c r="B411" s="595"/>
      <c r="C411" s="595"/>
      <c r="D411" s="595"/>
      <c r="E411" s="595"/>
      <c r="F411" s="595"/>
      <c r="G411" s="595"/>
      <c r="H411" s="595"/>
      <c r="I411" s="595"/>
      <c r="J411" s="595"/>
      <c r="K411" s="595"/>
      <c r="L411" s="595"/>
      <c r="M411" s="595"/>
      <c r="N411" s="595"/>
      <c r="O411" s="595"/>
      <c r="P411" s="595"/>
      <c r="Q411" s="595"/>
      <c r="R411" s="595"/>
      <c r="S411" s="595"/>
      <c r="T411" s="595"/>
      <c r="U411" s="595"/>
      <c r="V411" s="595"/>
      <c r="W411" s="595"/>
      <c r="X411" s="595"/>
      <c r="Y411" s="595"/>
      <c r="Z411" s="595"/>
    </row>
    <row r="412">
      <c r="A412" s="595"/>
      <c r="B412" s="595"/>
      <c r="C412" s="595"/>
      <c r="D412" s="595"/>
      <c r="E412" s="595"/>
      <c r="F412" s="595"/>
      <c r="G412" s="595"/>
      <c r="H412" s="595"/>
      <c r="I412" s="595"/>
      <c r="J412" s="595"/>
      <c r="K412" s="595"/>
      <c r="L412" s="595"/>
      <c r="M412" s="595"/>
      <c r="N412" s="595"/>
      <c r="O412" s="595"/>
      <c r="P412" s="595"/>
      <c r="Q412" s="595"/>
      <c r="R412" s="595"/>
      <c r="S412" s="595"/>
      <c r="T412" s="595"/>
      <c r="U412" s="595"/>
      <c r="V412" s="595"/>
      <c r="W412" s="595"/>
      <c r="X412" s="595"/>
      <c r="Y412" s="595"/>
      <c r="Z412" s="595"/>
    </row>
    <row r="413">
      <c r="A413" s="595"/>
      <c r="B413" s="595"/>
      <c r="C413" s="595"/>
      <c r="D413" s="595"/>
      <c r="E413" s="595"/>
      <c r="F413" s="595"/>
      <c r="G413" s="595"/>
      <c r="H413" s="595"/>
      <c r="I413" s="595"/>
      <c r="J413" s="595"/>
      <c r="K413" s="595"/>
      <c r="L413" s="595"/>
      <c r="M413" s="595"/>
      <c r="N413" s="595"/>
      <c r="O413" s="595"/>
      <c r="P413" s="595"/>
      <c r="Q413" s="595"/>
      <c r="R413" s="595"/>
      <c r="S413" s="595"/>
      <c r="T413" s="595"/>
      <c r="U413" s="595"/>
      <c r="V413" s="595"/>
      <c r="W413" s="595"/>
      <c r="X413" s="595"/>
      <c r="Y413" s="595"/>
      <c r="Z413" s="595"/>
    </row>
    <row r="414">
      <c r="A414" s="595"/>
      <c r="B414" s="595"/>
      <c r="C414" s="595"/>
      <c r="D414" s="595"/>
      <c r="E414" s="595"/>
      <c r="F414" s="595"/>
      <c r="G414" s="595"/>
      <c r="H414" s="595"/>
      <c r="I414" s="595"/>
      <c r="J414" s="595"/>
      <c r="K414" s="595"/>
      <c r="L414" s="595"/>
      <c r="M414" s="595"/>
      <c r="N414" s="595"/>
      <c r="O414" s="595"/>
      <c r="P414" s="595"/>
      <c r="Q414" s="595"/>
      <c r="R414" s="595"/>
      <c r="S414" s="595"/>
      <c r="T414" s="595"/>
      <c r="U414" s="595"/>
      <c r="V414" s="595"/>
      <c r="W414" s="595"/>
      <c r="X414" s="595"/>
      <c r="Y414" s="595"/>
      <c r="Z414" s="595"/>
    </row>
    <row r="415">
      <c r="A415" s="595"/>
      <c r="B415" s="595"/>
      <c r="C415" s="595"/>
      <c r="D415" s="595"/>
      <c r="E415" s="595"/>
      <c r="F415" s="595"/>
      <c r="G415" s="595"/>
      <c r="H415" s="595"/>
      <c r="I415" s="595"/>
      <c r="J415" s="595"/>
      <c r="K415" s="595"/>
      <c r="L415" s="595"/>
      <c r="M415" s="595"/>
      <c r="N415" s="595"/>
      <c r="O415" s="595"/>
      <c r="P415" s="595"/>
      <c r="Q415" s="595"/>
      <c r="R415" s="595"/>
      <c r="S415" s="595"/>
      <c r="T415" s="595"/>
      <c r="U415" s="595"/>
      <c r="V415" s="595"/>
      <c r="W415" s="595"/>
      <c r="X415" s="595"/>
      <c r="Y415" s="595"/>
      <c r="Z415" s="595"/>
    </row>
    <row r="416">
      <c r="A416" s="595"/>
      <c r="B416" s="595"/>
      <c r="C416" s="595"/>
      <c r="D416" s="595"/>
      <c r="E416" s="595"/>
      <c r="F416" s="595"/>
      <c r="G416" s="595"/>
      <c r="H416" s="595"/>
      <c r="I416" s="595"/>
      <c r="J416" s="595"/>
      <c r="K416" s="595"/>
      <c r="L416" s="595"/>
      <c r="M416" s="595"/>
      <c r="N416" s="595"/>
      <c r="O416" s="595"/>
      <c r="P416" s="595"/>
      <c r="Q416" s="595"/>
      <c r="R416" s="595"/>
      <c r="S416" s="595"/>
      <c r="T416" s="595"/>
      <c r="U416" s="595"/>
      <c r="V416" s="595"/>
      <c r="W416" s="595"/>
      <c r="X416" s="595"/>
      <c r="Y416" s="595"/>
      <c r="Z416" s="595"/>
    </row>
    <row r="417">
      <c r="A417" s="595"/>
      <c r="B417" s="595"/>
      <c r="C417" s="595"/>
      <c r="D417" s="595"/>
      <c r="E417" s="595"/>
      <c r="F417" s="595"/>
      <c r="G417" s="595"/>
      <c r="H417" s="595"/>
      <c r="I417" s="595"/>
      <c r="J417" s="595"/>
      <c r="K417" s="595"/>
      <c r="L417" s="595"/>
      <c r="M417" s="595"/>
      <c r="N417" s="595"/>
      <c r="O417" s="595"/>
      <c r="P417" s="595"/>
      <c r="Q417" s="595"/>
      <c r="R417" s="595"/>
      <c r="S417" s="595"/>
      <c r="T417" s="595"/>
      <c r="U417" s="595"/>
      <c r="V417" s="595"/>
      <c r="W417" s="595"/>
      <c r="X417" s="595"/>
      <c r="Y417" s="595"/>
      <c r="Z417" s="595"/>
    </row>
    <row r="418">
      <c r="A418" s="595"/>
      <c r="B418" s="595"/>
      <c r="C418" s="595"/>
      <c r="D418" s="595"/>
      <c r="E418" s="595"/>
      <c r="F418" s="595"/>
      <c r="G418" s="595"/>
      <c r="H418" s="595"/>
      <c r="I418" s="595"/>
      <c r="J418" s="595"/>
      <c r="K418" s="595"/>
      <c r="L418" s="595"/>
      <c r="M418" s="595"/>
      <c r="N418" s="595"/>
      <c r="O418" s="595"/>
      <c r="P418" s="595"/>
      <c r="Q418" s="595"/>
      <c r="R418" s="595"/>
      <c r="S418" s="595"/>
      <c r="T418" s="595"/>
      <c r="U418" s="595"/>
      <c r="V418" s="595"/>
      <c r="W418" s="595"/>
      <c r="X418" s="595"/>
      <c r="Y418" s="595"/>
      <c r="Z418" s="595"/>
    </row>
    <row r="419">
      <c r="A419" s="595"/>
      <c r="B419" s="595"/>
      <c r="C419" s="595"/>
      <c r="D419" s="595"/>
      <c r="E419" s="595"/>
      <c r="F419" s="595"/>
      <c r="G419" s="595"/>
      <c r="H419" s="595"/>
      <c r="I419" s="595"/>
      <c r="J419" s="595"/>
      <c r="K419" s="595"/>
      <c r="L419" s="595"/>
      <c r="M419" s="595"/>
      <c r="N419" s="595"/>
      <c r="O419" s="595"/>
      <c r="P419" s="595"/>
      <c r="Q419" s="595"/>
      <c r="R419" s="595"/>
      <c r="S419" s="595"/>
      <c r="T419" s="595"/>
      <c r="U419" s="595"/>
      <c r="V419" s="595"/>
      <c r="W419" s="595"/>
      <c r="X419" s="595"/>
      <c r="Y419" s="595"/>
      <c r="Z419" s="595"/>
    </row>
    <row r="420">
      <c r="A420" s="595"/>
      <c r="B420" s="595"/>
      <c r="C420" s="595"/>
      <c r="D420" s="595"/>
      <c r="E420" s="595"/>
      <c r="F420" s="595"/>
      <c r="G420" s="595"/>
      <c r="H420" s="595"/>
      <c r="I420" s="595"/>
      <c r="J420" s="595"/>
      <c r="K420" s="595"/>
      <c r="L420" s="595"/>
      <c r="M420" s="595"/>
      <c r="N420" s="595"/>
      <c r="O420" s="595"/>
      <c r="P420" s="595"/>
      <c r="Q420" s="595"/>
      <c r="R420" s="595"/>
      <c r="S420" s="595"/>
      <c r="T420" s="595"/>
      <c r="U420" s="595"/>
      <c r="V420" s="595"/>
      <c r="W420" s="595"/>
      <c r="X420" s="595"/>
      <c r="Y420" s="595"/>
      <c r="Z420" s="595"/>
    </row>
    <row r="421">
      <c r="A421" s="595"/>
      <c r="B421" s="595"/>
      <c r="C421" s="595"/>
      <c r="D421" s="595"/>
      <c r="E421" s="595"/>
      <c r="F421" s="595"/>
      <c r="G421" s="595"/>
      <c r="H421" s="595"/>
      <c r="I421" s="595"/>
      <c r="J421" s="595"/>
      <c r="K421" s="595"/>
      <c r="L421" s="595"/>
      <c r="M421" s="595"/>
      <c r="N421" s="595"/>
      <c r="O421" s="595"/>
      <c r="P421" s="595"/>
      <c r="Q421" s="595"/>
      <c r="R421" s="595"/>
      <c r="S421" s="595"/>
      <c r="T421" s="595"/>
      <c r="U421" s="595"/>
      <c r="V421" s="595"/>
      <c r="W421" s="595"/>
      <c r="X421" s="595"/>
      <c r="Y421" s="595"/>
      <c r="Z421" s="595"/>
    </row>
    <row r="422">
      <c r="A422" s="595"/>
      <c r="B422" s="595"/>
      <c r="C422" s="595"/>
      <c r="D422" s="595"/>
      <c r="E422" s="595"/>
      <c r="F422" s="595"/>
      <c r="G422" s="595"/>
      <c r="H422" s="595"/>
      <c r="I422" s="595"/>
      <c r="J422" s="595"/>
      <c r="K422" s="595"/>
      <c r="L422" s="595"/>
      <c r="M422" s="595"/>
      <c r="N422" s="595"/>
      <c r="O422" s="595"/>
      <c r="P422" s="595"/>
      <c r="Q422" s="595"/>
      <c r="R422" s="595"/>
      <c r="S422" s="595"/>
      <c r="T422" s="595"/>
      <c r="U422" s="595"/>
      <c r="V422" s="595"/>
      <c r="W422" s="595"/>
      <c r="X422" s="595"/>
      <c r="Y422" s="595"/>
      <c r="Z422" s="595"/>
    </row>
    <row r="423">
      <c r="A423" s="595"/>
      <c r="B423" s="595"/>
      <c r="C423" s="595"/>
      <c r="D423" s="595"/>
      <c r="E423" s="595"/>
      <c r="F423" s="595"/>
      <c r="G423" s="595"/>
      <c r="H423" s="595"/>
      <c r="I423" s="595"/>
      <c r="J423" s="595"/>
      <c r="K423" s="595"/>
      <c r="L423" s="595"/>
      <c r="M423" s="595"/>
      <c r="N423" s="595"/>
      <c r="O423" s="595"/>
      <c r="P423" s="595"/>
      <c r="Q423" s="595"/>
      <c r="R423" s="595"/>
      <c r="S423" s="595"/>
      <c r="T423" s="595"/>
      <c r="U423" s="595"/>
      <c r="V423" s="595"/>
      <c r="W423" s="595"/>
      <c r="X423" s="595"/>
      <c r="Y423" s="595"/>
      <c r="Z423" s="595"/>
    </row>
    <row r="424">
      <c r="A424" s="595"/>
      <c r="B424" s="595"/>
      <c r="C424" s="595"/>
      <c r="D424" s="595"/>
      <c r="E424" s="595"/>
      <c r="F424" s="595"/>
      <c r="G424" s="595"/>
      <c r="H424" s="595"/>
      <c r="I424" s="595"/>
      <c r="J424" s="595"/>
      <c r="K424" s="595"/>
      <c r="L424" s="595"/>
      <c r="M424" s="595"/>
      <c r="N424" s="595"/>
      <c r="O424" s="595"/>
      <c r="P424" s="595"/>
      <c r="Q424" s="595"/>
      <c r="R424" s="595"/>
      <c r="S424" s="595"/>
      <c r="T424" s="595"/>
      <c r="U424" s="595"/>
      <c r="V424" s="595"/>
      <c r="W424" s="595"/>
      <c r="X424" s="595"/>
      <c r="Y424" s="595"/>
      <c r="Z424" s="595"/>
    </row>
    <row r="425">
      <c r="A425" s="595"/>
      <c r="B425" s="595"/>
      <c r="C425" s="595"/>
      <c r="D425" s="595"/>
      <c r="E425" s="595"/>
      <c r="F425" s="595"/>
      <c r="G425" s="595"/>
      <c r="H425" s="595"/>
      <c r="I425" s="595"/>
      <c r="J425" s="595"/>
      <c r="K425" s="595"/>
      <c r="L425" s="595"/>
      <c r="M425" s="595"/>
      <c r="N425" s="595"/>
      <c r="O425" s="595"/>
      <c r="P425" s="595"/>
      <c r="Q425" s="595"/>
      <c r="R425" s="595"/>
      <c r="S425" s="595"/>
      <c r="T425" s="595"/>
      <c r="U425" s="595"/>
      <c r="V425" s="595"/>
      <c r="W425" s="595"/>
      <c r="X425" s="595"/>
      <c r="Y425" s="595"/>
      <c r="Z425" s="595"/>
    </row>
    <row r="426">
      <c r="A426" s="595"/>
      <c r="B426" s="595"/>
      <c r="C426" s="595"/>
      <c r="D426" s="595"/>
      <c r="E426" s="595"/>
      <c r="F426" s="595"/>
      <c r="G426" s="595"/>
      <c r="H426" s="595"/>
      <c r="I426" s="595"/>
      <c r="J426" s="595"/>
      <c r="K426" s="595"/>
      <c r="L426" s="595"/>
      <c r="M426" s="595"/>
      <c r="N426" s="595"/>
      <c r="O426" s="595"/>
      <c r="P426" s="595"/>
      <c r="Q426" s="595"/>
      <c r="R426" s="595"/>
      <c r="S426" s="595"/>
      <c r="T426" s="595"/>
      <c r="U426" s="595"/>
      <c r="V426" s="595"/>
      <c r="W426" s="595"/>
      <c r="X426" s="595"/>
      <c r="Y426" s="595"/>
      <c r="Z426" s="595"/>
    </row>
    <row r="427">
      <c r="A427" s="595"/>
      <c r="B427" s="595"/>
      <c r="C427" s="595"/>
      <c r="D427" s="595"/>
      <c r="E427" s="595"/>
      <c r="F427" s="595"/>
      <c r="G427" s="595"/>
      <c r="H427" s="595"/>
      <c r="I427" s="595"/>
      <c r="J427" s="595"/>
      <c r="K427" s="595"/>
      <c r="L427" s="595"/>
      <c r="M427" s="595"/>
      <c r="N427" s="595"/>
      <c r="O427" s="595"/>
      <c r="P427" s="595"/>
      <c r="Q427" s="595"/>
      <c r="R427" s="595"/>
      <c r="S427" s="595"/>
      <c r="T427" s="595"/>
      <c r="U427" s="595"/>
      <c r="V427" s="595"/>
      <c r="W427" s="595"/>
      <c r="X427" s="595"/>
      <c r="Y427" s="595"/>
      <c r="Z427" s="595"/>
    </row>
    <row r="428">
      <c r="A428" s="595"/>
      <c r="B428" s="595"/>
      <c r="C428" s="595"/>
      <c r="D428" s="595"/>
      <c r="E428" s="595"/>
      <c r="F428" s="595"/>
      <c r="G428" s="595"/>
      <c r="H428" s="595"/>
      <c r="I428" s="595"/>
      <c r="J428" s="595"/>
      <c r="K428" s="595"/>
      <c r="L428" s="595"/>
      <c r="M428" s="595"/>
      <c r="N428" s="595"/>
      <c r="O428" s="595"/>
      <c r="P428" s="595"/>
      <c r="Q428" s="595"/>
      <c r="R428" s="595"/>
      <c r="S428" s="595"/>
      <c r="T428" s="595"/>
      <c r="U428" s="595"/>
      <c r="V428" s="595"/>
      <c r="W428" s="595"/>
      <c r="X428" s="595"/>
      <c r="Y428" s="595"/>
      <c r="Z428" s="595"/>
    </row>
    <row r="429">
      <c r="A429" s="595"/>
      <c r="B429" s="595"/>
      <c r="C429" s="595"/>
      <c r="D429" s="595"/>
      <c r="E429" s="595"/>
      <c r="F429" s="595"/>
      <c r="G429" s="595"/>
      <c r="H429" s="595"/>
      <c r="I429" s="595"/>
      <c r="J429" s="595"/>
      <c r="K429" s="595"/>
      <c r="L429" s="595"/>
      <c r="M429" s="595"/>
      <c r="N429" s="595"/>
      <c r="O429" s="595"/>
      <c r="P429" s="595"/>
      <c r="Q429" s="595"/>
      <c r="R429" s="595"/>
      <c r="S429" s="595"/>
      <c r="T429" s="595"/>
      <c r="U429" s="595"/>
      <c r="V429" s="595"/>
      <c r="W429" s="595"/>
      <c r="X429" s="595"/>
      <c r="Y429" s="595"/>
      <c r="Z429" s="595"/>
    </row>
    <row r="430">
      <c r="A430" s="595"/>
      <c r="B430" s="595"/>
      <c r="C430" s="595"/>
      <c r="D430" s="595"/>
      <c r="E430" s="595"/>
      <c r="F430" s="595"/>
      <c r="G430" s="595"/>
      <c r="H430" s="595"/>
      <c r="I430" s="595"/>
      <c r="J430" s="595"/>
      <c r="K430" s="595"/>
      <c r="L430" s="595"/>
      <c r="M430" s="595"/>
      <c r="N430" s="595"/>
      <c r="O430" s="595"/>
      <c r="P430" s="595"/>
      <c r="Q430" s="595"/>
      <c r="R430" s="595"/>
      <c r="S430" s="595"/>
      <c r="T430" s="595"/>
      <c r="U430" s="595"/>
      <c r="V430" s="595"/>
      <c r="W430" s="595"/>
      <c r="X430" s="595"/>
      <c r="Y430" s="595"/>
      <c r="Z430" s="595"/>
    </row>
    <row r="431">
      <c r="A431" s="595"/>
      <c r="B431" s="595"/>
      <c r="C431" s="595"/>
      <c r="D431" s="595"/>
      <c r="E431" s="595"/>
      <c r="F431" s="595"/>
      <c r="G431" s="595"/>
      <c r="H431" s="595"/>
      <c r="I431" s="595"/>
      <c r="J431" s="595"/>
      <c r="K431" s="595"/>
      <c r="L431" s="595"/>
      <c r="M431" s="595"/>
      <c r="N431" s="595"/>
      <c r="O431" s="595"/>
      <c r="P431" s="595"/>
      <c r="Q431" s="595"/>
      <c r="R431" s="595"/>
      <c r="S431" s="595"/>
      <c r="T431" s="595"/>
      <c r="U431" s="595"/>
      <c r="V431" s="595"/>
      <c r="W431" s="595"/>
      <c r="X431" s="595"/>
      <c r="Y431" s="595"/>
      <c r="Z431" s="595"/>
    </row>
    <row r="432">
      <c r="A432" s="595"/>
      <c r="B432" s="595"/>
      <c r="C432" s="595"/>
      <c r="D432" s="595"/>
      <c r="E432" s="595"/>
      <c r="F432" s="595"/>
      <c r="G432" s="595"/>
      <c r="H432" s="595"/>
      <c r="I432" s="595"/>
      <c r="J432" s="595"/>
      <c r="K432" s="595"/>
      <c r="L432" s="595"/>
      <c r="M432" s="595"/>
      <c r="N432" s="595"/>
      <c r="O432" s="595"/>
      <c r="P432" s="595"/>
      <c r="Q432" s="595"/>
      <c r="R432" s="595"/>
      <c r="S432" s="595"/>
      <c r="T432" s="595"/>
      <c r="U432" s="595"/>
      <c r="V432" s="595"/>
      <c r="W432" s="595"/>
      <c r="X432" s="595"/>
      <c r="Y432" s="595"/>
      <c r="Z432" s="595"/>
    </row>
    <row r="433">
      <c r="A433" s="595"/>
      <c r="B433" s="595"/>
      <c r="C433" s="595"/>
      <c r="D433" s="595"/>
      <c r="E433" s="595"/>
      <c r="F433" s="595"/>
      <c r="G433" s="595"/>
      <c r="H433" s="595"/>
      <c r="I433" s="595"/>
      <c r="J433" s="595"/>
      <c r="K433" s="595"/>
      <c r="L433" s="595"/>
      <c r="M433" s="595"/>
      <c r="N433" s="595"/>
      <c r="O433" s="595"/>
      <c r="P433" s="595"/>
      <c r="Q433" s="595"/>
      <c r="R433" s="595"/>
      <c r="S433" s="595"/>
      <c r="T433" s="595"/>
      <c r="U433" s="595"/>
      <c r="V433" s="595"/>
      <c r="W433" s="595"/>
      <c r="X433" s="595"/>
      <c r="Y433" s="595"/>
      <c r="Z433" s="595"/>
    </row>
    <row r="434">
      <c r="A434" s="595"/>
      <c r="B434" s="595"/>
      <c r="C434" s="595"/>
      <c r="D434" s="595"/>
      <c r="E434" s="595"/>
      <c r="F434" s="595"/>
      <c r="G434" s="595"/>
      <c r="H434" s="595"/>
      <c r="I434" s="595"/>
      <c r="J434" s="595"/>
      <c r="K434" s="595"/>
      <c r="L434" s="595"/>
      <c r="M434" s="595"/>
      <c r="N434" s="595"/>
      <c r="O434" s="595"/>
      <c r="P434" s="595"/>
      <c r="Q434" s="595"/>
      <c r="R434" s="595"/>
      <c r="S434" s="595"/>
      <c r="T434" s="595"/>
      <c r="U434" s="595"/>
      <c r="V434" s="595"/>
      <c r="W434" s="595"/>
      <c r="X434" s="595"/>
      <c r="Y434" s="595"/>
      <c r="Z434" s="595"/>
    </row>
    <row r="435">
      <c r="A435" s="595"/>
      <c r="B435" s="595"/>
      <c r="C435" s="595"/>
      <c r="D435" s="595"/>
      <c r="E435" s="595"/>
      <c r="F435" s="595"/>
      <c r="G435" s="595"/>
      <c r="H435" s="595"/>
      <c r="I435" s="595"/>
      <c r="J435" s="595"/>
      <c r="K435" s="595"/>
      <c r="L435" s="595"/>
      <c r="M435" s="595"/>
      <c r="N435" s="595"/>
      <c r="O435" s="595"/>
      <c r="P435" s="595"/>
      <c r="Q435" s="595"/>
      <c r="R435" s="595"/>
      <c r="S435" s="595"/>
      <c r="T435" s="595"/>
      <c r="U435" s="595"/>
      <c r="V435" s="595"/>
      <c r="W435" s="595"/>
      <c r="X435" s="595"/>
      <c r="Y435" s="595"/>
      <c r="Z435" s="595"/>
    </row>
    <row r="436">
      <c r="A436" s="595"/>
      <c r="B436" s="595"/>
      <c r="C436" s="595"/>
      <c r="D436" s="595"/>
      <c r="E436" s="595"/>
      <c r="F436" s="595"/>
      <c r="G436" s="595"/>
      <c r="H436" s="595"/>
      <c r="I436" s="595"/>
      <c r="J436" s="595"/>
      <c r="K436" s="595"/>
      <c r="L436" s="595"/>
      <c r="M436" s="595"/>
      <c r="N436" s="595"/>
      <c r="O436" s="595"/>
      <c r="P436" s="595"/>
      <c r="Q436" s="595"/>
      <c r="R436" s="595"/>
      <c r="S436" s="595"/>
      <c r="T436" s="595"/>
      <c r="U436" s="595"/>
      <c r="V436" s="595"/>
      <c r="W436" s="595"/>
      <c r="X436" s="595"/>
      <c r="Y436" s="595"/>
      <c r="Z436" s="595"/>
    </row>
    <row r="437">
      <c r="A437" s="595"/>
      <c r="B437" s="595"/>
      <c r="C437" s="595"/>
      <c r="D437" s="595"/>
      <c r="E437" s="595"/>
      <c r="F437" s="595"/>
      <c r="G437" s="595"/>
      <c r="H437" s="595"/>
      <c r="I437" s="595"/>
      <c r="J437" s="595"/>
      <c r="K437" s="595"/>
      <c r="L437" s="595"/>
      <c r="M437" s="595"/>
      <c r="N437" s="595"/>
      <c r="O437" s="595"/>
      <c r="P437" s="595"/>
      <c r="Q437" s="595"/>
      <c r="R437" s="595"/>
      <c r="S437" s="595"/>
      <c r="T437" s="595"/>
      <c r="U437" s="595"/>
      <c r="V437" s="595"/>
      <c r="W437" s="595"/>
      <c r="X437" s="595"/>
      <c r="Y437" s="595"/>
      <c r="Z437" s="595"/>
    </row>
    <row r="438">
      <c r="A438" s="595"/>
      <c r="B438" s="595"/>
      <c r="C438" s="595"/>
      <c r="D438" s="595"/>
      <c r="E438" s="595"/>
      <c r="F438" s="595"/>
      <c r="G438" s="595"/>
      <c r="H438" s="595"/>
      <c r="I438" s="595"/>
      <c r="J438" s="595"/>
      <c r="K438" s="595"/>
      <c r="L438" s="595"/>
      <c r="M438" s="595"/>
      <c r="N438" s="595"/>
      <c r="O438" s="595"/>
      <c r="P438" s="595"/>
      <c r="Q438" s="595"/>
      <c r="R438" s="595"/>
      <c r="S438" s="595"/>
      <c r="T438" s="595"/>
      <c r="U438" s="595"/>
      <c r="V438" s="595"/>
      <c r="W438" s="595"/>
      <c r="X438" s="595"/>
      <c r="Y438" s="595"/>
      <c r="Z438" s="595"/>
    </row>
    <row r="439">
      <c r="A439" s="595"/>
      <c r="B439" s="595"/>
      <c r="C439" s="595"/>
      <c r="D439" s="595"/>
      <c r="E439" s="595"/>
      <c r="F439" s="595"/>
      <c r="G439" s="595"/>
      <c r="H439" s="595"/>
      <c r="I439" s="595"/>
      <c r="J439" s="595"/>
      <c r="K439" s="595"/>
      <c r="L439" s="595"/>
      <c r="M439" s="595"/>
      <c r="N439" s="595"/>
      <c r="O439" s="595"/>
      <c r="P439" s="595"/>
      <c r="Q439" s="595"/>
      <c r="R439" s="595"/>
      <c r="S439" s="595"/>
      <c r="T439" s="595"/>
      <c r="U439" s="595"/>
      <c r="V439" s="595"/>
      <c r="W439" s="595"/>
      <c r="X439" s="595"/>
      <c r="Y439" s="595"/>
      <c r="Z439" s="595"/>
    </row>
    <row r="440">
      <c r="A440" s="595"/>
      <c r="B440" s="595"/>
      <c r="C440" s="595"/>
      <c r="D440" s="595"/>
      <c r="E440" s="595"/>
      <c r="F440" s="595"/>
      <c r="G440" s="595"/>
      <c r="H440" s="595"/>
      <c r="I440" s="595"/>
      <c r="J440" s="595"/>
      <c r="K440" s="595"/>
      <c r="L440" s="595"/>
      <c r="M440" s="595"/>
      <c r="N440" s="595"/>
      <c r="O440" s="595"/>
      <c r="P440" s="595"/>
      <c r="Q440" s="595"/>
      <c r="R440" s="595"/>
      <c r="S440" s="595"/>
      <c r="T440" s="595"/>
      <c r="U440" s="595"/>
      <c r="V440" s="595"/>
      <c r="W440" s="595"/>
      <c r="X440" s="595"/>
      <c r="Y440" s="595"/>
      <c r="Z440" s="595"/>
    </row>
    <row r="441">
      <c r="A441" s="595"/>
      <c r="B441" s="595"/>
      <c r="C441" s="595"/>
      <c r="D441" s="595"/>
      <c r="E441" s="595"/>
      <c r="F441" s="595"/>
      <c r="G441" s="595"/>
      <c r="H441" s="595"/>
      <c r="I441" s="595"/>
      <c r="J441" s="595"/>
      <c r="K441" s="595"/>
      <c r="L441" s="595"/>
      <c r="M441" s="595"/>
      <c r="N441" s="595"/>
      <c r="O441" s="595"/>
      <c r="P441" s="595"/>
      <c r="Q441" s="595"/>
      <c r="R441" s="595"/>
      <c r="S441" s="595"/>
      <c r="T441" s="595"/>
      <c r="U441" s="595"/>
      <c r="V441" s="595"/>
      <c r="W441" s="595"/>
      <c r="X441" s="595"/>
      <c r="Y441" s="595"/>
      <c r="Z441" s="595"/>
    </row>
    <row r="442">
      <c r="A442" s="595"/>
      <c r="B442" s="595"/>
      <c r="C442" s="595"/>
      <c r="D442" s="595"/>
      <c r="E442" s="595"/>
      <c r="F442" s="595"/>
      <c r="G442" s="595"/>
      <c r="H442" s="595"/>
      <c r="I442" s="595"/>
      <c r="J442" s="595"/>
      <c r="K442" s="595"/>
      <c r="L442" s="595"/>
      <c r="M442" s="595"/>
      <c r="N442" s="595"/>
      <c r="O442" s="595"/>
      <c r="P442" s="595"/>
      <c r="Q442" s="595"/>
      <c r="R442" s="595"/>
      <c r="S442" s="595"/>
      <c r="T442" s="595"/>
      <c r="U442" s="595"/>
      <c r="V442" s="595"/>
      <c r="W442" s="595"/>
      <c r="X442" s="595"/>
      <c r="Y442" s="595"/>
      <c r="Z442" s="595"/>
    </row>
    <row r="443">
      <c r="A443" s="595"/>
      <c r="B443" s="595"/>
      <c r="C443" s="595"/>
      <c r="D443" s="595"/>
      <c r="E443" s="595"/>
      <c r="F443" s="595"/>
      <c r="G443" s="595"/>
      <c r="H443" s="595"/>
      <c r="I443" s="595"/>
      <c r="J443" s="595"/>
      <c r="K443" s="595"/>
      <c r="L443" s="595"/>
      <c r="M443" s="595"/>
      <c r="N443" s="595"/>
      <c r="O443" s="595"/>
      <c r="P443" s="595"/>
      <c r="Q443" s="595"/>
      <c r="R443" s="595"/>
      <c r="S443" s="595"/>
      <c r="T443" s="595"/>
      <c r="U443" s="595"/>
      <c r="V443" s="595"/>
      <c r="W443" s="595"/>
      <c r="X443" s="595"/>
      <c r="Y443" s="595"/>
      <c r="Z443" s="595"/>
    </row>
    <row r="444">
      <c r="A444" s="595"/>
      <c r="B444" s="595"/>
      <c r="C444" s="595"/>
      <c r="D444" s="595"/>
      <c r="E444" s="595"/>
      <c r="F444" s="595"/>
      <c r="G444" s="595"/>
      <c r="H444" s="595"/>
      <c r="I444" s="595"/>
      <c r="J444" s="595"/>
      <c r="K444" s="595"/>
      <c r="L444" s="595"/>
      <c r="M444" s="595"/>
      <c r="N444" s="595"/>
      <c r="O444" s="595"/>
      <c r="P444" s="595"/>
      <c r="Q444" s="595"/>
      <c r="R444" s="595"/>
      <c r="S444" s="595"/>
      <c r="T444" s="595"/>
      <c r="U444" s="595"/>
      <c r="V444" s="595"/>
      <c r="W444" s="595"/>
      <c r="X444" s="595"/>
      <c r="Y444" s="595"/>
      <c r="Z444" s="595"/>
    </row>
    <row r="445">
      <c r="A445" s="595"/>
      <c r="B445" s="595"/>
      <c r="C445" s="595"/>
      <c r="D445" s="595"/>
      <c r="E445" s="595"/>
      <c r="F445" s="595"/>
      <c r="G445" s="595"/>
      <c r="H445" s="595"/>
      <c r="I445" s="595"/>
      <c r="J445" s="595"/>
      <c r="K445" s="595"/>
      <c r="L445" s="595"/>
      <c r="M445" s="595"/>
      <c r="N445" s="595"/>
      <c r="O445" s="595"/>
      <c r="P445" s="595"/>
      <c r="Q445" s="595"/>
      <c r="R445" s="595"/>
      <c r="S445" s="595"/>
      <c r="T445" s="595"/>
      <c r="U445" s="595"/>
      <c r="V445" s="595"/>
      <c r="W445" s="595"/>
      <c r="X445" s="595"/>
      <c r="Y445" s="595"/>
      <c r="Z445" s="595"/>
    </row>
    <row r="446">
      <c r="A446" s="595"/>
      <c r="B446" s="595"/>
      <c r="C446" s="595"/>
      <c r="D446" s="595"/>
      <c r="E446" s="595"/>
      <c r="F446" s="595"/>
      <c r="G446" s="595"/>
      <c r="H446" s="595"/>
      <c r="I446" s="595"/>
      <c r="J446" s="595"/>
      <c r="K446" s="595"/>
      <c r="L446" s="595"/>
      <c r="M446" s="595"/>
      <c r="N446" s="595"/>
      <c r="O446" s="595"/>
      <c r="P446" s="595"/>
      <c r="Q446" s="595"/>
      <c r="R446" s="595"/>
      <c r="S446" s="595"/>
      <c r="T446" s="595"/>
      <c r="U446" s="595"/>
      <c r="V446" s="595"/>
      <c r="W446" s="595"/>
      <c r="X446" s="595"/>
      <c r="Y446" s="595"/>
      <c r="Z446" s="595"/>
    </row>
    <row r="447">
      <c r="A447" s="595"/>
      <c r="B447" s="595"/>
      <c r="C447" s="595"/>
      <c r="D447" s="595"/>
      <c r="E447" s="595"/>
      <c r="F447" s="595"/>
      <c r="G447" s="595"/>
      <c r="H447" s="595"/>
      <c r="I447" s="595"/>
      <c r="J447" s="595"/>
      <c r="K447" s="595"/>
      <c r="L447" s="595"/>
      <c r="M447" s="595"/>
      <c r="N447" s="595"/>
      <c r="O447" s="595"/>
      <c r="P447" s="595"/>
      <c r="Q447" s="595"/>
      <c r="R447" s="595"/>
      <c r="S447" s="595"/>
      <c r="T447" s="595"/>
      <c r="U447" s="595"/>
      <c r="V447" s="595"/>
      <c r="W447" s="595"/>
      <c r="X447" s="595"/>
      <c r="Y447" s="595"/>
      <c r="Z447" s="595"/>
    </row>
    <row r="448">
      <c r="A448" s="595"/>
      <c r="B448" s="595"/>
      <c r="C448" s="595"/>
      <c r="D448" s="595"/>
      <c r="E448" s="595"/>
      <c r="F448" s="595"/>
      <c r="G448" s="595"/>
      <c r="H448" s="595"/>
      <c r="I448" s="595"/>
      <c r="J448" s="595"/>
      <c r="K448" s="595"/>
      <c r="L448" s="595"/>
      <c r="M448" s="595"/>
      <c r="N448" s="595"/>
      <c r="O448" s="595"/>
      <c r="P448" s="595"/>
      <c r="Q448" s="595"/>
      <c r="R448" s="595"/>
      <c r="S448" s="595"/>
      <c r="T448" s="595"/>
      <c r="U448" s="595"/>
      <c r="V448" s="595"/>
      <c r="W448" s="595"/>
      <c r="X448" s="595"/>
      <c r="Y448" s="595"/>
      <c r="Z448" s="595"/>
    </row>
    <row r="449">
      <c r="A449" s="595"/>
      <c r="B449" s="595"/>
      <c r="C449" s="595"/>
      <c r="D449" s="595"/>
      <c r="E449" s="595"/>
      <c r="F449" s="595"/>
      <c r="G449" s="595"/>
      <c r="H449" s="595"/>
      <c r="I449" s="595"/>
      <c r="J449" s="595"/>
      <c r="K449" s="595"/>
      <c r="L449" s="595"/>
      <c r="M449" s="595"/>
      <c r="N449" s="595"/>
      <c r="O449" s="595"/>
      <c r="P449" s="595"/>
      <c r="Q449" s="595"/>
      <c r="R449" s="595"/>
      <c r="S449" s="595"/>
      <c r="T449" s="595"/>
      <c r="U449" s="595"/>
      <c r="V449" s="595"/>
      <c r="W449" s="595"/>
      <c r="X449" s="595"/>
      <c r="Y449" s="595"/>
      <c r="Z449" s="595"/>
    </row>
    <row r="450">
      <c r="A450" s="595"/>
      <c r="B450" s="595"/>
      <c r="C450" s="595"/>
      <c r="D450" s="595"/>
      <c r="E450" s="595"/>
      <c r="F450" s="595"/>
      <c r="G450" s="595"/>
      <c r="H450" s="595"/>
      <c r="I450" s="595"/>
      <c r="J450" s="595"/>
      <c r="K450" s="595"/>
      <c r="L450" s="595"/>
      <c r="M450" s="595"/>
      <c r="N450" s="595"/>
      <c r="O450" s="595"/>
      <c r="P450" s="595"/>
      <c r="Q450" s="595"/>
      <c r="R450" s="595"/>
      <c r="S450" s="595"/>
      <c r="T450" s="595"/>
      <c r="U450" s="595"/>
      <c r="V450" s="595"/>
      <c r="W450" s="595"/>
      <c r="X450" s="595"/>
      <c r="Y450" s="595"/>
      <c r="Z450" s="595"/>
    </row>
    <row r="451">
      <c r="A451" s="595"/>
      <c r="B451" s="595"/>
      <c r="C451" s="595"/>
      <c r="D451" s="595"/>
      <c r="E451" s="595"/>
      <c r="F451" s="595"/>
      <c r="G451" s="595"/>
      <c r="H451" s="595"/>
      <c r="I451" s="595"/>
      <c r="J451" s="595"/>
      <c r="K451" s="595"/>
      <c r="L451" s="595"/>
      <c r="M451" s="595"/>
      <c r="N451" s="595"/>
      <c r="O451" s="595"/>
      <c r="P451" s="595"/>
      <c r="Q451" s="595"/>
      <c r="R451" s="595"/>
      <c r="S451" s="595"/>
      <c r="T451" s="595"/>
      <c r="U451" s="595"/>
      <c r="V451" s="595"/>
      <c r="W451" s="595"/>
      <c r="X451" s="595"/>
      <c r="Y451" s="595"/>
      <c r="Z451" s="595"/>
    </row>
    <row r="452">
      <c r="A452" s="595"/>
      <c r="B452" s="595"/>
      <c r="C452" s="595"/>
      <c r="D452" s="595"/>
      <c r="E452" s="595"/>
      <c r="F452" s="595"/>
      <c r="G452" s="595"/>
      <c r="H452" s="595"/>
      <c r="I452" s="595"/>
      <c r="J452" s="595"/>
      <c r="K452" s="595"/>
      <c r="L452" s="595"/>
      <c r="M452" s="595"/>
      <c r="N452" s="595"/>
      <c r="O452" s="595"/>
      <c r="P452" s="595"/>
      <c r="Q452" s="595"/>
      <c r="R452" s="595"/>
      <c r="S452" s="595"/>
      <c r="T452" s="595"/>
      <c r="U452" s="595"/>
      <c r="V452" s="595"/>
      <c r="W452" s="595"/>
      <c r="X452" s="595"/>
      <c r="Y452" s="595"/>
      <c r="Z452" s="595"/>
    </row>
    <row r="453">
      <c r="A453" s="595"/>
      <c r="B453" s="595"/>
      <c r="C453" s="595"/>
      <c r="D453" s="595"/>
      <c r="E453" s="595"/>
      <c r="F453" s="595"/>
      <c r="G453" s="595"/>
      <c r="H453" s="595"/>
      <c r="I453" s="595"/>
      <c r="J453" s="595"/>
      <c r="K453" s="595"/>
      <c r="L453" s="595"/>
      <c r="M453" s="595"/>
      <c r="N453" s="595"/>
      <c r="O453" s="595"/>
      <c r="P453" s="595"/>
      <c r="Q453" s="595"/>
      <c r="R453" s="595"/>
      <c r="S453" s="595"/>
      <c r="T453" s="595"/>
      <c r="U453" s="595"/>
      <c r="V453" s="595"/>
      <c r="W453" s="595"/>
      <c r="X453" s="595"/>
      <c r="Y453" s="595"/>
      <c r="Z453" s="595"/>
    </row>
    <row r="454">
      <c r="A454" s="595"/>
      <c r="B454" s="595"/>
      <c r="C454" s="595"/>
      <c r="D454" s="595"/>
      <c r="E454" s="595"/>
      <c r="F454" s="595"/>
      <c r="G454" s="595"/>
      <c r="H454" s="595"/>
      <c r="I454" s="595"/>
      <c r="J454" s="595"/>
      <c r="K454" s="595"/>
      <c r="L454" s="595"/>
      <c r="M454" s="595"/>
      <c r="N454" s="595"/>
      <c r="O454" s="595"/>
      <c r="P454" s="595"/>
      <c r="Q454" s="595"/>
      <c r="R454" s="595"/>
      <c r="S454" s="595"/>
      <c r="T454" s="595"/>
      <c r="U454" s="595"/>
      <c r="V454" s="595"/>
      <c r="W454" s="595"/>
      <c r="X454" s="595"/>
      <c r="Y454" s="595"/>
      <c r="Z454" s="595"/>
    </row>
    <row r="455">
      <c r="A455" s="595"/>
      <c r="B455" s="595"/>
      <c r="C455" s="595"/>
      <c r="D455" s="595"/>
      <c r="E455" s="595"/>
      <c r="F455" s="595"/>
      <c r="G455" s="595"/>
      <c r="H455" s="595"/>
      <c r="I455" s="595"/>
      <c r="J455" s="595"/>
      <c r="K455" s="595"/>
      <c r="L455" s="595"/>
      <c r="M455" s="595"/>
      <c r="N455" s="595"/>
      <c r="O455" s="595"/>
      <c r="P455" s="595"/>
      <c r="Q455" s="595"/>
      <c r="R455" s="595"/>
      <c r="S455" s="595"/>
      <c r="T455" s="595"/>
      <c r="U455" s="595"/>
      <c r="V455" s="595"/>
      <c r="W455" s="595"/>
      <c r="X455" s="595"/>
      <c r="Y455" s="595"/>
      <c r="Z455" s="595"/>
    </row>
    <row r="456">
      <c r="A456" s="595"/>
      <c r="B456" s="595"/>
      <c r="C456" s="595"/>
      <c r="D456" s="595"/>
      <c r="E456" s="595"/>
      <c r="F456" s="595"/>
      <c r="G456" s="595"/>
      <c r="H456" s="595"/>
      <c r="I456" s="595"/>
      <c r="J456" s="595"/>
      <c r="K456" s="595"/>
      <c r="L456" s="595"/>
      <c r="M456" s="595"/>
      <c r="N456" s="595"/>
      <c r="O456" s="595"/>
      <c r="P456" s="595"/>
      <c r="Q456" s="595"/>
      <c r="R456" s="595"/>
      <c r="S456" s="595"/>
      <c r="T456" s="595"/>
      <c r="U456" s="595"/>
      <c r="V456" s="595"/>
      <c r="W456" s="595"/>
      <c r="X456" s="595"/>
      <c r="Y456" s="595"/>
      <c r="Z456" s="595"/>
    </row>
    <row r="457">
      <c r="A457" s="595"/>
      <c r="B457" s="595"/>
      <c r="C457" s="595"/>
      <c r="D457" s="595"/>
      <c r="E457" s="595"/>
      <c r="F457" s="595"/>
      <c r="G457" s="595"/>
      <c r="H457" s="595"/>
      <c r="I457" s="595"/>
      <c r="J457" s="595"/>
      <c r="K457" s="595"/>
      <c r="L457" s="595"/>
      <c r="M457" s="595"/>
      <c r="N457" s="595"/>
      <c r="O457" s="595"/>
      <c r="P457" s="595"/>
      <c r="Q457" s="595"/>
      <c r="R457" s="595"/>
      <c r="S457" s="595"/>
      <c r="T457" s="595"/>
      <c r="U457" s="595"/>
      <c r="V457" s="595"/>
      <c r="W457" s="595"/>
      <c r="X457" s="595"/>
      <c r="Y457" s="595"/>
      <c r="Z457" s="595"/>
    </row>
    <row r="458">
      <c r="A458" s="595"/>
      <c r="B458" s="595"/>
      <c r="C458" s="595"/>
      <c r="D458" s="595"/>
      <c r="E458" s="595"/>
      <c r="F458" s="595"/>
      <c r="G458" s="595"/>
      <c r="H458" s="595"/>
      <c r="I458" s="595"/>
      <c r="J458" s="595"/>
      <c r="K458" s="595"/>
      <c r="L458" s="595"/>
      <c r="M458" s="595"/>
      <c r="N458" s="595"/>
      <c r="O458" s="595"/>
      <c r="P458" s="595"/>
      <c r="Q458" s="595"/>
      <c r="R458" s="595"/>
      <c r="S458" s="595"/>
      <c r="T458" s="595"/>
      <c r="U458" s="595"/>
      <c r="V458" s="595"/>
      <c r="W458" s="595"/>
      <c r="X458" s="595"/>
      <c r="Y458" s="595"/>
      <c r="Z458" s="595"/>
    </row>
    <row r="459">
      <c r="A459" s="595"/>
      <c r="B459" s="595"/>
      <c r="C459" s="595"/>
      <c r="D459" s="595"/>
      <c r="E459" s="595"/>
      <c r="F459" s="595"/>
      <c r="G459" s="595"/>
      <c r="H459" s="595"/>
      <c r="I459" s="595"/>
      <c r="J459" s="595"/>
      <c r="K459" s="595"/>
      <c r="L459" s="595"/>
      <c r="M459" s="595"/>
      <c r="N459" s="595"/>
      <c r="O459" s="595"/>
      <c r="P459" s="595"/>
      <c r="Q459" s="595"/>
      <c r="R459" s="595"/>
      <c r="S459" s="595"/>
      <c r="T459" s="595"/>
      <c r="U459" s="595"/>
      <c r="V459" s="595"/>
      <c r="W459" s="595"/>
      <c r="X459" s="595"/>
      <c r="Y459" s="595"/>
      <c r="Z459" s="595"/>
    </row>
    <row r="460">
      <c r="A460" s="595"/>
      <c r="B460" s="595"/>
      <c r="C460" s="595"/>
      <c r="D460" s="595"/>
      <c r="E460" s="595"/>
      <c r="F460" s="595"/>
      <c r="G460" s="595"/>
      <c r="H460" s="595"/>
      <c r="I460" s="595"/>
      <c r="J460" s="595"/>
      <c r="K460" s="595"/>
      <c r="L460" s="595"/>
      <c r="M460" s="595"/>
      <c r="N460" s="595"/>
      <c r="O460" s="595"/>
      <c r="P460" s="595"/>
      <c r="Q460" s="595"/>
      <c r="R460" s="595"/>
      <c r="S460" s="595"/>
      <c r="T460" s="595"/>
      <c r="U460" s="595"/>
      <c r="V460" s="595"/>
      <c r="W460" s="595"/>
      <c r="X460" s="595"/>
      <c r="Y460" s="595"/>
      <c r="Z460" s="595"/>
    </row>
    <row r="461">
      <c r="A461" s="595"/>
      <c r="B461" s="595"/>
      <c r="C461" s="595"/>
      <c r="D461" s="595"/>
      <c r="E461" s="595"/>
      <c r="F461" s="595"/>
      <c r="G461" s="595"/>
      <c r="H461" s="595"/>
      <c r="I461" s="595"/>
      <c r="J461" s="595"/>
      <c r="K461" s="595"/>
      <c r="L461" s="595"/>
      <c r="M461" s="595"/>
      <c r="N461" s="595"/>
      <c r="O461" s="595"/>
      <c r="P461" s="595"/>
      <c r="Q461" s="595"/>
      <c r="R461" s="595"/>
      <c r="S461" s="595"/>
      <c r="T461" s="595"/>
      <c r="U461" s="595"/>
      <c r="V461" s="595"/>
      <c r="W461" s="595"/>
      <c r="X461" s="595"/>
      <c r="Y461" s="595"/>
      <c r="Z461" s="595"/>
    </row>
    <row r="462">
      <c r="A462" s="595"/>
      <c r="B462" s="595"/>
      <c r="C462" s="595"/>
      <c r="D462" s="595"/>
      <c r="E462" s="595"/>
      <c r="F462" s="595"/>
      <c r="G462" s="595"/>
      <c r="H462" s="595"/>
      <c r="I462" s="595"/>
      <c r="J462" s="595"/>
      <c r="K462" s="595"/>
      <c r="L462" s="595"/>
      <c r="M462" s="595"/>
      <c r="N462" s="595"/>
      <c r="O462" s="595"/>
      <c r="P462" s="595"/>
      <c r="Q462" s="595"/>
      <c r="R462" s="595"/>
      <c r="S462" s="595"/>
      <c r="T462" s="595"/>
      <c r="U462" s="595"/>
      <c r="V462" s="595"/>
      <c r="W462" s="595"/>
      <c r="X462" s="595"/>
      <c r="Y462" s="595"/>
      <c r="Z462" s="595"/>
    </row>
    <row r="463">
      <c r="A463" s="595"/>
      <c r="B463" s="595"/>
      <c r="C463" s="595"/>
      <c r="D463" s="595"/>
      <c r="E463" s="595"/>
      <c r="F463" s="595"/>
      <c r="G463" s="595"/>
      <c r="H463" s="595"/>
      <c r="I463" s="595"/>
      <c r="J463" s="595"/>
      <c r="K463" s="595"/>
      <c r="L463" s="595"/>
      <c r="M463" s="595"/>
      <c r="N463" s="595"/>
      <c r="O463" s="595"/>
      <c r="P463" s="595"/>
      <c r="Q463" s="595"/>
      <c r="R463" s="595"/>
      <c r="S463" s="595"/>
      <c r="T463" s="595"/>
      <c r="U463" s="595"/>
      <c r="V463" s="595"/>
      <c r="W463" s="595"/>
      <c r="X463" s="595"/>
      <c r="Y463" s="595"/>
      <c r="Z463" s="595"/>
    </row>
    <row r="464">
      <c r="A464" s="595"/>
      <c r="B464" s="595"/>
      <c r="C464" s="595"/>
      <c r="D464" s="595"/>
      <c r="E464" s="595"/>
      <c r="F464" s="595"/>
      <c r="G464" s="595"/>
      <c r="H464" s="595"/>
      <c r="I464" s="595"/>
      <c r="J464" s="595"/>
      <c r="K464" s="595"/>
      <c r="L464" s="595"/>
      <c r="M464" s="595"/>
      <c r="N464" s="595"/>
      <c r="O464" s="595"/>
      <c r="P464" s="595"/>
      <c r="Q464" s="595"/>
      <c r="R464" s="595"/>
      <c r="S464" s="595"/>
      <c r="T464" s="595"/>
      <c r="U464" s="595"/>
      <c r="V464" s="595"/>
      <c r="W464" s="595"/>
      <c r="X464" s="595"/>
      <c r="Y464" s="595"/>
      <c r="Z464" s="595"/>
    </row>
    <row r="465">
      <c r="A465" s="595"/>
      <c r="B465" s="595"/>
      <c r="C465" s="595"/>
      <c r="D465" s="595"/>
      <c r="E465" s="595"/>
      <c r="F465" s="595"/>
      <c r="G465" s="595"/>
      <c r="H465" s="595"/>
      <c r="I465" s="595"/>
      <c r="J465" s="595"/>
      <c r="K465" s="595"/>
      <c r="L465" s="595"/>
      <c r="M465" s="595"/>
      <c r="N465" s="595"/>
      <c r="O465" s="595"/>
      <c r="P465" s="595"/>
      <c r="Q465" s="595"/>
      <c r="R465" s="595"/>
      <c r="S465" s="595"/>
      <c r="T465" s="595"/>
      <c r="U465" s="595"/>
      <c r="V465" s="595"/>
      <c r="W465" s="595"/>
      <c r="X465" s="595"/>
      <c r="Y465" s="595"/>
      <c r="Z465" s="595"/>
    </row>
    <row r="466">
      <c r="A466" s="595"/>
      <c r="B466" s="595"/>
      <c r="C466" s="595"/>
      <c r="D466" s="595"/>
      <c r="E466" s="595"/>
      <c r="F466" s="595"/>
      <c r="G466" s="595"/>
      <c r="H466" s="595"/>
      <c r="I466" s="595"/>
      <c r="J466" s="595"/>
      <c r="K466" s="595"/>
      <c r="L466" s="595"/>
      <c r="M466" s="595"/>
      <c r="N466" s="595"/>
      <c r="O466" s="595"/>
      <c r="P466" s="595"/>
      <c r="Q466" s="595"/>
      <c r="R466" s="595"/>
      <c r="S466" s="595"/>
      <c r="T466" s="595"/>
      <c r="U466" s="595"/>
      <c r="V466" s="595"/>
      <c r="W466" s="595"/>
      <c r="X466" s="595"/>
      <c r="Y466" s="595"/>
      <c r="Z466" s="595"/>
    </row>
    <row r="467">
      <c r="A467" s="595"/>
      <c r="B467" s="595"/>
      <c r="C467" s="595"/>
      <c r="D467" s="595"/>
      <c r="E467" s="595"/>
      <c r="F467" s="595"/>
      <c r="G467" s="595"/>
      <c r="H467" s="595"/>
      <c r="I467" s="595"/>
      <c r="J467" s="595"/>
      <c r="K467" s="595"/>
      <c r="L467" s="595"/>
      <c r="M467" s="595"/>
      <c r="N467" s="595"/>
      <c r="O467" s="595"/>
      <c r="P467" s="595"/>
      <c r="Q467" s="595"/>
      <c r="R467" s="595"/>
      <c r="S467" s="595"/>
      <c r="T467" s="595"/>
      <c r="U467" s="595"/>
      <c r="V467" s="595"/>
      <c r="W467" s="595"/>
      <c r="X467" s="595"/>
      <c r="Y467" s="595"/>
      <c r="Z467" s="595"/>
    </row>
    <row r="468">
      <c r="A468" s="595"/>
      <c r="B468" s="595"/>
      <c r="C468" s="595"/>
      <c r="D468" s="595"/>
      <c r="E468" s="595"/>
      <c r="F468" s="595"/>
      <c r="G468" s="595"/>
      <c r="H468" s="595"/>
      <c r="I468" s="595"/>
      <c r="J468" s="595"/>
      <c r="K468" s="595"/>
      <c r="L468" s="595"/>
      <c r="M468" s="595"/>
      <c r="N468" s="595"/>
      <c r="O468" s="595"/>
      <c r="P468" s="595"/>
      <c r="Q468" s="595"/>
      <c r="R468" s="595"/>
      <c r="S468" s="595"/>
      <c r="T468" s="595"/>
      <c r="U468" s="595"/>
      <c r="V468" s="595"/>
      <c r="W468" s="595"/>
      <c r="X468" s="595"/>
      <c r="Y468" s="595"/>
      <c r="Z468" s="595"/>
    </row>
    <row r="469">
      <c r="A469" s="595"/>
      <c r="B469" s="595"/>
      <c r="C469" s="595"/>
      <c r="D469" s="595"/>
      <c r="E469" s="595"/>
      <c r="F469" s="595"/>
      <c r="G469" s="595"/>
      <c r="H469" s="595"/>
      <c r="I469" s="595"/>
      <c r="J469" s="595"/>
      <c r="K469" s="595"/>
      <c r="L469" s="595"/>
      <c r="M469" s="595"/>
      <c r="N469" s="595"/>
      <c r="O469" s="595"/>
      <c r="P469" s="595"/>
      <c r="Q469" s="595"/>
      <c r="R469" s="595"/>
      <c r="S469" s="595"/>
      <c r="T469" s="595"/>
      <c r="U469" s="595"/>
      <c r="V469" s="595"/>
      <c r="W469" s="595"/>
      <c r="X469" s="595"/>
      <c r="Y469" s="595"/>
      <c r="Z469" s="595"/>
    </row>
    <row r="470">
      <c r="A470" s="595"/>
      <c r="B470" s="595"/>
      <c r="C470" s="595"/>
      <c r="D470" s="595"/>
      <c r="E470" s="595"/>
      <c r="F470" s="595"/>
      <c r="G470" s="595"/>
      <c r="H470" s="595"/>
      <c r="I470" s="595"/>
      <c r="J470" s="595"/>
      <c r="K470" s="595"/>
      <c r="L470" s="595"/>
      <c r="M470" s="595"/>
      <c r="N470" s="595"/>
      <c r="O470" s="595"/>
      <c r="P470" s="595"/>
      <c r="Q470" s="595"/>
      <c r="R470" s="595"/>
      <c r="S470" s="595"/>
      <c r="T470" s="595"/>
      <c r="U470" s="595"/>
      <c r="V470" s="595"/>
      <c r="W470" s="595"/>
      <c r="X470" s="595"/>
      <c r="Y470" s="595"/>
      <c r="Z470" s="595"/>
    </row>
    <row r="471">
      <c r="A471" s="595"/>
      <c r="B471" s="595"/>
      <c r="C471" s="595"/>
      <c r="D471" s="595"/>
      <c r="E471" s="595"/>
      <c r="F471" s="595"/>
      <c r="G471" s="595"/>
      <c r="H471" s="595"/>
      <c r="I471" s="595"/>
      <c r="J471" s="595"/>
      <c r="K471" s="595"/>
      <c r="L471" s="595"/>
      <c r="M471" s="595"/>
      <c r="N471" s="595"/>
      <c r="O471" s="595"/>
      <c r="P471" s="595"/>
      <c r="Q471" s="595"/>
      <c r="R471" s="595"/>
      <c r="S471" s="595"/>
      <c r="T471" s="595"/>
      <c r="U471" s="595"/>
      <c r="V471" s="595"/>
      <c r="W471" s="595"/>
      <c r="X471" s="595"/>
      <c r="Y471" s="595"/>
      <c r="Z471" s="595"/>
    </row>
    <row r="472">
      <c r="A472" s="595"/>
      <c r="B472" s="595"/>
      <c r="C472" s="595"/>
      <c r="D472" s="595"/>
      <c r="E472" s="595"/>
      <c r="F472" s="595"/>
      <c r="G472" s="595"/>
      <c r="H472" s="595"/>
      <c r="I472" s="595"/>
      <c r="J472" s="595"/>
      <c r="K472" s="595"/>
      <c r="L472" s="595"/>
      <c r="M472" s="595"/>
      <c r="N472" s="595"/>
      <c r="O472" s="595"/>
      <c r="P472" s="595"/>
      <c r="Q472" s="595"/>
      <c r="R472" s="595"/>
      <c r="S472" s="595"/>
      <c r="T472" s="595"/>
      <c r="U472" s="595"/>
      <c r="V472" s="595"/>
      <c r="W472" s="595"/>
      <c r="X472" s="595"/>
      <c r="Y472" s="595"/>
      <c r="Z472" s="595"/>
    </row>
    <row r="473">
      <c r="A473" s="595"/>
      <c r="B473" s="595"/>
      <c r="C473" s="595"/>
      <c r="D473" s="595"/>
      <c r="E473" s="595"/>
      <c r="F473" s="595"/>
      <c r="G473" s="595"/>
      <c r="H473" s="595"/>
      <c r="I473" s="595"/>
      <c r="J473" s="595"/>
      <c r="K473" s="595"/>
      <c r="L473" s="595"/>
      <c r="M473" s="595"/>
      <c r="N473" s="595"/>
      <c r="O473" s="595"/>
      <c r="P473" s="595"/>
      <c r="Q473" s="595"/>
      <c r="R473" s="595"/>
      <c r="S473" s="595"/>
      <c r="T473" s="595"/>
      <c r="U473" s="595"/>
      <c r="V473" s="595"/>
      <c r="W473" s="595"/>
      <c r="X473" s="595"/>
      <c r="Y473" s="595"/>
      <c r="Z473" s="595"/>
    </row>
    <row r="474">
      <c r="A474" s="595"/>
      <c r="B474" s="595"/>
      <c r="C474" s="595"/>
      <c r="D474" s="595"/>
      <c r="E474" s="595"/>
      <c r="F474" s="595"/>
      <c r="G474" s="595"/>
      <c r="H474" s="595"/>
      <c r="I474" s="595"/>
      <c r="J474" s="595"/>
      <c r="K474" s="595"/>
      <c r="L474" s="595"/>
      <c r="M474" s="595"/>
      <c r="N474" s="595"/>
      <c r="O474" s="595"/>
      <c r="P474" s="595"/>
      <c r="Q474" s="595"/>
      <c r="R474" s="595"/>
      <c r="S474" s="595"/>
      <c r="T474" s="595"/>
      <c r="U474" s="595"/>
      <c r="V474" s="595"/>
      <c r="W474" s="595"/>
      <c r="X474" s="595"/>
      <c r="Y474" s="595"/>
      <c r="Z474" s="595"/>
    </row>
    <row r="475">
      <c r="A475" s="595"/>
      <c r="B475" s="595"/>
      <c r="C475" s="595"/>
      <c r="D475" s="595"/>
      <c r="E475" s="595"/>
      <c r="F475" s="595"/>
      <c r="G475" s="595"/>
      <c r="H475" s="595"/>
      <c r="I475" s="595"/>
      <c r="J475" s="595"/>
      <c r="K475" s="595"/>
      <c r="L475" s="595"/>
      <c r="M475" s="595"/>
      <c r="N475" s="595"/>
      <c r="O475" s="595"/>
      <c r="P475" s="595"/>
      <c r="Q475" s="595"/>
      <c r="R475" s="595"/>
      <c r="S475" s="595"/>
      <c r="T475" s="595"/>
      <c r="U475" s="595"/>
      <c r="V475" s="595"/>
      <c r="W475" s="595"/>
      <c r="X475" s="595"/>
      <c r="Y475" s="595"/>
      <c r="Z475" s="595"/>
    </row>
    <row r="476">
      <c r="A476" s="595"/>
      <c r="B476" s="595"/>
      <c r="C476" s="595"/>
      <c r="D476" s="595"/>
      <c r="E476" s="595"/>
      <c r="F476" s="595"/>
      <c r="G476" s="595"/>
      <c r="H476" s="595"/>
      <c r="I476" s="595"/>
      <c r="J476" s="595"/>
      <c r="K476" s="595"/>
      <c r="L476" s="595"/>
      <c r="M476" s="595"/>
      <c r="N476" s="595"/>
      <c r="O476" s="595"/>
      <c r="P476" s="595"/>
      <c r="Q476" s="595"/>
      <c r="R476" s="595"/>
      <c r="S476" s="595"/>
      <c r="T476" s="595"/>
      <c r="U476" s="595"/>
      <c r="V476" s="595"/>
      <c r="W476" s="595"/>
      <c r="X476" s="595"/>
      <c r="Y476" s="595"/>
      <c r="Z476" s="595"/>
    </row>
    <row r="477">
      <c r="A477" s="595"/>
      <c r="B477" s="595"/>
      <c r="C477" s="595"/>
      <c r="D477" s="595"/>
      <c r="E477" s="595"/>
      <c r="F477" s="595"/>
      <c r="G477" s="595"/>
      <c r="H477" s="595"/>
      <c r="I477" s="595"/>
      <c r="J477" s="595"/>
      <c r="K477" s="595"/>
      <c r="L477" s="595"/>
      <c r="M477" s="595"/>
      <c r="N477" s="595"/>
      <c r="O477" s="595"/>
      <c r="P477" s="595"/>
      <c r="Q477" s="595"/>
      <c r="R477" s="595"/>
      <c r="S477" s="595"/>
      <c r="T477" s="595"/>
      <c r="U477" s="595"/>
      <c r="V477" s="595"/>
      <c r="W477" s="595"/>
      <c r="X477" s="595"/>
      <c r="Y477" s="595"/>
      <c r="Z477" s="595"/>
    </row>
    <row r="478">
      <c r="A478" s="595"/>
      <c r="B478" s="595"/>
      <c r="C478" s="595"/>
      <c r="D478" s="595"/>
      <c r="E478" s="595"/>
      <c r="F478" s="595"/>
      <c r="G478" s="595"/>
      <c r="H478" s="595"/>
      <c r="I478" s="595"/>
      <c r="J478" s="595"/>
      <c r="K478" s="595"/>
      <c r="L478" s="595"/>
      <c r="M478" s="595"/>
      <c r="N478" s="595"/>
      <c r="O478" s="595"/>
      <c r="P478" s="595"/>
      <c r="Q478" s="595"/>
      <c r="R478" s="595"/>
      <c r="S478" s="595"/>
      <c r="T478" s="595"/>
      <c r="U478" s="595"/>
      <c r="V478" s="595"/>
      <c r="W478" s="595"/>
      <c r="X478" s="595"/>
      <c r="Y478" s="595"/>
      <c r="Z478" s="595"/>
    </row>
    <row r="479">
      <c r="A479" s="595"/>
      <c r="B479" s="595"/>
      <c r="C479" s="595"/>
      <c r="D479" s="595"/>
      <c r="E479" s="595"/>
      <c r="F479" s="595"/>
      <c r="G479" s="595"/>
      <c r="H479" s="595"/>
      <c r="I479" s="595"/>
      <c r="J479" s="595"/>
      <c r="K479" s="595"/>
      <c r="L479" s="595"/>
      <c r="M479" s="595"/>
      <c r="N479" s="595"/>
      <c r="O479" s="595"/>
      <c r="P479" s="595"/>
      <c r="Q479" s="595"/>
      <c r="R479" s="595"/>
      <c r="S479" s="595"/>
      <c r="T479" s="595"/>
      <c r="U479" s="595"/>
      <c r="V479" s="595"/>
      <c r="W479" s="595"/>
      <c r="X479" s="595"/>
      <c r="Y479" s="595"/>
      <c r="Z479" s="595"/>
    </row>
    <row r="480">
      <c r="A480" s="595"/>
      <c r="B480" s="595"/>
      <c r="C480" s="595"/>
      <c r="D480" s="595"/>
      <c r="E480" s="595"/>
      <c r="F480" s="595"/>
      <c r="G480" s="595"/>
      <c r="H480" s="595"/>
      <c r="I480" s="595"/>
      <c r="J480" s="595"/>
      <c r="K480" s="595"/>
      <c r="L480" s="595"/>
      <c r="M480" s="595"/>
      <c r="N480" s="595"/>
      <c r="O480" s="595"/>
      <c r="P480" s="595"/>
      <c r="Q480" s="595"/>
      <c r="R480" s="595"/>
      <c r="S480" s="595"/>
      <c r="T480" s="595"/>
      <c r="U480" s="595"/>
      <c r="V480" s="595"/>
      <c r="W480" s="595"/>
      <c r="X480" s="595"/>
      <c r="Y480" s="595"/>
      <c r="Z480" s="595"/>
    </row>
    <row r="481">
      <c r="A481" s="595"/>
      <c r="B481" s="595"/>
      <c r="C481" s="595"/>
      <c r="D481" s="595"/>
      <c r="E481" s="595"/>
      <c r="F481" s="595"/>
      <c r="G481" s="595"/>
      <c r="H481" s="595"/>
      <c r="I481" s="595"/>
      <c r="J481" s="595"/>
      <c r="K481" s="595"/>
      <c r="L481" s="595"/>
      <c r="M481" s="595"/>
      <c r="N481" s="595"/>
      <c r="O481" s="595"/>
      <c r="P481" s="595"/>
      <c r="Q481" s="595"/>
      <c r="R481" s="595"/>
      <c r="S481" s="595"/>
      <c r="T481" s="595"/>
      <c r="U481" s="595"/>
      <c r="V481" s="595"/>
      <c r="W481" s="595"/>
      <c r="X481" s="595"/>
      <c r="Y481" s="595"/>
      <c r="Z481" s="595"/>
    </row>
    <row r="482">
      <c r="A482" s="595"/>
      <c r="B482" s="595"/>
      <c r="C482" s="595"/>
      <c r="D482" s="595"/>
      <c r="E482" s="595"/>
      <c r="F482" s="595"/>
      <c r="G482" s="595"/>
      <c r="H482" s="595"/>
      <c r="I482" s="595"/>
      <c r="J482" s="595"/>
      <c r="K482" s="595"/>
      <c r="L482" s="595"/>
      <c r="M482" s="595"/>
      <c r="N482" s="595"/>
      <c r="O482" s="595"/>
      <c r="P482" s="595"/>
      <c r="Q482" s="595"/>
      <c r="R482" s="595"/>
      <c r="S482" s="595"/>
      <c r="T482" s="595"/>
      <c r="U482" s="595"/>
      <c r="V482" s="595"/>
      <c r="W482" s="595"/>
      <c r="X482" s="595"/>
      <c r="Y482" s="595"/>
      <c r="Z482" s="595"/>
    </row>
    <row r="483">
      <c r="A483" s="595"/>
      <c r="B483" s="595"/>
      <c r="C483" s="595"/>
      <c r="D483" s="595"/>
      <c r="E483" s="595"/>
      <c r="F483" s="595"/>
      <c r="G483" s="595"/>
      <c r="H483" s="595"/>
      <c r="I483" s="595"/>
      <c r="J483" s="595"/>
      <c r="K483" s="595"/>
      <c r="L483" s="595"/>
      <c r="M483" s="595"/>
      <c r="N483" s="595"/>
      <c r="O483" s="595"/>
      <c r="P483" s="595"/>
      <c r="Q483" s="595"/>
      <c r="R483" s="595"/>
      <c r="S483" s="595"/>
      <c r="T483" s="595"/>
      <c r="U483" s="595"/>
      <c r="V483" s="595"/>
      <c r="W483" s="595"/>
      <c r="X483" s="595"/>
      <c r="Y483" s="595"/>
      <c r="Z483" s="595"/>
    </row>
    <row r="484">
      <c r="A484" s="595"/>
      <c r="B484" s="595"/>
      <c r="C484" s="595"/>
      <c r="D484" s="595"/>
      <c r="E484" s="595"/>
      <c r="F484" s="595"/>
      <c r="G484" s="595"/>
      <c r="H484" s="595"/>
      <c r="I484" s="595"/>
      <c r="J484" s="595"/>
      <c r="K484" s="595"/>
      <c r="L484" s="595"/>
      <c r="M484" s="595"/>
      <c r="N484" s="595"/>
      <c r="O484" s="595"/>
      <c r="P484" s="595"/>
      <c r="Q484" s="595"/>
      <c r="R484" s="595"/>
      <c r="S484" s="595"/>
      <c r="T484" s="595"/>
      <c r="U484" s="595"/>
      <c r="V484" s="595"/>
      <c r="W484" s="595"/>
      <c r="X484" s="595"/>
      <c r="Y484" s="595"/>
      <c r="Z484" s="595"/>
    </row>
    <row r="485">
      <c r="A485" s="595"/>
      <c r="B485" s="595"/>
      <c r="C485" s="595"/>
      <c r="D485" s="595"/>
      <c r="E485" s="595"/>
      <c r="F485" s="595"/>
      <c r="G485" s="595"/>
      <c r="H485" s="595"/>
      <c r="I485" s="595"/>
      <c r="J485" s="595"/>
      <c r="K485" s="595"/>
      <c r="L485" s="595"/>
      <c r="M485" s="595"/>
      <c r="N485" s="595"/>
      <c r="O485" s="595"/>
      <c r="P485" s="595"/>
      <c r="Q485" s="595"/>
      <c r="R485" s="595"/>
      <c r="S485" s="595"/>
      <c r="T485" s="595"/>
      <c r="U485" s="595"/>
      <c r="V485" s="595"/>
      <c r="W485" s="595"/>
      <c r="X485" s="595"/>
      <c r="Y485" s="595"/>
      <c r="Z485" s="595"/>
    </row>
    <row r="486">
      <c r="A486" s="595"/>
      <c r="B486" s="595"/>
      <c r="C486" s="595"/>
      <c r="D486" s="595"/>
      <c r="E486" s="595"/>
      <c r="F486" s="595"/>
      <c r="G486" s="595"/>
      <c r="H486" s="595"/>
      <c r="I486" s="595"/>
      <c r="J486" s="595"/>
      <c r="K486" s="595"/>
      <c r="L486" s="595"/>
      <c r="M486" s="595"/>
      <c r="N486" s="595"/>
      <c r="O486" s="595"/>
      <c r="P486" s="595"/>
      <c r="Q486" s="595"/>
      <c r="R486" s="595"/>
      <c r="S486" s="595"/>
      <c r="T486" s="595"/>
      <c r="U486" s="595"/>
      <c r="V486" s="595"/>
      <c r="W486" s="595"/>
      <c r="X486" s="595"/>
      <c r="Y486" s="595"/>
      <c r="Z486" s="595"/>
    </row>
    <row r="487">
      <c r="A487" s="595"/>
      <c r="B487" s="595"/>
      <c r="C487" s="595"/>
      <c r="D487" s="595"/>
      <c r="E487" s="595"/>
      <c r="F487" s="595"/>
      <c r="G487" s="595"/>
      <c r="H487" s="595"/>
      <c r="I487" s="595"/>
      <c r="J487" s="595"/>
      <c r="K487" s="595"/>
      <c r="L487" s="595"/>
      <c r="M487" s="595"/>
      <c r="N487" s="595"/>
      <c r="O487" s="595"/>
      <c r="P487" s="595"/>
      <c r="Q487" s="595"/>
      <c r="R487" s="595"/>
      <c r="S487" s="595"/>
      <c r="T487" s="595"/>
      <c r="U487" s="595"/>
      <c r="V487" s="595"/>
      <c r="W487" s="595"/>
      <c r="X487" s="595"/>
      <c r="Y487" s="595"/>
      <c r="Z487" s="595"/>
    </row>
    <row r="488">
      <c r="A488" s="595"/>
      <c r="B488" s="595"/>
      <c r="C488" s="595"/>
      <c r="D488" s="595"/>
      <c r="E488" s="595"/>
      <c r="F488" s="595"/>
      <c r="G488" s="595"/>
      <c r="H488" s="595"/>
      <c r="I488" s="595"/>
      <c r="J488" s="595"/>
      <c r="K488" s="595"/>
      <c r="L488" s="595"/>
      <c r="M488" s="595"/>
      <c r="N488" s="595"/>
      <c r="O488" s="595"/>
      <c r="P488" s="595"/>
      <c r="Q488" s="595"/>
      <c r="R488" s="595"/>
      <c r="S488" s="595"/>
      <c r="T488" s="595"/>
      <c r="U488" s="595"/>
      <c r="V488" s="595"/>
      <c r="W488" s="595"/>
      <c r="X488" s="595"/>
      <c r="Y488" s="595"/>
      <c r="Z488" s="595"/>
    </row>
    <row r="489">
      <c r="A489" s="595"/>
      <c r="B489" s="595"/>
      <c r="C489" s="595"/>
      <c r="D489" s="595"/>
      <c r="E489" s="595"/>
      <c r="F489" s="595"/>
      <c r="G489" s="595"/>
      <c r="H489" s="595"/>
      <c r="I489" s="595"/>
      <c r="J489" s="595"/>
      <c r="K489" s="595"/>
      <c r="L489" s="595"/>
      <c r="M489" s="595"/>
      <c r="N489" s="595"/>
      <c r="O489" s="595"/>
      <c r="P489" s="595"/>
      <c r="Q489" s="595"/>
      <c r="R489" s="595"/>
      <c r="S489" s="595"/>
      <c r="T489" s="595"/>
      <c r="U489" s="595"/>
      <c r="V489" s="595"/>
      <c r="W489" s="595"/>
      <c r="X489" s="595"/>
      <c r="Y489" s="595"/>
      <c r="Z489" s="595"/>
    </row>
    <row r="490">
      <c r="A490" s="595"/>
      <c r="B490" s="595"/>
      <c r="C490" s="595"/>
      <c r="D490" s="595"/>
      <c r="E490" s="595"/>
      <c r="F490" s="595"/>
      <c r="G490" s="595"/>
      <c r="H490" s="595"/>
      <c r="I490" s="595"/>
      <c r="J490" s="595"/>
      <c r="K490" s="595"/>
      <c r="L490" s="595"/>
      <c r="M490" s="595"/>
      <c r="N490" s="595"/>
      <c r="O490" s="595"/>
      <c r="P490" s="595"/>
      <c r="Q490" s="595"/>
      <c r="R490" s="595"/>
      <c r="S490" s="595"/>
      <c r="T490" s="595"/>
      <c r="U490" s="595"/>
      <c r="V490" s="595"/>
      <c r="W490" s="595"/>
      <c r="X490" s="595"/>
      <c r="Y490" s="595"/>
      <c r="Z490" s="595"/>
    </row>
    <row r="491">
      <c r="A491" s="595"/>
      <c r="B491" s="595"/>
      <c r="C491" s="595"/>
      <c r="D491" s="595"/>
      <c r="E491" s="595"/>
      <c r="F491" s="595"/>
      <c r="G491" s="595"/>
      <c r="H491" s="595"/>
      <c r="I491" s="595"/>
      <c r="J491" s="595"/>
      <c r="K491" s="595"/>
      <c r="L491" s="595"/>
      <c r="M491" s="595"/>
      <c r="N491" s="595"/>
      <c r="O491" s="595"/>
      <c r="P491" s="595"/>
      <c r="Q491" s="595"/>
      <c r="R491" s="595"/>
      <c r="S491" s="595"/>
      <c r="T491" s="595"/>
      <c r="U491" s="595"/>
      <c r="V491" s="595"/>
      <c r="W491" s="595"/>
      <c r="X491" s="595"/>
      <c r="Y491" s="595"/>
      <c r="Z491" s="595"/>
    </row>
    <row r="492">
      <c r="A492" s="595"/>
      <c r="B492" s="595"/>
      <c r="C492" s="595"/>
      <c r="D492" s="595"/>
      <c r="E492" s="595"/>
      <c r="F492" s="595"/>
      <c r="G492" s="595"/>
      <c r="H492" s="595"/>
      <c r="I492" s="595"/>
      <c r="J492" s="595"/>
      <c r="K492" s="595"/>
      <c r="L492" s="595"/>
      <c r="M492" s="595"/>
      <c r="N492" s="595"/>
      <c r="O492" s="595"/>
      <c r="P492" s="595"/>
      <c r="Q492" s="595"/>
      <c r="R492" s="595"/>
      <c r="S492" s="595"/>
      <c r="T492" s="595"/>
      <c r="U492" s="595"/>
      <c r="V492" s="595"/>
      <c r="W492" s="595"/>
      <c r="X492" s="595"/>
      <c r="Y492" s="595"/>
      <c r="Z492" s="595"/>
    </row>
    <row r="493">
      <c r="A493" s="595"/>
      <c r="B493" s="595"/>
      <c r="C493" s="595"/>
      <c r="D493" s="595"/>
      <c r="E493" s="595"/>
      <c r="F493" s="595"/>
      <c r="G493" s="595"/>
      <c r="H493" s="595"/>
      <c r="I493" s="595"/>
      <c r="J493" s="595"/>
      <c r="K493" s="595"/>
      <c r="L493" s="595"/>
      <c r="M493" s="595"/>
      <c r="N493" s="595"/>
      <c r="O493" s="595"/>
      <c r="P493" s="595"/>
      <c r="Q493" s="595"/>
      <c r="R493" s="595"/>
      <c r="S493" s="595"/>
      <c r="T493" s="595"/>
      <c r="U493" s="595"/>
      <c r="V493" s="595"/>
      <c r="W493" s="595"/>
      <c r="X493" s="595"/>
      <c r="Y493" s="595"/>
      <c r="Z493" s="595"/>
    </row>
    <row r="494">
      <c r="A494" s="595"/>
      <c r="B494" s="595"/>
      <c r="C494" s="595"/>
      <c r="D494" s="595"/>
      <c r="E494" s="595"/>
      <c r="F494" s="595"/>
      <c r="G494" s="595"/>
      <c r="H494" s="595"/>
      <c r="I494" s="595"/>
      <c r="J494" s="595"/>
      <c r="K494" s="595"/>
      <c r="L494" s="595"/>
      <c r="M494" s="595"/>
      <c r="N494" s="595"/>
      <c r="O494" s="595"/>
      <c r="P494" s="595"/>
      <c r="Q494" s="595"/>
      <c r="R494" s="595"/>
      <c r="S494" s="595"/>
      <c r="T494" s="595"/>
      <c r="U494" s="595"/>
      <c r="V494" s="595"/>
      <c r="W494" s="595"/>
      <c r="X494" s="595"/>
      <c r="Y494" s="595"/>
      <c r="Z494" s="595"/>
    </row>
    <row r="495">
      <c r="A495" s="595"/>
      <c r="B495" s="595"/>
      <c r="C495" s="595"/>
      <c r="D495" s="595"/>
      <c r="E495" s="595"/>
      <c r="F495" s="595"/>
      <c r="G495" s="595"/>
      <c r="H495" s="595"/>
      <c r="I495" s="595"/>
      <c r="J495" s="595"/>
      <c r="K495" s="595"/>
      <c r="L495" s="595"/>
      <c r="M495" s="595"/>
      <c r="N495" s="595"/>
      <c r="O495" s="595"/>
      <c r="P495" s="595"/>
      <c r="Q495" s="595"/>
      <c r="R495" s="595"/>
      <c r="S495" s="595"/>
      <c r="T495" s="595"/>
      <c r="U495" s="595"/>
      <c r="V495" s="595"/>
      <c r="W495" s="595"/>
      <c r="X495" s="595"/>
      <c r="Y495" s="595"/>
      <c r="Z495" s="595"/>
    </row>
    <row r="496">
      <c r="A496" s="595"/>
      <c r="B496" s="595"/>
      <c r="C496" s="595"/>
      <c r="D496" s="595"/>
      <c r="E496" s="595"/>
      <c r="F496" s="595"/>
      <c r="G496" s="595"/>
      <c r="H496" s="595"/>
      <c r="I496" s="595"/>
      <c r="J496" s="595"/>
      <c r="K496" s="595"/>
      <c r="L496" s="595"/>
      <c r="M496" s="595"/>
      <c r="N496" s="595"/>
      <c r="O496" s="595"/>
      <c r="P496" s="595"/>
      <c r="Q496" s="595"/>
      <c r="R496" s="595"/>
      <c r="S496" s="595"/>
      <c r="T496" s="595"/>
      <c r="U496" s="595"/>
      <c r="V496" s="595"/>
      <c r="W496" s="595"/>
      <c r="X496" s="595"/>
      <c r="Y496" s="595"/>
      <c r="Z496" s="595"/>
    </row>
    <row r="497">
      <c r="A497" s="595"/>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row>
    <row r="498">
      <c r="A498" s="59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row>
    <row r="499">
      <c r="A499" s="59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row>
    <row r="500">
      <c r="A500" s="59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row>
    <row r="501">
      <c r="A501" s="59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row>
    <row r="502">
      <c r="A502" s="59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row>
    <row r="503">
      <c r="A503" s="59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row>
    <row r="504">
      <c r="A504" s="59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row>
    <row r="505">
      <c r="A505" s="59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row>
    <row r="506">
      <c r="A506" s="59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row>
    <row r="507">
      <c r="A507" s="59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row>
    <row r="508">
      <c r="A508" s="59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row>
    <row r="509">
      <c r="A509" s="59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row>
    <row r="510">
      <c r="A510" s="59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row>
    <row r="511">
      <c r="A511" s="59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row>
    <row r="512">
      <c r="A512" s="595"/>
      <c r="B512" s="595"/>
      <c r="C512" s="595"/>
      <c r="D512" s="595"/>
      <c r="E512" s="595"/>
      <c r="F512" s="595"/>
      <c r="G512" s="595"/>
      <c r="H512" s="595"/>
      <c r="I512" s="595"/>
      <c r="J512" s="595"/>
      <c r="K512" s="595"/>
      <c r="L512" s="595"/>
      <c r="M512" s="595"/>
      <c r="N512" s="595"/>
      <c r="O512" s="595"/>
      <c r="P512" s="595"/>
      <c r="Q512" s="595"/>
      <c r="R512" s="595"/>
      <c r="S512" s="595"/>
      <c r="T512" s="595"/>
      <c r="U512" s="595"/>
      <c r="V512" s="595"/>
      <c r="W512" s="595"/>
      <c r="X512" s="595"/>
      <c r="Y512" s="595"/>
      <c r="Z512" s="595"/>
    </row>
    <row r="513">
      <c r="A513" s="595"/>
      <c r="B513" s="595"/>
      <c r="C513" s="595"/>
      <c r="D513" s="595"/>
      <c r="E513" s="595"/>
      <c r="F513" s="595"/>
      <c r="G513" s="595"/>
      <c r="H513" s="595"/>
      <c r="I513" s="595"/>
      <c r="J513" s="595"/>
      <c r="K513" s="595"/>
      <c r="L513" s="595"/>
      <c r="M513" s="595"/>
      <c r="N513" s="595"/>
      <c r="O513" s="595"/>
      <c r="P513" s="595"/>
      <c r="Q513" s="595"/>
      <c r="R513" s="595"/>
      <c r="S513" s="595"/>
      <c r="T513" s="595"/>
      <c r="U513" s="595"/>
      <c r="V513" s="595"/>
      <c r="W513" s="595"/>
      <c r="X513" s="595"/>
      <c r="Y513" s="595"/>
      <c r="Z513" s="595"/>
    </row>
    <row r="514">
      <c r="A514" s="595"/>
      <c r="B514" s="595"/>
      <c r="C514" s="595"/>
      <c r="D514" s="595"/>
      <c r="E514" s="595"/>
      <c r="F514" s="595"/>
      <c r="G514" s="595"/>
      <c r="H514" s="595"/>
      <c r="I514" s="595"/>
      <c r="J514" s="595"/>
      <c r="K514" s="595"/>
      <c r="L514" s="595"/>
      <c r="M514" s="595"/>
      <c r="N514" s="595"/>
      <c r="O514" s="595"/>
      <c r="P514" s="595"/>
      <c r="Q514" s="595"/>
      <c r="R514" s="595"/>
      <c r="S514" s="595"/>
      <c r="T514" s="595"/>
      <c r="U514" s="595"/>
      <c r="V514" s="595"/>
      <c r="W514" s="595"/>
      <c r="X514" s="595"/>
      <c r="Y514" s="595"/>
      <c r="Z514" s="595"/>
    </row>
    <row r="515">
      <c r="A515" s="595"/>
      <c r="B515" s="595"/>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row>
    <row r="516">
      <c r="A516" s="595"/>
      <c r="B516" s="595"/>
      <c r="C516" s="595"/>
      <c r="D516" s="595"/>
      <c r="E516" s="595"/>
      <c r="F516" s="595"/>
      <c r="G516" s="595"/>
      <c r="H516" s="595"/>
      <c r="I516" s="595"/>
      <c r="J516" s="595"/>
      <c r="K516" s="595"/>
      <c r="L516" s="595"/>
      <c r="M516" s="595"/>
      <c r="N516" s="595"/>
      <c r="O516" s="595"/>
      <c r="P516" s="595"/>
      <c r="Q516" s="595"/>
      <c r="R516" s="595"/>
      <c r="S516" s="595"/>
      <c r="T516" s="595"/>
      <c r="U516" s="595"/>
      <c r="V516" s="595"/>
      <c r="W516" s="595"/>
      <c r="X516" s="595"/>
      <c r="Y516" s="595"/>
      <c r="Z516" s="595"/>
    </row>
    <row r="517">
      <c r="A517" s="595"/>
      <c r="B517" s="595"/>
      <c r="C517" s="595"/>
      <c r="D517" s="595"/>
      <c r="E517" s="595"/>
      <c r="F517" s="595"/>
      <c r="G517" s="595"/>
      <c r="H517" s="595"/>
      <c r="I517" s="595"/>
      <c r="J517" s="595"/>
      <c r="K517" s="595"/>
      <c r="L517" s="595"/>
      <c r="M517" s="595"/>
      <c r="N517" s="595"/>
      <c r="O517" s="595"/>
      <c r="P517" s="595"/>
      <c r="Q517" s="595"/>
      <c r="R517" s="595"/>
      <c r="S517" s="595"/>
      <c r="T517" s="595"/>
      <c r="U517" s="595"/>
      <c r="V517" s="595"/>
      <c r="W517" s="595"/>
      <c r="X517" s="595"/>
      <c r="Y517" s="595"/>
      <c r="Z517" s="595"/>
    </row>
    <row r="518">
      <c r="A518" s="595"/>
      <c r="B518" s="595"/>
      <c r="C518" s="595"/>
      <c r="D518" s="595"/>
      <c r="E518" s="595"/>
      <c r="F518" s="595"/>
      <c r="G518" s="595"/>
      <c r="H518" s="595"/>
      <c r="I518" s="595"/>
      <c r="J518" s="595"/>
      <c r="K518" s="595"/>
      <c r="L518" s="595"/>
      <c r="M518" s="595"/>
      <c r="N518" s="595"/>
      <c r="O518" s="595"/>
      <c r="P518" s="595"/>
      <c r="Q518" s="595"/>
      <c r="R518" s="595"/>
      <c r="S518" s="595"/>
      <c r="T518" s="595"/>
      <c r="U518" s="595"/>
      <c r="V518" s="595"/>
      <c r="W518" s="595"/>
      <c r="X518" s="595"/>
      <c r="Y518" s="595"/>
      <c r="Z518" s="595"/>
    </row>
    <row r="519">
      <c r="A519" s="595"/>
      <c r="B519" s="595"/>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row>
    <row r="520">
      <c r="A520" s="595"/>
      <c r="B520" s="595"/>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row>
    <row r="521">
      <c r="A521" s="595"/>
      <c r="B521" s="595"/>
      <c r="C521" s="595"/>
      <c r="D521" s="595"/>
      <c r="E521" s="595"/>
      <c r="F521" s="595"/>
      <c r="G521" s="595"/>
      <c r="H521" s="595"/>
      <c r="I521" s="595"/>
      <c r="J521" s="595"/>
      <c r="K521" s="595"/>
      <c r="L521" s="595"/>
      <c r="M521" s="595"/>
      <c r="N521" s="595"/>
      <c r="O521" s="595"/>
      <c r="P521" s="595"/>
      <c r="Q521" s="595"/>
      <c r="R521" s="595"/>
      <c r="S521" s="595"/>
      <c r="T521" s="595"/>
      <c r="U521" s="595"/>
      <c r="V521" s="595"/>
      <c r="W521" s="595"/>
      <c r="X521" s="595"/>
      <c r="Y521" s="595"/>
      <c r="Z521" s="595"/>
    </row>
    <row r="522">
      <c r="A522" s="595"/>
      <c r="B522" s="595"/>
      <c r="C522" s="595"/>
      <c r="D522" s="595"/>
      <c r="E522" s="595"/>
      <c r="F522" s="595"/>
      <c r="G522" s="595"/>
      <c r="H522" s="595"/>
      <c r="I522" s="595"/>
      <c r="J522" s="595"/>
      <c r="K522" s="595"/>
      <c r="L522" s="595"/>
      <c r="M522" s="595"/>
      <c r="N522" s="595"/>
      <c r="O522" s="595"/>
      <c r="P522" s="595"/>
      <c r="Q522" s="595"/>
      <c r="R522" s="595"/>
      <c r="S522" s="595"/>
      <c r="T522" s="595"/>
      <c r="U522" s="595"/>
      <c r="V522" s="595"/>
      <c r="W522" s="595"/>
      <c r="X522" s="595"/>
      <c r="Y522" s="595"/>
      <c r="Z522" s="595"/>
    </row>
    <row r="523">
      <c r="A523" s="595"/>
      <c r="B523" s="595"/>
      <c r="C523" s="595"/>
      <c r="D523" s="595"/>
      <c r="E523" s="595"/>
      <c r="F523" s="595"/>
      <c r="G523" s="595"/>
      <c r="H523" s="595"/>
      <c r="I523" s="595"/>
      <c r="J523" s="595"/>
      <c r="K523" s="595"/>
      <c r="L523" s="595"/>
      <c r="M523" s="595"/>
      <c r="N523" s="595"/>
      <c r="O523" s="595"/>
      <c r="P523" s="595"/>
      <c r="Q523" s="595"/>
      <c r="R523" s="595"/>
      <c r="S523" s="595"/>
      <c r="T523" s="595"/>
      <c r="U523" s="595"/>
      <c r="V523" s="595"/>
      <c r="W523" s="595"/>
      <c r="X523" s="595"/>
      <c r="Y523" s="595"/>
      <c r="Z523" s="595"/>
    </row>
    <row r="524">
      <c r="A524" s="595"/>
      <c r="B524" s="595"/>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row>
    <row r="525">
      <c r="A525" s="595"/>
      <c r="B525" s="595"/>
      <c r="C525" s="595"/>
      <c r="D525" s="595"/>
      <c r="E525" s="595"/>
      <c r="F525" s="595"/>
      <c r="G525" s="595"/>
      <c r="H525" s="595"/>
      <c r="I525" s="595"/>
      <c r="J525" s="595"/>
      <c r="K525" s="595"/>
      <c r="L525" s="595"/>
      <c r="M525" s="595"/>
      <c r="N525" s="595"/>
      <c r="O525" s="595"/>
      <c r="P525" s="595"/>
      <c r="Q525" s="595"/>
      <c r="R525" s="595"/>
      <c r="S525" s="595"/>
      <c r="T525" s="595"/>
      <c r="U525" s="595"/>
      <c r="V525" s="595"/>
      <c r="W525" s="595"/>
      <c r="X525" s="595"/>
      <c r="Y525" s="595"/>
      <c r="Z525" s="595"/>
    </row>
    <row r="526">
      <c r="A526" s="595"/>
      <c r="B526" s="595"/>
      <c r="C526" s="595"/>
      <c r="D526" s="595"/>
      <c r="E526" s="595"/>
      <c r="F526" s="595"/>
      <c r="G526" s="595"/>
      <c r="H526" s="595"/>
      <c r="I526" s="595"/>
      <c r="J526" s="595"/>
      <c r="K526" s="595"/>
      <c r="L526" s="595"/>
      <c r="M526" s="595"/>
      <c r="N526" s="595"/>
      <c r="O526" s="595"/>
      <c r="P526" s="595"/>
      <c r="Q526" s="595"/>
      <c r="R526" s="595"/>
      <c r="S526" s="595"/>
      <c r="T526" s="595"/>
      <c r="U526" s="595"/>
      <c r="V526" s="595"/>
      <c r="W526" s="595"/>
      <c r="X526" s="595"/>
      <c r="Y526" s="595"/>
      <c r="Z526" s="595"/>
    </row>
    <row r="527">
      <c r="A527" s="595"/>
      <c r="B527" s="595"/>
      <c r="C527" s="595"/>
      <c r="D527" s="595"/>
      <c r="E527" s="595"/>
      <c r="F527" s="595"/>
      <c r="G527" s="595"/>
      <c r="H527" s="595"/>
      <c r="I527" s="595"/>
      <c r="J527" s="595"/>
      <c r="K527" s="595"/>
      <c r="L527" s="595"/>
      <c r="M527" s="595"/>
      <c r="N527" s="595"/>
      <c r="O527" s="595"/>
      <c r="P527" s="595"/>
      <c r="Q527" s="595"/>
      <c r="R527" s="595"/>
      <c r="S527" s="595"/>
      <c r="T527" s="595"/>
      <c r="U527" s="595"/>
      <c r="V527" s="595"/>
      <c r="W527" s="595"/>
      <c r="X527" s="595"/>
      <c r="Y527" s="595"/>
      <c r="Z527" s="595"/>
    </row>
    <row r="528">
      <c r="A528" s="595"/>
      <c r="B528" s="595"/>
      <c r="C528" s="595"/>
      <c r="D528" s="595"/>
      <c r="E528" s="595"/>
      <c r="F528" s="595"/>
      <c r="G528" s="595"/>
      <c r="H528" s="595"/>
      <c r="I528" s="595"/>
      <c r="J528" s="595"/>
      <c r="K528" s="595"/>
      <c r="L528" s="595"/>
      <c r="M528" s="595"/>
      <c r="N528" s="595"/>
      <c r="O528" s="595"/>
      <c r="P528" s="595"/>
      <c r="Q528" s="595"/>
      <c r="R528" s="595"/>
      <c r="S528" s="595"/>
      <c r="T528" s="595"/>
      <c r="U528" s="595"/>
      <c r="V528" s="595"/>
      <c r="W528" s="595"/>
      <c r="X528" s="595"/>
      <c r="Y528" s="595"/>
      <c r="Z528" s="595"/>
    </row>
    <row r="529">
      <c r="A529" s="595"/>
      <c r="B529" s="595"/>
      <c r="C529" s="595"/>
      <c r="D529" s="595"/>
      <c r="E529" s="595"/>
      <c r="F529" s="595"/>
      <c r="G529" s="595"/>
      <c r="H529" s="595"/>
      <c r="I529" s="595"/>
      <c r="J529" s="595"/>
      <c r="K529" s="595"/>
      <c r="L529" s="595"/>
      <c r="M529" s="595"/>
      <c r="N529" s="595"/>
      <c r="O529" s="595"/>
      <c r="P529" s="595"/>
      <c r="Q529" s="595"/>
      <c r="R529" s="595"/>
      <c r="S529" s="595"/>
      <c r="T529" s="595"/>
      <c r="U529" s="595"/>
      <c r="V529" s="595"/>
      <c r="W529" s="595"/>
      <c r="X529" s="595"/>
      <c r="Y529" s="595"/>
      <c r="Z529" s="595"/>
    </row>
    <row r="530">
      <c r="A530" s="595"/>
      <c r="B530" s="595"/>
      <c r="C530" s="595"/>
      <c r="D530" s="595"/>
      <c r="E530" s="595"/>
      <c r="F530" s="595"/>
      <c r="G530" s="595"/>
      <c r="H530" s="595"/>
      <c r="I530" s="595"/>
      <c r="J530" s="595"/>
      <c r="K530" s="595"/>
      <c r="L530" s="595"/>
      <c r="M530" s="595"/>
      <c r="N530" s="595"/>
      <c r="O530" s="595"/>
      <c r="P530" s="595"/>
      <c r="Q530" s="595"/>
      <c r="R530" s="595"/>
      <c r="S530" s="595"/>
      <c r="T530" s="595"/>
      <c r="U530" s="595"/>
      <c r="V530" s="595"/>
      <c r="W530" s="595"/>
      <c r="X530" s="595"/>
      <c r="Y530" s="595"/>
      <c r="Z530" s="595"/>
    </row>
    <row r="531">
      <c r="A531" s="595"/>
      <c r="B531" s="595"/>
      <c r="C531" s="595"/>
      <c r="D531" s="595"/>
      <c r="E531" s="595"/>
      <c r="F531" s="595"/>
      <c r="G531" s="595"/>
      <c r="H531" s="595"/>
      <c r="I531" s="595"/>
      <c r="J531" s="595"/>
      <c r="K531" s="595"/>
      <c r="L531" s="595"/>
      <c r="M531" s="595"/>
      <c r="N531" s="595"/>
      <c r="O531" s="595"/>
      <c r="P531" s="595"/>
      <c r="Q531" s="595"/>
      <c r="R531" s="595"/>
      <c r="S531" s="595"/>
      <c r="T531" s="595"/>
      <c r="U531" s="595"/>
      <c r="V531" s="595"/>
      <c r="W531" s="595"/>
      <c r="X531" s="595"/>
      <c r="Y531" s="595"/>
      <c r="Z531" s="595"/>
    </row>
    <row r="532">
      <c r="A532" s="595"/>
      <c r="B532" s="595"/>
      <c r="C532" s="595"/>
      <c r="D532" s="595"/>
      <c r="E532" s="595"/>
      <c r="F532" s="595"/>
      <c r="G532" s="595"/>
      <c r="H532" s="595"/>
      <c r="I532" s="595"/>
      <c r="J532" s="595"/>
      <c r="K532" s="595"/>
      <c r="L532" s="595"/>
      <c r="M532" s="595"/>
      <c r="N532" s="595"/>
      <c r="O532" s="595"/>
      <c r="P532" s="595"/>
      <c r="Q532" s="595"/>
      <c r="R532" s="595"/>
      <c r="S532" s="595"/>
      <c r="T532" s="595"/>
      <c r="U532" s="595"/>
      <c r="V532" s="595"/>
      <c r="W532" s="595"/>
      <c r="X532" s="595"/>
      <c r="Y532" s="595"/>
      <c r="Z532" s="595"/>
    </row>
    <row r="533">
      <c r="A533" s="595"/>
      <c r="B533" s="595"/>
      <c r="C533" s="595"/>
      <c r="D533" s="595"/>
      <c r="E533" s="595"/>
      <c r="F533" s="595"/>
      <c r="G533" s="595"/>
      <c r="H533" s="595"/>
      <c r="I533" s="595"/>
      <c r="J533" s="595"/>
      <c r="K533" s="595"/>
      <c r="L533" s="595"/>
      <c r="M533" s="595"/>
      <c r="N533" s="595"/>
      <c r="O533" s="595"/>
      <c r="P533" s="595"/>
      <c r="Q533" s="595"/>
      <c r="R533" s="595"/>
      <c r="S533" s="595"/>
      <c r="T533" s="595"/>
      <c r="U533" s="595"/>
      <c r="V533" s="595"/>
      <c r="W533" s="595"/>
      <c r="X533" s="595"/>
      <c r="Y533" s="595"/>
      <c r="Z533" s="595"/>
    </row>
    <row r="534">
      <c r="A534" s="595"/>
      <c r="B534" s="595"/>
      <c r="C534" s="595"/>
      <c r="D534" s="595"/>
      <c r="E534" s="595"/>
      <c r="F534" s="595"/>
      <c r="G534" s="595"/>
      <c r="H534" s="595"/>
      <c r="I534" s="595"/>
      <c r="J534" s="595"/>
      <c r="K534" s="595"/>
      <c r="L534" s="595"/>
      <c r="M534" s="595"/>
      <c r="N534" s="595"/>
      <c r="O534" s="595"/>
      <c r="P534" s="595"/>
      <c r="Q534" s="595"/>
      <c r="R534" s="595"/>
      <c r="S534" s="595"/>
      <c r="T534" s="595"/>
      <c r="U534" s="595"/>
      <c r="V534" s="595"/>
      <c r="W534" s="595"/>
      <c r="X534" s="595"/>
      <c r="Y534" s="595"/>
      <c r="Z534" s="595"/>
    </row>
    <row r="535">
      <c r="A535" s="595"/>
      <c r="B535" s="595"/>
      <c r="C535" s="595"/>
      <c r="D535" s="595"/>
      <c r="E535" s="595"/>
      <c r="F535" s="595"/>
      <c r="G535" s="595"/>
      <c r="H535" s="595"/>
      <c r="I535" s="595"/>
      <c r="J535" s="595"/>
      <c r="K535" s="595"/>
      <c r="L535" s="595"/>
      <c r="M535" s="595"/>
      <c r="N535" s="595"/>
      <c r="O535" s="595"/>
      <c r="P535" s="595"/>
      <c r="Q535" s="595"/>
      <c r="R535" s="595"/>
      <c r="S535" s="595"/>
      <c r="T535" s="595"/>
      <c r="U535" s="595"/>
      <c r="V535" s="595"/>
      <c r="W535" s="595"/>
      <c r="X535" s="595"/>
      <c r="Y535" s="595"/>
      <c r="Z535" s="595"/>
    </row>
    <row r="536">
      <c r="A536" s="595"/>
      <c r="B536" s="595"/>
      <c r="C536" s="595"/>
      <c r="D536" s="595"/>
      <c r="E536" s="595"/>
      <c r="F536" s="595"/>
      <c r="G536" s="595"/>
      <c r="H536" s="595"/>
      <c r="I536" s="595"/>
      <c r="J536" s="595"/>
      <c r="K536" s="595"/>
      <c r="L536" s="595"/>
      <c r="M536" s="595"/>
      <c r="N536" s="595"/>
      <c r="O536" s="595"/>
      <c r="P536" s="595"/>
      <c r="Q536" s="595"/>
      <c r="R536" s="595"/>
      <c r="S536" s="595"/>
      <c r="T536" s="595"/>
      <c r="U536" s="595"/>
      <c r="V536" s="595"/>
      <c r="W536" s="595"/>
      <c r="X536" s="595"/>
      <c r="Y536" s="595"/>
      <c r="Z536" s="595"/>
    </row>
    <row r="537">
      <c r="A537" s="595"/>
      <c r="B537" s="595"/>
      <c r="C537" s="595"/>
      <c r="D537" s="595"/>
      <c r="E537" s="595"/>
      <c r="F537" s="595"/>
      <c r="G537" s="595"/>
      <c r="H537" s="595"/>
      <c r="I537" s="595"/>
      <c r="J537" s="595"/>
      <c r="K537" s="595"/>
      <c r="L537" s="595"/>
      <c r="M537" s="595"/>
      <c r="N537" s="595"/>
      <c r="O537" s="595"/>
      <c r="P537" s="595"/>
      <c r="Q537" s="595"/>
      <c r="R537" s="595"/>
      <c r="S537" s="595"/>
      <c r="T537" s="595"/>
      <c r="U537" s="595"/>
      <c r="V537" s="595"/>
      <c r="W537" s="595"/>
      <c r="X537" s="595"/>
      <c r="Y537" s="595"/>
      <c r="Z537" s="595"/>
    </row>
    <row r="538">
      <c r="A538" s="595"/>
      <c r="B538" s="595"/>
      <c r="C538" s="595"/>
      <c r="D538" s="595"/>
      <c r="E538" s="595"/>
      <c r="F538" s="595"/>
      <c r="G538" s="595"/>
      <c r="H538" s="595"/>
      <c r="I538" s="595"/>
      <c r="J538" s="595"/>
      <c r="K538" s="595"/>
      <c r="L538" s="595"/>
      <c r="M538" s="595"/>
      <c r="N538" s="595"/>
      <c r="O538" s="595"/>
      <c r="P538" s="595"/>
      <c r="Q538" s="595"/>
      <c r="R538" s="595"/>
      <c r="S538" s="595"/>
      <c r="T538" s="595"/>
      <c r="U538" s="595"/>
      <c r="V538" s="595"/>
      <c r="W538" s="595"/>
      <c r="X538" s="595"/>
      <c r="Y538" s="595"/>
      <c r="Z538" s="595"/>
    </row>
    <row r="539">
      <c r="A539" s="595"/>
      <c r="B539" s="595"/>
      <c r="C539" s="595"/>
      <c r="D539" s="595"/>
      <c r="E539" s="595"/>
      <c r="F539" s="595"/>
      <c r="G539" s="595"/>
      <c r="H539" s="595"/>
      <c r="I539" s="595"/>
      <c r="J539" s="595"/>
      <c r="K539" s="595"/>
      <c r="L539" s="595"/>
      <c r="M539" s="595"/>
      <c r="N539" s="595"/>
      <c r="O539" s="595"/>
      <c r="P539" s="595"/>
      <c r="Q539" s="595"/>
      <c r="R539" s="595"/>
      <c r="S539" s="595"/>
      <c r="T539" s="595"/>
      <c r="U539" s="595"/>
      <c r="V539" s="595"/>
      <c r="W539" s="595"/>
      <c r="X539" s="595"/>
      <c r="Y539" s="595"/>
      <c r="Z539" s="595"/>
    </row>
    <row r="540">
      <c r="A540" s="595"/>
      <c r="B540" s="595"/>
      <c r="C540" s="595"/>
      <c r="D540" s="595"/>
      <c r="E540" s="595"/>
      <c r="F540" s="595"/>
      <c r="G540" s="595"/>
      <c r="H540" s="595"/>
      <c r="I540" s="595"/>
      <c r="J540" s="595"/>
      <c r="K540" s="595"/>
      <c r="L540" s="595"/>
      <c r="M540" s="595"/>
      <c r="N540" s="595"/>
      <c r="O540" s="595"/>
      <c r="P540" s="595"/>
      <c r="Q540" s="595"/>
      <c r="R540" s="595"/>
      <c r="S540" s="595"/>
      <c r="T540" s="595"/>
      <c r="U540" s="595"/>
      <c r="V540" s="595"/>
      <c r="W540" s="595"/>
      <c r="X540" s="595"/>
      <c r="Y540" s="595"/>
      <c r="Z540" s="595"/>
    </row>
    <row r="541">
      <c r="A541" s="595"/>
      <c r="B541" s="595"/>
      <c r="C541" s="595"/>
      <c r="D541" s="595"/>
      <c r="E541" s="595"/>
      <c r="F541" s="595"/>
      <c r="G541" s="595"/>
      <c r="H541" s="595"/>
      <c r="I541" s="595"/>
      <c r="J541" s="595"/>
      <c r="K541" s="595"/>
      <c r="L541" s="595"/>
      <c r="M541" s="595"/>
      <c r="N541" s="595"/>
      <c r="O541" s="595"/>
      <c r="P541" s="595"/>
      <c r="Q541" s="595"/>
      <c r="R541" s="595"/>
      <c r="S541" s="595"/>
      <c r="T541" s="595"/>
      <c r="U541" s="595"/>
      <c r="V541" s="595"/>
      <c r="W541" s="595"/>
      <c r="X541" s="595"/>
      <c r="Y541" s="595"/>
      <c r="Z541" s="595"/>
    </row>
    <row r="542">
      <c r="A542" s="595"/>
      <c r="B542" s="595"/>
      <c r="C542" s="595"/>
      <c r="D542" s="595"/>
      <c r="E542" s="595"/>
      <c r="F542" s="595"/>
      <c r="G542" s="595"/>
      <c r="H542" s="595"/>
      <c r="I542" s="595"/>
      <c r="J542" s="595"/>
      <c r="K542" s="595"/>
      <c r="L542" s="595"/>
      <c r="M542" s="595"/>
      <c r="N542" s="595"/>
      <c r="O542" s="595"/>
      <c r="P542" s="595"/>
      <c r="Q542" s="595"/>
      <c r="R542" s="595"/>
      <c r="S542" s="595"/>
      <c r="T542" s="595"/>
      <c r="U542" s="595"/>
      <c r="V542" s="595"/>
      <c r="W542" s="595"/>
      <c r="X542" s="595"/>
      <c r="Y542" s="595"/>
      <c r="Z542" s="595"/>
    </row>
    <row r="543">
      <c r="A543" s="595"/>
      <c r="B543" s="595"/>
      <c r="C543" s="595"/>
      <c r="D543" s="595"/>
      <c r="E543" s="595"/>
      <c r="F543" s="595"/>
      <c r="G543" s="595"/>
      <c r="H543" s="595"/>
      <c r="I543" s="595"/>
      <c r="J543" s="595"/>
      <c r="K543" s="595"/>
      <c r="L543" s="595"/>
      <c r="M543" s="595"/>
      <c r="N543" s="595"/>
      <c r="O543" s="595"/>
      <c r="P543" s="595"/>
      <c r="Q543" s="595"/>
      <c r="R543" s="595"/>
      <c r="S543" s="595"/>
      <c r="T543" s="595"/>
      <c r="U543" s="595"/>
      <c r="V543" s="595"/>
      <c r="W543" s="595"/>
      <c r="X543" s="595"/>
      <c r="Y543" s="595"/>
      <c r="Z543" s="595"/>
    </row>
    <row r="544">
      <c r="A544" s="595"/>
      <c r="B544" s="595"/>
      <c r="C544" s="595"/>
      <c r="D544" s="595"/>
      <c r="E544" s="595"/>
      <c r="F544" s="595"/>
      <c r="G544" s="595"/>
      <c r="H544" s="595"/>
      <c r="I544" s="595"/>
      <c r="J544" s="595"/>
      <c r="K544" s="595"/>
      <c r="L544" s="595"/>
      <c r="M544" s="595"/>
      <c r="N544" s="595"/>
      <c r="O544" s="595"/>
      <c r="P544" s="595"/>
      <c r="Q544" s="595"/>
      <c r="R544" s="595"/>
      <c r="S544" s="595"/>
      <c r="T544" s="595"/>
      <c r="U544" s="595"/>
      <c r="V544" s="595"/>
      <c r="W544" s="595"/>
      <c r="X544" s="595"/>
      <c r="Y544" s="595"/>
      <c r="Z544" s="595"/>
    </row>
    <row r="545">
      <c r="A545" s="595"/>
      <c r="B545" s="595"/>
      <c r="C545" s="595"/>
      <c r="D545" s="595"/>
      <c r="E545" s="595"/>
      <c r="F545" s="595"/>
      <c r="G545" s="595"/>
      <c r="H545" s="595"/>
      <c r="I545" s="595"/>
      <c r="J545" s="595"/>
      <c r="K545" s="595"/>
      <c r="L545" s="595"/>
      <c r="M545" s="595"/>
      <c r="N545" s="595"/>
      <c r="O545" s="595"/>
      <c r="P545" s="595"/>
      <c r="Q545" s="595"/>
      <c r="R545" s="595"/>
      <c r="S545" s="595"/>
      <c r="T545" s="595"/>
      <c r="U545" s="595"/>
      <c r="V545" s="595"/>
      <c r="W545" s="595"/>
      <c r="X545" s="595"/>
      <c r="Y545" s="595"/>
      <c r="Z545" s="595"/>
    </row>
    <row r="546">
      <c r="A546" s="595"/>
      <c r="B546" s="595"/>
      <c r="C546" s="595"/>
      <c r="D546" s="595"/>
      <c r="E546" s="595"/>
      <c r="F546" s="595"/>
      <c r="G546" s="595"/>
      <c r="H546" s="595"/>
      <c r="I546" s="595"/>
      <c r="J546" s="595"/>
      <c r="K546" s="595"/>
      <c r="L546" s="595"/>
      <c r="M546" s="595"/>
      <c r="N546" s="595"/>
      <c r="O546" s="595"/>
      <c r="P546" s="595"/>
      <c r="Q546" s="595"/>
      <c r="R546" s="595"/>
      <c r="S546" s="595"/>
      <c r="T546" s="595"/>
      <c r="U546" s="595"/>
      <c r="V546" s="595"/>
      <c r="W546" s="595"/>
      <c r="X546" s="595"/>
      <c r="Y546" s="595"/>
      <c r="Z546" s="595"/>
    </row>
    <row r="547">
      <c r="A547" s="595"/>
      <c r="B547" s="595"/>
      <c r="C547" s="595"/>
      <c r="D547" s="595"/>
      <c r="E547" s="595"/>
      <c r="F547" s="595"/>
      <c r="G547" s="595"/>
      <c r="H547" s="595"/>
      <c r="I547" s="595"/>
      <c r="J547" s="595"/>
      <c r="K547" s="595"/>
      <c r="L547" s="595"/>
      <c r="M547" s="595"/>
      <c r="N547" s="595"/>
      <c r="O547" s="595"/>
      <c r="P547" s="595"/>
      <c r="Q547" s="595"/>
      <c r="R547" s="595"/>
      <c r="S547" s="595"/>
      <c r="T547" s="595"/>
      <c r="U547" s="595"/>
      <c r="V547" s="595"/>
      <c r="W547" s="595"/>
      <c r="X547" s="595"/>
      <c r="Y547" s="595"/>
      <c r="Z547" s="595"/>
    </row>
    <row r="548">
      <c r="A548" s="595"/>
      <c r="B548" s="595"/>
      <c r="C548" s="595"/>
      <c r="D548" s="595"/>
      <c r="E548" s="595"/>
      <c r="F548" s="595"/>
      <c r="G548" s="595"/>
      <c r="H548" s="595"/>
      <c r="I548" s="595"/>
      <c r="J548" s="595"/>
      <c r="K548" s="595"/>
      <c r="L548" s="595"/>
      <c r="M548" s="595"/>
      <c r="N548" s="595"/>
      <c r="O548" s="595"/>
      <c r="P548" s="595"/>
      <c r="Q548" s="595"/>
      <c r="R548" s="595"/>
      <c r="S548" s="595"/>
      <c r="T548" s="595"/>
      <c r="U548" s="595"/>
      <c r="V548" s="595"/>
      <c r="W548" s="595"/>
      <c r="X548" s="595"/>
      <c r="Y548" s="595"/>
      <c r="Z548" s="595"/>
    </row>
    <row r="549">
      <c r="A549" s="595"/>
      <c r="B549" s="595"/>
      <c r="C549" s="595"/>
      <c r="D549" s="595"/>
      <c r="E549" s="595"/>
      <c r="F549" s="595"/>
      <c r="G549" s="595"/>
      <c r="H549" s="595"/>
      <c r="I549" s="595"/>
      <c r="J549" s="595"/>
      <c r="K549" s="595"/>
      <c r="L549" s="595"/>
      <c r="M549" s="595"/>
      <c r="N549" s="595"/>
      <c r="O549" s="595"/>
      <c r="P549" s="595"/>
      <c r="Q549" s="595"/>
      <c r="R549" s="595"/>
      <c r="S549" s="595"/>
      <c r="T549" s="595"/>
      <c r="U549" s="595"/>
      <c r="V549" s="595"/>
      <c r="W549" s="595"/>
      <c r="X549" s="595"/>
      <c r="Y549" s="595"/>
      <c r="Z549" s="595"/>
    </row>
    <row r="550">
      <c r="A550" s="595"/>
      <c r="B550" s="595"/>
      <c r="C550" s="595"/>
      <c r="D550" s="595"/>
      <c r="E550" s="595"/>
      <c r="F550" s="595"/>
      <c r="G550" s="595"/>
      <c r="H550" s="595"/>
      <c r="I550" s="595"/>
      <c r="J550" s="595"/>
      <c r="K550" s="595"/>
      <c r="L550" s="595"/>
      <c r="M550" s="595"/>
      <c r="N550" s="595"/>
      <c r="O550" s="595"/>
      <c r="P550" s="595"/>
      <c r="Q550" s="595"/>
      <c r="R550" s="595"/>
      <c r="S550" s="595"/>
      <c r="T550" s="595"/>
      <c r="U550" s="595"/>
      <c r="V550" s="595"/>
      <c r="W550" s="595"/>
      <c r="X550" s="595"/>
      <c r="Y550" s="595"/>
      <c r="Z550" s="595"/>
    </row>
    <row r="551">
      <c r="A551" s="595"/>
      <c r="B551" s="595"/>
      <c r="C551" s="595"/>
      <c r="D551" s="595"/>
      <c r="E551" s="595"/>
      <c r="F551" s="595"/>
      <c r="G551" s="595"/>
      <c r="H551" s="595"/>
      <c r="I551" s="595"/>
      <c r="J551" s="595"/>
      <c r="K551" s="595"/>
      <c r="L551" s="595"/>
      <c r="M551" s="595"/>
      <c r="N551" s="595"/>
      <c r="O551" s="595"/>
      <c r="P551" s="595"/>
      <c r="Q551" s="595"/>
      <c r="R551" s="595"/>
      <c r="S551" s="595"/>
      <c r="T551" s="595"/>
      <c r="U551" s="595"/>
      <c r="V551" s="595"/>
      <c r="W551" s="595"/>
      <c r="X551" s="595"/>
      <c r="Y551" s="595"/>
      <c r="Z551" s="595"/>
    </row>
    <row r="552">
      <c r="A552" s="595"/>
      <c r="B552" s="595"/>
      <c r="C552" s="595"/>
      <c r="D552" s="595"/>
      <c r="E552" s="595"/>
      <c r="F552" s="595"/>
      <c r="G552" s="595"/>
      <c r="H552" s="595"/>
      <c r="I552" s="595"/>
      <c r="J552" s="595"/>
      <c r="K552" s="595"/>
      <c r="L552" s="595"/>
      <c r="M552" s="595"/>
      <c r="N552" s="595"/>
      <c r="O552" s="595"/>
      <c r="P552" s="595"/>
      <c r="Q552" s="595"/>
      <c r="R552" s="595"/>
      <c r="S552" s="595"/>
      <c r="T552" s="595"/>
      <c r="U552" s="595"/>
      <c r="V552" s="595"/>
      <c r="W552" s="595"/>
      <c r="X552" s="595"/>
      <c r="Y552" s="595"/>
      <c r="Z552" s="595"/>
    </row>
    <row r="553">
      <c r="A553" s="595"/>
      <c r="B553" s="595"/>
      <c r="C553" s="595"/>
      <c r="D553" s="595"/>
      <c r="E553" s="595"/>
      <c r="F553" s="595"/>
      <c r="G553" s="595"/>
      <c r="H553" s="595"/>
      <c r="I553" s="595"/>
      <c r="J553" s="595"/>
      <c r="K553" s="595"/>
      <c r="L553" s="595"/>
      <c r="M553" s="595"/>
      <c r="N553" s="595"/>
      <c r="O553" s="595"/>
      <c r="P553" s="595"/>
      <c r="Q553" s="595"/>
      <c r="R553" s="595"/>
      <c r="S553" s="595"/>
      <c r="T553" s="595"/>
      <c r="U553" s="595"/>
      <c r="V553" s="595"/>
      <c r="W553" s="595"/>
      <c r="X553" s="595"/>
      <c r="Y553" s="595"/>
      <c r="Z553" s="595"/>
    </row>
    <row r="554">
      <c r="A554" s="595"/>
      <c r="B554" s="595"/>
      <c r="C554" s="595"/>
      <c r="D554" s="595"/>
      <c r="E554" s="595"/>
      <c r="F554" s="595"/>
      <c r="G554" s="595"/>
      <c r="H554" s="595"/>
      <c r="I554" s="595"/>
      <c r="J554" s="595"/>
      <c r="K554" s="595"/>
      <c r="L554" s="595"/>
      <c r="M554" s="595"/>
      <c r="N554" s="595"/>
      <c r="O554" s="595"/>
      <c r="P554" s="595"/>
      <c r="Q554" s="595"/>
      <c r="R554" s="595"/>
      <c r="S554" s="595"/>
      <c r="T554" s="595"/>
      <c r="U554" s="595"/>
      <c r="V554" s="595"/>
      <c r="W554" s="595"/>
      <c r="X554" s="595"/>
      <c r="Y554" s="595"/>
      <c r="Z554" s="595"/>
    </row>
    <row r="555">
      <c r="A555" s="595"/>
      <c r="B555" s="595"/>
      <c r="C555" s="595"/>
      <c r="D555" s="595"/>
      <c r="E555" s="595"/>
      <c r="F555" s="595"/>
      <c r="G555" s="595"/>
      <c r="H555" s="595"/>
      <c r="I555" s="595"/>
      <c r="J555" s="595"/>
      <c r="K555" s="595"/>
      <c r="L555" s="595"/>
      <c r="M555" s="595"/>
      <c r="N555" s="595"/>
      <c r="O555" s="595"/>
      <c r="P555" s="595"/>
      <c r="Q555" s="595"/>
      <c r="R555" s="595"/>
      <c r="S555" s="595"/>
      <c r="T555" s="595"/>
      <c r="U555" s="595"/>
      <c r="V555" s="595"/>
      <c r="W555" s="595"/>
      <c r="X555" s="595"/>
      <c r="Y555" s="595"/>
      <c r="Z555" s="595"/>
    </row>
    <row r="556">
      <c r="A556" s="595"/>
      <c r="B556" s="595"/>
      <c r="C556" s="595"/>
      <c r="D556" s="595"/>
      <c r="E556" s="595"/>
      <c r="F556" s="595"/>
      <c r="G556" s="595"/>
      <c r="H556" s="595"/>
      <c r="I556" s="595"/>
      <c r="J556" s="595"/>
      <c r="K556" s="595"/>
      <c r="L556" s="595"/>
      <c r="M556" s="595"/>
      <c r="N556" s="595"/>
      <c r="O556" s="595"/>
      <c r="P556" s="595"/>
      <c r="Q556" s="595"/>
      <c r="R556" s="595"/>
      <c r="S556" s="595"/>
      <c r="T556" s="595"/>
      <c r="U556" s="595"/>
      <c r="V556" s="595"/>
      <c r="W556" s="595"/>
      <c r="X556" s="595"/>
      <c r="Y556" s="595"/>
      <c r="Z556" s="595"/>
    </row>
    <row r="557">
      <c r="A557" s="595"/>
      <c r="B557" s="595"/>
      <c r="C557" s="595"/>
      <c r="D557" s="595"/>
      <c r="E557" s="595"/>
      <c r="F557" s="595"/>
      <c r="G557" s="595"/>
      <c r="H557" s="595"/>
      <c r="I557" s="595"/>
      <c r="J557" s="595"/>
      <c r="K557" s="595"/>
      <c r="L557" s="595"/>
      <c r="M557" s="595"/>
      <c r="N557" s="595"/>
      <c r="O557" s="595"/>
      <c r="P557" s="595"/>
      <c r="Q557" s="595"/>
      <c r="R557" s="595"/>
      <c r="S557" s="595"/>
      <c r="T557" s="595"/>
      <c r="U557" s="595"/>
      <c r="V557" s="595"/>
      <c r="W557" s="595"/>
      <c r="X557" s="595"/>
      <c r="Y557" s="595"/>
      <c r="Z557" s="595"/>
    </row>
    <row r="558">
      <c r="A558" s="595"/>
      <c r="B558" s="595"/>
      <c r="C558" s="595"/>
      <c r="D558" s="595"/>
      <c r="E558" s="595"/>
      <c r="F558" s="595"/>
      <c r="G558" s="595"/>
      <c r="H558" s="595"/>
      <c r="I558" s="595"/>
      <c r="J558" s="595"/>
      <c r="K558" s="595"/>
      <c r="L558" s="595"/>
      <c r="M558" s="595"/>
      <c r="N558" s="595"/>
      <c r="O558" s="595"/>
      <c r="P558" s="595"/>
      <c r="Q558" s="595"/>
      <c r="R558" s="595"/>
      <c r="S558" s="595"/>
      <c r="T558" s="595"/>
      <c r="U558" s="595"/>
      <c r="V558" s="595"/>
      <c r="W558" s="595"/>
      <c r="X558" s="595"/>
      <c r="Y558" s="595"/>
      <c r="Z558" s="595"/>
    </row>
    <row r="559">
      <c r="A559" s="595"/>
      <c r="B559" s="595"/>
      <c r="C559" s="595"/>
      <c r="D559" s="595"/>
      <c r="E559" s="595"/>
      <c r="F559" s="595"/>
      <c r="G559" s="595"/>
      <c r="H559" s="595"/>
      <c r="I559" s="595"/>
      <c r="J559" s="595"/>
      <c r="K559" s="595"/>
      <c r="L559" s="595"/>
      <c r="M559" s="595"/>
      <c r="N559" s="595"/>
      <c r="O559" s="595"/>
      <c r="P559" s="595"/>
      <c r="Q559" s="595"/>
      <c r="R559" s="595"/>
      <c r="S559" s="595"/>
      <c r="T559" s="595"/>
      <c r="U559" s="595"/>
      <c r="V559" s="595"/>
      <c r="W559" s="595"/>
      <c r="X559" s="595"/>
      <c r="Y559" s="595"/>
      <c r="Z559" s="595"/>
    </row>
    <row r="560">
      <c r="A560" s="595"/>
      <c r="B560" s="595"/>
      <c r="C560" s="595"/>
      <c r="D560" s="595"/>
      <c r="E560" s="595"/>
      <c r="F560" s="595"/>
      <c r="G560" s="595"/>
      <c r="H560" s="595"/>
      <c r="I560" s="595"/>
      <c r="J560" s="595"/>
      <c r="K560" s="595"/>
      <c r="L560" s="595"/>
      <c r="M560" s="595"/>
      <c r="N560" s="595"/>
      <c r="O560" s="595"/>
      <c r="P560" s="595"/>
      <c r="Q560" s="595"/>
      <c r="R560" s="595"/>
      <c r="S560" s="595"/>
      <c r="T560" s="595"/>
      <c r="U560" s="595"/>
      <c r="V560" s="595"/>
      <c r="W560" s="595"/>
      <c r="X560" s="595"/>
      <c r="Y560" s="595"/>
      <c r="Z560" s="595"/>
    </row>
    <row r="561">
      <c r="A561" s="595"/>
      <c r="B561" s="595"/>
      <c r="C561" s="595"/>
      <c r="D561" s="595"/>
      <c r="E561" s="595"/>
      <c r="F561" s="595"/>
      <c r="G561" s="595"/>
      <c r="H561" s="595"/>
      <c r="I561" s="595"/>
      <c r="J561" s="595"/>
      <c r="K561" s="595"/>
      <c r="L561" s="595"/>
      <c r="M561" s="595"/>
      <c r="N561" s="595"/>
      <c r="O561" s="595"/>
      <c r="P561" s="595"/>
      <c r="Q561" s="595"/>
      <c r="R561" s="595"/>
      <c r="S561" s="595"/>
      <c r="T561" s="595"/>
      <c r="U561" s="595"/>
      <c r="V561" s="595"/>
      <c r="W561" s="595"/>
      <c r="X561" s="595"/>
      <c r="Y561" s="595"/>
      <c r="Z561" s="595"/>
    </row>
    <row r="562">
      <c r="A562" s="595"/>
      <c r="B562" s="595"/>
      <c r="C562" s="595"/>
      <c r="D562" s="595"/>
      <c r="E562" s="595"/>
      <c r="F562" s="595"/>
      <c r="G562" s="595"/>
      <c r="H562" s="595"/>
      <c r="I562" s="595"/>
      <c r="J562" s="595"/>
      <c r="K562" s="595"/>
      <c r="L562" s="595"/>
      <c r="M562" s="595"/>
      <c r="N562" s="595"/>
      <c r="O562" s="595"/>
      <c r="P562" s="595"/>
      <c r="Q562" s="595"/>
      <c r="R562" s="595"/>
      <c r="S562" s="595"/>
      <c r="T562" s="595"/>
      <c r="U562" s="595"/>
      <c r="V562" s="595"/>
      <c r="W562" s="595"/>
      <c r="X562" s="595"/>
      <c r="Y562" s="595"/>
      <c r="Z562" s="595"/>
    </row>
    <row r="563">
      <c r="A563" s="595"/>
      <c r="B563" s="595"/>
      <c r="C563" s="595"/>
      <c r="D563" s="595"/>
      <c r="E563" s="595"/>
      <c r="F563" s="595"/>
      <c r="G563" s="595"/>
      <c r="H563" s="595"/>
      <c r="I563" s="595"/>
      <c r="J563" s="595"/>
      <c r="K563" s="595"/>
      <c r="L563" s="595"/>
      <c r="M563" s="595"/>
      <c r="N563" s="595"/>
      <c r="O563" s="595"/>
      <c r="P563" s="595"/>
      <c r="Q563" s="595"/>
      <c r="R563" s="595"/>
      <c r="S563" s="595"/>
      <c r="T563" s="595"/>
      <c r="U563" s="595"/>
      <c r="V563" s="595"/>
      <c r="W563" s="595"/>
      <c r="X563" s="595"/>
      <c r="Y563" s="595"/>
      <c r="Z563" s="595"/>
    </row>
    <row r="564">
      <c r="A564" s="595"/>
      <c r="B564" s="595"/>
      <c r="C564" s="595"/>
      <c r="D564" s="595"/>
      <c r="E564" s="595"/>
      <c r="F564" s="595"/>
      <c r="G564" s="595"/>
      <c r="H564" s="595"/>
      <c r="I564" s="595"/>
      <c r="J564" s="595"/>
      <c r="K564" s="595"/>
      <c r="L564" s="595"/>
      <c r="M564" s="595"/>
      <c r="N564" s="595"/>
      <c r="O564" s="595"/>
      <c r="P564" s="595"/>
      <c r="Q564" s="595"/>
      <c r="R564" s="595"/>
      <c r="S564" s="595"/>
      <c r="T564" s="595"/>
      <c r="U564" s="595"/>
      <c r="V564" s="595"/>
      <c r="W564" s="595"/>
      <c r="X564" s="595"/>
      <c r="Y564" s="595"/>
      <c r="Z564" s="595"/>
    </row>
    <row r="565">
      <c r="A565" s="595"/>
      <c r="B565" s="595"/>
      <c r="C565" s="595"/>
      <c r="D565" s="595"/>
      <c r="E565" s="595"/>
      <c r="F565" s="595"/>
      <c r="G565" s="595"/>
      <c r="H565" s="595"/>
      <c r="I565" s="595"/>
      <c r="J565" s="595"/>
      <c r="K565" s="595"/>
      <c r="L565" s="595"/>
      <c r="M565" s="595"/>
      <c r="N565" s="595"/>
      <c r="O565" s="595"/>
      <c r="P565" s="595"/>
      <c r="Q565" s="595"/>
      <c r="R565" s="595"/>
      <c r="S565" s="595"/>
      <c r="T565" s="595"/>
      <c r="U565" s="595"/>
      <c r="V565" s="595"/>
      <c r="W565" s="595"/>
      <c r="X565" s="595"/>
      <c r="Y565" s="595"/>
      <c r="Z565" s="595"/>
    </row>
    <row r="566">
      <c r="A566" s="595"/>
      <c r="B566" s="595"/>
      <c r="C566" s="595"/>
      <c r="D566" s="595"/>
      <c r="E566" s="595"/>
      <c r="F566" s="595"/>
      <c r="G566" s="595"/>
      <c r="H566" s="595"/>
      <c r="I566" s="595"/>
      <c r="J566" s="595"/>
      <c r="K566" s="595"/>
      <c r="L566" s="595"/>
      <c r="M566" s="595"/>
      <c r="N566" s="595"/>
      <c r="O566" s="595"/>
      <c r="P566" s="595"/>
      <c r="Q566" s="595"/>
      <c r="R566" s="595"/>
      <c r="S566" s="595"/>
      <c r="T566" s="595"/>
      <c r="U566" s="595"/>
      <c r="V566" s="595"/>
      <c r="W566" s="595"/>
      <c r="X566" s="595"/>
      <c r="Y566" s="595"/>
      <c r="Z566" s="595"/>
    </row>
    <row r="567">
      <c r="A567" s="595"/>
      <c r="B567" s="595"/>
      <c r="C567" s="595"/>
      <c r="D567" s="595"/>
      <c r="E567" s="595"/>
      <c r="F567" s="595"/>
      <c r="G567" s="595"/>
      <c r="H567" s="595"/>
      <c r="I567" s="595"/>
      <c r="J567" s="595"/>
      <c r="K567" s="595"/>
      <c r="L567" s="595"/>
      <c r="M567" s="595"/>
      <c r="N567" s="595"/>
      <c r="O567" s="595"/>
      <c r="P567" s="595"/>
      <c r="Q567" s="595"/>
      <c r="R567" s="595"/>
      <c r="S567" s="595"/>
      <c r="T567" s="595"/>
      <c r="U567" s="595"/>
      <c r="V567" s="595"/>
      <c r="W567" s="595"/>
      <c r="X567" s="595"/>
      <c r="Y567" s="595"/>
      <c r="Z567" s="595"/>
    </row>
    <row r="568">
      <c r="A568" s="595"/>
      <c r="B568" s="595"/>
      <c r="C568" s="595"/>
      <c r="D568" s="595"/>
      <c r="E568" s="595"/>
      <c r="F568" s="595"/>
      <c r="G568" s="595"/>
      <c r="H568" s="595"/>
      <c r="I568" s="595"/>
      <c r="J568" s="595"/>
      <c r="K568" s="595"/>
      <c r="L568" s="595"/>
      <c r="M568" s="595"/>
      <c r="N568" s="595"/>
      <c r="O568" s="595"/>
      <c r="P568" s="595"/>
      <c r="Q568" s="595"/>
      <c r="R568" s="595"/>
      <c r="S568" s="595"/>
      <c r="T568" s="595"/>
      <c r="U568" s="595"/>
      <c r="V568" s="595"/>
      <c r="W568" s="595"/>
      <c r="X568" s="595"/>
      <c r="Y568" s="595"/>
      <c r="Z568" s="595"/>
    </row>
    <row r="569">
      <c r="A569" s="595"/>
      <c r="B569" s="595"/>
      <c r="C569" s="595"/>
      <c r="D569" s="595"/>
      <c r="E569" s="595"/>
      <c r="F569" s="595"/>
      <c r="G569" s="595"/>
      <c r="H569" s="595"/>
      <c r="I569" s="595"/>
      <c r="J569" s="595"/>
      <c r="K569" s="595"/>
      <c r="L569" s="595"/>
      <c r="M569" s="595"/>
      <c r="N569" s="595"/>
      <c r="O569" s="595"/>
      <c r="P569" s="595"/>
      <c r="Q569" s="595"/>
      <c r="R569" s="595"/>
      <c r="S569" s="595"/>
      <c r="T569" s="595"/>
      <c r="U569" s="595"/>
      <c r="V569" s="595"/>
      <c r="W569" s="595"/>
      <c r="X569" s="595"/>
      <c r="Y569" s="595"/>
      <c r="Z569" s="595"/>
    </row>
    <row r="570">
      <c r="A570" s="595"/>
      <c r="B570" s="595"/>
      <c r="C570" s="595"/>
      <c r="D570" s="595"/>
      <c r="E570" s="595"/>
      <c r="F570" s="595"/>
      <c r="G570" s="595"/>
      <c r="H570" s="595"/>
      <c r="I570" s="595"/>
      <c r="J570" s="595"/>
      <c r="K570" s="595"/>
      <c r="L570" s="595"/>
      <c r="M570" s="595"/>
      <c r="N570" s="595"/>
      <c r="O570" s="595"/>
      <c r="P570" s="595"/>
      <c r="Q570" s="595"/>
      <c r="R570" s="595"/>
      <c r="S570" s="595"/>
      <c r="T570" s="595"/>
      <c r="U570" s="595"/>
      <c r="V570" s="595"/>
      <c r="W570" s="595"/>
      <c r="X570" s="595"/>
      <c r="Y570" s="595"/>
      <c r="Z570" s="595"/>
    </row>
    <row r="571">
      <c r="A571" s="595"/>
      <c r="B571" s="595"/>
      <c r="C571" s="595"/>
      <c r="D571" s="595"/>
      <c r="E571" s="595"/>
      <c r="F571" s="595"/>
      <c r="G571" s="595"/>
      <c r="H571" s="595"/>
      <c r="I571" s="595"/>
      <c r="J571" s="595"/>
      <c r="K571" s="595"/>
      <c r="L571" s="595"/>
      <c r="M571" s="595"/>
      <c r="N571" s="595"/>
      <c r="O571" s="595"/>
      <c r="P571" s="595"/>
      <c r="Q571" s="595"/>
      <c r="R571" s="595"/>
      <c r="S571" s="595"/>
      <c r="T571" s="595"/>
      <c r="U571" s="595"/>
      <c r="V571" s="595"/>
      <c r="W571" s="595"/>
      <c r="X571" s="595"/>
      <c r="Y571" s="595"/>
      <c r="Z571" s="595"/>
    </row>
    <row r="572">
      <c r="A572" s="595"/>
      <c r="B572" s="595"/>
      <c r="C572" s="595"/>
      <c r="D572" s="595"/>
      <c r="E572" s="595"/>
      <c r="F572" s="595"/>
      <c r="G572" s="595"/>
      <c r="H572" s="595"/>
      <c r="I572" s="595"/>
      <c r="J572" s="595"/>
      <c r="K572" s="595"/>
      <c r="L572" s="595"/>
      <c r="M572" s="595"/>
      <c r="N572" s="595"/>
      <c r="O572" s="595"/>
      <c r="P572" s="595"/>
      <c r="Q572" s="595"/>
      <c r="R572" s="595"/>
      <c r="S572" s="595"/>
      <c r="T572" s="595"/>
      <c r="U572" s="595"/>
      <c r="V572" s="595"/>
      <c r="W572" s="595"/>
      <c r="X572" s="595"/>
      <c r="Y572" s="595"/>
      <c r="Z572" s="595"/>
    </row>
    <row r="573">
      <c r="A573" s="595"/>
      <c r="B573" s="595"/>
      <c r="C573" s="595"/>
      <c r="D573" s="595"/>
      <c r="E573" s="595"/>
      <c r="F573" s="595"/>
      <c r="G573" s="595"/>
      <c r="H573" s="595"/>
      <c r="I573" s="595"/>
      <c r="J573" s="595"/>
      <c r="K573" s="595"/>
      <c r="L573" s="595"/>
      <c r="M573" s="595"/>
      <c r="N573" s="595"/>
      <c r="O573" s="595"/>
      <c r="P573" s="595"/>
      <c r="Q573" s="595"/>
      <c r="R573" s="595"/>
      <c r="S573" s="595"/>
      <c r="T573" s="595"/>
      <c r="U573" s="595"/>
      <c r="V573" s="595"/>
      <c r="W573" s="595"/>
      <c r="X573" s="595"/>
      <c r="Y573" s="595"/>
      <c r="Z573" s="595"/>
    </row>
    <row r="574">
      <c r="A574" s="595"/>
      <c r="B574" s="595"/>
      <c r="C574" s="595"/>
      <c r="D574" s="595"/>
      <c r="E574" s="595"/>
      <c r="F574" s="595"/>
      <c r="G574" s="595"/>
      <c r="H574" s="595"/>
      <c r="I574" s="595"/>
      <c r="J574" s="595"/>
      <c r="K574" s="595"/>
      <c r="L574" s="595"/>
      <c r="M574" s="595"/>
      <c r="N574" s="595"/>
      <c r="O574" s="595"/>
      <c r="P574" s="595"/>
      <c r="Q574" s="595"/>
      <c r="R574" s="595"/>
      <c r="S574" s="595"/>
      <c r="T574" s="595"/>
      <c r="U574" s="595"/>
      <c r="V574" s="595"/>
      <c r="W574" s="595"/>
      <c r="X574" s="595"/>
      <c r="Y574" s="595"/>
      <c r="Z574" s="595"/>
    </row>
    <row r="575">
      <c r="A575" s="595"/>
      <c r="B575" s="595"/>
      <c r="C575" s="595"/>
      <c r="D575" s="595"/>
      <c r="E575" s="595"/>
      <c r="F575" s="595"/>
      <c r="G575" s="595"/>
      <c r="H575" s="595"/>
      <c r="I575" s="595"/>
      <c r="J575" s="595"/>
      <c r="K575" s="595"/>
      <c r="L575" s="595"/>
      <c r="M575" s="595"/>
      <c r="N575" s="595"/>
      <c r="O575" s="595"/>
      <c r="P575" s="595"/>
      <c r="Q575" s="595"/>
      <c r="R575" s="595"/>
      <c r="S575" s="595"/>
      <c r="T575" s="595"/>
      <c r="U575" s="595"/>
      <c r="V575" s="595"/>
      <c r="W575" s="595"/>
      <c r="X575" s="595"/>
      <c r="Y575" s="595"/>
      <c r="Z575" s="595"/>
    </row>
    <row r="576">
      <c r="A576" s="595"/>
      <c r="B576" s="595"/>
      <c r="C576" s="595"/>
      <c r="D576" s="595"/>
      <c r="E576" s="595"/>
      <c r="F576" s="595"/>
      <c r="G576" s="595"/>
      <c r="H576" s="595"/>
      <c r="I576" s="595"/>
      <c r="J576" s="595"/>
      <c r="K576" s="595"/>
      <c r="L576" s="595"/>
      <c r="M576" s="595"/>
      <c r="N576" s="595"/>
      <c r="O576" s="595"/>
      <c r="P576" s="595"/>
      <c r="Q576" s="595"/>
      <c r="R576" s="595"/>
      <c r="S576" s="595"/>
      <c r="T576" s="595"/>
      <c r="U576" s="595"/>
      <c r="V576" s="595"/>
      <c r="W576" s="595"/>
      <c r="X576" s="595"/>
      <c r="Y576" s="595"/>
      <c r="Z576" s="595"/>
    </row>
    <row r="577">
      <c r="A577" s="595"/>
      <c r="B577" s="595"/>
      <c r="C577" s="595"/>
      <c r="D577" s="595"/>
      <c r="E577" s="595"/>
      <c r="F577" s="595"/>
      <c r="G577" s="595"/>
      <c r="H577" s="595"/>
      <c r="I577" s="595"/>
      <c r="J577" s="595"/>
      <c r="K577" s="595"/>
      <c r="L577" s="595"/>
      <c r="M577" s="595"/>
      <c r="N577" s="595"/>
      <c r="O577" s="595"/>
      <c r="P577" s="595"/>
      <c r="Q577" s="595"/>
      <c r="R577" s="595"/>
      <c r="S577" s="595"/>
      <c r="T577" s="595"/>
      <c r="U577" s="595"/>
      <c r="V577" s="595"/>
      <c r="W577" s="595"/>
      <c r="X577" s="595"/>
      <c r="Y577" s="595"/>
      <c r="Z577" s="595"/>
    </row>
    <row r="578">
      <c r="A578" s="595"/>
      <c r="B578" s="595"/>
      <c r="C578" s="595"/>
      <c r="D578" s="595"/>
      <c r="E578" s="595"/>
      <c r="F578" s="595"/>
      <c r="G578" s="595"/>
      <c r="H578" s="595"/>
      <c r="I578" s="595"/>
      <c r="J578" s="595"/>
      <c r="K578" s="595"/>
      <c r="L578" s="595"/>
      <c r="M578" s="595"/>
      <c r="N578" s="595"/>
      <c r="O578" s="595"/>
      <c r="P578" s="595"/>
      <c r="Q578" s="595"/>
      <c r="R578" s="595"/>
      <c r="S578" s="595"/>
      <c r="T578" s="595"/>
      <c r="U578" s="595"/>
      <c r="V578" s="595"/>
      <c r="W578" s="595"/>
      <c r="X578" s="595"/>
      <c r="Y578" s="595"/>
      <c r="Z578" s="595"/>
    </row>
    <row r="579">
      <c r="A579" s="595"/>
      <c r="B579" s="595"/>
      <c r="C579" s="595"/>
      <c r="D579" s="595"/>
      <c r="E579" s="595"/>
      <c r="F579" s="595"/>
      <c r="G579" s="595"/>
      <c r="H579" s="595"/>
      <c r="I579" s="595"/>
      <c r="J579" s="595"/>
      <c r="K579" s="595"/>
      <c r="L579" s="595"/>
      <c r="M579" s="595"/>
      <c r="N579" s="595"/>
      <c r="O579" s="595"/>
      <c r="P579" s="595"/>
      <c r="Q579" s="595"/>
      <c r="R579" s="595"/>
      <c r="S579" s="595"/>
      <c r="T579" s="595"/>
      <c r="U579" s="595"/>
      <c r="V579" s="595"/>
      <c r="W579" s="595"/>
      <c r="X579" s="595"/>
      <c r="Y579" s="595"/>
      <c r="Z579" s="595"/>
    </row>
    <row r="580">
      <c r="A580" s="595"/>
      <c r="B580" s="595"/>
      <c r="C580" s="595"/>
      <c r="D580" s="595"/>
      <c r="E580" s="595"/>
      <c r="F580" s="595"/>
      <c r="G580" s="595"/>
      <c r="H580" s="595"/>
      <c r="I580" s="595"/>
      <c r="J580" s="595"/>
      <c r="K580" s="595"/>
      <c r="L580" s="595"/>
      <c r="M580" s="595"/>
      <c r="N580" s="595"/>
      <c r="O580" s="595"/>
      <c r="P580" s="595"/>
      <c r="Q580" s="595"/>
      <c r="R580" s="595"/>
      <c r="S580" s="595"/>
      <c r="T580" s="595"/>
      <c r="U580" s="595"/>
      <c r="V580" s="595"/>
      <c r="W580" s="595"/>
      <c r="X580" s="595"/>
      <c r="Y580" s="595"/>
      <c r="Z580" s="595"/>
    </row>
    <row r="581">
      <c r="A581" s="595"/>
      <c r="B581" s="595"/>
      <c r="C581" s="595"/>
      <c r="D581" s="595"/>
      <c r="E581" s="595"/>
      <c r="F581" s="595"/>
      <c r="G581" s="595"/>
      <c r="H581" s="595"/>
      <c r="I581" s="595"/>
      <c r="J581" s="595"/>
      <c r="K581" s="595"/>
      <c r="L581" s="595"/>
      <c r="M581" s="595"/>
      <c r="N581" s="595"/>
      <c r="O581" s="595"/>
      <c r="P581" s="595"/>
      <c r="Q581" s="595"/>
      <c r="R581" s="595"/>
      <c r="S581" s="595"/>
      <c r="T581" s="595"/>
      <c r="U581" s="595"/>
      <c r="V581" s="595"/>
      <c r="W581" s="595"/>
      <c r="X581" s="595"/>
      <c r="Y581" s="595"/>
      <c r="Z581" s="595"/>
    </row>
    <row r="582">
      <c r="A582" s="595"/>
      <c r="B582" s="595"/>
      <c r="C582" s="595"/>
      <c r="D582" s="595"/>
      <c r="E582" s="595"/>
      <c r="F582" s="595"/>
      <c r="G582" s="595"/>
      <c r="H582" s="595"/>
      <c r="I582" s="595"/>
      <c r="J582" s="595"/>
      <c r="K582" s="595"/>
      <c r="L582" s="595"/>
      <c r="M582" s="595"/>
      <c r="N582" s="595"/>
      <c r="O582" s="595"/>
      <c r="P582" s="595"/>
      <c r="Q582" s="595"/>
      <c r="R582" s="595"/>
      <c r="S582" s="595"/>
      <c r="T582" s="595"/>
      <c r="U582" s="595"/>
      <c r="V582" s="595"/>
      <c r="W582" s="595"/>
      <c r="X582" s="595"/>
      <c r="Y582" s="595"/>
      <c r="Z582" s="595"/>
    </row>
    <row r="583">
      <c r="A583" s="595"/>
      <c r="B583" s="595"/>
      <c r="C583" s="595"/>
      <c r="D583" s="595"/>
      <c r="E583" s="595"/>
      <c r="F583" s="595"/>
      <c r="G583" s="595"/>
      <c r="H583" s="595"/>
      <c r="I583" s="595"/>
      <c r="J583" s="595"/>
      <c r="K583" s="595"/>
      <c r="L583" s="595"/>
      <c r="M583" s="595"/>
      <c r="N583" s="595"/>
      <c r="O583" s="595"/>
      <c r="P583" s="595"/>
      <c r="Q583" s="595"/>
      <c r="R583" s="595"/>
      <c r="S583" s="595"/>
      <c r="T583" s="595"/>
      <c r="U583" s="595"/>
      <c r="V583" s="595"/>
      <c r="W583" s="595"/>
      <c r="X583" s="595"/>
      <c r="Y583" s="595"/>
      <c r="Z583" s="595"/>
    </row>
    <row r="584">
      <c r="A584" s="595"/>
      <c r="B584" s="595"/>
      <c r="C584" s="595"/>
      <c r="D584" s="595"/>
      <c r="E584" s="595"/>
      <c r="F584" s="595"/>
      <c r="G584" s="595"/>
      <c r="H584" s="595"/>
      <c r="I584" s="595"/>
      <c r="J584" s="595"/>
      <c r="K584" s="595"/>
      <c r="L584" s="595"/>
      <c r="M584" s="595"/>
      <c r="N584" s="595"/>
      <c r="O584" s="595"/>
      <c r="P584" s="595"/>
      <c r="Q584" s="595"/>
      <c r="R584" s="595"/>
      <c r="S584" s="595"/>
      <c r="T584" s="595"/>
      <c r="U584" s="595"/>
      <c r="V584" s="595"/>
      <c r="W584" s="595"/>
      <c r="X584" s="595"/>
      <c r="Y584" s="595"/>
      <c r="Z584" s="595"/>
    </row>
    <row r="585">
      <c r="A585" s="595"/>
      <c r="B585" s="595"/>
      <c r="C585" s="595"/>
      <c r="D585" s="595"/>
      <c r="E585" s="595"/>
      <c r="F585" s="595"/>
      <c r="G585" s="595"/>
      <c r="H585" s="595"/>
      <c r="I585" s="595"/>
      <c r="J585" s="595"/>
      <c r="K585" s="595"/>
      <c r="L585" s="595"/>
      <c r="M585" s="595"/>
      <c r="N585" s="595"/>
      <c r="O585" s="595"/>
      <c r="P585" s="595"/>
      <c r="Q585" s="595"/>
      <c r="R585" s="595"/>
      <c r="S585" s="595"/>
      <c r="T585" s="595"/>
      <c r="U585" s="595"/>
      <c r="V585" s="595"/>
      <c r="W585" s="595"/>
      <c r="X585" s="595"/>
      <c r="Y585" s="595"/>
      <c r="Z585" s="595"/>
    </row>
    <row r="586">
      <c r="A586" s="595"/>
      <c r="B586" s="595"/>
      <c r="C586" s="595"/>
      <c r="D586" s="595"/>
      <c r="E586" s="595"/>
      <c r="F586" s="595"/>
      <c r="G586" s="595"/>
      <c r="H586" s="595"/>
      <c r="I586" s="595"/>
      <c r="J586" s="595"/>
      <c r="K586" s="595"/>
      <c r="L586" s="595"/>
      <c r="M586" s="595"/>
      <c r="N586" s="595"/>
      <c r="O586" s="595"/>
      <c r="P586" s="595"/>
      <c r="Q586" s="595"/>
      <c r="R586" s="595"/>
      <c r="S586" s="595"/>
      <c r="T586" s="595"/>
      <c r="U586" s="595"/>
      <c r="V586" s="595"/>
      <c r="W586" s="595"/>
      <c r="X586" s="595"/>
      <c r="Y586" s="595"/>
      <c r="Z586" s="595"/>
    </row>
    <row r="587">
      <c r="A587" s="595"/>
      <c r="B587" s="595"/>
      <c r="C587" s="595"/>
      <c r="D587" s="595"/>
      <c r="E587" s="595"/>
      <c r="F587" s="595"/>
      <c r="G587" s="595"/>
      <c r="H587" s="595"/>
      <c r="I587" s="595"/>
      <c r="J587" s="595"/>
      <c r="K587" s="595"/>
      <c r="L587" s="595"/>
      <c r="M587" s="595"/>
      <c r="N587" s="595"/>
      <c r="O587" s="595"/>
      <c r="P587" s="595"/>
      <c r="Q587" s="595"/>
      <c r="R587" s="595"/>
      <c r="S587" s="595"/>
      <c r="T587" s="595"/>
      <c r="U587" s="595"/>
      <c r="V587" s="595"/>
      <c r="W587" s="595"/>
      <c r="X587" s="595"/>
      <c r="Y587" s="595"/>
      <c r="Z587" s="595"/>
    </row>
    <row r="588">
      <c r="A588" s="595"/>
      <c r="B588" s="595"/>
      <c r="C588" s="595"/>
      <c r="D588" s="595"/>
      <c r="E588" s="595"/>
      <c r="F588" s="595"/>
      <c r="G588" s="595"/>
      <c r="H588" s="595"/>
      <c r="I588" s="595"/>
      <c r="J588" s="595"/>
      <c r="K588" s="595"/>
      <c r="L588" s="595"/>
      <c r="M588" s="595"/>
      <c r="N588" s="595"/>
      <c r="O588" s="595"/>
      <c r="P588" s="595"/>
      <c r="Q588" s="595"/>
      <c r="R588" s="595"/>
      <c r="S588" s="595"/>
      <c r="T588" s="595"/>
      <c r="U588" s="595"/>
      <c r="V588" s="595"/>
      <c r="W588" s="595"/>
      <c r="X588" s="595"/>
      <c r="Y588" s="595"/>
      <c r="Z588" s="595"/>
    </row>
    <row r="589">
      <c r="A589" s="595"/>
      <c r="B589" s="595"/>
      <c r="C589" s="595"/>
      <c r="D589" s="595"/>
      <c r="E589" s="595"/>
      <c r="F589" s="595"/>
      <c r="G589" s="595"/>
      <c r="H589" s="595"/>
      <c r="I589" s="595"/>
      <c r="J589" s="595"/>
      <c r="K589" s="595"/>
      <c r="L589" s="595"/>
      <c r="M589" s="595"/>
      <c r="N589" s="595"/>
      <c r="O589" s="595"/>
      <c r="P589" s="595"/>
      <c r="Q589" s="595"/>
      <c r="R589" s="595"/>
      <c r="S589" s="595"/>
      <c r="T589" s="595"/>
      <c r="U589" s="595"/>
      <c r="V589" s="595"/>
      <c r="W589" s="595"/>
      <c r="X589" s="595"/>
      <c r="Y589" s="595"/>
      <c r="Z589" s="595"/>
    </row>
    <row r="590">
      <c r="A590" s="595"/>
      <c r="B590" s="595"/>
      <c r="C590" s="595"/>
      <c r="D590" s="595"/>
      <c r="E590" s="595"/>
      <c r="F590" s="595"/>
      <c r="G590" s="595"/>
      <c r="H590" s="595"/>
      <c r="I590" s="595"/>
      <c r="J590" s="595"/>
      <c r="K590" s="595"/>
      <c r="L590" s="595"/>
      <c r="M590" s="595"/>
      <c r="N590" s="595"/>
      <c r="O590" s="595"/>
      <c r="P590" s="595"/>
      <c r="Q590" s="595"/>
      <c r="R590" s="595"/>
      <c r="S590" s="595"/>
      <c r="T590" s="595"/>
      <c r="U590" s="595"/>
      <c r="V590" s="595"/>
      <c r="W590" s="595"/>
      <c r="X590" s="595"/>
      <c r="Y590" s="595"/>
      <c r="Z590" s="595"/>
    </row>
    <row r="591">
      <c r="A591" s="595"/>
      <c r="B591" s="595"/>
      <c r="C591" s="595"/>
      <c r="D591" s="595"/>
      <c r="E591" s="595"/>
      <c r="F591" s="595"/>
      <c r="G591" s="595"/>
      <c r="H591" s="595"/>
      <c r="I591" s="595"/>
      <c r="J591" s="595"/>
      <c r="K591" s="595"/>
      <c r="L591" s="595"/>
      <c r="M591" s="595"/>
      <c r="N591" s="595"/>
      <c r="O591" s="595"/>
      <c r="P591" s="595"/>
      <c r="Q591" s="595"/>
      <c r="R591" s="595"/>
      <c r="S591" s="595"/>
      <c r="T591" s="595"/>
      <c r="U591" s="595"/>
      <c r="V591" s="595"/>
      <c r="W591" s="595"/>
      <c r="X591" s="595"/>
      <c r="Y591" s="595"/>
      <c r="Z591" s="595"/>
    </row>
    <row r="592">
      <c r="A592" s="595"/>
      <c r="B592" s="595"/>
      <c r="C592" s="595"/>
      <c r="D592" s="595"/>
      <c r="E592" s="595"/>
      <c r="F592" s="595"/>
      <c r="G592" s="595"/>
      <c r="H592" s="595"/>
      <c r="I592" s="595"/>
      <c r="J592" s="595"/>
      <c r="K592" s="595"/>
      <c r="L592" s="595"/>
      <c r="M592" s="595"/>
      <c r="N592" s="595"/>
      <c r="O592" s="595"/>
      <c r="P592" s="595"/>
      <c r="Q592" s="595"/>
      <c r="R592" s="595"/>
      <c r="S592" s="595"/>
      <c r="T592" s="595"/>
      <c r="U592" s="595"/>
      <c r="V592" s="595"/>
      <c r="W592" s="595"/>
      <c r="X592" s="595"/>
      <c r="Y592" s="595"/>
      <c r="Z592" s="595"/>
    </row>
    <row r="593">
      <c r="A593" s="595"/>
      <c r="B593" s="595"/>
      <c r="C593" s="595"/>
      <c r="D593" s="595"/>
      <c r="E593" s="595"/>
      <c r="F593" s="595"/>
      <c r="G593" s="595"/>
      <c r="H593" s="595"/>
      <c r="I593" s="595"/>
      <c r="J593" s="595"/>
      <c r="K593" s="595"/>
      <c r="L593" s="595"/>
      <c r="M593" s="595"/>
      <c r="N593" s="595"/>
      <c r="O593" s="595"/>
      <c r="P593" s="595"/>
      <c r="Q593" s="595"/>
      <c r="R593" s="595"/>
      <c r="S593" s="595"/>
      <c r="T593" s="595"/>
      <c r="U593" s="595"/>
      <c r="V593" s="595"/>
      <c r="W593" s="595"/>
      <c r="X593" s="595"/>
      <c r="Y593" s="595"/>
      <c r="Z593" s="595"/>
    </row>
    <row r="594">
      <c r="A594" s="595"/>
      <c r="B594" s="595"/>
      <c r="C594" s="595"/>
      <c r="D594" s="595"/>
      <c r="E594" s="595"/>
      <c r="F594" s="595"/>
      <c r="G594" s="595"/>
      <c r="H594" s="595"/>
      <c r="I594" s="595"/>
      <c r="J594" s="595"/>
      <c r="K594" s="595"/>
      <c r="L594" s="595"/>
      <c r="M594" s="595"/>
      <c r="N594" s="595"/>
      <c r="O594" s="595"/>
      <c r="P594" s="595"/>
      <c r="Q594" s="595"/>
      <c r="R594" s="595"/>
      <c r="S594" s="595"/>
      <c r="T594" s="595"/>
      <c r="U594" s="595"/>
      <c r="V594" s="595"/>
      <c r="W594" s="595"/>
      <c r="X594" s="595"/>
      <c r="Y594" s="595"/>
      <c r="Z594" s="595"/>
    </row>
    <row r="595">
      <c r="A595" s="595"/>
      <c r="B595" s="595"/>
      <c r="C595" s="595"/>
      <c r="D595" s="595"/>
      <c r="E595" s="595"/>
      <c r="F595" s="595"/>
      <c r="G595" s="595"/>
      <c r="H595" s="595"/>
      <c r="I595" s="595"/>
      <c r="J595" s="595"/>
      <c r="K595" s="595"/>
      <c r="L595" s="595"/>
      <c r="M595" s="595"/>
      <c r="N595" s="595"/>
      <c r="O595" s="595"/>
      <c r="P595" s="595"/>
      <c r="Q595" s="595"/>
      <c r="R595" s="595"/>
      <c r="S595" s="595"/>
      <c r="T595" s="595"/>
      <c r="U595" s="595"/>
      <c r="V595" s="595"/>
      <c r="W595" s="595"/>
      <c r="X595" s="595"/>
      <c r="Y595" s="595"/>
      <c r="Z595" s="595"/>
    </row>
    <row r="596">
      <c r="A596" s="595"/>
      <c r="B596" s="595"/>
      <c r="C596" s="595"/>
      <c r="D596" s="595"/>
      <c r="E596" s="595"/>
      <c r="F596" s="595"/>
      <c r="G596" s="595"/>
      <c r="H596" s="595"/>
      <c r="I596" s="595"/>
      <c r="J596" s="595"/>
      <c r="K596" s="595"/>
      <c r="L596" s="595"/>
      <c r="M596" s="595"/>
      <c r="N596" s="595"/>
      <c r="O596" s="595"/>
      <c r="P596" s="595"/>
      <c r="Q596" s="595"/>
      <c r="R596" s="595"/>
      <c r="S596" s="595"/>
      <c r="T596" s="595"/>
      <c r="U596" s="595"/>
      <c r="V596" s="595"/>
      <c r="W596" s="595"/>
      <c r="X596" s="595"/>
      <c r="Y596" s="595"/>
      <c r="Z596" s="595"/>
    </row>
    <row r="597">
      <c r="A597" s="595"/>
      <c r="B597" s="595"/>
      <c r="C597" s="595"/>
      <c r="D597" s="595"/>
      <c r="E597" s="595"/>
      <c r="F597" s="595"/>
      <c r="G597" s="595"/>
      <c r="H597" s="595"/>
      <c r="I597" s="595"/>
      <c r="J597" s="595"/>
      <c r="K597" s="595"/>
      <c r="L597" s="595"/>
      <c r="M597" s="595"/>
      <c r="N597" s="595"/>
      <c r="O597" s="595"/>
      <c r="P597" s="595"/>
      <c r="Q597" s="595"/>
      <c r="R597" s="595"/>
      <c r="S597" s="595"/>
      <c r="T597" s="595"/>
      <c r="U597" s="595"/>
      <c r="V597" s="595"/>
      <c r="W597" s="595"/>
      <c r="X597" s="595"/>
      <c r="Y597" s="595"/>
      <c r="Z597" s="595"/>
    </row>
    <row r="598">
      <c r="A598" s="595"/>
      <c r="B598" s="595"/>
      <c r="C598" s="595"/>
      <c r="D598" s="595"/>
      <c r="E598" s="595"/>
      <c r="F598" s="595"/>
      <c r="G598" s="595"/>
      <c r="H598" s="595"/>
      <c r="I598" s="595"/>
      <c r="J598" s="595"/>
      <c r="K598" s="595"/>
      <c r="L598" s="595"/>
      <c r="M598" s="595"/>
      <c r="N598" s="595"/>
      <c r="O598" s="595"/>
      <c r="P598" s="595"/>
      <c r="Q598" s="595"/>
      <c r="R598" s="595"/>
      <c r="S598" s="595"/>
      <c r="T598" s="595"/>
      <c r="U598" s="595"/>
      <c r="V598" s="595"/>
      <c r="W598" s="595"/>
      <c r="X598" s="595"/>
      <c r="Y598" s="595"/>
      <c r="Z598" s="595"/>
    </row>
    <row r="599">
      <c r="A599" s="595"/>
      <c r="B599" s="595"/>
      <c r="C599" s="595"/>
      <c r="D599" s="595"/>
      <c r="E599" s="595"/>
      <c r="F599" s="595"/>
      <c r="G599" s="595"/>
      <c r="H599" s="595"/>
      <c r="I599" s="595"/>
      <c r="J599" s="595"/>
      <c r="K599" s="595"/>
      <c r="L599" s="595"/>
      <c r="M599" s="595"/>
      <c r="N599" s="595"/>
      <c r="O599" s="595"/>
      <c r="P599" s="595"/>
      <c r="Q599" s="595"/>
      <c r="R599" s="595"/>
      <c r="S599" s="595"/>
      <c r="T599" s="595"/>
      <c r="U599" s="595"/>
      <c r="V599" s="595"/>
      <c r="W599" s="595"/>
      <c r="X599" s="595"/>
      <c r="Y599" s="595"/>
      <c r="Z599" s="595"/>
    </row>
    <row r="600">
      <c r="A600" s="595"/>
      <c r="B600" s="595"/>
      <c r="C600" s="595"/>
      <c r="D600" s="595"/>
      <c r="E600" s="595"/>
      <c r="F600" s="595"/>
      <c r="G600" s="595"/>
      <c r="H600" s="595"/>
      <c r="I600" s="595"/>
      <c r="J600" s="595"/>
      <c r="K600" s="595"/>
      <c r="L600" s="595"/>
      <c r="M600" s="595"/>
      <c r="N600" s="595"/>
      <c r="O600" s="595"/>
      <c r="P600" s="595"/>
      <c r="Q600" s="595"/>
      <c r="R600" s="595"/>
      <c r="S600" s="595"/>
      <c r="T600" s="595"/>
      <c r="U600" s="595"/>
      <c r="V600" s="595"/>
      <c r="W600" s="595"/>
      <c r="X600" s="595"/>
      <c r="Y600" s="595"/>
      <c r="Z600" s="595"/>
    </row>
    <row r="601">
      <c r="A601" s="595"/>
      <c r="B601" s="595"/>
      <c r="C601" s="595"/>
      <c r="D601" s="595"/>
      <c r="E601" s="595"/>
      <c r="F601" s="595"/>
      <c r="G601" s="595"/>
      <c r="H601" s="595"/>
      <c r="I601" s="595"/>
      <c r="J601" s="595"/>
      <c r="K601" s="595"/>
      <c r="L601" s="595"/>
      <c r="M601" s="595"/>
      <c r="N601" s="595"/>
      <c r="O601" s="595"/>
      <c r="P601" s="595"/>
      <c r="Q601" s="595"/>
      <c r="R601" s="595"/>
      <c r="S601" s="595"/>
      <c r="T601" s="595"/>
      <c r="U601" s="595"/>
      <c r="V601" s="595"/>
      <c r="W601" s="595"/>
      <c r="X601" s="595"/>
      <c r="Y601" s="595"/>
      <c r="Z601" s="595"/>
    </row>
    <row r="602">
      <c r="A602" s="595"/>
      <c r="B602" s="595"/>
      <c r="C602" s="595"/>
      <c r="D602" s="595"/>
      <c r="E602" s="595"/>
      <c r="F602" s="595"/>
      <c r="G602" s="595"/>
      <c r="H602" s="595"/>
      <c r="I602" s="595"/>
      <c r="J602" s="595"/>
      <c r="K602" s="595"/>
      <c r="L602" s="595"/>
      <c r="M602" s="595"/>
      <c r="N602" s="595"/>
      <c r="O602" s="595"/>
      <c r="P602" s="595"/>
      <c r="Q602" s="595"/>
      <c r="R602" s="595"/>
      <c r="S602" s="595"/>
      <c r="T602" s="595"/>
      <c r="U602" s="595"/>
      <c r="V602" s="595"/>
      <c r="W602" s="595"/>
      <c r="X602" s="595"/>
      <c r="Y602" s="595"/>
      <c r="Z602" s="595"/>
    </row>
    <row r="603">
      <c r="A603" s="595"/>
      <c r="B603" s="595"/>
      <c r="C603" s="595"/>
      <c r="D603" s="595"/>
      <c r="E603" s="595"/>
      <c r="F603" s="595"/>
      <c r="G603" s="595"/>
      <c r="H603" s="595"/>
      <c r="I603" s="595"/>
      <c r="J603" s="595"/>
      <c r="K603" s="595"/>
      <c r="L603" s="595"/>
      <c r="M603" s="595"/>
      <c r="N603" s="595"/>
      <c r="O603" s="595"/>
      <c r="P603" s="595"/>
      <c r="Q603" s="595"/>
      <c r="R603" s="595"/>
      <c r="S603" s="595"/>
      <c r="T603" s="595"/>
      <c r="U603" s="595"/>
      <c r="V603" s="595"/>
      <c r="W603" s="595"/>
      <c r="X603" s="595"/>
      <c r="Y603" s="595"/>
      <c r="Z603" s="595"/>
    </row>
    <row r="604">
      <c r="A604" s="595"/>
      <c r="B604" s="595"/>
      <c r="C604" s="595"/>
      <c r="D604" s="595"/>
      <c r="E604" s="595"/>
      <c r="F604" s="595"/>
      <c r="G604" s="595"/>
      <c r="H604" s="595"/>
      <c r="I604" s="595"/>
      <c r="J604" s="595"/>
      <c r="K604" s="595"/>
      <c r="L604" s="595"/>
      <c r="M604" s="595"/>
      <c r="N604" s="595"/>
      <c r="O604" s="595"/>
      <c r="P604" s="595"/>
      <c r="Q604" s="595"/>
      <c r="R604" s="595"/>
      <c r="S604" s="595"/>
      <c r="T604" s="595"/>
      <c r="U604" s="595"/>
      <c r="V604" s="595"/>
      <c r="W604" s="595"/>
      <c r="X604" s="595"/>
      <c r="Y604" s="595"/>
      <c r="Z604" s="595"/>
    </row>
    <row r="605">
      <c r="A605" s="595"/>
      <c r="B605" s="595"/>
      <c r="C605" s="595"/>
      <c r="D605" s="595"/>
      <c r="E605" s="595"/>
      <c r="F605" s="595"/>
      <c r="G605" s="595"/>
      <c r="H605" s="595"/>
      <c r="I605" s="595"/>
      <c r="J605" s="595"/>
      <c r="K605" s="595"/>
      <c r="L605" s="595"/>
      <c r="M605" s="595"/>
      <c r="N605" s="595"/>
      <c r="O605" s="595"/>
      <c r="P605" s="595"/>
      <c r="Q605" s="595"/>
      <c r="R605" s="595"/>
      <c r="S605" s="595"/>
      <c r="T605" s="595"/>
      <c r="U605" s="595"/>
      <c r="V605" s="595"/>
      <c r="W605" s="595"/>
      <c r="X605" s="595"/>
      <c r="Y605" s="595"/>
      <c r="Z605" s="595"/>
    </row>
    <row r="606">
      <c r="A606" s="595"/>
      <c r="B606" s="595"/>
      <c r="C606" s="595"/>
      <c r="D606" s="595"/>
      <c r="E606" s="595"/>
      <c r="F606" s="595"/>
      <c r="G606" s="595"/>
      <c r="H606" s="595"/>
      <c r="I606" s="595"/>
      <c r="J606" s="595"/>
      <c r="K606" s="595"/>
      <c r="L606" s="595"/>
      <c r="M606" s="595"/>
      <c r="N606" s="595"/>
      <c r="O606" s="595"/>
      <c r="P606" s="595"/>
      <c r="Q606" s="595"/>
      <c r="R606" s="595"/>
      <c r="S606" s="595"/>
      <c r="T606" s="595"/>
      <c r="U606" s="595"/>
      <c r="V606" s="595"/>
      <c r="W606" s="595"/>
      <c r="X606" s="595"/>
      <c r="Y606" s="595"/>
      <c r="Z606" s="595"/>
    </row>
    <row r="607">
      <c r="A607" s="595"/>
      <c r="B607" s="595"/>
      <c r="C607" s="595"/>
      <c r="D607" s="595"/>
      <c r="E607" s="595"/>
      <c r="F607" s="595"/>
      <c r="G607" s="595"/>
      <c r="H607" s="595"/>
      <c r="I607" s="595"/>
      <c r="J607" s="595"/>
      <c r="K607" s="595"/>
      <c r="L607" s="595"/>
      <c r="M607" s="595"/>
      <c r="N607" s="595"/>
      <c r="O607" s="595"/>
      <c r="P607" s="595"/>
      <c r="Q607" s="595"/>
      <c r="R607" s="595"/>
      <c r="S607" s="595"/>
      <c r="T607" s="595"/>
      <c r="U607" s="595"/>
      <c r="V607" s="595"/>
      <c r="W607" s="595"/>
      <c r="X607" s="595"/>
      <c r="Y607" s="595"/>
      <c r="Z607" s="595"/>
    </row>
    <row r="608">
      <c r="A608" s="595"/>
      <c r="B608" s="595"/>
      <c r="C608" s="595"/>
      <c r="D608" s="595"/>
      <c r="E608" s="595"/>
      <c r="F608" s="595"/>
      <c r="G608" s="595"/>
      <c r="H608" s="595"/>
      <c r="I608" s="595"/>
      <c r="J608" s="595"/>
      <c r="K608" s="595"/>
      <c r="L608" s="595"/>
      <c r="M608" s="595"/>
      <c r="N608" s="595"/>
      <c r="O608" s="595"/>
      <c r="P608" s="595"/>
      <c r="Q608" s="595"/>
      <c r="R608" s="595"/>
      <c r="S608" s="595"/>
      <c r="T608" s="595"/>
      <c r="U608" s="595"/>
      <c r="V608" s="595"/>
      <c r="W608" s="595"/>
      <c r="X608" s="595"/>
      <c r="Y608" s="595"/>
      <c r="Z608" s="595"/>
    </row>
    <row r="609">
      <c r="A609" s="595"/>
      <c r="B609" s="595"/>
      <c r="C609" s="595"/>
      <c r="D609" s="595"/>
      <c r="E609" s="595"/>
      <c r="F609" s="595"/>
      <c r="G609" s="595"/>
      <c r="H609" s="595"/>
      <c r="I609" s="595"/>
      <c r="J609" s="595"/>
      <c r="K609" s="595"/>
      <c r="L609" s="595"/>
      <c r="M609" s="595"/>
      <c r="N609" s="595"/>
      <c r="O609" s="595"/>
      <c r="P609" s="595"/>
      <c r="Q609" s="595"/>
      <c r="R609" s="595"/>
      <c r="S609" s="595"/>
      <c r="T609" s="595"/>
      <c r="U609" s="595"/>
      <c r="V609" s="595"/>
      <c r="W609" s="595"/>
      <c r="X609" s="595"/>
      <c r="Y609" s="595"/>
      <c r="Z609" s="595"/>
    </row>
    <row r="610">
      <c r="A610" s="595"/>
      <c r="B610" s="595"/>
      <c r="C610" s="595"/>
      <c r="D610" s="595"/>
      <c r="E610" s="595"/>
      <c r="F610" s="595"/>
      <c r="G610" s="595"/>
      <c r="H610" s="595"/>
      <c r="I610" s="595"/>
      <c r="J610" s="595"/>
      <c r="K610" s="595"/>
      <c r="L610" s="595"/>
      <c r="M610" s="595"/>
      <c r="N610" s="595"/>
      <c r="O610" s="595"/>
      <c r="P610" s="595"/>
      <c r="Q610" s="595"/>
      <c r="R610" s="595"/>
      <c r="S610" s="595"/>
      <c r="T610" s="595"/>
      <c r="U610" s="595"/>
      <c r="V610" s="595"/>
      <c r="W610" s="595"/>
      <c r="X610" s="595"/>
      <c r="Y610" s="595"/>
      <c r="Z610" s="595"/>
    </row>
    <row r="611">
      <c r="A611" s="595"/>
      <c r="B611" s="595"/>
      <c r="C611" s="595"/>
      <c r="D611" s="595"/>
      <c r="E611" s="595"/>
      <c r="F611" s="595"/>
      <c r="G611" s="595"/>
      <c r="H611" s="595"/>
      <c r="I611" s="595"/>
      <c r="J611" s="595"/>
      <c r="K611" s="595"/>
      <c r="L611" s="595"/>
      <c r="M611" s="595"/>
      <c r="N611" s="595"/>
      <c r="O611" s="595"/>
      <c r="P611" s="595"/>
      <c r="Q611" s="595"/>
      <c r="R611" s="595"/>
      <c r="S611" s="595"/>
      <c r="T611" s="595"/>
      <c r="U611" s="595"/>
      <c r="V611" s="595"/>
      <c r="W611" s="595"/>
      <c r="X611" s="595"/>
      <c r="Y611" s="595"/>
      <c r="Z611" s="595"/>
    </row>
    <row r="612">
      <c r="A612" s="595"/>
      <c r="B612" s="595"/>
      <c r="C612" s="595"/>
      <c r="D612" s="595"/>
      <c r="E612" s="595"/>
      <c r="F612" s="595"/>
      <c r="G612" s="595"/>
      <c r="H612" s="595"/>
      <c r="I612" s="595"/>
      <c r="J612" s="595"/>
      <c r="K612" s="595"/>
      <c r="L612" s="595"/>
      <c r="M612" s="595"/>
      <c r="N612" s="595"/>
      <c r="O612" s="595"/>
      <c r="P612" s="595"/>
      <c r="Q612" s="595"/>
      <c r="R612" s="595"/>
      <c r="S612" s="595"/>
      <c r="T612" s="595"/>
      <c r="U612" s="595"/>
      <c r="V612" s="595"/>
      <c r="W612" s="595"/>
      <c r="X612" s="595"/>
      <c r="Y612" s="595"/>
      <c r="Z612" s="595"/>
    </row>
    <row r="613">
      <c r="A613" s="595"/>
      <c r="B613" s="595"/>
      <c r="C613" s="595"/>
      <c r="D613" s="595"/>
      <c r="E613" s="595"/>
      <c r="F613" s="595"/>
      <c r="G613" s="595"/>
      <c r="H613" s="595"/>
      <c r="I613" s="595"/>
      <c r="J613" s="595"/>
      <c r="K613" s="595"/>
      <c r="L613" s="595"/>
      <c r="M613" s="595"/>
      <c r="N613" s="595"/>
      <c r="O613" s="595"/>
      <c r="P613" s="595"/>
      <c r="Q613" s="595"/>
      <c r="R613" s="595"/>
      <c r="S613" s="595"/>
      <c r="T613" s="595"/>
      <c r="U613" s="595"/>
      <c r="V613" s="595"/>
      <c r="W613" s="595"/>
      <c r="X613" s="595"/>
      <c r="Y613" s="595"/>
      <c r="Z613" s="595"/>
    </row>
    <row r="614">
      <c r="A614" s="595"/>
      <c r="B614" s="595"/>
      <c r="C614" s="595"/>
      <c r="D614" s="595"/>
      <c r="E614" s="595"/>
      <c r="F614" s="595"/>
      <c r="G614" s="595"/>
      <c r="H614" s="595"/>
      <c r="I614" s="595"/>
      <c r="J614" s="595"/>
      <c r="K614" s="595"/>
      <c r="L614" s="595"/>
      <c r="M614" s="595"/>
      <c r="N614" s="595"/>
      <c r="O614" s="595"/>
      <c r="P614" s="595"/>
      <c r="Q614" s="595"/>
      <c r="R614" s="595"/>
      <c r="S614" s="595"/>
      <c r="T614" s="595"/>
      <c r="U614" s="595"/>
      <c r="V614" s="595"/>
      <c r="W614" s="595"/>
      <c r="X614" s="595"/>
      <c r="Y614" s="595"/>
      <c r="Z614" s="595"/>
    </row>
    <row r="615">
      <c r="A615" s="595"/>
      <c r="B615" s="595"/>
      <c r="C615" s="595"/>
      <c r="D615" s="595"/>
      <c r="E615" s="595"/>
      <c r="F615" s="595"/>
      <c r="G615" s="595"/>
      <c r="H615" s="595"/>
      <c r="I615" s="595"/>
      <c r="J615" s="595"/>
      <c r="K615" s="595"/>
      <c r="L615" s="595"/>
      <c r="M615" s="595"/>
      <c r="N615" s="595"/>
      <c r="O615" s="595"/>
      <c r="P615" s="595"/>
      <c r="Q615" s="595"/>
      <c r="R615" s="595"/>
      <c r="S615" s="595"/>
      <c r="T615" s="595"/>
      <c r="U615" s="595"/>
      <c r="V615" s="595"/>
      <c r="W615" s="595"/>
      <c r="X615" s="595"/>
      <c r="Y615" s="595"/>
      <c r="Z615" s="595"/>
    </row>
    <row r="616">
      <c r="A616" s="595"/>
      <c r="B616" s="595"/>
      <c r="C616" s="595"/>
      <c r="D616" s="595"/>
      <c r="E616" s="595"/>
      <c r="F616" s="595"/>
      <c r="G616" s="595"/>
      <c r="H616" s="595"/>
      <c r="I616" s="595"/>
      <c r="J616" s="595"/>
      <c r="K616" s="595"/>
      <c r="L616" s="595"/>
      <c r="M616" s="595"/>
      <c r="N616" s="595"/>
      <c r="O616" s="595"/>
      <c r="P616" s="595"/>
      <c r="Q616" s="595"/>
      <c r="R616" s="595"/>
      <c r="S616" s="595"/>
      <c r="T616" s="595"/>
      <c r="U616" s="595"/>
      <c r="V616" s="595"/>
      <c r="W616" s="595"/>
      <c r="X616" s="595"/>
      <c r="Y616" s="595"/>
      <c r="Z616" s="595"/>
    </row>
    <row r="617">
      <c r="A617" s="595"/>
      <c r="B617" s="595"/>
      <c r="C617" s="595"/>
      <c r="D617" s="595"/>
      <c r="E617" s="595"/>
      <c r="F617" s="595"/>
      <c r="G617" s="595"/>
      <c r="H617" s="595"/>
      <c r="I617" s="595"/>
      <c r="J617" s="595"/>
      <c r="K617" s="595"/>
      <c r="L617" s="595"/>
      <c r="M617" s="595"/>
      <c r="N617" s="595"/>
      <c r="O617" s="595"/>
      <c r="P617" s="595"/>
      <c r="Q617" s="595"/>
      <c r="R617" s="595"/>
      <c r="S617" s="595"/>
      <c r="T617" s="595"/>
      <c r="U617" s="595"/>
      <c r="V617" s="595"/>
      <c r="W617" s="595"/>
      <c r="X617" s="595"/>
      <c r="Y617" s="595"/>
      <c r="Z617" s="595"/>
    </row>
    <row r="618">
      <c r="A618" s="595"/>
      <c r="B618" s="595"/>
      <c r="C618" s="595"/>
      <c r="D618" s="595"/>
      <c r="E618" s="595"/>
      <c r="F618" s="595"/>
      <c r="G618" s="595"/>
      <c r="H618" s="595"/>
      <c r="I618" s="595"/>
      <c r="J618" s="595"/>
      <c r="K618" s="595"/>
      <c r="L618" s="595"/>
      <c r="M618" s="595"/>
      <c r="N618" s="595"/>
      <c r="O618" s="595"/>
      <c r="P618" s="595"/>
      <c r="Q618" s="595"/>
      <c r="R618" s="595"/>
      <c r="S618" s="595"/>
      <c r="T618" s="595"/>
      <c r="U618" s="595"/>
      <c r="V618" s="595"/>
      <c r="W618" s="595"/>
      <c r="X618" s="595"/>
      <c r="Y618" s="595"/>
      <c r="Z618" s="595"/>
    </row>
    <row r="619">
      <c r="A619" s="595"/>
      <c r="B619" s="595"/>
      <c r="C619" s="595"/>
      <c r="D619" s="595"/>
      <c r="E619" s="595"/>
      <c r="F619" s="595"/>
      <c r="G619" s="595"/>
      <c r="H619" s="595"/>
      <c r="I619" s="595"/>
      <c r="J619" s="595"/>
      <c r="K619" s="595"/>
      <c r="L619" s="595"/>
      <c r="M619" s="595"/>
      <c r="N619" s="595"/>
      <c r="O619" s="595"/>
      <c r="P619" s="595"/>
      <c r="Q619" s="595"/>
      <c r="R619" s="595"/>
      <c r="S619" s="595"/>
      <c r="T619" s="595"/>
      <c r="U619" s="595"/>
      <c r="V619" s="595"/>
      <c r="W619" s="595"/>
      <c r="X619" s="595"/>
      <c r="Y619" s="595"/>
      <c r="Z619" s="595"/>
    </row>
    <row r="620">
      <c r="A620" s="595"/>
      <c r="B620" s="595"/>
      <c r="C620" s="595"/>
      <c r="D620" s="595"/>
      <c r="E620" s="595"/>
      <c r="F620" s="595"/>
      <c r="G620" s="595"/>
      <c r="H620" s="595"/>
      <c r="I620" s="595"/>
      <c r="J620" s="595"/>
      <c r="K620" s="595"/>
      <c r="L620" s="595"/>
      <c r="M620" s="595"/>
      <c r="N620" s="595"/>
      <c r="O620" s="595"/>
      <c r="P620" s="595"/>
      <c r="Q620" s="595"/>
      <c r="R620" s="595"/>
      <c r="S620" s="595"/>
      <c r="T620" s="595"/>
      <c r="U620" s="595"/>
      <c r="V620" s="595"/>
      <c r="W620" s="595"/>
      <c r="X620" s="595"/>
      <c r="Y620" s="595"/>
      <c r="Z620" s="595"/>
    </row>
    <row r="621">
      <c r="A621" s="595"/>
      <c r="B621" s="595"/>
      <c r="C621" s="595"/>
      <c r="D621" s="595"/>
      <c r="E621" s="595"/>
      <c r="F621" s="595"/>
      <c r="G621" s="595"/>
      <c r="H621" s="595"/>
      <c r="I621" s="595"/>
      <c r="J621" s="595"/>
      <c r="K621" s="595"/>
      <c r="L621" s="595"/>
      <c r="M621" s="595"/>
      <c r="N621" s="595"/>
      <c r="O621" s="595"/>
      <c r="P621" s="595"/>
      <c r="Q621" s="595"/>
      <c r="R621" s="595"/>
      <c r="S621" s="595"/>
      <c r="T621" s="595"/>
      <c r="U621" s="595"/>
      <c r="V621" s="595"/>
      <c r="W621" s="595"/>
      <c r="X621" s="595"/>
      <c r="Y621" s="595"/>
      <c r="Z621" s="595"/>
    </row>
    <row r="622">
      <c r="A622" s="595"/>
      <c r="B622" s="595"/>
      <c r="C622" s="595"/>
      <c r="D622" s="595"/>
      <c r="E622" s="595"/>
      <c r="F622" s="595"/>
      <c r="G622" s="595"/>
      <c r="H622" s="595"/>
      <c r="I622" s="595"/>
      <c r="J622" s="595"/>
      <c r="K622" s="595"/>
      <c r="L622" s="595"/>
      <c r="M622" s="595"/>
      <c r="N622" s="595"/>
      <c r="O622" s="595"/>
      <c r="P622" s="595"/>
      <c r="Q622" s="595"/>
      <c r="R622" s="595"/>
      <c r="S622" s="595"/>
      <c r="T622" s="595"/>
      <c r="U622" s="595"/>
      <c r="V622" s="595"/>
      <c r="W622" s="595"/>
      <c r="X622" s="595"/>
      <c r="Y622" s="595"/>
      <c r="Z622" s="595"/>
    </row>
    <row r="623">
      <c r="A623" s="595"/>
      <c r="B623" s="595"/>
      <c r="C623" s="595"/>
      <c r="D623" s="595"/>
      <c r="E623" s="595"/>
      <c r="F623" s="595"/>
      <c r="G623" s="595"/>
      <c r="H623" s="595"/>
      <c r="I623" s="595"/>
      <c r="J623" s="595"/>
      <c r="K623" s="595"/>
      <c r="L623" s="595"/>
      <c r="M623" s="595"/>
      <c r="N623" s="595"/>
      <c r="O623" s="595"/>
      <c r="P623" s="595"/>
      <c r="Q623" s="595"/>
      <c r="R623" s="595"/>
      <c r="S623" s="595"/>
      <c r="T623" s="595"/>
      <c r="U623" s="595"/>
      <c r="V623" s="595"/>
      <c r="W623" s="595"/>
      <c r="X623" s="595"/>
      <c r="Y623" s="595"/>
      <c r="Z623" s="595"/>
    </row>
    <row r="624">
      <c r="A624" s="595"/>
      <c r="B624" s="595"/>
      <c r="C624" s="595"/>
      <c r="D624" s="595"/>
      <c r="E624" s="595"/>
      <c r="F624" s="595"/>
      <c r="G624" s="595"/>
      <c r="H624" s="595"/>
      <c r="I624" s="595"/>
      <c r="J624" s="595"/>
      <c r="K624" s="595"/>
      <c r="L624" s="595"/>
      <c r="M624" s="595"/>
      <c r="N624" s="595"/>
      <c r="O624" s="595"/>
      <c r="P624" s="595"/>
      <c r="Q624" s="595"/>
      <c r="R624" s="595"/>
      <c r="S624" s="595"/>
      <c r="T624" s="595"/>
      <c r="U624" s="595"/>
      <c r="V624" s="595"/>
      <c r="W624" s="595"/>
      <c r="X624" s="595"/>
      <c r="Y624" s="595"/>
      <c r="Z624" s="595"/>
    </row>
    <row r="625">
      <c r="A625" s="595"/>
      <c r="B625" s="595"/>
      <c r="C625" s="595"/>
      <c r="D625" s="595"/>
      <c r="E625" s="595"/>
      <c r="F625" s="595"/>
      <c r="G625" s="595"/>
      <c r="H625" s="595"/>
      <c r="I625" s="595"/>
      <c r="J625" s="595"/>
      <c r="K625" s="595"/>
      <c r="L625" s="595"/>
      <c r="M625" s="595"/>
      <c r="N625" s="595"/>
      <c r="O625" s="595"/>
      <c r="P625" s="595"/>
      <c r="Q625" s="595"/>
      <c r="R625" s="595"/>
      <c r="S625" s="595"/>
      <c r="T625" s="595"/>
      <c r="U625" s="595"/>
      <c r="V625" s="595"/>
      <c r="W625" s="595"/>
      <c r="X625" s="595"/>
      <c r="Y625" s="595"/>
      <c r="Z625" s="595"/>
    </row>
    <row r="626">
      <c r="A626" s="595"/>
      <c r="B626" s="595"/>
      <c r="C626" s="595"/>
      <c r="D626" s="595"/>
      <c r="E626" s="595"/>
      <c r="F626" s="595"/>
      <c r="G626" s="595"/>
      <c r="H626" s="595"/>
      <c r="I626" s="595"/>
      <c r="J626" s="595"/>
      <c r="K626" s="595"/>
      <c r="L626" s="595"/>
      <c r="M626" s="595"/>
      <c r="N626" s="595"/>
      <c r="O626" s="595"/>
      <c r="P626" s="595"/>
      <c r="Q626" s="595"/>
      <c r="R626" s="595"/>
      <c r="S626" s="595"/>
      <c r="T626" s="595"/>
      <c r="U626" s="595"/>
      <c r="V626" s="595"/>
      <c r="W626" s="595"/>
      <c r="X626" s="595"/>
      <c r="Y626" s="595"/>
      <c r="Z626" s="595"/>
    </row>
    <row r="627">
      <c r="A627" s="595"/>
      <c r="B627" s="595"/>
      <c r="C627" s="595"/>
      <c r="D627" s="595"/>
      <c r="E627" s="595"/>
      <c r="F627" s="595"/>
      <c r="G627" s="595"/>
      <c r="H627" s="595"/>
      <c r="I627" s="595"/>
      <c r="J627" s="595"/>
      <c r="K627" s="595"/>
      <c r="L627" s="595"/>
      <c r="M627" s="595"/>
      <c r="N627" s="595"/>
      <c r="O627" s="595"/>
      <c r="P627" s="595"/>
      <c r="Q627" s="595"/>
      <c r="R627" s="595"/>
      <c r="S627" s="595"/>
      <c r="T627" s="595"/>
      <c r="U627" s="595"/>
      <c r="V627" s="595"/>
      <c r="W627" s="595"/>
      <c r="X627" s="595"/>
      <c r="Y627" s="595"/>
      <c r="Z627" s="595"/>
    </row>
    <row r="628">
      <c r="A628" s="595"/>
      <c r="B628" s="595"/>
      <c r="C628" s="595"/>
      <c r="D628" s="595"/>
      <c r="E628" s="595"/>
      <c r="F628" s="595"/>
      <c r="G628" s="595"/>
      <c r="H628" s="595"/>
      <c r="I628" s="595"/>
      <c r="J628" s="595"/>
      <c r="K628" s="595"/>
      <c r="L628" s="595"/>
      <c r="M628" s="595"/>
      <c r="N628" s="595"/>
      <c r="O628" s="595"/>
      <c r="P628" s="595"/>
      <c r="Q628" s="595"/>
      <c r="R628" s="595"/>
      <c r="S628" s="595"/>
      <c r="T628" s="595"/>
      <c r="U628" s="595"/>
      <c r="V628" s="595"/>
      <c r="W628" s="595"/>
      <c r="X628" s="595"/>
      <c r="Y628" s="595"/>
      <c r="Z628" s="595"/>
    </row>
    <row r="629">
      <c r="A629" s="595"/>
      <c r="B629" s="595"/>
      <c r="C629" s="595"/>
      <c r="D629" s="595"/>
      <c r="E629" s="595"/>
      <c r="F629" s="595"/>
      <c r="G629" s="595"/>
      <c r="H629" s="595"/>
      <c r="I629" s="595"/>
      <c r="J629" s="595"/>
      <c r="K629" s="595"/>
      <c r="L629" s="595"/>
      <c r="M629" s="595"/>
      <c r="N629" s="595"/>
      <c r="O629" s="595"/>
      <c r="P629" s="595"/>
      <c r="Q629" s="595"/>
      <c r="R629" s="595"/>
      <c r="S629" s="595"/>
      <c r="T629" s="595"/>
      <c r="U629" s="595"/>
      <c r="V629" s="595"/>
      <c r="W629" s="595"/>
      <c r="X629" s="595"/>
      <c r="Y629" s="595"/>
      <c r="Z629" s="595"/>
    </row>
    <row r="630">
      <c r="A630" s="595"/>
      <c r="B630" s="595"/>
      <c r="C630" s="595"/>
      <c r="D630" s="595"/>
      <c r="E630" s="595"/>
      <c r="F630" s="595"/>
      <c r="G630" s="595"/>
      <c r="H630" s="595"/>
      <c r="I630" s="595"/>
      <c r="J630" s="595"/>
      <c r="K630" s="595"/>
      <c r="L630" s="595"/>
      <c r="M630" s="595"/>
      <c r="N630" s="595"/>
      <c r="O630" s="595"/>
      <c r="P630" s="595"/>
      <c r="Q630" s="595"/>
      <c r="R630" s="595"/>
      <c r="S630" s="595"/>
      <c r="T630" s="595"/>
      <c r="U630" s="595"/>
      <c r="V630" s="595"/>
      <c r="W630" s="595"/>
      <c r="X630" s="595"/>
      <c r="Y630" s="595"/>
      <c r="Z630" s="595"/>
    </row>
    <row r="631">
      <c r="A631" s="595"/>
      <c r="B631" s="595"/>
      <c r="C631" s="595"/>
      <c r="D631" s="595"/>
      <c r="E631" s="595"/>
      <c r="F631" s="595"/>
      <c r="G631" s="595"/>
      <c r="H631" s="595"/>
      <c r="I631" s="595"/>
      <c r="J631" s="595"/>
      <c r="K631" s="595"/>
      <c r="L631" s="595"/>
      <c r="M631" s="595"/>
      <c r="N631" s="595"/>
      <c r="O631" s="595"/>
      <c r="P631" s="595"/>
      <c r="Q631" s="595"/>
      <c r="R631" s="595"/>
      <c r="S631" s="595"/>
      <c r="T631" s="595"/>
      <c r="U631" s="595"/>
      <c r="V631" s="595"/>
      <c r="W631" s="595"/>
      <c r="X631" s="595"/>
      <c r="Y631" s="595"/>
      <c r="Z631" s="595"/>
    </row>
    <row r="632">
      <c r="A632" s="595"/>
      <c r="B632" s="595"/>
      <c r="C632" s="595"/>
      <c r="D632" s="595"/>
      <c r="E632" s="595"/>
      <c r="F632" s="595"/>
      <c r="G632" s="595"/>
      <c r="H632" s="595"/>
      <c r="I632" s="595"/>
      <c r="J632" s="595"/>
      <c r="K632" s="595"/>
      <c r="L632" s="595"/>
      <c r="M632" s="595"/>
      <c r="N632" s="595"/>
      <c r="O632" s="595"/>
      <c r="P632" s="595"/>
      <c r="Q632" s="595"/>
      <c r="R632" s="595"/>
      <c r="S632" s="595"/>
      <c r="T632" s="595"/>
      <c r="U632" s="595"/>
      <c r="V632" s="595"/>
      <c r="W632" s="595"/>
      <c r="X632" s="595"/>
      <c r="Y632" s="595"/>
      <c r="Z632" s="595"/>
    </row>
    <row r="633">
      <c r="A633" s="595"/>
      <c r="B633" s="595"/>
      <c r="C633" s="595"/>
      <c r="D633" s="595"/>
      <c r="E633" s="595"/>
      <c r="F633" s="595"/>
      <c r="G633" s="595"/>
      <c r="H633" s="595"/>
      <c r="I633" s="595"/>
      <c r="J633" s="595"/>
      <c r="K633" s="595"/>
      <c r="L633" s="595"/>
      <c r="M633" s="595"/>
      <c r="N633" s="595"/>
      <c r="O633" s="595"/>
      <c r="P633" s="595"/>
      <c r="Q633" s="595"/>
      <c r="R633" s="595"/>
      <c r="S633" s="595"/>
      <c r="T633" s="595"/>
      <c r="U633" s="595"/>
      <c r="V633" s="595"/>
      <c r="W633" s="595"/>
      <c r="X633" s="595"/>
      <c r="Y633" s="595"/>
      <c r="Z633" s="595"/>
    </row>
    <row r="634">
      <c r="A634" s="595"/>
      <c r="B634" s="595"/>
      <c r="C634" s="595"/>
      <c r="D634" s="595"/>
      <c r="E634" s="595"/>
      <c r="F634" s="595"/>
      <c r="G634" s="595"/>
      <c r="H634" s="595"/>
      <c r="I634" s="595"/>
      <c r="J634" s="595"/>
      <c r="K634" s="595"/>
      <c r="L634" s="595"/>
      <c r="M634" s="595"/>
      <c r="N634" s="595"/>
      <c r="O634" s="595"/>
      <c r="P634" s="595"/>
      <c r="Q634" s="595"/>
      <c r="R634" s="595"/>
      <c r="S634" s="595"/>
      <c r="T634" s="595"/>
      <c r="U634" s="595"/>
      <c r="V634" s="595"/>
      <c r="W634" s="595"/>
      <c r="X634" s="595"/>
      <c r="Y634" s="595"/>
      <c r="Z634" s="595"/>
    </row>
    <row r="635">
      <c r="A635" s="595"/>
      <c r="B635" s="595"/>
      <c r="C635" s="595"/>
      <c r="D635" s="595"/>
      <c r="E635" s="595"/>
      <c r="F635" s="595"/>
      <c r="G635" s="595"/>
      <c r="H635" s="595"/>
      <c r="I635" s="595"/>
      <c r="J635" s="595"/>
      <c r="K635" s="595"/>
      <c r="L635" s="595"/>
      <c r="M635" s="595"/>
      <c r="N635" s="595"/>
      <c r="O635" s="595"/>
      <c r="P635" s="595"/>
      <c r="Q635" s="595"/>
      <c r="R635" s="595"/>
      <c r="S635" s="595"/>
      <c r="T635" s="595"/>
      <c r="U635" s="595"/>
      <c r="V635" s="595"/>
      <c r="W635" s="595"/>
      <c r="X635" s="595"/>
      <c r="Y635" s="595"/>
      <c r="Z635" s="595"/>
    </row>
    <row r="636">
      <c r="A636" s="595"/>
      <c r="B636" s="595"/>
      <c r="C636" s="595"/>
      <c r="D636" s="595"/>
      <c r="E636" s="595"/>
      <c r="F636" s="595"/>
      <c r="G636" s="595"/>
      <c r="H636" s="595"/>
      <c r="I636" s="595"/>
      <c r="J636" s="595"/>
      <c r="K636" s="595"/>
      <c r="L636" s="595"/>
      <c r="M636" s="595"/>
      <c r="N636" s="595"/>
      <c r="O636" s="595"/>
      <c r="P636" s="595"/>
      <c r="Q636" s="595"/>
      <c r="R636" s="595"/>
      <c r="S636" s="595"/>
      <c r="T636" s="595"/>
      <c r="U636" s="595"/>
      <c r="V636" s="595"/>
      <c r="W636" s="595"/>
      <c r="X636" s="595"/>
      <c r="Y636" s="595"/>
      <c r="Z636" s="595"/>
    </row>
    <row r="637">
      <c r="A637" s="595"/>
      <c r="B637" s="595"/>
      <c r="C637" s="595"/>
      <c r="D637" s="595"/>
      <c r="E637" s="595"/>
      <c r="F637" s="595"/>
      <c r="G637" s="595"/>
      <c r="H637" s="595"/>
      <c r="I637" s="595"/>
      <c r="J637" s="595"/>
      <c r="K637" s="595"/>
      <c r="L637" s="595"/>
      <c r="M637" s="595"/>
      <c r="N637" s="595"/>
      <c r="O637" s="595"/>
      <c r="P637" s="595"/>
      <c r="Q637" s="595"/>
      <c r="R637" s="595"/>
      <c r="S637" s="595"/>
      <c r="T637" s="595"/>
      <c r="U637" s="595"/>
      <c r="V637" s="595"/>
      <c r="W637" s="595"/>
      <c r="X637" s="595"/>
      <c r="Y637" s="595"/>
      <c r="Z637" s="595"/>
    </row>
    <row r="638">
      <c r="A638" s="595"/>
      <c r="B638" s="595"/>
      <c r="C638" s="595"/>
      <c r="D638" s="595"/>
      <c r="E638" s="595"/>
      <c r="F638" s="595"/>
      <c r="G638" s="595"/>
      <c r="H638" s="595"/>
      <c r="I638" s="595"/>
      <c r="J638" s="595"/>
      <c r="K638" s="595"/>
      <c r="L638" s="595"/>
      <c r="M638" s="595"/>
      <c r="N638" s="595"/>
      <c r="O638" s="595"/>
      <c r="P638" s="595"/>
      <c r="Q638" s="595"/>
      <c r="R638" s="595"/>
      <c r="S638" s="595"/>
      <c r="T638" s="595"/>
      <c r="U638" s="595"/>
      <c r="V638" s="595"/>
      <c r="W638" s="595"/>
      <c r="X638" s="595"/>
      <c r="Y638" s="595"/>
      <c r="Z638" s="595"/>
    </row>
    <row r="639">
      <c r="A639" s="595"/>
      <c r="B639" s="595"/>
      <c r="C639" s="595"/>
      <c r="D639" s="595"/>
      <c r="E639" s="595"/>
      <c r="F639" s="595"/>
      <c r="G639" s="595"/>
      <c r="H639" s="595"/>
      <c r="I639" s="595"/>
      <c r="J639" s="595"/>
      <c r="K639" s="595"/>
      <c r="L639" s="595"/>
      <c r="M639" s="595"/>
      <c r="N639" s="595"/>
      <c r="O639" s="595"/>
      <c r="P639" s="595"/>
      <c r="Q639" s="595"/>
      <c r="R639" s="595"/>
      <c r="S639" s="595"/>
      <c r="T639" s="595"/>
      <c r="U639" s="595"/>
      <c r="V639" s="595"/>
      <c r="W639" s="595"/>
      <c r="X639" s="595"/>
      <c r="Y639" s="595"/>
      <c r="Z639" s="595"/>
    </row>
    <row r="640">
      <c r="A640" s="595"/>
      <c r="B640" s="595"/>
      <c r="C640" s="595"/>
      <c r="D640" s="595"/>
      <c r="E640" s="595"/>
      <c r="F640" s="595"/>
      <c r="G640" s="595"/>
      <c r="H640" s="595"/>
      <c r="I640" s="595"/>
      <c r="J640" s="595"/>
      <c r="K640" s="595"/>
      <c r="L640" s="595"/>
      <c r="M640" s="595"/>
      <c r="N640" s="595"/>
      <c r="O640" s="595"/>
      <c r="P640" s="595"/>
      <c r="Q640" s="595"/>
      <c r="R640" s="595"/>
      <c r="S640" s="595"/>
      <c r="T640" s="595"/>
      <c r="U640" s="595"/>
      <c r="V640" s="595"/>
      <c r="W640" s="595"/>
      <c r="X640" s="595"/>
      <c r="Y640" s="595"/>
      <c r="Z640" s="595"/>
    </row>
    <row r="641">
      <c r="A641" s="595"/>
      <c r="B641" s="595"/>
      <c r="C641" s="595"/>
      <c r="D641" s="595"/>
      <c r="E641" s="595"/>
      <c r="F641" s="595"/>
      <c r="G641" s="595"/>
      <c r="H641" s="595"/>
      <c r="I641" s="595"/>
      <c r="J641" s="595"/>
      <c r="K641" s="595"/>
      <c r="L641" s="595"/>
      <c r="M641" s="595"/>
      <c r="N641" s="595"/>
      <c r="O641" s="595"/>
      <c r="P641" s="595"/>
      <c r="Q641" s="595"/>
      <c r="R641" s="595"/>
      <c r="S641" s="595"/>
      <c r="T641" s="595"/>
      <c r="U641" s="595"/>
      <c r="V641" s="595"/>
      <c r="W641" s="595"/>
      <c r="X641" s="595"/>
      <c r="Y641" s="595"/>
      <c r="Z641" s="595"/>
    </row>
    <row r="642">
      <c r="A642" s="595"/>
      <c r="B642" s="595"/>
      <c r="C642" s="595"/>
      <c r="D642" s="595"/>
      <c r="E642" s="595"/>
      <c r="F642" s="595"/>
      <c r="G642" s="595"/>
      <c r="H642" s="595"/>
      <c r="I642" s="595"/>
      <c r="J642" s="595"/>
      <c r="K642" s="595"/>
      <c r="L642" s="595"/>
      <c r="M642" s="595"/>
      <c r="N642" s="595"/>
      <c r="O642" s="595"/>
      <c r="P642" s="595"/>
      <c r="Q642" s="595"/>
      <c r="R642" s="595"/>
      <c r="S642" s="595"/>
      <c r="T642" s="595"/>
      <c r="U642" s="595"/>
      <c r="V642" s="595"/>
      <c r="W642" s="595"/>
      <c r="X642" s="595"/>
      <c r="Y642" s="595"/>
      <c r="Z642" s="595"/>
    </row>
    <row r="643">
      <c r="A643" s="595"/>
      <c r="B643" s="595"/>
      <c r="C643" s="595"/>
      <c r="D643" s="595"/>
      <c r="E643" s="595"/>
      <c r="F643" s="595"/>
      <c r="G643" s="595"/>
      <c r="H643" s="595"/>
      <c r="I643" s="595"/>
      <c r="J643" s="595"/>
      <c r="K643" s="595"/>
      <c r="L643" s="595"/>
      <c r="M643" s="595"/>
      <c r="N643" s="595"/>
      <c r="O643" s="595"/>
      <c r="P643" s="595"/>
      <c r="Q643" s="595"/>
      <c r="R643" s="595"/>
      <c r="S643" s="595"/>
      <c r="T643" s="595"/>
      <c r="U643" s="595"/>
      <c r="V643" s="595"/>
      <c r="W643" s="595"/>
      <c r="X643" s="595"/>
      <c r="Y643" s="595"/>
      <c r="Z643" s="595"/>
    </row>
    <row r="644">
      <c r="A644" s="595"/>
      <c r="B644" s="595"/>
      <c r="C644" s="595"/>
      <c r="D644" s="595"/>
      <c r="E644" s="595"/>
      <c r="F644" s="595"/>
      <c r="G644" s="595"/>
      <c r="H644" s="595"/>
      <c r="I644" s="595"/>
      <c r="J644" s="595"/>
      <c r="K644" s="595"/>
      <c r="L644" s="595"/>
      <c r="M644" s="595"/>
      <c r="N644" s="595"/>
      <c r="O644" s="595"/>
      <c r="P644" s="595"/>
      <c r="Q644" s="595"/>
      <c r="R644" s="595"/>
      <c r="S644" s="595"/>
      <c r="T644" s="595"/>
      <c r="U644" s="595"/>
      <c r="V644" s="595"/>
      <c r="W644" s="595"/>
      <c r="X644" s="595"/>
      <c r="Y644" s="595"/>
      <c r="Z644" s="595"/>
    </row>
    <row r="645">
      <c r="A645" s="595"/>
      <c r="B645" s="595"/>
      <c r="C645" s="595"/>
      <c r="D645" s="595"/>
      <c r="E645" s="595"/>
      <c r="F645" s="595"/>
      <c r="G645" s="595"/>
      <c r="H645" s="595"/>
      <c r="I645" s="595"/>
      <c r="J645" s="595"/>
      <c r="K645" s="595"/>
      <c r="L645" s="595"/>
      <c r="M645" s="595"/>
      <c r="N645" s="595"/>
      <c r="O645" s="595"/>
      <c r="P645" s="595"/>
      <c r="Q645" s="595"/>
      <c r="R645" s="595"/>
      <c r="S645" s="595"/>
      <c r="T645" s="595"/>
      <c r="U645" s="595"/>
      <c r="V645" s="595"/>
      <c r="W645" s="595"/>
      <c r="X645" s="595"/>
      <c r="Y645" s="595"/>
      <c r="Z645" s="595"/>
    </row>
    <row r="646">
      <c r="A646" s="595"/>
      <c r="B646" s="595"/>
      <c r="C646" s="595"/>
      <c r="D646" s="595"/>
      <c r="E646" s="595"/>
      <c r="F646" s="595"/>
      <c r="G646" s="595"/>
      <c r="H646" s="595"/>
      <c r="I646" s="595"/>
      <c r="J646" s="595"/>
      <c r="K646" s="595"/>
      <c r="L646" s="595"/>
      <c r="M646" s="595"/>
      <c r="N646" s="595"/>
      <c r="O646" s="595"/>
      <c r="P646" s="595"/>
      <c r="Q646" s="595"/>
      <c r="R646" s="595"/>
      <c r="S646" s="595"/>
      <c r="T646" s="595"/>
      <c r="U646" s="595"/>
      <c r="V646" s="595"/>
      <c r="W646" s="595"/>
      <c r="X646" s="595"/>
      <c r="Y646" s="595"/>
      <c r="Z646" s="595"/>
    </row>
    <row r="647">
      <c r="A647" s="595"/>
      <c r="B647" s="595"/>
      <c r="C647" s="595"/>
      <c r="D647" s="595"/>
      <c r="E647" s="595"/>
      <c r="F647" s="595"/>
      <c r="G647" s="595"/>
      <c r="H647" s="595"/>
      <c r="I647" s="595"/>
      <c r="J647" s="595"/>
      <c r="K647" s="595"/>
      <c r="L647" s="595"/>
      <c r="M647" s="595"/>
      <c r="N647" s="595"/>
      <c r="O647" s="595"/>
      <c r="P647" s="595"/>
      <c r="Q647" s="595"/>
      <c r="R647" s="595"/>
      <c r="S647" s="595"/>
      <c r="T647" s="595"/>
      <c r="U647" s="595"/>
      <c r="V647" s="595"/>
      <c r="W647" s="595"/>
      <c r="X647" s="595"/>
      <c r="Y647" s="595"/>
      <c r="Z647" s="595"/>
    </row>
    <row r="648">
      <c r="A648" s="595"/>
      <c r="B648" s="595"/>
      <c r="C648" s="595"/>
      <c r="D648" s="595"/>
      <c r="E648" s="595"/>
      <c r="F648" s="595"/>
      <c r="G648" s="595"/>
      <c r="H648" s="595"/>
      <c r="I648" s="595"/>
      <c r="J648" s="595"/>
      <c r="K648" s="595"/>
      <c r="L648" s="595"/>
      <c r="M648" s="595"/>
      <c r="N648" s="595"/>
      <c r="O648" s="595"/>
      <c r="P648" s="595"/>
      <c r="Q648" s="595"/>
      <c r="R648" s="595"/>
      <c r="S648" s="595"/>
      <c r="T648" s="595"/>
      <c r="U648" s="595"/>
      <c r="V648" s="595"/>
      <c r="W648" s="595"/>
      <c r="X648" s="595"/>
      <c r="Y648" s="595"/>
      <c r="Z648" s="595"/>
    </row>
    <row r="649">
      <c r="A649" s="595"/>
      <c r="B649" s="595"/>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row>
    <row r="650">
      <c r="A650" s="595"/>
      <c r="B650" s="595"/>
      <c r="C650" s="595"/>
      <c r="D650" s="595"/>
      <c r="E650" s="595"/>
      <c r="F650" s="595"/>
      <c r="G650" s="595"/>
      <c r="H650" s="595"/>
      <c r="I650" s="595"/>
      <c r="J650" s="595"/>
      <c r="K650" s="595"/>
      <c r="L650" s="595"/>
      <c r="M650" s="595"/>
      <c r="N650" s="595"/>
      <c r="O650" s="595"/>
      <c r="P650" s="595"/>
      <c r="Q650" s="595"/>
      <c r="R650" s="595"/>
      <c r="S650" s="595"/>
      <c r="T650" s="595"/>
      <c r="U650" s="595"/>
      <c r="V650" s="595"/>
      <c r="W650" s="595"/>
      <c r="X650" s="595"/>
      <c r="Y650" s="595"/>
      <c r="Z650" s="595"/>
    </row>
    <row r="651">
      <c r="A651" s="595"/>
      <c r="B651" s="595"/>
      <c r="C651" s="595"/>
      <c r="D651" s="595"/>
      <c r="E651" s="595"/>
      <c r="F651" s="595"/>
      <c r="G651" s="595"/>
      <c r="H651" s="595"/>
      <c r="I651" s="595"/>
      <c r="J651" s="595"/>
      <c r="K651" s="595"/>
      <c r="L651" s="595"/>
      <c r="M651" s="595"/>
      <c r="N651" s="595"/>
      <c r="O651" s="595"/>
      <c r="P651" s="595"/>
      <c r="Q651" s="595"/>
      <c r="R651" s="595"/>
      <c r="S651" s="595"/>
      <c r="T651" s="595"/>
      <c r="U651" s="595"/>
      <c r="V651" s="595"/>
      <c r="W651" s="595"/>
      <c r="X651" s="595"/>
      <c r="Y651" s="595"/>
      <c r="Z651" s="595"/>
    </row>
    <row r="652">
      <c r="A652" s="595"/>
      <c r="B652" s="595"/>
      <c r="C652" s="595"/>
      <c r="D652" s="595"/>
      <c r="E652" s="595"/>
      <c r="F652" s="595"/>
      <c r="G652" s="595"/>
      <c r="H652" s="595"/>
      <c r="I652" s="595"/>
      <c r="J652" s="595"/>
      <c r="K652" s="595"/>
      <c r="L652" s="595"/>
      <c r="M652" s="595"/>
      <c r="N652" s="595"/>
      <c r="O652" s="595"/>
      <c r="P652" s="595"/>
      <c r="Q652" s="595"/>
      <c r="R652" s="595"/>
      <c r="S652" s="595"/>
      <c r="T652" s="595"/>
      <c r="U652" s="595"/>
      <c r="V652" s="595"/>
      <c r="W652" s="595"/>
      <c r="X652" s="595"/>
      <c r="Y652" s="595"/>
      <c r="Z652" s="595"/>
    </row>
    <row r="653">
      <c r="A653" s="595"/>
      <c r="B653" s="595"/>
      <c r="C653" s="595"/>
      <c r="D653" s="595"/>
      <c r="E653" s="595"/>
      <c r="F653" s="595"/>
      <c r="G653" s="595"/>
      <c r="H653" s="595"/>
      <c r="I653" s="595"/>
      <c r="J653" s="595"/>
      <c r="K653" s="595"/>
      <c r="L653" s="595"/>
      <c r="M653" s="595"/>
      <c r="N653" s="595"/>
      <c r="O653" s="595"/>
      <c r="P653" s="595"/>
      <c r="Q653" s="595"/>
      <c r="R653" s="595"/>
      <c r="S653" s="595"/>
      <c r="T653" s="595"/>
      <c r="U653" s="595"/>
      <c r="V653" s="595"/>
      <c r="W653" s="595"/>
      <c r="X653" s="595"/>
      <c r="Y653" s="595"/>
      <c r="Z653" s="595"/>
    </row>
    <row r="654">
      <c r="A654" s="595"/>
      <c r="B654" s="595"/>
      <c r="C654" s="595"/>
      <c r="D654" s="595"/>
      <c r="E654" s="595"/>
      <c r="F654" s="595"/>
      <c r="G654" s="595"/>
      <c r="H654" s="595"/>
      <c r="I654" s="595"/>
      <c r="J654" s="595"/>
      <c r="K654" s="595"/>
      <c r="L654" s="595"/>
      <c r="M654" s="595"/>
      <c r="N654" s="595"/>
      <c r="O654" s="595"/>
      <c r="P654" s="595"/>
      <c r="Q654" s="595"/>
      <c r="R654" s="595"/>
      <c r="S654" s="595"/>
      <c r="T654" s="595"/>
      <c r="U654" s="595"/>
      <c r="V654" s="595"/>
      <c r="W654" s="595"/>
      <c r="X654" s="595"/>
      <c r="Y654" s="595"/>
      <c r="Z654" s="595"/>
    </row>
    <row r="655">
      <c r="A655" s="595"/>
      <c r="B655" s="595"/>
      <c r="C655" s="595"/>
      <c r="D655" s="595"/>
      <c r="E655" s="595"/>
      <c r="F655" s="595"/>
      <c r="G655" s="595"/>
      <c r="H655" s="595"/>
      <c r="I655" s="595"/>
      <c r="J655" s="595"/>
      <c r="K655" s="595"/>
      <c r="L655" s="595"/>
      <c r="M655" s="595"/>
      <c r="N655" s="595"/>
      <c r="O655" s="595"/>
      <c r="P655" s="595"/>
      <c r="Q655" s="595"/>
      <c r="R655" s="595"/>
      <c r="S655" s="595"/>
      <c r="T655" s="595"/>
      <c r="U655" s="595"/>
      <c r="V655" s="595"/>
      <c r="W655" s="595"/>
      <c r="X655" s="595"/>
      <c r="Y655" s="595"/>
      <c r="Z655" s="595"/>
    </row>
    <row r="656">
      <c r="A656" s="595"/>
      <c r="B656" s="595"/>
      <c r="C656" s="595"/>
      <c r="D656" s="595"/>
      <c r="E656" s="595"/>
      <c r="F656" s="595"/>
      <c r="G656" s="595"/>
      <c r="H656" s="595"/>
      <c r="I656" s="595"/>
      <c r="J656" s="595"/>
      <c r="K656" s="595"/>
      <c r="L656" s="595"/>
      <c r="M656" s="595"/>
      <c r="N656" s="595"/>
      <c r="O656" s="595"/>
      <c r="P656" s="595"/>
      <c r="Q656" s="595"/>
      <c r="R656" s="595"/>
      <c r="S656" s="595"/>
      <c r="T656" s="595"/>
      <c r="U656" s="595"/>
      <c r="V656" s="595"/>
      <c r="W656" s="595"/>
      <c r="X656" s="595"/>
      <c r="Y656" s="595"/>
      <c r="Z656" s="595"/>
    </row>
    <row r="657">
      <c r="A657" s="595"/>
      <c r="B657" s="595"/>
      <c r="C657" s="595"/>
      <c r="D657" s="595"/>
      <c r="E657" s="595"/>
      <c r="F657" s="595"/>
      <c r="G657" s="595"/>
      <c r="H657" s="595"/>
      <c r="I657" s="595"/>
      <c r="J657" s="595"/>
      <c r="K657" s="595"/>
      <c r="L657" s="595"/>
      <c r="M657" s="595"/>
      <c r="N657" s="595"/>
      <c r="O657" s="595"/>
      <c r="P657" s="595"/>
      <c r="Q657" s="595"/>
      <c r="R657" s="595"/>
      <c r="S657" s="595"/>
      <c r="T657" s="595"/>
      <c r="U657" s="595"/>
      <c r="V657" s="595"/>
      <c r="W657" s="595"/>
      <c r="X657" s="595"/>
      <c r="Y657" s="595"/>
      <c r="Z657" s="595"/>
    </row>
    <row r="658">
      <c r="A658" s="595"/>
      <c r="B658" s="595"/>
      <c r="C658" s="595"/>
      <c r="D658" s="595"/>
      <c r="E658" s="595"/>
      <c r="F658" s="595"/>
      <c r="G658" s="595"/>
      <c r="H658" s="595"/>
      <c r="I658" s="595"/>
      <c r="J658" s="595"/>
      <c r="K658" s="595"/>
      <c r="L658" s="595"/>
      <c r="M658" s="595"/>
      <c r="N658" s="595"/>
      <c r="O658" s="595"/>
      <c r="P658" s="595"/>
      <c r="Q658" s="595"/>
      <c r="R658" s="595"/>
      <c r="S658" s="595"/>
      <c r="T658" s="595"/>
      <c r="U658" s="595"/>
      <c r="V658" s="595"/>
      <c r="W658" s="595"/>
      <c r="X658" s="595"/>
      <c r="Y658" s="595"/>
      <c r="Z658" s="595"/>
    </row>
    <row r="659">
      <c r="A659" s="595"/>
      <c r="B659" s="595"/>
      <c r="C659" s="595"/>
      <c r="D659" s="595"/>
      <c r="E659" s="595"/>
      <c r="F659" s="595"/>
      <c r="G659" s="595"/>
      <c r="H659" s="595"/>
      <c r="I659" s="595"/>
      <c r="J659" s="595"/>
      <c r="K659" s="595"/>
      <c r="L659" s="595"/>
      <c r="M659" s="595"/>
      <c r="N659" s="595"/>
      <c r="O659" s="595"/>
      <c r="P659" s="595"/>
      <c r="Q659" s="595"/>
      <c r="R659" s="595"/>
      <c r="S659" s="595"/>
      <c r="T659" s="595"/>
      <c r="U659" s="595"/>
      <c r="V659" s="595"/>
      <c r="W659" s="595"/>
      <c r="X659" s="595"/>
      <c r="Y659" s="595"/>
      <c r="Z659" s="595"/>
    </row>
    <row r="660">
      <c r="A660" s="595"/>
      <c r="B660" s="595"/>
      <c r="C660" s="595"/>
      <c r="D660" s="595"/>
      <c r="E660" s="595"/>
      <c r="F660" s="595"/>
      <c r="G660" s="595"/>
      <c r="H660" s="595"/>
      <c r="I660" s="595"/>
      <c r="J660" s="595"/>
      <c r="K660" s="595"/>
      <c r="L660" s="595"/>
      <c r="M660" s="595"/>
      <c r="N660" s="595"/>
      <c r="O660" s="595"/>
      <c r="P660" s="595"/>
      <c r="Q660" s="595"/>
      <c r="R660" s="595"/>
      <c r="S660" s="595"/>
      <c r="T660" s="595"/>
      <c r="U660" s="595"/>
      <c r="V660" s="595"/>
      <c r="W660" s="595"/>
      <c r="X660" s="595"/>
      <c r="Y660" s="595"/>
      <c r="Z660" s="595"/>
    </row>
    <row r="661">
      <c r="A661" s="595"/>
      <c r="B661" s="595"/>
      <c r="C661" s="595"/>
      <c r="D661" s="595"/>
      <c r="E661" s="595"/>
      <c r="F661" s="595"/>
      <c r="G661" s="595"/>
      <c r="H661" s="595"/>
      <c r="I661" s="595"/>
      <c r="J661" s="595"/>
      <c r="K661" s="595"/>
      <c r="L661" s="595"/>
      <c r="M661" s="595"/>
      <c r="N661" s="595"/>
      <c r="O661" s="595"/>
      <c r="P661" s="595"/>
      <c r="Q661" s="595"/>
      <c r="R661" s="595"/>
      <c r="S661" s="595"/>
      <c r="T661" s="595"/>
      <c r="U661" s="595"/>
      <c r="V661" s="595"/>
      <c r="W661" s="595"/>
      <c r="X661" s="595"/>
      <c r="Y661" s="595"/>
      <c r="Z661" s="595"/>
    </row>
    <row r="662">
      <c r="A662" s="595"/>
      <c r="B662" s="595"/>
      <c r="C662" s="595"/>
      <c r="D662" s="595"/>
      <c r="E662" s="595"/>
      <c r="F662" s="595"/>
      <c r="G662" s="595"/>
      <c r="H662" s="595"/>
      <c r="I662" s="595"/>
      <c r="J662" s="595"/>
      <c r="K662" s="595"/>
      <c r="L662" s="595"/>
      <c r="M662" s="595"/>
      <c r="N662" s="595"/>
      <c r="O662" s="595"/>
      <c r="P662" s="595"/>
      <c r="Q662" s="595"/>
      <c r="R662" s="595"/>
      <c r="S662" s="595"/>
      <c r="T662" s="595"/>
      <c r="U662" s="595"/>
      <c r="V662" s="595"/>
      <c r="W662" s="595"/>
      <c r="X662" s="595"/>
      <c r="Y662" s="595"/>
      <c r="Z662" s="595"/>
    </row>
    <row r="663">
      <c r="A663" s="595"/>
      <c r="B663" s="595"/>
      <c r="C663" s="595"/>
      <c r="D663" s="595"/>
      <c r="E663" s="595"/>
      <c r="F663" s="595"/>
      <c r="G663" s="595"/>
      <c r="H663" s="595"/>
      <c r="I663" s="595"/>
      <c r="J663" s="595"/>
      <c r="K663" s="595"/>
      <c r="L663" s="595"/>
      <c r="M663" s="595"/>
      <c r="N663" s="595"/>
      <c r="O663" s="595"/>
      <c r="P663" s="595"/>
      <c r="Q663" s="595"/>
      <c r="R663" s="595"/>
      <c r="S663" s="595"/>
      <c r="T663" s="595"/>
      <c r="U663" s="595"/>
      <c r="V663" s="595"/>
      <c r="W663" s="595"/>
      <c r="X663" s="595"/>
      <c r="Y663" s="595"/>
      <c r="Z663" s="595"/>
    </row>
    <row r="664">
      <c r="A664" s="595"/>
      <c r="B664" s="595"/>
      <c r="C664" s="595"/>
      <c r="D664" s="595"/>
      <c r="E664" s="595"/>
      <c r="F664" s="595"/>
      <c r="G664" s="595"/>
      <c r="H664" s="595"/>
      <c r="I664" s="595"/>
      <c r="J664" s="595"/>
      <c r="K664" s="595"/>
      <c r="L664" s="595"/>
      <c r="M664" s="595"/>
      <c r="N664" s="595"/>
      <c r="O664" s="595"/>
      <c r="P664" s="595"/>
      <c r="Q664" s="595"/>
      <c r="R664" s="595"/>
      <c r="S664" s="595"/>
      <c r="T664" s="595"/>
      <c r="U664" s="595"/>
      <c r="V664" s="595"/>
      <c r="W664" s="595"/>
      <c r="X664" s="595"/>
      <c r="Y664" s="595"/>
      <c r="Z664" s="595"/>
    </row>
    <row r="665">
      <c r="A665" s="595"/>
      <c r="B665" s="595"/>
      <c r="C665" s="595"/>
      <c r="D665" s="595"/>
      <c r="E665" s="595"/>
      <c r="F665" s="595"/>
      <c r="G665" s="595"/>
      <c r="H665" s="595"/>
      <c r="I665" s="595"/>
      <c r="J665" s="595"/>
      <c r="K665" s="595"/>
      <c r="L665" s="595"/>
      <c r="M665" s="595"/>
      <c r="N665" s="595"/>
      <c r="O665" s="595"/>
      <c r="P665" s="595"/>
      <c r="Q665" s="595"/>
      <c r="R665" s="595"/>
      <c r="S665" s="595"/>
      <c r="T665" s="595"/>
      <c r="U665" s="595"/>
      <c r="V665" s="595"/>
      <c r="W665" s="595"/>
      <c r="X665" s="595"/>
      <c r="Y665" s="595"/>
      <c r="Z665" s="595"/>
    </row>
    <row r="666">
      <c r="A666" s="595"/>
      <c r="B666" s="595"/>
      <c r="C666" s="595"/>
      <c r="D666" s="595"/>
      <c r="E666" s="595"/>
      <c r="F666" s="595"/>
      <c r="G666" s="595"/>
      <c r="H666" s="595"/>
      <c r="I666" s="595"/>
      <c r="J666" s="595"/>
      <c r="K666" s="595"/>
      <c r="L666" s="595"/>
      <c r="M666" s="595"/>
      <c r="N666" s="595"/>
      <c r="O666" s="595"/>
      <c r="P666" s="595"/>
      <c r="Q666" s="595"/>
      <c r="R666" s="595"/>
      <c r="S666" s="595"/>
      <c r="T666" s="595"/>
      <c r="U666" s="595"/>
      <c r="V666" s="595"/>
      <c r="W666" s="595"/>
      <c r="X666" s="595"/>
      <c r="Y666" s="595"/>
      <c r="Z666" s="595"/>
    </row>
    <row r="667">
      <c r="A667" s="595"/>
      <c r="B667" s="595"/>
      <c r="C667" s="595"/>
      <c r="D667" s="595"/>
      <c r="E667" s="595"/>
      <c r="F667" s="595"/>
      <c r="G667" s="595"/>
      <c r="H667" s="595"/>
      <c r="I667" s="595"/>
      <c r="J667" s="595"/>
      <c r="K667" s="595"/>
      <c r="L667" s="595"/>
      <c r="M667" s="595"/>
      <c r="N667" s="595"/>
      <c r="O667" s="595"/>
      <c r="P667" s="595"/>
      <c r="Q667" s="595"/>
      <c r="R667" s="595"/>
      <c r="S667" s="595"/>
      <c r="T667" s="595"/>
      <c r="U667" s="595"/>
      <c r="V667" s="595"/>
      <c r="W667" s="595"/>
      <c r="X667" s="595"/>
      <c r="Y667" s="595"/>
      <c r="Z667" s="595"/>
    </row>
    <row r="668">
      <c r="A668" s="595"/>
      <c r="B668" s="595"/>
      <c r="C668" s="595"/>
      <c r="D668" s="595"/>
      <c r="E668" s="595"/>
      <c r="F668" s="595"/>
      <c r="G668" s="595"/>
      <c r="H668" s="595"/>
      <c r="I668" s="595"/>
      <c r="J668" s="595"/>
      <c r="K668" s="595"/>
      <c r="L668" s="595"/>
      <c r="M668" s="595"/>
      <c r="N668" s="595"/>
      <c r="O668" s="595"/>
      <c r="P668" s="595"/>
      <c r="Q668" s="595"/>
      <c r="R668" s="595"/>
      <c r="S668" s="595"/>
      <c r="T668" s="595"/>
      <c r="U668" s="595"/>
      <c r="V668" s="595"/>
      <c r="W668" s="595"/>
      <c r="X668" s="595"/>
      <c r="Y668" s="595"/>
      <c r="Z668" s="595"/>
    </row>
    <row r="669">
      <c r="A669" s="595"/>
      <c r="B669" s="595"/>
      <c r="C669" s="595"/>
      <c r="D669" s="595"/>
      <c r="E669" s="595"/>
      <c r="F669" s="595"/>
      <c r="G669" s="595"/>
      <c r="H669" s="595"/>
      <c r="I669" s="595"/>
      <c r="J669" s="595"/>
      <c r="K669" s="595"/>
      <c r="L669" s="595"/>
      <c r="M669" s="595"/>
      <c r="N669" s="595"/>
      <c r="O669" s="595"/>
      <c r="P669" s="595"/>
      <c r="Q669" s="595"/>
      <c r="R669" s="595"/>
      <c r="S669" s="595"/>
      <c r="T669" s="595"/>
      <c r="U669" s="595"/>
      <c r="V669" s="595"/>
      <c r="W669" s="595"/>
      <c r="X669" s="595"/>
      <c r="Y669" s="595"/>
      <c r="Z669" s="595"/>
    </row>
    <row r="670">
      <c r="A670" s="595"/>
      <c r="B670" s="595"/>
      <c r="C670" s="595"/>
      <c r="D670" s="595"/>
      <c r="E670" s="595"/>
      <c r="F670" s="595"/>
      <c r="G670" s="595"/>
      <c r="H670" s="595"/>
      <c r="I670" s="595"/>
      <c r="J670" s="595"/>
      <c r="K670" s="595"/>
      <c r="L670" s="595"/>
      <c r="M670" s="595"/>
      <c r="N670" s="595"/>
      <c r="O670" s="595"/>
      <c r="P670" s="595"/>
      <c r="Q670" s="595"/>
      <c r="R670" s="595"/>
      <c r="S670" s="595"/>
      <c r="T670" s="595"/>
      <c r="U670" s="595"/>
      <c r="V670" s="595"/>
      <c r="W670" s="595"/>
      <c r="X670" s="595"/>
      <c r="Y670" s="595"/>
      <c r="Z670" s="595"/>
    </row>
    <row r="671">
      <c r="A671" s="595"/>
      <c r="B671" s="595"/>
      <c r="C671" s="595"/>
      <c r="D671" s="595"/>
      <c r="E671" s="595"/>
      <c r="F671" s="595"/>
      <c r="G671" s="595"/>
      <c r="H671" s="595"/>
      <c r="I671" s="595"/>
      <c r="J671" s="595"/>
      <c r="K671" s="595"/>
      <c r="L671" s="595"/>
      <c r="M671" s="595"/>
      <c r="N671" s="595"/>
      <c r="O671" s="595"/>
      <c r="P671" s="595"/>
      <c r="Q671" s="595"/>
      <c r="R671" s="595"/>
      <c r="S671" s="595"/>
      <c r="T671" s="595"/>
      <c r="U671" s="595"/>
      <c r="V671" s="595"/>
      <c r="W671" s="595"/>
      <c r="X671" s="595"/>
      <c r="Y671" s="595"/>
      <c r="Z671" s="595"/>
    </row>
    <row r="672">
      <c r="A672" s="595"/>
      <c r="B672" s="595"/>
      <c r="C672" s="595"/>
      <c r="D672" s="595"/>
      <c r="E672" s="595"/>
      <c r="F672" s="595"/>
      <c r="G672" s="595"/>
      <c r="H672" s="595"/>
      <c r="I672" s="595"/>
      <c r="J672" s="595"/>
      <c r="K672" s="595"/>
      <c r="L672" s="595"/>
      <c r="M672" s="595"/>
      <c r="N672" s="595"/>
      <c r="O672" s="595"/>
      <c r="P672" s="595"/>
      <c r="Q672" s="595"/>
      <c r="R672" s="595"/>
      <c r="S672" s="595"/>
      <c r="T672" s="595"/>
      <c r="U672" s="595"/>
      <c r="V672" s="595"/>
      <c r="W672" s="595"/>
      <c r="X672" s="595"/>
      <c r="Y672" s="595"/>
      <c r="Z672" s="595"/>
    </row>
    <row r="673">
      <c r="A673" s="595"/>
      <c r="B673" s="595"/>
      <c r="C673" s="595"/>
      <c r="D673" s="595"/>
      <c r="E673" s="595"/>
      <c r="F673" s="595"/>
      <c r="G673" s="595"/>
      <c r="H673" s="595"/>
      <c r="I673" s="595"/>
      <c r="J673" s="595"/>
      <c r="K673" s="595"/>
      <c r="L673" s="595"/>
      <c r="M673" s="595"/>
      <c r="N673" s="595"/>
      <c r="O673" s="595"/>
      <c r="P673" s="595"/>
      <c r="Q673" s="595"/>
      <c r="R673" s="595"/>
      <c r="S673" s="595"/>
      <c r="T673" s="595"/>
      <c r="U673" s="595"/>
      <c r="V673" s="595"/>
      <c r="W673" s="595"/>
      <c r="X673" s="595"/>
      <c r="Y673" s="595"/>
      <c r="Z673" s="595"/>
    </row>
    <row r="674">
      <c r="A674" s="595"/>
      <c r="B674" s="595"/>
      <c r="C674" s="595"/>
      <c r="D674" s="595"/>
      <c r="E674" s="595"/>
      <c r="F674" s="595"/>
      <c r="G674" s="595"/>
      <c r="H674" s="595"/>
      <c r="I674" s="595"/>
      <c r="J674" s="595"/>
      <c r="K674" s="595"/>
      <c r="L674" s="595"/>
      <c r="M674" s="595"/>
      <c r="N674" s="595"/>
      <c r="O674" s="595"/>
      <c r="P674" s="595"/>
      <c r="Q674" s="595"/>
      <c r="R674" s="595"/>
      <c r="S674" s="595"/>
      <c r="T674" s="595"/>
      <c r="U674" s="595"/>
      <c r="V674" s="595"/>
      <c r="W674" s="595"/>
      <c r="X674" s="595"/>
      <c r="Y674" s="595"/>
      <c r="Z674" s="595"/>
    </row>
    <row r="675">
      <c r="A675" s="595"/>
      <c r="B675" s="595"/>
      <c r="C675" s="595"/>
      <c r="D675" s="595"/>
      <c r="E675" s="595"/>
      <c r="F675" s="595"/>
      <c r="G675" s="595"/>
      <c r="H675" s="595"/>
      <c r="I675" s="595"/>
      <c r="J675" s="595"/>
      <c r="K675" s="595"/>
      <c r="L675" s="595"/>
      <c r="M675" s="595"/>
      <c r="N675" s="595"/>
      <c r="O675" s="595"/>
      <c r="P675" s="595"/>
      <c r="Q675" s="595"/>
      <c r="R675" s="595"/>
      <c r="S675" s="595"/>
      <c r="T675" s="595"/>
      <c r="U675" s="595"/>
      <c r="V675" s="595"/>
      <c r="W675" s="595"/>
      <c r="X675" s="595"/>
      <c r="Y675" s="595"/>
      <c r="Z675" s="595"/>
    </row>
    <row r="676">
      <c r="A676" s="595"/>
      <c r="B676" s="595"/>
      <c r="C676" s="595"/>
      <c r="D676" s="595"/>
      <c r="E676" s="595"/>
      <c r="F676" s="595"/>
      <c r="G676" s="595"/>
      <c r="H676" s="595"/>
      <c r="I676" s="595"/>
      <c r="J676" s="595"/>
      <c r="K676" s="595"/>
      <c r="L676" s="595"/>
      <c r="M676" s="595"/>
      <c r="N676" s="595"/>
      <c r="O676" s="595"/>
      <c r="P676" s="595"/>
      <c r="Q676" s="595"/>
      <c r="R676" s="595"/>
      <c r="S676" s="595"/>
      <c r="T676" s="595"/>
      <c r="U676" s="595"/>
      <c r="V676" s="595"/>
      <c r="W676" s="595"/>
      <c r="X676" s="595"/>
      <c r="Y676" s="595"/>
      <c r="Z676" s="595"/>
    </row>
    <row r="677">
      <c r="A677" s="595"/>
      <c r="B677" s="595"/>
      <c r="C677" s="595"/>
      <c r="D677" s="595"/>
      <c r="E677" s="595"/>
      <c r="F677" s="595"/>
      <c r="G677" s="595"/>
      <c r="H677" s="595"/>
      <c r="I677" s="595"/>
      <c r="J677" s="595"/>
      <c r="K677" s="595"/>
      <c r="L677" s="595"/>
      <c r="M677" s="595"/>
      <c r="N677" s="595"/>
      <c r="O677" s="595"/>
      <c r="P677" s="595"/>
      <c r="Q677" s="595"/>
      <c r="R677" s="595"/>
      <c r="S677" s="595"/>
      <c r="T677" s="595"/>
      <c r="U677" s="595"/>
      <c r="V677" s="595"/>
      <c r="W677" s="595"/>
      <c r="X677" s="595"/>
      <c r="Y677" s="595"/>
      <c r="Z677" s="595"/>
    </row>
    <row r="678">
      <c r="A678" s="595"/>
      <c r="B678" s="595"/>
      <c r="C678" s="595"/>
      <c r="D678" s="595"/>
      <c r="E678" s="595"/>
      <c r="F678" s="595"/>
      <c r="G678" s="595"/>
      <c r="H678" s="595"/>
      <c r="I678" s="595"/>
      <c r="J678" s="595"/>
      <c r="K678" s="595"/>
      <c r="L678" s="595"/>
      <c r="M678" s="595"/>
      <c r="N678" s="595"/>
      <c r="O678" s="595"/>
      <c r="P678" s="595"/>
      <c r="Q678" s="595"/>
      <c r="R678" s="595"/>
      <c r="S678" s="595"/>
      <c r="T678" s="595"/>
      <c r="U678" s="595"/>
      <c r="V678" s="595"/>
      <c r="W678" s="595"/>
      <c r="X678" s="595"/>
      <c r="Y678" s="595"/>
      <c r="Z678" s="595"/>
    </row>
    <row r="679">
      <c r="A679" s="595"/>
      <c r="B679" s="595"/>
      <c r="C679" s="595"/>
      <c r="D679" s="595"/>
      <c r="E679" s="595"/>
      <c r="F679" s="595"/>
      <c r="G679" s="595"/>
      <c r="H679" s="595"/>
      <c r="I679" s="595"/>
      <c r="J679" s="595"/>
      <c r="K679" s="595"/>
      <c r="L679" s="595"/>
      <c r="M679" s="595"/>
      <c r="N679" s="595"/>
      <c r="O679" s="595"/>
      <c r="P679" s="595"/>
      <c r="Q679" s="595"/>
      <c r="R679" s="595"/>
      <c r="S679" s="595"/>
      <c r="T679" s="595"/>
      <c r="U679" s="595"/>
      <c r="V679" s="595"/>
      <c r="W679" s="595"/>
      <c r="X679" s="595"/>
      <c r="Y679" s="595"/>
      <c r="Z679" s="595"/>
    </row>
    <row r="680">
      <c r="A680" s="595"/>
      <c r="B680" s="595"/>
      <c r="C680" s="595"/>
      <c r="D680" s="595"/>
      <c r="E680" s="595"/>
      <c r="F680" s="595"/>
      <c r="G680" s="595"/>
      <c r="H680" s="595"/>
      <c r="I680" s="595"/>
      <c r="J680" s="595"/>
      <c r="K680" s="595"/>
      <c r="L680" s="595"/>
      <c r="M680" s="595"/>
      <c r="N680" s="595"/>
      <c r="O680" s="595"/>
      <c r="P680" s="595"/>
      <c r="Q680" s="595"/>
      <c r="R680" s="595"/>
      <c r="S680" s="595"/>
      <c r="T680" s="595"/>
      <c r="U680" s="595"/>
      <c r="V680" s="595"/>
      <c r="W680" s="595"/>
      <c r="X680" s="595"/>
      <c r="Y680" s="595"/>
      <c r="Z680" s="595"/>
    </row>
    <row r="681">
      <c r="A681" s="595"/>
      <c r="B681" s="595"/>
      <c r="C681" s="595"/>
      <c r="D681" s="595"/>
      <c r="E681" s="595"/>
      <c r="F681" s="595"/>
      <c r="G681" s="595"/>
      <c r="H681" s="595"/>
      <c r="I681" s="595"/>
      <c r="J681" s="595"/>
      <c r="K681" s="595"/>
      <c r="L681" s="595"/>
      <c r="M681" s="595"/>
      <c r="N681" s="595"/>
      <c r="O681" s="595"/>
      <c r="P681" s="595"/>
      <c r="Q681" s="595"/>
      <c r="R681" s="595"/>
      <c r="S681" s="595"/>
      <c r="T681" s="595"/>
      <c r="U681" s="595"/>
      <c r="V681" s="595"/>
      <c r="W681" s="595"/>
      <c r="X681" s="595"/>
      <c r="Y681" s="595"/>
      <c r="Z681" s="595"/>
    </row>
    <row r="682">
      <c r="A682" s="595"/>
      <c r="B682" s="595"/>
      <c r="C682" s="595"/>
      <c r="D682" s="595"/>
      <c r="E682" s="595"/>
      <c r="F682" s="595"/>
      <c r="G682" s="595"/>
      <c r="H682" s="595"/>
      <c r="I682" s="595"/>
      <c r="J682" s="595"/>
      <c r="K682" s="595"/>
      <c r="L682" s="595"/>
      <c r="M682" s="595"/>
      <c r="N682" s="595"/>
      <c r="O682" s="595"/>
      <c r="P682" s="595"/>
      <c r="Q682" s="595"/>
      <c r="R682" s="595"/>
      <c r="S682" s="595"/>
      <c r="T682" s="595"/>
      <c r="U682" s="595"/>
      <c r="V682" s="595"/>
      <c r="W682" s="595"/>
      <c r="X682" s="595"/>
      <c r="Y682" s="595"/>
      <c r="Z682" s="595"/>
    </row>
    <row r="683">
      <c r="A683" s="595"/>
      <c r="B683" s="595"/>
      <c r="C683" s="595"/>
      <c r="D683" s="595"/>
      <c r="E683" s="595"/>
      <c r="F683" s="595"/>
      <c r="G683" s="595"/>
      <c r="H683" s="595"/>
      <c r="I683" s="595"/>
      <c r="J683" s="595"/>
      <c r="K683" s="595"/>
      <c r="L683" s="595"/>
      <c r="M683" s="595"/>
      <c r="N683" s="595"/>
      <c r="O683" s="595"/>
      <c r="P683" s="595"/>
      <c r="Q683" s="595"/>
      <c r="R683" s="595"/>
      <c r="S683" s="595"/>
      <c r="T683" s="595"/>
      <c r="U683" s="595"/>
      <c r="V683" s="595"/>
      <c r="W683" s="595"/>
      <c r="X683" s="595"/>
      <c r="Y683" s="595"/>
      <c r="Z683" s="595"/>
    </row>
    <row r="684">
      <c r="A684" s="595"/>
      <c r="B684" s="595"/>
      <c r="C684" s="595"/>
      <c r="D684" s="595"/>
      <c r="E684" s="595"/>
      <c r="F684" s="595"/>
      <c r="G684" s="595"/>
      <c r="H684" s="595"/>
      <c r="I684" s="595"/>
      <c r="J684" s="595"/>
      <c r="K684" s="595"/>
      <c r="L684" s="595"/>
      <c r="M684" s="595"/>
      <c r="N684" s="595"/>
      <c r="O684" s="595"/>
      <c r="P684" s="595"/>
      <c r="Q684" s="595"/>
      <c r="R684" s="595"/>
      <c r="S684" s="595"/>
      <c r="T684" s="595"/>
      <c r="U684" s="595"/>
      <c r="V684" s="595"/>
      <c r="W684" s="595"/>
      <c r="X684" s="595"/>
      <c r="Y684" s="595"/>
      <c r="Z684" s="595"/>
    </row>
    <row r="685">
      <c r="A685" s="595"/>
      <c r="B685" s="595"/>
      <c r="C685" s="595"/>
      <c r="D685" s="595"/>
      <c r="E685" s="595"/>
      <c r="F685" s="595"/>
      <c r="G685" s="595"/>
      <c r="H685" s="595"/>
      <c r="I685" s="595"/>
      <c r="J685" s="595"/>
      <c r="K685" s="595"/>
      <c r="L685" s="595"/>
      <c r="M685" s="595"/>
      <c r="N685" s="595"/>
      <c r="O685" s="595"/>
      <c r="P685" s="595"/>
      <c r="Q685" s="595"/>
      <c r="R685" s="595"/>
      <c r="S685" s="595"/>
      <c r="T685" s="595"/>
      <c r="U685" s="595"/>
      <c r="V685" s="595"/>
      <c r="W685" s="595"/>
      <c r="X685" s="595"/>
      <c r="Y685" s="595"/>
      <c r="Z685" s="595"/>
    </row>
    <row r="686">
      <c r="A686" s="595"/>
      <c r="B686" s="595"/>
      <c r="C686" s="595"/>
      <c r="D686" s="595"/>
      <c r="E686" s="595"/>
      <c r="F686" s="595"/>
      <c r="G686" s="595"/>
      <c r="H686" s="595"/>
      <c r="I686" s="595"/>
      <c r="J686" s="595"/>
      <c r="K686" s="595"/>
      <c r="L686" s="595"/>
      <c r="M686" s="595"/>
      <c r="N686" s="595"/>
      <c r="O686" s="595"/>
      <c r="P686" s="595"/>
      <c r="Q686" s="595"/>
      <c r="R686" s="595"/>
      <c r="S686" s="595"/>
      <c r="T686" s="595"/>
      <c r="U686" s="595"/>
      <c r="V686" s="595"/>
      <c r="W686" s="595"/>
      <c r="X686" s="595"/>
      <c r="Y686" s="595"/>
      <c r="Z686" s="595"/>
    </row>
    <row r="687">
      <c r="A687" s="595"/>
      <c r="B687" s="595"/>
      <c r="C687" s="595"/>
      <c r="D687" s="595"/>
      <c r="E687" s="595"/>
      <c r="F687" s="595"/>
      <c r="G687" s="595"/>
      <c r="H687" s="595"/>
      <c r="I687" s="595"/>
      <c r="J687" s="595"/>
      <c r="K687" s="595"/>
      <c r="L687" s="595"/>
      <c r="M687" s="595"/>
      <c r="N687" s="595"/>
      <c r="O687" s="595"/>
      <c r="P687" s="595"/>
      <c r="Q687" s="595"/>
      <c r="R687" s="595"/>
      <c r="S687" s="595"/>
      <c r="T687" s="595"/>
      <c r="U687" s="595"/>
      <c r="V687" s="595"/>
      <c r="W687" s="595"/>
      <c r="X687" s="595"/>
      <c r="Y687" s="595"/>
      <c r="Z687" s="595"/>
    </row>
    <row r="688">
      <c r="A688" s="595"/>
      <c r="B688" s="595"/>
      <c r="C688" s="595"/>
      <c r="D688" s="595"/>
      <c r="E688" s="595"/>
      <c r="F688" s="595"/>
      <c r="G688" s="595"/>
      <c r="H688" s="595"/>
      <c r="I688" s="595"/>
      <c r="J688" s="595"/>
      <c r="K688" s="595"/>
      <c r="L688" s="595"/>
      <c r="M688" s="595"/>
      <c r="N688" s="595"/>
      <c r="O688" s="595"/>
      <c r="P688" s="595"/>
      <c r="Q688" s="595"/>
      <c r="R688" s="595"/>
      <c r="S688" s="595"/>
      <c r="T688" s="595"/>
      <c r="U688" s="595"/>
      <c r="V688" s="595"/>
      <c r="W688" s="595"/>
      <c r="X688" s="595"/>
      <c r="Y688" s="595"/>
      <c r="Z688" s="595"/>
    </row>
    <row r="689">
      <c r="A689" s="595"/>
      <c r="B689" s="595"/>
      <c r="C689" s="595"/>
      <c r="D689" s="595"/>
      <c r="E689" s="595"/>
      <c r="F689" s="595"/>
      <c r="G689" s="595"/>
      <c r="H689" s="595"/>
      <c r="I689" s="595"/>
      <c r="J689" s="595"/>
      <c r="K689" s="595"/>
      <c r="L689" s="595"/>
      <c r="M689" s="595"/>
      <c r="N689" s="595"/>
      <c r="O689" s="595"/>
      <c r="P689" s="595"/>
      <c r="Q689" s="595"/>
      <c r="R689" s="595"/>
      <c r="S689" s="595"/>
      <c r="T689" s="595"/>
      <c r="U689" s="595"/>
      <c r="V689" s="595"/>
      <c r="W689" s="595"/>
      <c r="X689" s="595"/>
      <c r="Y689" s="595"/>
      <c r="Z689" s="595"/>
    </row>
    <row r="690">
      <c r="A690" s="595"/>
      <c r="B690" s="595"/>
      <c r="C690" s="595"/>
      <c r="D690" s="595"/>
      <c r="E690" s="595"/>
      <c r="F690" s="595"/>
      <c r="G690" s="595"/>
      <c r="H690" s="595"/>
      <c r="I690" s="595"/>
      <c r="J690" s="595"/>
      <c r="K690" s="595"/>
      <c r="L690" s="595"/>
      <c r="M690" s="595"/>
      <c r="N690" s="595"/>
      <c r="O690" s="595"/>
      <c r="P690" s="595"/>
      <c r="Q690" s="595"/>
      <c r="R690" s="595"/>
      <c r="S690" s="595"/>
      <c r="T690" s="595"/>
      <c r="U690" s="595"/>
      <c r="V690" s="595"/>
      <c r="W690" s="595"/>
      <c r="X690" s="595"/>
      <c r="Y690" s="595"/>
      <c r="Z690" s="595"/>
    </row>
    <row r="691">
      <c r="A691" s="595"/>
      <c r="B691" s="595"/>
      <c r="C691" s="595"/>
      <c r="D691" s="595"/>
      <c r="E691" s="595"/>
      <c r="F691" s="595"/>
      <c r="G691" s="595"/>
      <c r="H691" s="595"/>
      <c r="I691" s="595"/>
      <c r="J691" s="595"/>
      <c r="K691" s="595"/>
      <c r="L691" s="595"/>
      <c r="M691" s="595"/>
      <c r="N691" s="595"/>
      <c r="O691" s="595"/>
      <c r="P691" s="595"/>
      <c r="Q691" s="595"/>
      <c r="R691" s="595"/>
      <c r="S691" s="595"/>
      <c r="T691" s="595"/>
      <c r="U691" s="595"/>
      <c r="V691" s="595"/>
      <c r="W691" s="595"/>
      <c r="X691" s="595"/>
      <c r="Y691" s="595"/>
      <c r="Z691" s="595"/>
    </row>
    <row r="692">
      <c r="A692" s="595"/>
      <c r="B692" s="595"/>
      <c r="C692" s="595"/>
      <c r="D692" s="595"/>
      <c r="E692" s="595"/>
      <c r="F692" s="595"/>
      <c r="G692" s="595"/>
      <c r="H692" s="595"/>
      <c r="I692" s="595"/>
      <c r="J692" s="595"/>
      <c r="K692" s="595"/>
      <c r="L692" s="595"/>
      <c r="M692" s="595"/>
      <c r="N692" s="595"/>
      <c r="O692" s="595"/>
      <c r="P692" s="595"/>
      <c r="Q692" s="595"/>
      <c r="R692" s="595"/>
      <c r="S692" s="595"/>
      <c r="T692" s="595"/>
      <c r="U692" s="595"/>
      <c r="V692" s="595"/>
      <c r="W692" s="595"/>
      <c r="X692" s="595"/>
      <c r="Y692" s="595"/>
      <c r="Z692" s="595"/>
    </row>
    <row r="693">
      <c r="A693" s="595"/>
      <c r="B693" s="595"/>
      <c r="C693" s="595"/>
      <c r="D693" s="595"/>
      <c r="E693" s="595"/>
      <c r="F693" s="595"/>
      <c r="G693" s="595"/>
      <c r="H693" s="595"/>
      <c r="I693" s="595"/>
      <c r="J693" s="595"/>
      <c r="K693" s="595"/>
      <c r="L693" s="595"/>
      <c r="M693" s="595"/>
      <c r="N693" s="595"/>
      <c r="O693" s="595"/>
      <c r="P693" s="595"/>
      <c r="Q693" s="595"/>
      <c r="R693" s="595"/>
      <c r="S693" s="595"/>
      <c r="T693" s="595"/>
      <c r="U693" s="595"/>
      <c r="V693" s="595"/>
      <c r="W693" s="595"/>
      <c r="X693" s="595"/>
      <c r="Y693" s="595"/>
      <c r="Z693" s="595"/>
    </row>
    <row r="694">
      <c r="A694" s="595"/>
      <c r="B694" s="595"/>
      <c r="C694" s="595"/>
      <c r="D694" s="595"/>
      <c r="E694" s="595"/>
      <c r="F694" s="595"/>
      <c r="G694" s="595"/>
      <c r="H694" s="595"/>
      <c r="I694" s="595"/>
      <c r="J694" s="595"/>
      <c r="K694" s="595"/>
      <c r="L694" s="595"/>
      <c r="M694" s="595"/>
      <c r="N694" s="595"/>
      <c r="O694" s="595"/>
      <c r="P694" s="595"/>
      <c r="Q694" s="595"/>
      <c r="R694" s="595"/>
      <c r="S694" s="595"/>
      <c r="T694" s="595"/>
      <c r="U694" s="595"/>
      <c r="V694" s="595"/>
      <c r="W694" s="595"/>
      <c r="X694" s="595"/>
      <c r="Y694" s="595"/>
      <c r="Z694" s="595"/>
    </row>
    <row r="695">
      <c r="A695" s="595"/>
      <c r="B695" s="595"/>
      <c r="C695" s="595"/>
      <c r="D695" s="595"/>
      <c r="E695" s="595"/>
      <c r="F695" s="595"/>
      <c r="G695" s="595"/>
      <c r="H695" s="595"/>
      <c r="I695" s="595"/>
      <c r="J695" s="595"/>
      <c r="K695" s="595"/>
      <c r="L695" s="595"/>
      <c r="M695" s="595"/>
      <c r="N695" s="595"/>
      <c r="O695" s="595"/>
      <c r="P695" s="595"/>
      <c r="Q695" s="595"/>
      <c r="R695" s="595"/>
      <c r="S695" s="595"/>
      <c r="T695" s="595"/>
      <c r="U695" s="595"/>
      <c r="V695" s="595"/>
      <c r="W695" s="595"/>
      <c r="X695" s="595"/>
      <c r="Y695" s="595"/>
      <c r="Z695" s="595"/>
    </row>
    <row r="696">
      <c r="A696" s="595"/>
      <c r="B696" s="595"/>
      <c r="C696" s="595"/>
      <c r="D696" s="595"/>
      <c r="E696" s="595"/>
      <c r="F696" s="595"/>
      <c r="G696" s="595"/>
      <c r="H696" s="595"/>
      <c r="I696" s="595"/>
      <c r="J696" s="595"/>
      <c r="K696" s="595"/>
      <c r="L696" s="595"/>
      <c r="M696" s="595"/>
      <c r="N696" s="595"/>
      <c r="O696" s="595"/>
      <c r="P696" s="595"/>
      <c r="Q696" s="595"/>
      <c r="R696" s="595"/>
      <c r="S696" s="595"/>
      <c r="T696" s="595"/>
      <c r="U696" s="595"/>
      <c r="V696" s="595"/>
      <c r="W696" s="595"/>
      <c r="X696" s="595"/>
      <c r="Y696" s="595"/>
      <c r="Z696" s="595"/>
    </row>
    <row r="697">
      <c r="A697" s="595"/>
      <c r="B697" s="595"/>
      <c r="C697" s="595"/>
      <c r="D697" s="595"/>
      <c r="E697" s="595"/>
      <c r="F697" s="595"/>
      <c r="G697" s="595"/>
      <c r="H697" s="595"/>
      <c r="I697" s="595"/>
      <c r="J697" s="595"/>
      <c r="K697" s="595"/>
      <c r="L697" s="595"/>
      <c r="M697" s="595"/>
      <c r="N697" s="595"/>
      <c r="O697" s="595"/>
      <c r="P697" s="595"/>
      <c r="Q697" s="595"/>
      <c r="R697" s="595"/>
      <c r="S697" s="595"/>
      <c r="T697" s="595"/>
      <c r="U697" s="595"/>
      <c r="V697" s="595"/>
      <c r="W697" s="595"/>
      <c r="X697" s="595"/>
      <c r="Y697" s="595"/>
      <c r="Z697" s="595"/>
    </row>
    <row r="698">
      <c r="A698" s="595"/>
      <c r="B698" s="595"/>
      <c r="C698" s="595"/>
      <c r="D698" s="595"/>
      <c r="E698" s="595"/>
      <c r="F698" s="595"/>
      <c r="G698" s="595"/>
      <c r="H698" s="595"/>
      <c r="I698" s="595"/>
      <c r="J698" s="595"/>
      <c r="K698" s="595"/>
      <c r="L698" s="595"/>
      <c r="M698" s="595"/>
      <c r="N698" s="595"/>
      <c r="O698" s="595"/>
      <c r="P698" s="595"/>
      <c r="Q698" s="595"/>
      <c r="R698" s="595"/>
      <c r="S698" s="595"/>
      <c r="T698" s="595"/>
      <c r="U698" s="595"/>
      <c r="V698" s="595"/>
      <c r="W698" s="595"/>
      <c r="X698" s="595"/>
      <c r="Y698" s="595"/>
      <c r="Z698" s="595"/>
    </row>
    <row r="699">
      <c r="A699" s="595"/>
      <c r="B699" s="595"/>
      <c r="C699" s="595"/>
      <c r="D699" s="595"/>
      <c r="E699" s="595"/>
      <c r="F699" s="595"/>
      <c r="G699" s="595"/>
      <c r="H699" s="595"/>
      <c r="I699" s="595"/>
      <c r="J699" s="595"/>
      <c r="K699" s="595"/>
      <c r="L699" s="595"/>
      <c r="M699" s="595"/>
      <c r="N699" s="595"/>
      <c r="O699" s="595"/>
      <c r="P699" s="595"/>
      <c r="Q699" s="595"/>
      <c r="R699" s="595"/>
      <c r="S699" s="595"/>
      <c r="T699" s="595"/>
      <c r="U699" s="595"/>
      <c r="V699" s="595"/>
      <c r="W699" s="595"/>
      <c r="X699" s="595"/>
      <c r="Y699" s="595"/>
      <c r="Z699" s="595"/>
    </row>
    <row r="700">
      <c r="A700" s="595"/>
      <c r="B700" s="595"/>
      <c r="C700" s="595"/>
      <c r="D700" s="595"/>
      <c r="E700" s="595"/>
      <c r="F700" s="595"/>
      <c r="G700" s="595"/>
      <c r="H700" s="595"/>
      <c r="I700" s="595"/>
      <c r="J700" s="595"/>
      <c r="K700" s="595"/>
      <c r="L700" s="595"/>
      <c r="M700" s="595"/>
      <c r="N700" s="595"/>
      <c r="O700" s="595"/>
      <c r="P700" s="595"/>
      <c r="Q700" s="595"/>
      <c r="R700" s="595"/>
      <c r="S700" s="595"/>
      <c r="T700" s="595"/>
      <c r="U700" s="595"/>
      <c r="V700" s="595"/>
      <c r="W700" s="595"/>
      <c r="X700" s="595"/>
      <c r="Y700" s="595"/>
      <c r="Z700" s="595"/>
    </row>
    <row r="701">
      <c r="A701" s="595"/>
      <c r="B701" s="595"/>
      <c r="C701" s="595"/>
      <c r="D701" s="595"/>
      <c r="E701" s="595"/>
      <c r="F701" s="595"/>
      <c r="G701" s="595"/>
      <c r="H701" s="595"/>
      <c r="I701" s="595"/>
      <c r="J701" s="595"/>
      <c r="K701" s="595"/>
      <c r="L701" s="595"/>
      <c r="M701" s="595"/>
      <c r="N701" s="595"/>
      <c r="O701" s="595"/>
      <c r="P701" s="595"/>
      <c r="Q701" s="595"/>
      <c r="R701" s="595"/>
      <c r="S701" s="595"/>
      <c r="T701" s="595"/>
      <c r="U701" s="595"/>
      <c r="V701" s="595"/>
      <c r="W701" s="595"/>
      <c r="X701" s="595"/>
      <c r="Y701" s="595"/>
      <c r="Z701" s="595"/>
    </row>
    <row r="702">
      <c r="A702" s="595"/>
      <c r="B702" s="595"/>
      <c r="C702" s="595"/>
      <c r="D702" s="595"/>
      <c r="E702" s="595"/>
      <c r="F702" s="595"/>
      <c r="G702" s="595"/>
      <c r="H702" s="595"/>
      <c r="I702" s="595"/>
      <c r="J702" s="595"/>
      <c r="K702" s="595"/>
      <c r="L702" s="595"/>
      <c r="M702" s="595"/>
      <c r="N702" s="595"/>
      <c r="O702" s="595"/>
      <c r="P702" s="595"/>
      <c r="Q702" s="595"/>
      <c r="R702" s="595"/>
      <c r="S702" s="595"/>
      <c r="T702" s="595"/>
      <c r="U702" s="595"/>
      <c r="V702" s="595"/>
      <c r="W702" s="595"/>
      <c r="X702" s="595"/>
      <c r="Y702" s="595"/>
      <c r="Z702" s="595"/>
    </row>
    <row r="703">
      <c r="A703" s="595"/>
      <c r="B703" s="595"/>
      <c r="C703" s="595"/>
      <c r="D703" s="595"/>
      <c r="E703" s="595"/>
      <c r="F703" s="595"/>
      <c r="G703" s="595"/>
      <c r="H703" s="595"/>
      <c r="I703" s="595"/>
      <c r="J703" s="595"/>
      <c r="K703" s="595"/>
      <c r="L703" s="595"/>
      <c r="M703" s="595"/>
      <c r="N703" s="595"/>
      <c r="O703" s="595"/>
      <c r="P703" s="595"/>
      <c r="Q703" s="595"/>
      <c r="R703" s="595"/>
      <c r="S703" s="595"/>
      <c r="T703" s="595"/>
      <c r="U703" s="595"/>
      <c r="V703" s="595"/>
      <c r="W703" s="595"/>
      <c r="X703" s="595"/>
      <c r="Y703" s="595"/>
      <c r="Z703" s="595"/>
    </row>
    <row r="704">
      <c r="A704" s="595"/>
      <c r="B704" s="595"/>
      <c r="C704" s="595"/>
      <c r="D704" s="595"/>
      <c r="E704" s="595"/>
      <c r="F704" s="595"/>
      <c r="G704" s="595"/>
      <c r="H704" s="595"/>
      <c r="I704" s="595"/>
      <c r="J704" s="595"/>
      <c r="K704" s="595"/>
      <c r="L704" s="595"/>
      <c r="M704" s="595"/>
      <c r="N704" s="595"/>
      <c r="O704" s="595"/>
      <c r="P704" s="595"/>
      <c r="Q704" s="595"/>
      <c r="R704" s="595"/>
      <c r="S704" s="595"/>
      <c r="T704" s="595"/>
      <c r="U704" s="595"/>
      <c r="V704" s="595"/>
      <c r="W704" s="595"/>
      <c r="X704" s="595"/>
      <c r="Y704" s="595"/>
      <c r="Z704" s="595"/>
    </row>
    <row r="705">
      <c r="A705" s="595"/>
      <c r="B705" s="595"/>
      <c r="C705" s="595"/>
      <c r="D705" s="595"/>
      <c r="E705" s="595"/>
      <c r="F705" s="595"/>
      <c r="G705" s="595"/>
      <c r="H705" s="595"/>
      <c r="I705" s="595"/>
      <c r="J705" s="595"/>
      <c r="K705" s="595"/>
      <c r="L705" s="595"/>
      <c r="M705" s="595"/>
      <c r="N705" s="595"/>
      <c r="O705" s="595"/>
      <c r="P705" s="595"/>
      <c r="Q705" s="595"/>
      <c r="R705" s="595"/>
      <c r="S705" s="595"/>
      <c r="T705" s="595"/>
      <c r="U705" s="595"/>
      <c r="V705" s="595"/>
      <c r="W705" s="595"/>
      <c r="X705" s="595"/>
      <c r="Y705" s="595"/>
      <c r="Z705" s="595"/>
    </row>
    <row r="706">
      <c r="A706" s="595"/>
      <c r="B706" s="595"/>
      <c r="C706" s="595"/>
      <c r="D706" s="595"/>
      <c r="E706" s="595"/>
      <c r="F706" s="595"/>
      <c r="G706" s="595"/>
      <c r="H706" s="595"/>
      <c r="I706" s="595"/>
      <c r="J706" s="595"/>
      <c r="K706" s="595"/>
      <c r="L706" s="595"/>
      <c r="M706" s="595"/>
      <c r="N706" s="595"/>
      <c r="O706" s="595"/>
      <c r="P706" s="595"/>
      <c r="Q706" s="595"/>
      <c r="R706" s="595"/>
      <c r="S706" s="595"/>
      <c r="T706" s="595"/>
      <c r="U706" s="595"/>
      <c r="V706" s="595"/>
      <c r="W706" s="595"/>
      <c r="X706" s="595"/>
      <c r="Y706" s="595"/>
      <c r="Z706" s="595"/>
    </row>
    <row r="707">
      <c r="A707" s="595"/>
      <c r="B707" s="595"/>
      <c r="C707" s="595"/>
      <c r="D707" s="595"/>
      <c r="E707" s="595"/>
      <c r="F707" s="595"/>
      <c r="G707" s="595"/>
      <c r="H707" s="595"/>
      <c r="I707" s="595"/>
      <c r="J707" s="595"/>
      <c r="K707" s="595"/>
      <c r="L707" s="595"/>
      <c r="M707" s="595"/>
      <c r="N707" s="595"/>
      <c r="O707" s="595"/>
      <c r="P707" s="595"/>
      <c r="Q707" s="595"/>
      <c r="R707" s="595"/>
      <c r="S707" s="595"/>
      <c r="T707" s="595"/>
      <c r="U707" s="595"/>
      <c r="V707" s="595"/>
      <c r="W707" s="595"/>
      <c r="X707" s="595"/>
      <c r="Y707" s="595"/>
      <c r="Z707" s="595"/>
    </row>
    <row r="708">
      <c r="A708" s="595"/>
      <c r="B708" s="595"/>
      <c r="C708" s="595"/>
      <c r="D708" s="595"/>
      <c r="E708" s="595"/>
      <c r="F708" s="595"/>
      <c r="G708" s="595"/>
      <c r="H708" s="595"/>
      <c r="I708" s="595"/>
      <c r="J708" s="595"/>
      <c r="K708" s="595"/>
      <c r="L708" s="595"/>
      <c r="M708" s="595"/>
      <c r="N708" s="595"/>
      <c r="O708" s="595"/>
      <c r="P708" s="595"/>
      <c r="Q708" s="595"/>
      <c r="R708" s="595"/>
      <c r="S708" s="595"/>
      <c r="T708" s="595"/>
      <c r="U708" s="595"/>
      <c r="V708" s="595"/>
      <c r="W708" s="595"/>
      <c r="X708" s="595"/>
      <c r="Y708" s="595"/>
      <c r="Z708" s="595"/>
    </row>
    <row r="709">
      <c r="A709" s="595"/>
      <c r="B709" s="595"/>
      <c r="C709" s="595"/>
      <c r="D709" s="595"/>
      <c r="E709" s="595"/>
      <c r="F709" s="595"/>
      <c r="G709" s="595"/>
      <c r="H709" s="595"/>
      <c r="I709" s="595"/>
      <c r="J709" s="595"/>
      <c r="K709" s="595"/>
      <c r="L709" s="595"/>
      <c r="M709" s="595"/>
      <c r="N709" s="595"/>
      <c r="O709" s="595"/>
      <c r="P709" s="595"/>
      <c r="Q709" s="595"/>
      <c r="R709" s="595"/>
      <c r="S709" s="595"/>
      <c r="T709" s="595"/>
      <c r="U709" s="595"/>
      <c r="V709" s="595"/>
      <c r="W709" s="595"/>
      <c r="X709" s="595"/>
      <c r="Y709" s="595"/>
      <c r="Z709" s="595"/>
    </row>
    <row r="710">
      <c r="A710" s="595"/>
      <c r="B710" s="595"/>
      <c r="C710" s="595"/>
      <c r="D710" s="595"/>
      <c r="E710" s="595"/>
      <c r="F710" s="595"/>
      <c r="G710" s="595"/>
      <c r="H710" s="595"/>
      <c r="I710" s="595"/>
      <c r="J710" s="595"/>
      <c r="K710" s="595"/>
      <c r="L710" s="595"/>
      <c r="M710" s="595"/>
      <c r="N710" s="595"/>
      <c r="O710" s="595"/>
      <c r="P710" s="595"/>
      <c r="Q710" s="595"/>
      <c r="R710" s="595"/>
      <c r="S710" s="595"/>
      <c r="T710" s="595"/>
      <c r="U710" s="595"/>
      <c r="V710" s="595"/>
      <c r="W710" s="595"/>
      <c r="X710" s="595"/>
      <c r="Y710" s="595"/>
      <c r="Z710" s="595"/>
    </row>
    <row r="711">
      <c r="A711" s="595"/>
      <c r="B711" s="595"/>
      <c r="C711" s="595"/>
      <c r="D711" s="595"/>
      <c r="E711" s="595"/>
      <c r="F711" s="595"/>
      <c r="G711" s="595"/>
      <c r="H711" s="595"/>
      <c r="I711" s="595"/>
      <c r="J711" s="595"/>
      <c r="K711" s="595"/>
      <c r="L711" s="595"/>
      <c r="M711" s="595"/>
      <c r="N711" s="595"/>
      <c r="O711" s="595"/>
      <c r="P711" s="595"/>
      <c r="Q711" s="595"/>
      <c r="R711" s="595"/>
      <c r="S711" s="595"/>
      <c r="T711" s="595"/>
      <c r="U711" s="595"/>
      <c r="V711" s="595"/>
      <c r="W711" s="595"/>
      <c r="X711" s="595"/>
      <c r="Y711" s="595"/>
      <c r="Z711" s="595"/>
    </row>
    <row r="712">
      <c r="A712" s="595"/>
      <c r="B712" s="595"/>
      <c r="C712" s="595"/>
      <c r="D712" s="595"/>
      <c r="E712" s="595"/>
      <c r="F712" s="595"/>
      <c r="G712" s="595"/>
      <c r="H712" s="595"/>
      <c r="I712" s="595"/>
      <c r="J712" s="595"/>
      <c r="K712" s="595"/>
      <c r="L712" s="595"/>
      <c r="M712" s="595"/>
      <c r="N712" s="595"/>
      <c r="O712" s="595"/>
      <c r="P712" s="595"/>
      <c r="Q712" s="595"/>
      <c r="R712" s="595"/>
      <c r="S712" s="595"/>
      <c r="T712" s="595"/>
      <c r="U712" s="595"/>
      <c r="V712" s="595"/>
      <c r="W712" s="595"/>
      <c r="X712" s="595"/>
      <c r="Y712" s="595"/>
      <c r="Z712" s="595"/>
    </row>
    <row r="713">
      <c r="A713" s="595"/>
      <c r="B713" s="595"/>
      <c r="C713" s="595"/>
      <c r="D713" s="595"/>
      <c r="E713" s="595"/>
      <c r="F713" s="595"/>
      <c r="G713" s="595"/>
      <c r="H713" s="595"/>
      <c r="I713" s="595"/>
      <c r="J713" s="595"/>
      <c r="K713" s="595"/>
      <c r="L713" s="595"/>
      <c r="M713" s="595"/>
      <c r="N713" s="595"/>
      <c r="O713" s="595"/>
      <c r="P713" s="595"/>
      <c r="Q713" s="595"/>
      <c r="R713" s="595"/>
      <c r="S713" s="595"/>
      <c r="T713" s="595"/>
      <c r="U713" s="595"/>
      <c r="V713" s="595"/>
      <c r="W713" s="595"/>
      <c r="X713" s="595"/>
      <c r="Y713" s="595"/>
      <c r="Z713" s="595"/>
    </row>
    <row r="714">
      <c r="A714" s="595"/>
      <c r="B714" s="595"/>
      <c r="C714" s="595"/>
      <c r="D714" s="595"/>
      <c r="E714" s="595"/>
      <c r="F714" s="595"/>
      <c r="G714" s="595"/>
      <c r="H714" s="595"/>
      <c r="I714" s="595"/>
      <c r="J714" s="595"/>
      <c r="K714" s="595"/>
      <c r="L714" s="595"/>
      <c r="M714" s="595"/>
      <c r="N714" s="595"/>
      <c r="O714" s="595"/>
      <c r="P714" s="595"/>
      <c r="Q714" s="595"/>
      <c r="R714" s="595"/>
      <c r="S714" s="595"/>
      <c r="T714" s="595"/>
      <c r="U714" s="595"/>
      <c r="V714" s="595"/>
      <c r="W714" s="595"/>
      <c r="X714" s="595"/>
      <c r="Y714" s="595"/>
      <c r="Z714" s="595"/>
    </row>
    <row r="715">
      <c r="A715" s="595"/>
      <c r="B715" s="595"/>
      <c r="C715" s="595"/>
      <c r="D715" s="595"/>
      <c r="E715" s="595"/>
      <c r="F715" s="595"/>
      <c r="G715" s="595"/>
      <c r="H715" s="595"/>
      <c r="I715" s="595"/>
      <c r="J715" s="595"/>
      <c r="K715" s="595"/>
      <c r="L715" s="595"/>
      <c r="M715" s="595"/>
      <c r="N715" s="595"/>
      <c r="O715" s="595"/>
      <c r="P715" s="595"/>
      <c r="Q715" s="595"/>
      <c r="R715" s="595"/>
      <c r="S715" s="595"/>
      <c r="T715" s="595"/>
      <c r="U715" s="595"/>
      <c r="V715" s="595"/>
      <c r="W715" s="595"/>
      <c r="X715" s="595"/>
      <c r="Y715" s="595"/>
      <c r="Z715" s="595"/>
    </row>
    <row r="716">
      <c r="A716" s="595"/>
      <c r="B716" s="595"/>
      <c r="C716" s="595"/>
      <c r="D716" s="595"/>
      <c r="E716" s="595"/>
      <c r="F716" s="595"/>
      <c r="G716" s="595"/>
      <c r="H716" s="595"/>
      <c r="I716" s="595"/>
      <c r="J716" s="595"/>
      <c r="K716" s="595"/>
      <c r="L716" s="595"/>
      <c r="M716" s="595"/>
      <c r="N716" s="595"/>
      <c r="O716" s="595"/>
      <c r="P716" s="595"/>
      <c r="Q716" s="595"/>
      <c r="R716" s="595"/>
      <c r="S716" s="595"/>
      <c r="T716" s="595"/>
      <c r="U716" s="595"/>
      <c r="V716" s="595"/>
      <c r="W716" s="595"/>
      <c r="X716" s="595"/>
      <c r="Y716" s="595"/>
      <c r="Z716" s="595"/>
    </row>
    <row r="717">
      <c r="A717" s="595"/>
      <c r="B717" s="595"/>
      <c r="C717" s="595"/>
      <c r="D717" s="595"/>
      <c r="E717" s="595"/>
      <c r="F717" s="595"/>
      <c r="G717" s="595"/>
      <c r="H717" s="595"/>
      <c r="I717" s="595"/>
      <c r="J717" s="595"/>
      <c r="K717" s="595"/>
      <c r="L717" s="595"/>
      <c r="M717" s="595"/>
      <c r="N717" s="595"/>
      <c r="O717" s="595"/>
      <c r="P717" s="595"/>
      <c r="Q717" s="595"/>
      <c r="R717" s="595"/>
      <c r="S717" s="595"/>
      <c r="T717" s="595"/>
      <c r="U717" s="595"/>
      <c r="V717" s="595"/>
      <c r="W717" s="595"/>
      <c r="X717" s="595"/>
      <c r="Y717" s="595"/>
      <c r="Z717" s="595"/>
    </row>
    <row r="718">
      <c r="A718" s="595"/>
      <c r="B718" s="595"/>
      <c r="C718" s="595"/>
      <c r="D718" s="595"/>
      <c r="E718" s="595"/>
      <c r="F718" s="595"/>
      <c r="G718" s="595"/>
      <c r="H718" s="595"/>
      <c r="I718" s="595"/>
      <c r="J718" s="595"/>
      <c r="K718" s="595"/>
      <c r="L718" s="595"/>
      <c r="M718" s="595"/>
      <c r="N718" s="595"/>
      <c r="O718" s="595"/>
      <c r="P718" s="595"/>
      <c r="Q718" s="595"/>
      <c r="R718" s="595"/>
      <c r="S718" s="595"/>
      <c r="T718" s="595"/>
      <c r="U718" s="595"/>
      <c r="V718" s="595"/>
      <c r="W718" s="595"/>
      <c r="X718" s="595"/>
      <c r="Y718" s="595"/>
      <c r="Z718" s="595"/>
    </row>
    <row r="719">
      <c r="A719" s="595"/>
      <c r="B719" s="595"/>
      <c r="C719" s="595"/>
      <c r="D719" s="595"/>
      <c r="E719" s="595"/>
      <c r="F719" s="595"/>
      <c r="G719" s="595"/>
      <c r="H719" s="595"/>
      <c r="I719" s="595"/>
      <c r="J719" s="595"/>
      <c r="K719" s="595"/>
      <c r="L719" s="595"/>
      <c r="M719" s="595"/>
      <c r="N719" s="595"/>
      <c r="O719" s="595"/>
      <c r="P719" s="595"/>
      <c r="Q719" s="595"/>
      <c r="R719" s="595"/>
      <c r="S719" s="595"/>
      <c r="T719" s="595"/>
      <c r="U719" s="595"/>
      <c r="V719" s="595"/>
      <c r="W719" s="595"/>
      <c r="X719" s="595"/>
      <c r="Y719" s="595"/>
      <c r="Z719" s="595"/>
    </row>
    <row r="720">
      <c r="A720" s="595"/>
      <c r="B720" s="595"/>
      <c r="C720" s="595"/>
      <c r="D720" s="595"/>
      <c r="E720" s="595"/>
      <c r="F720" s="595"/>
      <c r="G720" s="595"/>
      <c r="H720" s="595"/>
      <c r="I720" s="595"/>
      <c r="J720" s="595"/>
      <c r="K720" s="595"/>
      <c r="L720" s="595"/>
      <c r="M720" s="595"/>
      <c r="N720" s="595"/>
      <c r="O720" s="595"/>
      <c r="P720" s="595"/>
      <c r="Q720" s="595"/>
      <c r="R720" s="595"/>
      <c r="S720" s="595"/>
      <c r="T720" s="595"/>
      <c r="U720" s="595"/>
      <c r="V720" s="595"/>
      <c r="W720" s="595"/>
      <c r="X720" s="595"/>
      <c r="Y720" s="595"/>
      <c r="Z720" s="595"/>
    </row>
    <row r="721">
      <c r="A721" s="595"/>
      <c r="B721" s="595"/>
      <c r="C721" s="595"/>
      <c r="D721" s="595"/>
      <c r="E721" s="595"/>
      <c r="F721" s="595"/>
      <c r="G721" s="595"/>
      <c r="H721" s="595"/>
      <c r="I721" s="595"/>
      <c r="J721" s="595"/>
      <c r="K721" s="595"/>
      <c r="L721" s="595"/>
      <c r="M721" s="595"/>
      <c r="N721" s="595"/>
      <c r="O721" s="595"/>
      <c r="P721" s="595"/>
      <c r="Q721" s="595"/>
      <c r="R721" s="595"/>
      <c r="S721" s="595"/>
      <c r="T721" s="595"/>
      <c r="U721" s="595"/>
      <c r="V721" s="595"/>
      <c r="W721" s="595"/>
      <c r="X721" s="595"/>
      <c r="Y721" s="595"/>
      <c r="Z721" s="595"/>
    </row>
    <row r="722">
      <c r="A722" s="595"/>
      <c r="B722" s="595"/>
      <c r="C722" s="595"/>
      <c r="D722" s="595"/>
      <c r="E722" s="595"/>
      <c r="F722" s="595"/>
      <c r="G722" s="595"/>
      <c r="H722" s="595"/>
      <c r="I722" s="595"/>
      <c r="J722" s="595"/>
      <c r="K722" s="595"/>
      <c r="L722" s="595"/>
      <c r="M722" s="595"/>
      <c r="N722" s="595"/>
      <c r="O722" s="595"/>
      <c r="P722" s="595"/>
      <c r="Q722" s="595"/>
      <c r="R722" s="595"/>
      <c r="S722" s="595"/>
      <c r="T722" s="595"/>
      <c r="U722" s="595"/>
      <c r="V722" s="595"/>
      <c r="W722" s="595"/>
      <c r="X722" s="595"/>
      <c r="Y722" s="595"/>
      <c r="Z722" s="595"/>
    </row>
    <row r="723">
      <c r="A723" s="595"/>
      <c r="B723" s="595"/>
      <c r="C723" s="595"/>
      <c r="D723" s="595"/>
      <c r="E723" s="595"/>
      <c r="F723" s="595"/>
      <c r="G723" s="595"/>
      <c r="H723" s="595"/>
      <c r="I723" s="595"/>
      <c r="J723" s="595"/>
      <c r="K723" s="595"/>
      <c r="L723" s="595"/>
      <c r="M723" s="595"/>
      <c r="N723" s="595"/>
      <c r="O723" s="595"/>
      <c r="P723" s="595"/>
      <c r="Q723" s="595"/>
      <c r="R723" s="595"/>
      <c r="S723" s="595"/>
      <c r="T723" s="595"/>
      <c r="U723" s="595"/>
      <c r="V723" s="595"/>
      <c r="W723" s="595"/>
      <c r="X723" s="595"/>
      <c r="Y723" s="595"/>
      <c r="Z723" s="595"/>
    </row>
    <row r="724">
      <c r="A724" s="595"/>
      <c r="B724" s="595"/>
      <c r="C724" s="595"/>
      <c r="D724" s="595"/>
      <c r="E724" s="595"/>
      <c r="F724" s="595"/>
      <c r="G724" s="595"/>
      <c r="H724" s="595"/>
      <c r="I724" s="595"/>
      <c r="J724" s="595"/>
      <c r="K724" s="595"/>
      <c r="L724" s="595"/>
      <c r="M724" s="595"/>
      <c r="N724" s="595"/>
      <c r="O724" s="595"/>
      <c r="P724" s="595"/>
      <c r="Q724" s="595"/>
      <c r="R724" s="595"/>
      <c r="S724" s="595"/>
      <c r="T724" s="595"/>
      <c r="U724" s="595"/>
      <c r="V724" s="595"/>
      <c r="W724" s="595"/>
      <c r="X724" s="595"/>
      <c r="Y724" s="595"/>
      <c r="Z724" s="595"/>
    </row>
    <row r="725">
      <c r="A725" s="595"/>
      <c r="B725" s="595"/>
      <c r="C725" s="595"/>
      <c r="D725" s="595"/>
      <c r="E725" s="595"/>
      <c r="F725" s="595"/>
      <c r="G725" s="595"/>
      <c r="H725" s="595"/>
      <c r="I725" s="595"/>
      <c r="J725" s="595"/>
      <c r="K725" s="595"/>
      <c r="L725" s="595"/>
      <c r="M725" s="595"/>
      <c r="N725" s="595"/>
      <c r="O725" s="595"/>
      <c r="P725" s="595"/>
      <c r="Q725" s="595"/>
      <c r="R725" s="595"/>
      <c r="S725" s="595"/>
      <c r="T725" s="595"/>
      <c r="U725" s="595"/>
      <c r="V725" s="595"/>
      <c r="W725" s="595"/>
      <c r="X725" s="595"/>
      <c r="Y725" s="595"/>
      <c r="Z725" s="595"/>
    </row>
    <row r="726">
      <c r="A726" s="595"/>
      <c r="B726" s="595"/>
      <c r="C726" s="595"/>
      <c r="D726" s="595"/>
      <c r="E726" s="595"/>
      <c r="F726" s="595"/>
      <c r="G726" s="595"/>
      <c r="H726" s="595"/>
      <c r="I726" s="595"/>
      <c r="J726" s="595"/>
      <c r="K726" s="595"/>
      <c r="L726" s="595"/>
      <c r="M726" s="595"/>
      <c r="N726" s="595"/>
      <c r="O726" s="595"/>
      <c r="P726" s="595"/>
      <c r="Q726" s="595"/>
      <c r="R726" s="595"/>
      <c r="S726" s="595"/>
      <c r="T726" s="595"/>
      <c r="U726" s="595"/>
      <c r="V726" s="595"/>
      <c r="W726" s="595"/>
      <c r="X726" s="595"/>
      <c r="Y726" s="595"/>
      <c r="Z726" s="595"/>
    </row>
    <row r="727">
      <c r="A727" s="595"/>
      <c r="B727" s="595"/>
      <c r="C727" s="595"/>
      <c r="D727" s="595"/>
      <c r="E727" s="595"/>
      <c r="F727" s="595"/>
      <c r="G727" s="595"/>
      <c r="H727" s="595"/>
      <c r="I727" s="595"/>
      <c r="J727" s="595"/>
      <c r="K727" s="595"/>
      <c r="L727" s="595"/>
      <c r="M727" s="595"/>
      <c r="N727" s="595"/>
      <c r="O727" s="595"/>
      <c r="P727" s="595"/>
      <c r="Q727" s="595"/>
      <c r="R727" s="595"/>
      <c r="S727" s="595"/>
      <c r="T727" s="595"/>
      <c r="U727" s="595"/>
      <c r="V727" s="595"/>
      <c r="W727" s="595"/>
      <c r="X727" s="595"/>
      <c r="Y727" s="595"/>
      <c r="Z727" s="595"/>
    </row>
    <row r="728">
      <c r="A728" s="595"/>
      <c r="B728" s="595"/>
      <c r="C728" s="595"/>
      <c r="D728" s="595"/>
      <c r="E728" s="595"/>
      <c r="F728" s="595"/>
      <c r="G728" s="595"/>
      <c r="H728" s="595"/>
      <c r="I728" s="595"/>
      <c r="J728" s="595"/>
      <c r="K728" s="595"/>
      <c r="L728" s="595"/>
      <c r="M728" s="595"/>
      <c r="N728" s="595"/>
      <c r="O728" s="595"/>
      <c r="P728" s="595"/>
      <c r="Q728" s="595"/>
      <c r="R728" s="595"/>
      <c r="S728" s="595"/>
      <c r="T728" s="595"/>
      <c r="U728" s="595"/>
      <c r="V728" s="595"/>
      <c r="W728" s="595"/>
      <c r="X728" s="595"/>
      <c r="Y728" s="595"/>
      <c r="Z728" s="595"/>
    </row>
    <row r="729">
      <c r="A729" s="595"/>
      <c r="B729" s="595"/>
      <c r="C729" s="595"/>
      <c r="D729" s="595"/>
      <c r="E729" s="595"/>
      <c r="F729" s="595"/>
      <c r="G729" s="595"/>
      <c r="H729" s="595"/>
      <c r="I729" s="595"/>
      <c r="J729" s="595"/>
      <c r="K729" s="595"/>
      <c r="L729" s="595"/>
      <c r="M729" s="595"/>
      <c r="N729" s="595"/>
      <c r="O729" s="595"/>
      <c r="P729" s="595"/>
      <c r="Q729" s="595"/>
      <c r="R729" s="595"/>
      <c r="S729" s="595"/>
      <c r="T729" s="595"/>
      <c r="U729" s="595"/>
      <c r="V729" s="595"/>
      <c r="W729" s="595"/>
      <c r="X729" s="595"/>
      <c r="Y729" s="595"/>
      <c r="Z729" s="595"/>
    </row>
    <row r="730">
      <c r="A730" s="595"/>
      <c r="B730" s="595"/>
      <c r="C730" s="595"/>
      <c r="D730" s="595"/>
      <c r="E730" s="595"/>
      <c r="F730" s="595"/>
      <c r="G730" s="595"/>
      <c r="H730" s="595"/>
      <c r="I730" s="595"/>
      <c r="J730" s="595"/>
      <c r="K730" s="595"/>
      <c r="L730" s="595"/>
      <c r="M730" s="595"/>
      <c r="N730" s="595"/>
      <c r="O730" s="595"/>
      <c r="P730" s="595"/>
      <c r="Q730" s="595"/>
      <c r="R730" s="595"/>
      <c r="S730" s="595"/>
      <c r="T730" s="595"/>
      <c r="U730" s="595"/>
      <c r="V730" s="595"/>
      <c r="W730" s="595"/>
      <c r="X730" s="595"/>
      <c r="Y730" s="595"/>
      <c r="Z730" s="595"/>
    </row>
    <row r="731">
      <c r="A731" s="595"/>
      <c r="B731" s="595"/>
      <c r="C731" s="595"/>
      <c r="D731" s="595"/>
      <c r="E731" s="595"/>
      <c r="F731" s="595"/>
      <c r="G731" s="595"/>
      <c r="H731" s="595"/>
      <c r="I731" s="595"/>
      <c r="J731" s="595"/>
      <c r="K731" s="595"/>
      <c r="L731" s="595"/>
      <c r="M731" s="595"/>
      <c r="N731" s="595"/>
      <c r="O731" s="595"/>
      <c r="P731" s="595"/>
      <c r="Q731" s="595"/>
      <c r="R731" s="595"/>
      <c r="S731" s="595"/>
      <c r="T731" s="595"/>
      <c r="U731" s="595"/>
      <c r="V731" s="595"/>
      <c r="W731" s="595"/>
      <c r="X731" s="595"/>
      <c r="Y731" s="595"/>
      <c r="Z731" s="595"/>
    </row>
    <row r="732">
      <c r="A732" s="595"/>
      <c r="B732" s="595"/>
      <c r="C732" s="595"/>
      <c r="D732" s="595"/>
      <c r="E732" s="595"/>
      <c r="F732" s="595"/>
      <c r="G732" s="595"/>
      <c r="H732" s="595"/>
      <c r="I732" s="595"/>
      <c r="J732" s="595"/>
      <c r="K732" s="595"/>
      <c r="L732" s="595"/>
      <c r="M732" s="595"/>
      <c r="N732" s="595"/>
      <c r="O732" s="595"/>
      <c r="P732" s="595"/>
      <c r="Q732" s="595"/>
      <c r="R732" s="595"/>
      <c r="S732" s="595"/>
      <c r="T732" s="595"/>
      <c r="U732" s="595"/>
      <c r="V732" s="595"/>
      <c r="W732" s="595"/>
      <c r="X732" s="595"/>
      <c r="Y732" s="595"/>
      <c r="Z732" s="595"/>
    </row>
    <row r="733">
      <c r="A733" s="595"/>
      <c r="B733" s="595"/>
      <c r="C733" s="595"/>
      <c r="D733" s="595"/>
      <c r="E733" s="595"/>
      <c r="F733" s="595"/>
      <c r="G733" s="595"/>
      <c r="H733" s="595"/>
      <c r="I733" s="595"/>
      <c r="J733" s="595"/>
      <c r="K733" s="595"/>
      <c r="L733" s="595"/>
      <c r="M733" s="595"/>
      <c r="N733" s="595"/>
      <c r="O733" s="595"/>
      <c r="P733" s="595"/>
      <c r="Q733" s="595"/>
      <c r="R733" s="595"/>
      <c r="S733" s="595"/>
      <c r="T733" s="595"/>
      <c r="U733" s="595"/>
      <c r="V733" s="595"/>
      <c r="W733" s="595"/>
      <c r="X733" s="595"/>
      <c r="Y733" s="595"/>
      <c r="Z733" s="595"/>
    </row>
    <row r="734">
      <c r="A734" s="595"/>
      <c r="B734" s="595"/>
      <c r="C734" s="595"/>
      <c r="D734" s="595"/>
      <c r="E734" s="595"/>
      <c r="F734" s="595"/>
      <c r="G734" s="595"/>
      <c r="H734" s="595"/>
      <c r="I734" s="595"/>
      <c r="J734" s="595"/>
      <c r="K734" s="595"/>
      <c r="L734" s="595"/>
      <c r="M734" s="595"/>
      <c r="N734" s="595"/>
      <c r="O734" s="595"/>
      <c r="P734" s="595"/>
      <c r="Q734" s="595"/>
      <c r="R734" s="595"/>
      <c r="S734" s="595"/>
      <c r="T734" s="595"/>
      <c r="U734" s="595"/>
      <c r="V734" s="595"/>
      <c r="W734" s="595"/>
      <c r="X734" s="595"/>
      <c r="Y734" s="595"/>
      <c r="Z734" s="595"/>
    </row>
    <row r="735">
      <c r="A735" s="595"/>
      <c r="B735" s="595"/>
      <c r="C735" s="595"/>
      <c r="D735" s="595"/>
      <c r="E735" s="595"/>
      <c r="F735" s="595"/>
      <c r="G735" s="595"/>
      <c r="H735" s="595"/>
      <c r="I735" s="595"/>
      <c r="J735" s="595"/>
      <c r="K735" s="595"/>
      <c r="L735" s="595"/>
      <c r="M735" s="595"/>
      <c r="N735" s="595"/>
      <c r="O735" s="595"/>
      <c r="P735" s="595"/>
      <c r="Q735" s="595"/>
      <c r="R735" s="595"/>
      <c r="S735" s="595"/>
      <c r="T735" s="595"/>
      <c r="U735" s="595"/>
      <c r="V735" s="595"/>
      <c r="W735" s="595"/>
      <c r="X735" s="595"/>
      <c r="Y735" s="595"/>
      <c r="Z735" s="595"/>
    </row>
    <row r="736">
      <c r="A736" s="595"/>
      <c r="B736" s="595"/>
      <c r="C736" s="595"/>
      <c r="D736" s="595"/>
      <c r="E736" s="595"/>
      <c r="F736" s="595"/>
      <c r="G736" s="595"/>
      <c r="H736" s="595"/>
      <c r="I736" s="595"/>
      <c r="J736" s="595"/>
      <c r="K736" s="595"/>
      <c r="L736" s="595"/>
      <c r="M736" s="595"/>
      <c r="N736" s="595"/>
      <c r="O736" s="595"/>
      <c r="P736" s="595"/>
      <c r="Q736" s="595"/>
      <c r="R736" s="595"/>
      <c r="S736" s="595"/>
      <c r="T736" s="595"/>
      <c r="U736" s="595"/>
      <c r="V736" s="595"/>
      <c r="W736" s="595"/>
      <c r="X736" s="595"/>
      <c r="Y736" s="595"/>
      <c r="Z736" s="595"/>
    </row>
    <row r="737">
      <c r="A737" s="595"/>
      <c r="B737" s="595"/>
      <c r="C737" s="595"/>
      <c r="D737" s="595"/>
      <c r="E737" s="595"/>
      <c r="F737" s="595"/>
      <c r="G737" s="595"/>
      <c r="H737" s="595"/>
      <c r="I737" s="595"/>
      <c r="J737" s="595"/>
      <c r="K737" s="595"/>
      <c r="L737" s="595"/>
      <c r="M737" s="595"/>
      <c r="N737" s="595"/>
      <c r="O737" s="595"/>
      <c r="P737" s="595"/>
      <c r="Q737" s="595"/>
      <c r="R737" s="595"/>
      <c r="S737" s="595"/>
      <c r="T737" s="595"/>
      <c r="U737" s="595"/>
      <c r="V737" s="595"/>
      <c r="W737" s="595"/>
      <c r="X737" s="595"/>
      <c r="Y737" s="595"/>
      <c r="Z737" s="595"/>
    </row>
    <row r="738">
      <c r="A738" s="595"/>
      <c r="B738" s="595"/>
      <c r="C738" s="595"/>
      <c r="D738" s="595"/>
      <c r="E738" s="595"/>
      <c r="F738" s="595"/>
      <c r="G738" s="595"/>
      <c r="H738" s="595"/>
      <c r="I738" s="595"/>
      <c r="J738" s="595"/>
      <c r="K738" s="595"/>
      <c r="L738" s="595"/>
      <c r="M738" s="595"/>
      <c r="N738" s="595"/>
      <c r="O738" s="595"/>
      <c r="P738" s="595"/>
      <c r="Q738" s="595"/>
      <c r="R738" s="595"/>
      <c r="S738" s="595"/>
      <c r="T738" s="595"/>
      <c r="U738" s="595"/>
      <c r="V738" s="595"/>
      <c r="W738" s="595"/>
      <c r="X738" s="595"/>
      <c r="Y738" s="595"/>
      <c r="Z738" s="595"/>
    </row>
    <row r="739">
      <c r="A739" s="595"/>
      <c r="B739" s="595"/>
      <c r="C739" s="595"/>
      <c r="D739" s="595"/>
      <c r="E739" s="595"/>
      <c r="F739" s="595"/>
      <c r="G739" s="595"/>
      <c r="H739" s="595"/>
      <c r="I739" s="595"/>
      <c r="J739" s="595"/>
      <c r="K739" s="595"/>
      <c r="L739" s="595"/>
      <c r="M739" s="595"/>
      <c r="N739" s="595"/>
      <c r="O739" s="595"/>
      <c r="P739" s="595"/>
      <c r="Q739" s="595"/>
      <c r="R739" s="595"/>
      <c r="S739" s="595"/>
      <c r="T739" s="595"/>
      <c r="U739" s="595"/>
      <c r="V739" s="595"/>
      <c r="W739" s="595"/>
      <c r="X739" s="595"/>
      <c r="Y739" s="595"/>
      <c r="Z739" s="595"/>
    </row>
    <row r="740">
      <c r="A740" s="595"/>
      <c r="B740" s="595"/>
      <c r="C740" s="595"/>
      <c r="D740" s="595"/>
      <c r="E740" s="595"/>
      <c r="F740" s="595"/>
      <c r="G740" s="595"/>
      <c r="H740" s="595"/>
      <c r="I740" s="595"/>
      <c r="J740" s="595"/>
      <c r="K740" s="595"/>
      <c r="L740" s="595"/>
      <c r="M740" s="595"/>
      <c r="N740" s="595"/>
      <c r="O740" s="595"/>
      <c r="P740" s="595"/>
      <c r="Q740" s="595"/>
      <c r="R740" s="595"/>
      <c r="S740" s="595"/>
      <c r="T740" s="595"/>
      <c r="U740" s="595"/>
      <c r="V740" s="595"/>
      <c r="W740" s="595"/>
      <c r="X740" s="595"/>
      <c r="Y740" s="595"/>
      <c r="Z740" s="595"/>
    </row>
    <row r="741">
      <c r="A741" s="595"/>
      <c r="B741" s="595"/>
      <c r="C741" s="595"/>
      <c r="D741" s="595"/>
      <c r="E741" s="595"/>
      <c r="F741" s="595"/>
      <c r="G741" s="595"/>
      <c r="H741" s="595"/>
      <c r="I741" s="595"/>
      <c r="J741" s="595"/>
      <c r="K741" s="595"/>
      <c r="L741" s="595"/>
      <c r="M741" s="595"/>
      <c r="N741" s="595"/>
      <c r="O741" s="595"/>
      <c r="P741" s="595"/>
      <c r="Q741" s="595"/>
      <c r="R741" s="595"/>
      <c r="S741" s="595"/>
      <c r="T741" s="595"/>
      <c r="U741" s="595"/>
      <c r="V741" s="595"/>
      <c r="W741" s="595"/>
      <c r="X741" s="595"/>
      <c r="Y741" s="595"/>
      <c r="Z741" s="595"/>
    </row>
    <row r="742">
      <c r="A742" s="595"/>
      <c r="B742" s="595"/>
      <c r="C742" s="595"/>
      <c r="D742" s="595"/>
      <c r="E742" s="595"/>
      <c r="F742" s="595"/>
      <c r="G742" s="595"/>
      <c r="H742" s="595"/>
      <c r="I742" s="595"/>
      <c r="J742" s="595"/>
      <c r="K742" s="595"/>
      <c r="L742" s="595"/>
      <c r="M742" s="595"/>
      <c r="N742" s="595"/>
      <c r="O742" s="595"/>
      <c r="P742" s="595"/>
      <c r="Q742" s="595"/>
      <c r="R742" s="595"/>
      <c r="S742" s="595"/>
      <c r="T742" s="595"/>
      <c r="U742" s="595"/>
      <c r="V742" s="595"/>
      <c r="W742" s="595"/>
      <c r="X742" s="595"/>
      <c r="Y742" s="595"/>
      <c r="Z742" s="595"/>
    </row>
    <row r="743">
      <c r="A743" s="595"/>
      <c r="B743" s="595"/>
      <c r="C743" s="595"/>
      <c r="D743" s="595"/>
      <c r="E743" s="595"/>
      <c r="F743" s="595"/>
      <c r="G743" s="595"/>
      <c r="H743" s="595"/>
      <c r="I743" s="595"/>
      <c r="J743" s="595"/>
      <c r="K743" s="595"/>
      <c r="L743" s="595"/>
      <c r="M743" s="595"/>
      <c r="N743" s="595"/>
      <c r="O743" s="595"/>
      <c r="P743" s="595"/>
      <c r="Q743" s="595"/>
      <c r="R743" s="595"/>
      <c r="S743" s="595"/>
      <c r="T743" s="595"/>
      <c r="U743" s="595"/>
      <c r="V743" s="595"/>
      <c r="W743" s="595"/>
      <c r="X743" s="595"/>
      <c r="Y743" s="595"/>
      <c r="Z743" s="595"/>
    </row>
    <row r="744">
      <c r="A744" s="595"/>
      <c r="B744" s="595"/>
      <c r="C744" s="595"/>
      <c r="D744" s="595"/>
      <c r="E744" s="595"/>
      <c r="F744" s="595"/>
      <c r="G744" s="595"/>
      <c r="H744" s="595"/>
      <c r="I744" s="595"/>
      <c r="J744" s="595"/>
      <c r="K744" s="595"/>
      <c r="L744" s="595"/>
      <c r="M744" s="595"/>
      <c r="N744" s="595"/>
      <c r="O744" s="595"/>
      <c r="P744" s="595"/>
      <c r="Q744" s="595"/>
      <c r="R744" s="595"/>
      <c r="S744" s="595"/>
      <c r="T744" s="595"/>
      <c r="U744" s="595"/>
      <c r="V744" s="595"/>
      <c r="W744" s="595"/>
      <c r="X744" s="595"/>
      <c r="Y744" s="595"/>
      <c r="Z744" s="595"/>
    </row>
    <row r="745">
      <c r="A745" s="595"/>
      <c r="B745" s="595"/>
      <c r="C745" s="595"/>
      <c r="D745" s="595"/>
      <c r="E745" s="595"/>
      <c r="F745" s="595"/>
      <c r="G745" s="595"/>
      <c r="H745" s="595"/>
      <c r="I745" s="595"/>
      <c r="J745" s="595"/>
      <c r="K745" s="595"/>
      <c r="L745" s="595"/>
      <c r="M745" s="595"/>
      <c r="N745" s="595"/>
      <c r="O745" s="595"/>
      <c r="P745" s="595"/>
      <c r="Q745" s="595"/>
      <c r="R745" s="595"/>
      <c r="S745" s="595"/>
      <c r="T745" s="595"/>
      <c r="U745" s="595"/>
      <c r="V745" s="595"/>
      <c r="W745" s="595"/>
      <c r="X745" s="595"/>
      <c r="Y745" s="595"/>
      <c r="Z745" s="595"/>
    </row>
    <row r="746">
      <c r="A746" s="595"/>
      <c r="B746" s="595"/>
      <c r="C746" s="595"/>
      <c r="D746" s="595"/>
      <c r="E746" s="595"/>
      <c r="F746" s="595"/>
      <c r="G746" s="595"/>
      <c r="H746" s="595"/>
      <c r="I746" s="595"/>
      <c r="J746" s="595"/>
      <c r="K746" s="595"/>
      <c r="L746" s="595"/>
      <c r="M746" s="595"/>
      <c r="N746" s="595"/>
      <c r="O746" s="595"/>
      <c r="P746" s="595"/>
      <c r="Q746" s="595"/>
      <c r="R746" s="595"/>
      <c r="S746" s="595"/>
      <c r="T746" s="595"/>
      <c r="U746" s="595"/>
      <c r="V746" s="595"/>
      <c r="W746" s="595"/>
      <c r="X746" s="595"/>
      <c r="Y746" s="595"/>
      <c r="Z746" s="595"/>
    </row>
    <row r="747">
      <c r="A747" s="595"/>
      <c r="B747" s="595"/>
      <c r="C747" s="595"/>
      <c r="D747" s="595"/>
      <c r="E747" s="595"/>
      <c r="F747" s="595"/>
      <c r="G747" s="595"/>
      <c r="H747" s="595"/>
      <c r="I747" s="595"/>
      <c r="J747" s="595"/>
      <c r="K747" s="595"/>
      <c r="L747" s="595"/>
      <c r="M747" s="595"/>
      <c r="N747" s="595"/>
      <c r="O747" s="595"/>
      <c r="P747" s="595"/>
      <c r="Q747" s="595"/>
      <c r="R747" s="595"/>
      <c r="S747" s="595"/>
      <c r="T747" s="595"/>
      <c r="U747" s="595"/>
      <c r="V747" s="595"/>
      <c r="W747" s="595"/>
      <c r="X747" s="595"/>
      <c r="Y747" s="595"/>
      <c r="Z747" s="595"/>
    </row>
    <row r="748">
      <c r="A748" s="595"/>
      <c r="B748" s="595"/>
      <c r="C748" s="595"/>
      <c r="D748" s="595"/>
      <c r="E748" s="595"/>
      <c r="F748" s="595"/>
      <c r="G748" s="595"/>
      <c r="H748" s="595"/>
      <c r="I748" s="595"/>
      <c r="J748" s="595"/>
      <c r="K748" s="595"/>
      <c r="L748" s="595"/>
      <c r="M748" s="595"/>
      <c r="N748" s="595"/>
      <c r="O748" s="595"/>
      <c r="P748" s="595"/>
      <c r="Q748" s="595"/>
      <c r="R748" s="595"/>
      <c r="S748" s="595"/>
      <c r="T748" s="595"/>
      <c r="U748" s="595"/>
      <c r="V748" s="595"/>
      <c r="W748" s="595"/>
      <c r="X748" s="595"/>
      <c r="Y748" s="595"/>
      <c r="Z748" s="595"/>
    </row>
    <row r="749">
      <c r="A749" s="595"/>
      <c r="B749" s="595"/>
      <c r="C749" s="595"/>
      <c r="D749" s="595"/>
      <c r="E749" s="595"/>
      <c r="F749" s="595"/>
      <c r="G749" s="595"/>
      <c r="H749" s="595"/>
      <c r="I749" s="595"/>
      <c r="J749" s="595"/>
      <c r="K749" s="595"/>
      <c r="L749" s="595"/>
      <c r="M749" s="595"/>
      <c r="N749" s="595"/>
      <c r="O749" s="595"/>
      <c r="P749" s="595"/>
      <c r="Q749" s="595"/>
      <c r="R749" s="595"/>
      <c r="S749" s="595"/>
      <c r="T749" s="595"/>
      <c r="U749" s="595"/>
      <c r="V749" s="595"/>
      <c r="W749" s="595"/>
      <c r="X749" s="595"/>
      <c r="Y749" s="595"/>
      <c r="Z749" s="595"/>
    </row>
    <row r="750">
      <c r="A750" s="595"/>
      <c r="B750" s="595"/>
      <c r="C750" s="595"/>
      <c r="D750" s="595"/>
      <c r="E750" s="595"/>
      <c r="F750" s="595"/>
      <c r="G750" s="595"/>
      <c r="H750" s="595"/>
      <c r="I750" s="595"/>
      <c r="J750" s="595"/>
      <c r="K750" s="595"/>
      <c r="L750" s="595"/>
      <c r="M750" s="595"/>
      <c r="N750" s="595"/>
      <c r="O750" s="595"/>
      <c r="P750" s="595"/>
      <c r="Q750" s="595"/>
      <c r="R750" s="595"/>
      <c r="S750" s="595"/>
      <c r="T750" s="595"/>
      <c r="U750" s="595"/>
      <c r="V750" s="595"/>
      <c r="W750" s="595"/>
      <c r="X750" s="595"/>
      <c r="Y750" s="595"/>
      <c r="Z750" s="595"/>
    </row>
    <row r="751">
      <c r="A751" s="595"/>
      <c r="B751" s="595"/>
      <c r="C751" s="595"/>
      <c r="D751" s="595"/>
      <c r="E751" s="595"/>
      <c r="F751" s="595"/>
      <c r="G751" s="595"/>
      <c r="H751" s="595"/>
      <c r="I751" s="595"/>
      <c r="J751" s="595"/>
      <c r="K751" s="595"/>
      <c r="L751" s="595"/>
      <c r="M751" s="595"/>
      <c r="N751" s="595"/>
      <c r="O751" s="595"/>
      <c r="P751" s="595"/>
      <c r="Q751" s="595"/>
      <c r="R751" s="595"/>
      <c r="S751" s="595"/>
      <c r="T751" s="595"/>
      <c r="U751" s="595"/>
      <c r="V751" s="595"/>
      <c r="W751" s="595"/>
      <c r="X751" s="595"/>
      <c r="Y751" s="595"/>
      <c r="Z751" s="595"/>
    </row>
    <row r="752">
      <c r="A752" s="595"/>
      <c r="B752" s="595"/>
      <c r="C752" s="595"/>
      <c r="D752" s="595"/>
      <c r="E752" s="595"/>
      <c r="F752" s="595"/>
      <c r="G752" s="595"/>
      <c r="H752" s="595"/>
      <c r="I752" s="595"/>
      <c r="J752" s="595"/>
      <c r="K752" s="595"/>
      <c r="L752" s="595"/>
      <c r="M752" s="595"/>
      <c r="N752" s="595"/>
      <c r="O752" s="595"/>
      <c r="P752" s="595"/>
      <c r="Q752" s="595"/>
      <c r="R752" s="595"/>
      <c r="S752" s="595"/>
      <c r="T752" s="595"/>
      <c r="U752" s="595"/>
      <c r="V752" s="595"/>
      <c r="W752" s="595"/>
      <c r="X752" s="595"/>
      <c r="Y752" s="595"/>
      <c r="Z752" s="595"/>
    </row>
    <row r="753">
      <c r="A753" s="595"/>
      <c r="B753" s="595"/>
      <c r="C753" s="595"/>
      <c r="D753" s="595"/>
      <c r="E753" s="595"/>
      <c r="F753" s="595"/>
      <c r="G753" s="595"/>
      <c r="H753" s="595"/>
      <c r="I753" s="595"/>
      <c r="J753" s="595"/>
      <c r="K753" s="595"/>
      <c r="L753" s="595"/>
      <c r="M753" s="595"/>
      <c r="N753" s="595"/>
      <c r="O753" s="595"/>
      <c r="P753" s="595"/>
      <c r="Q753" s="595"/>
      <c r="R753" s="595"/>
      <c r="S753" s="595"/>
      <c r="T753" s="595"/>
      <c r="U753" s="595"/>
      <c r="V753" s="595"/>
      <c r="W753" s="595"/>
      <c r="X753" s="595"/>
      <c r="Y753" s="595"/>
      <c r="Z753" s="595"/>
    </row>
    <row r="754">
      <c r="A754" s="595"/>
      <c r="B754" s="595"/>
      <c r="C754" s="595"/>
      <c r="D754" s="595"/>
      <c r="E754" s="595"/>
      <c r="F754" s="595"/>
      <c r="G754" s="595"/>
      <c r="H754" s="595"/>
      <c r="I754" s="595"/>
      <c r="J754" s="595"/>
      <c r="K754" s="595"/>
      <c r="L754" s="595"/>
      <c r="M754" s="595"/>
      <c r="N754" s="595"/>
      <c r="O754" s="595"/>
      <c r="P754" s="595"/>
      <c r="Q754" s="595"/>
      <c r="R754" s="595"/>
      <c r="S754" s="595"/>
      <c r="T754" s="595"/>
      <c r="U754" s="595"/>
      <c r="V754" s="595"/>
      <c r="W754" s="595"/>
      <c r="X754" s="595"/>
      <c r="Y754" s="595"/>
      <c r="Z754" s="595"/>
    </row>
    <row r="755">
      <c r="A755" s="595"/>
      <c r="B755" s="595"/>
      <c r="C755" s="595"/>
      <c r="D755" s="595"/>
      <c r="E755" s="595"/>
      <c r="F755" s="595"/>
      <c r="G755" s="595"/>
      <c r="H755" s="595"/>
      <c r="I755" s="595"/>
      <c r="J755" s="595"/>
      <c r="K755" s="595"/>
      <c r="L755" s="595"/>
      <c r="M755" s="595"/>
      <c r="N755" s="595"/>
      <c r="O755" s="595"/>
      <c r="P755" s="595"/>
      <c r="Q755" s="595"/>
      <c r="R755" s="595"/>
      <c r="S755" s="595"/>
      <c r="T755" s="595"/>
      <c r="U755" s="595"/>
      <c r="V755" s="595"/>
      <c r="W755" s="595"/>
      <c r="X755" s="595"/>
      <c r="Y755" s="595"/>
      <c r="Z755" s="595"/>
    </row>
    <row r="756">
      <c r="A756" s="595"/>
      <c r="B756" s="595"/>
      <c r="C756" s="595"/>
      <c r="D756" s="595"/>
      <c r="E756" s="595"/>
      <c r="F756" s="595"/>
      <c r="G756" s="595"/>
      <c r="H756" s="595"/>
      <c r="I756" s="595"/>
      <c r="J756" s="595"/>
      <c r="K756" s="595"/>
      <c r="L756" s="595"/>
      <c r="M756" s="595"/>
      <c r="N756" s="595"/>
      <c r="O756" s="595"/>
      <c r="P756" s="595"/>
      <c r="Q756" s="595"/>
      <c r="R756" s="595"/>
      <c r="S756" s="595"/>
      <c r="T756" s="595"/>
      <c r="U756" s="595"/>
      <c r="V756" s="595"/>
      <c r="W756" s="595"/>
      <c r="X756" s="595"/>
      <c r="Y756" s="595"/>
      <c r="Z756" s="595"/>
    </row>
    <row r="757">
      <c r="A757" s="595"/>
      <c r="B757" s="595"/>
      <c r="C757" s="595"/>
      <c r="D757" s="595"/>
      <c r="E757" s="595"/>
      <c r="F757" s="595"/>
      <c r="G757" s="595"/>
      <c r="H757" s="595"/>
      <c r="I757" s="595"/>
      <c r="J757" s="595"/>
      <c r="K757" s="595"/>
      <c r="L757" s="595"/>
      <c r="M757" s="595"/>
      <c r="N757" s="595"/>
      <c r="O757" s="595"/>
      <c r="P757" s="595"/>
      <c r="Q757" s="595"/>
      <c r="R757" s="595"/>
      <c r="S757" s="595"/>
      <c r="T757" s="595"/>
      <c r="U757" s="595"/>
      <c r="V757" s="595"/>
      <c r="W757" s="595"/>
      <c r="X757" s="595"/>
      <c r="Y757" s="595"/>
      <c r="Z757" s="595"/>
    </row>
    <row r="758">
      <c r="A758" s="595"/>
      <c r="B758" s="595"/>
      <c r="C758" s="595"/>
      <c r="D758" s="595"/>
      <c r="E758" s="595"/>
      <c r="F758" s="595"/>
      <c r="G758" s="595"/>
      <c r="H758" s="595"/>
      <c r="I758" s="595"/>
      <c r="J758" s="595"/>
      <c r="K758" s="595"/>
      <c r="L758" s="595"/>
      <c r="M758" s="595"/>
      <c r="N758" s="595"/>
      <c r="O758" s="595"/>
      <c r="P758" s="595"/>
      <c r="Q758" s="595"/>
      <c r="R758" s="595"/>
      <c r="S758" s="595"/>
      <c r="T758" s="595"/>
      <c r="U758" s="595"/>
      <c r="V758" s="595"/>
      <c r="W758" s="595"/>
      <c r="X758" s="595"/>
      <c r="Y758" s="595"/>
      <c r="Z758" s="595"/>
    </row>
    <row r="759">
      <c r="A759" s="595"/>
      <c r="B759" s="595"/>
      <c r="C759" s="595"/>
      <c r="D759" s="595"/>
      <c r="E759" s="595"/>
      <c r="F759" s="595"/>
      <c r="G759" s="595"/>
      <c r="H759" s="595"/>
      <c r="I759" s="595"/>
      <c r="J759" s="595"/>
      <c r="K759" s="595"/>
      <c r="L759" s="595"/>
      <c r="M759" s="595"/>
      <c r="N759" s="595"/>
      <c r="O759" s="595"/>
      <c r="P759" s="595"/>
      <c r="Q759" s="595"/>
      <c r="R759" s="595"/>
      <c r="S759" s="595"/>
      <c r="T759" s="595"/>
      <c r="U759" s="595"/>
      <c r="V759" s="595"/>
      <c r="W759" s="595"/>
      <c r="X759" s="595"/>
      <c r="Y759" s="595"/>
      <c r="Z759" s="595"/>
    </row>
    <row r="760">
      <c r="A760" s="595"/>
      <c r="B760" s="595"/>
      <c r="C760" s="595"/>
      <c r="D760" s="595"/>
      <c r="E760" s="595"/>
      <c r="F760" s="595"/>
      <c r="G760" s="595"/>
      <c r="H760" s="595"/>
      <c r="I760" s="595"/>
      <c r="J760" s="595"/>
      <c r="K760" s="595"/>
      <c r="L760" s="595"/>
      <c r="M760" s="595"/>
      <c r="N760" s="595"/>
      <c r="O760" s="595"/>
      <c r="P760" s="595"/>
      <c r="Q760" s="595"/>
      <c r="R760" s="595"/>
      <c r="S760" s="595"/>
      <c r="T760" s="595"/>
      <c r="U760" s="595"/>
      <c r="V760" s="595"/>
      <c r="W760" s="595"/>
      <c r="X760" s="595"/>
      <c r="Y760" s="595"/>
      <c r="Z760" s="595"/>
    </row>
    <row r="761">
      <c r="A761" s="595"/>
      <c r="B761" s="595"/>
      <c r="C761" s="595"/>
      <c r="D761" s="595"/>
      <c r="E761" s="595"/>
      <c r="F761" s="595"/>
      <c r="G761" s="595"/>
      <c r="H761" s="595"/>
      <c r="I761" s="595"/>
      <c r="J761" s="595"/>
      <c r="K761" s="595"/>
      <c r="L761" s="595"/>
      <c r="M761" s="595"/>
      <c r="N761" s="595"/>
      <c r="O761" s="595"/>
      <c r="P761" s="595"/>
      <c r="Q761" s="595"/>
      <c r="R761" s="595"/>
      <c r="S761" s="595"/>
      <c r="T761" s="595"/>
      <c r="U761" s="595"/>
      <c r="V761" s="595"/>
      <c r="W761" s="595"/>
      <c r="X761" s="595"/>
      <c r="Y761" s="595"/>
      <c r="Z761" s="595"/>
    </row>
    <row r="762">
      <c r="A762" s="595"/>
      <c r="B762" s="595"/>
      <c r="C762" s="595"/>
      <c r="D762" s="595"/>
      <c r="E762" s="595"/>
      <c r="F762" s="595"/>
      <c r="G762" s="595"/>
      <c r="H762" s="595"/>
      <c r="I762" s="595"/>
      <c r="J762" s="595"/>
      <c r="K762" s="595"/>
      <c r="L762" s="595"/>
      <c r="M762" s="595"/>
      <c r="N762" s="595"/>
      <c r="O762" s="595"/>
      <c r="P762" s="595"/>
      <c r="Q762" s="595"/>
      <c r="R762" s="595"/>
      <c r="S762" s="595"/>
      <c r="T762" s="595"/>
      <c r="U762" s="595"/>
      <c r="V762" s="595"/>
      <c r="W762" s="595"/>
      <c r="X762" s="595"/>
      <c r="Y762" s="595"/>
      <c r="Z762" s="595"/>
    </row>
    <row r="763">
      <c r="A763" s="595"/>
      <c r="B763" s="595"/>
      <c r="C763" s="595"/>
      <c r="D763" s="595"/>
      <c r="E763" s="595"/>
      <c r="F763" s="595"/>
      <c r="G763" s="595"/>
      <c r="H763" s="595"/>
      <c r="I763" s="595"/>
      <c r="J763" s="595"/>
      <c r="K763" s="595"/>
      <c r="L763" s="595"/>
      <c r="M763" s="595"/>
      <c r="N763" s="595"/>
      <c r="O763" s="595"/>
      <c r="P763" s="595"/>
      <c r="Q763" s="595"/>
      <c r="R763" s="595"/>
      <c r="S763" s="595"/>
      <c r="T763" s="595"/>
      <c r="U763" s="595"/>
      <c r="V763" s="595"/>
      <c r="W763" s="595"/>
      <c r="X763" s="595"/>
      <c r="Y763" s="595"/>
      <c r="Z763" s="595"/>
    </row>
    <row r="764">
      <c r="A764" s="595"/>
      <c r="B764" s="595"/>
      <c r="C764" s="595"/>
      <c r="D764" s="595"/>
      <c r="E764" s="595"/>
      <c r="F764" s="595"/>
      <c r="G764" s="595"/>
      <c r="H764" s="595"/>
      <c r="I764" s="595"/>
      <c r="J764" s="595"/>
      <c r="K764" s="595"/>
      <c r="L764" s="595"/>
      <c r="M764" s="595"/>
      <c r="N764" s="595"/>
      <c r="O764" s="595"/>
      <c r="P764" s="595"/>
      <c r="Q764" s="595"/>
      <c r="R764" s="595"/>
      <c r="S764" s="595"/>
      <c r="T764" s="595"/>
      <c r="U764" s="595"/>
      <c r="V764" s="595"/>
      <c r="W764" s="595"/>
      <c r="X764" s="595"/>
      <c r="Y764" s="595"/>
      <c r="Z764" s="595"/>
    </row>
    <row r="765">
      <c r="A765" s="595"/>
      <c r="B765" s="595"/>
      <c r="C765" s="595"/>
      <c r="D765" s="595"/>
      <c r="E765" s="595"/>
      <c r="F765" s="595"/>
      <c r="G765" s="595"/>
      <c r="H765" s="595"/>
      <c r="I765" s="595"/>
      <c r="J765" s="595"/>
      <c r="K765" s="595"/>
      <c r="L765" s="595"/>
      <c r="M765" s="595"/>
      <c r="N765" s="595"/>
      <c r="O765" s="595"/>
      <c r="P765" s="595"/>
      <c r="Q765" s="595"/>
      <c r="R765" s="595"/>
      <c r="S765" s="595"/>
      <c r="T765" s="595"/>
      <c r="U765" s="595"/>
      <c r="V765" s="595"/>
      <c r="W765" s="595"/>
      <c r="X765" s="595"/>
      <c r="Y765" s="595"/>
      <c r="Z765" s="595"/>
    </row>
    <row r="766">
      <c r="A766" s="595"/>
      <c r="B766" s="595"/>
      <c r="C766" s="595"/>
      <c r="D766" s="595"/>
      <c r="E766" s="595"/>
      <c r="F766" s="595"/>
      <c r="G766" s="595"/>
      <c r="H766" s="595"/>
      <c r="I766" s="595"/>
      <c r="J766" s="595"/>
      <c r="K766" s="595"/>
      <c r="L766" s="595"/>
      <c r="M766" s="595"/>
      <c r="N766" s="595"/>
      <c r="O766" s="595"/>
      <c r="P766" s="595"/>
      <c r="Q766" s="595"/>
      <c r="R766" s="595"/>
      <c r="S766" s="595"/>
      <c r="T766" s="595"/>
      <c r="U766" s="595"/>
      <c r="V766" s="595"/>
      <c r="W766" s="595"/>
      <c r="X766" s="595"/>
      <c r="Y766" s="595"/>
      <c r="Z766" s="595"/>
    </row>
    <row r="767">
      <c r="A767" s="595"/>
      <c r="B767" s="595"/>
      <c r="C767" s="595"/>
      <c r="D767" s="595"/>
      <c r="E767" s="595"/>
      <c r="F767" s="595"/>
      <c r="G767" s="595"/>
      <c r="H767" s="595"/>
      <c r="I767" s="595"/>
      <c r="J767" s="595"/>
      <c r="K767" s="595"/>
      <c r="L767" s="595"/>
      <c r="M767" s="595"/>
      <c r="N767" s="595"/>
      <c r="O767" s="595"/>
      <c r="P767" s="595"/>
      <c r="Q767" s="595"/>
      <c r="R767" s="595"/>
      <c r="S767" s="595"/>
      <c r="T767" s="595"/>
      <c r="U767" s="595"/>
      <c r="V767" s="595"/>
      <c r="W767" s="595"/>
      <c r="X767" s="595"/>
      <c r="Y767" s="595"/>
      <c r="Z767" s="595"/>
    </row>
    <row r="768">
      <c r="A768" s="595"/>
      <c r="B768" s="595"/>
      <c r="C768" s="595"/>
      <c r="D768" s="595"/>
      <c r="E768" s="595"/>
      <c r="F768" s="595"/>
      <c r="G768" s="595"/>
      <c r="H768" s="595"/>
      <c r="I768" s="595"/>
      <c r="J768" s="595"/>
      <c r="K768" s="595"/>
      <c r="L768" s="595"/>
      <c r="M768" s="595"/>
      <c r="N768" s="595"/>
      <c r="O768" s="595"/>
      <c r="P768" s="595"/>
      <c r="Q768" s="595"/>
      <c r="R768" s="595"/>
      <c r="S768" s="595"/>
      <c r="T768" s="595"/>
      <c r="U768" s="595"/>
      <c r="V768" s="595"/>
      <c r="W768" s="595"/>
      <c r="X768" s="595"/>
      <c r="Y768" s="595"/>
      <c r="Z768" s="595"/>
    </row>
    <row r="769">
      <c r="A769" s="595"/>
      <c r="B769" s="595"/>
      <c r="C769" s="595"/>
      <c r="D769" s="595"/>
      <c r="E769" s="595"/>
      <c r="F769" s="595"/>
      <c r="G769" s="595"/>
      <c r="H769" s="595"/>
      <c r="I769" s="595"/>
      <c r="J769" s="595"/>
      <c r="K769" s="595"/>
      <c r="L769" s="595"/>
      <c r="M769" s="595"/>
      <c r="N769" s="595"/>
      <c r="O769" s="595"/>
      <c r="P769" s="595"/>
      <c r="Q769" s="595"/>
      <c r="R769" s="595"/>
      <c r="S769" s="595"/>
      <c r="T769" s="595"/>
      <c r="U769" s="595"/>
      <c r="V769" s="595"/>
      <c r="W769" s="595"/>
      <c r="X769" s="595"/>
      <c r="Y769" s="595"/>
      <c r="Z769" s="595"/>
    </row>
    <row r="770">
      <c r="A770" s="595"/>
      <c r="B770" s="595"/>
      <c r="C770" s="595"/>
      <c r="D770" s="595"/>
      <c r="E770" s="595"/>
      <c r="F770" s="595"/>
      <c r="G770" s="595"/>
      <c r="H770" s="595"/>
      <c r="I770" s="595"/>
      <c r="J770" s="595"/>
      <c r="K770" s="595"/>
      <c r="L770" s="595"/>
      <c r="M770" s="595"/>
      <c r="N770" s="595"/>
      <c r="O770" s="595"/>
      <c r="P770" s="595"/>
      <c r="Q770" s="595"/>
      <c r="R770" s="595"/>
      <c r="S770" s="595"/>
      <c r="T770" s="595"/>
      <c r="U770" s="595"/>
      <c r="V770" s="595"/>
      <c r="W770" s="595"/>
      <c r="X770" s="595"/>
      <c r="Y770" s="595"/>
      <c r="Z770" s="595"/>
    </row>
    <row r="771">
      <c r="A771" s="595"/>
      <c r="B771" s="595"/>
      <c r="C771" s="595"/>
      <c r="D771" s="595"/>
      <c r="E771" s="595"/>
      <c r="F771" s="595"/>
      <c r="G771" s="595"/>
      <c r="H771" s="595"/>
      <c r="I771" s="595"/>
      <c r="J771" s="595"/>
      <c r="K771" s="595"/>
      <c r="L771" s="595"/>
      <c r="M771" s="595"/>
      <c r="N771" s="595"/>
      <c r="O771" s="595"/>
      <c r="P771" s="595"/>
      <c r="Q771" s="595"/>
      <c r="R771" s="595"/>
      <c r="S771" s="595"/>
      <c r="T771" s="595"/>
      <c r="U771" s="595"/>
      <c r="V771" s="595"/>
      <c r="W771" s="595"/>
      <c r="X771" s="595"/>
      <c r="Y771" s="595"/>
      <c r="Z771" s="595"/>
    </row>
    <row r="772">
      <c r="A772" s="595"/>
      <c r="B772" s="595"/>
      <c r="C772" s="595"/>
      <c r="D772" s="595"/>
      <c r="E772" s="595"/>
      <c r="F772" s="595"/>
      <c r="G772" s="595"/>
      <c r="H772" s="595"/>
      <c r="I772" s="595"/>
      <c r="J772" s="595"/>
      <c r="K772" s="595"/>
      <c r="L772" s="595"/>
      <c r="M772" s="595"/>
      <c r="N772" s="595"/>
      <c r="O772" s="595"/>
      <c r="P772" s="595"/>
      <c r="Q772" s="595"/>
      <c r="R772" s="595"/>
      <c r="S772" s="595"/>
      <c r="T772" s="595"/>
      <c r="U772" s="595"/>
      <c r="V772" s="595"/>
      <c r="W772" s="595"/>
      <c r="X772" s="595"/>
      <c r="Y772" s="595"/>
      <c r="Z772" s="595"/>
    </row>
    <row r="773">
      <c r="A773" s="595"/>
      <c r="B773" s="595"/>
      <c r="C773" s="595"/>
      <c r="D773" s="595"/>
      <c r="E773" s="595"/>
      <c r="F773" s="595"/>
      <c r="G773" s="595"/>
      <c r="H773" s="595"/>
      <c r="I773" s="595"/>
      <c r="J773" s="595"/>
      <c r="K773" s="595"/>
      <c r="L773" s="595"/>
      <c r="M773" s="595"/>
      <c r="N773" s="595"/>
      <c r="O773" s="595"/>
      <c r="P773" s="595"/>
      <c r="Q773" s="595"/>
      <c r="R773" s="595"/>
      <c r="S773" s="595"/>
      <c r="T773" s="595"/>
      <c r="U773" s="595"/>
      <c r="V773" s="595"/>
      <c r="W773" s="595"/>
      <c r="X773" s="595"/>
      <c r="Y773" s="595"/>
      <c r="Z773" s="595"/>
    </row>
    <row r="774">
      <c r="A774" s="595"/>
      <c r="B774" s="595"/>
      <c r="C774" s="595"/>
      <c r="D774" s="595"/>
      <c r="E774" s="595"/>
      <c r="F774" s="595"/>
      <c r="G774" s="595"/>
      <c r="H774" s="595"/>
      <c r="I774" s="595"/>
      <c r="J774" s="595"/>
      <c r="K774" s="595"/>
      <c r="L774" s="595"/>
      <c r="M774" s="595"/>
      <c r="N774" s="595"/>
      <c r="O774" s="595"/>
      <c r="P774" s="595"/>
      <c r="Q774" s="595"/>
      <c r="R774" s="595"/>
      <c r="S774" s="595"/>
      <c r="T774" s="595"/>
      <c r="U774" s="595"/>
      <c r="V774" s="595"/>
      <c r="W774" s="595"/>
      <c r="X774" s="595"/>
      <c r="Y774" s="595"/>
      <c r="Z774" s="595"/>
    </row>
    <row r="775">
      <c r="A775" s="595"/>
      <c r="B775" s="595"/>
      <c r="C775" s="595"/>
      <c r="D775" s="595"/>
      <c r="E775" s="595"/>
      <c r="F775" s="595"/>
      <c r="G775" s="595"/>
      <c r="H775" s="595"/>
      <c r="I775" s="595"/>
      <c r="J775" s="595"/>
      <c r="K775" s="595"/>
      <c r="L775" s="595"/>
      <c r="M775" s="595"/>
      <c r="N775" s="595"/>
      <c r="O775" s="595"/>
      <c r="P775" s="595"/>
      <c r="Q775" s="595"/>
      <c r="R775" s="595"/>
      <c r="S775" s="595"/>
      <c r="T775" s="595"/>
      <c r="U775" s="595"/>
      <c r="V775" s="595"/>
      <c r="W775" s="595"/>
      <c r="X775" s="595"/>
      <c r="Y775" s="595"/>
      <c r="Z775" s="595"/>
    </row>
    <row r="776">
      <c r="A776" s="595"/>
      <c r="B776" s="595"/>
      <c r="C776" s="595"/>
      <c r="D776" s="595"/>
      <c r="E776" s="595"/>
      <c r="F776" s="595"/>
      <c r="G776" s="595"/>
      <c r="H776" s="595"/>
      <c r="I776" s="595"/>
      <c r="J776" s="595"/>
      <c r="K776" s="595"/>
      <c r="L776" s="595"/>
      <c r="M776" s="595"/>
      <c r="N776" s="595"/>
      <c r="O776" s="595"/>
      <c r="P776" s="595"/>
      <c r="Q776" s="595"/>
      <c r="R776" s="595"/>
      <c r="S776" s="595"/>
      <c r="T776" s="595"/>
      <c r="U776" s="595"/>
      <c r="V776" s="595"/>
      <c r="W776" s="595"/>
      <c r="X776" s="595"/>
      <c r="Y776" s="595"/>
      <c r="Z776" s="595"/>
    </row>
    <row r="777">
      <c r="A777" s="595"/>
      <c r="B777" s="595"/>
      <c r="C777" s="595"/>
      <c r="D777" s="595"/>
      <c r="E777" s="595"/>
      <c r="F777" s="595"/>
      <c r="G777" s="595"/>
      <c r="H777" s="595"/>
      <c r="I777" s="595"/>
      <c r="J777" s="595"/>
      <c r="K777" s="595"/>
      <c r="L777" s="595"/>
      <c r="M777" s="595"/>
      <c r="N777" s="595"/>
      <c r="O777" s="595"/>
      <c r="P777" s="595"/>
      <c r="Q777" s="595"/>
      <c r="R777" s="595"/>
      <c r="S777" s="595"/>
      <c r="T777" s="595"/>
      <c r="U777" s="595"/>
      <c r="V777" s="595"/>
      <c r="W777" s="595"/>
      <c r="X777" s="595"/>
      <c r="Y777" s="595"/>
      <c r="Z777" s="595"/>
    </row>
    <row r="778">
      <c r="A778" s="595"/>
      <c r="B778" s="595"/>
      <c r="C778" s="595"/>
      <c r="D778" s="595"/>
      <c r="E778" s="595"/>
      <c r="F778" s="595"/>
      <c r="G778" s="595"/>
      <c r="H778" s="595"/>
      <c r="I778" s="595"/>
      <c r="J778" s="595"/>
      <c r="K778" s="595"/>
      <c r="L778" s="595"/>
      <c r="M778" s="595"/>
      <c r="N778" s="595"/>
      <c r="O778" s="595"/>
      <c r="P778" s="595"/>
      <c r="Q778" s="595"/>
      <c r="R778" s="595"/>
      <c r="S778" s="595"/>
      <c r="T778" s="595"/>
      <c r="U778" s="595"/>
      <c r="V778" s="595"/>
      <c r="W778" s="595"/>
      <c r="X778" s="595"/>
      <c r="Y778" s="595"/>
      <c r="Z778" s="595"/>
    </row>
    <row r="779">
      <c r="A779" s="595"/>
      <c r="B779" s="595"/>
      <c r="C779" s="595"/>
      <c r="D779" s="595"/>
      <c r="E779" s="595"/>
      <c r="F779" s="595"/>
      <c r="G779" s="595"/>
      <c r="H779" s="595"/>
      <c r="I779" s="595"/>
      <c r="J779" s="595"/>
      <c r="K779" s="595"/>
      <c r="L779" s="595"/>
      <c r="M779" s="595"/>
      <c r="N779" s="595"/>
      <c r="O779" s="595"/>
      <c r="P779" s="595"/>
      <c r="Q779" s="595"/>
      <c r="R779" s="595"/>
      <c r="S779" s="595"/>
      <c r="T779" s="595"/>
      <c r="U779" s="595"/>
      <c r="V779" s="595"/>
      <c r="W779" s="595"/>
      <c r="X779" s="595"/>
      <c r="Y779" s="595"/>
      <c r="Z779" s="595"/>
    </row>
    <row r="780">
      <c r="A780" s="595"/>
      <c r="B780" s="595"/>
      <c r="C780" s="595"/>
      <c r="D780" s="595"/>
      <c r="E780" s="595"/>
      <c r="F780" s="595"/>
      <c r="G780" s="595"/>
      <c r="H780" s="595"/>
      <c r="I780" s="595"/>
      <c r="J780" s="595"/>
      <c r="K780" s="595"/>
      <c r="L780" s="595"/>
      <c r="M780" s="595"/>
      <c r="N780" s="595"/>
      <c r="O780" s="595"/>
      <c r="P780" s="595"/>
      <c r="Q780" s="595"/>
      <c r="R780" s="595"/>
      <c r="S780" s="595"/>
      <c r="T780" s="595"/>
      <c r="U780" s="595"/>
      <c r="V780" s="595"/>
      <c r="W780" s="595"/>
      <c r="X780" s="595"/>
      <c r="Y780" s="595"/>
      <c r="Z780" s="595"/>
    </row>
    <row r="781">
      <c r="A781" s="595"/>
      <c r="B781" s="595"/>
      <c r="C781" s="595"/>
      <c r="D781" s="595"/>
      <c r="E781" s="595"/>
      <c r="F781" s="595"/>
      <c r="G781" s="595"/>
      <c r="H781" s="595"/>
      <c r="I781" s="595"/>
      <c r="J781" s="595"/>
      <c r="K781" s="595"/>
      <c r="L781" s="595"/>
      <c r="M781" s="595"/>
      <c r="N781" s="595"/>
      <c r="O781" s="595"/>
      <c r="P781" s="595"/>
      <c r="Q781" s="595"/>
      <c r="R781" s="595"/>
      <c r="S781" s="595"/>
      <c r="T781" s="595"/>
      <c r="U781" s="595"/>
      <c r="V781" s="595"/>
      <c r="W781" s="595"/>
      <c r="X781" s="595"/>
      <c r="Y781" s="595"/>
      <c r="Z781" s="595"/>
    </row>
    <row r="782">
      <c r="A782" s="595"/>
      <c r="B782" s="595"/>
      <c r="C782" s="595"/>
      <c r="D782" s="595"/>
      <c r="E782" s="595"/>
      <c r="F782" s="595"/>
      <c r="G782" s="595"/>
      <c r="H782" s="595"/>
      <c r="I782" s="595"/>
      <c r="J782" s="595"/>
      <c r="K782" s="595"/>
      <c r="L782" s="595"/>
      <c r="M782" s="595"/>
      <c r="N782" s="595"/>
      <c r="O782" s="595"/>
      <c r="P782" s="595"/>
      <c r="Q782" s="595"/>
      <c r="R782" s="595"/>
      <c r="S782" s="595"/>
      <c r="T782" s="595"/>
      <c r="U782" s="595"/>
      <c r="V782" s="595"/>
      <c r="W782" s="595"/>
      <c r="X782" s="595"/>
      <c r="Y782" s="595"/>
      <c r="Z782" s="595"/>
    </row>
    <row r="783">
      <c r="A783" s="595"/>
      <c r="B783" s="595"/>
      <c r="C783" s="595"/>
      <c r="D783" s="595"/>
      <c r="E783" s="595"/>
      <c r="F783" s="595"/>
      <c r="G783" s="595"/>
      <c r="H783" s="595"/>
      <c r="I783" s="595"/>
      <c r="J783" s="595"/>
      <c r="K783" s="595"/>
      <c r="L783" s="595"/>
      <c r="M783" s="595"/>
      <c r="N783" s="595"/>
      <c r="O783" s="595"/>
      <c r="P783" s="595"/>
      <c r="Q783" s="595"/>
      <c r="R783" s="595"/>
      <c r="S783" s="595"/>
      <c r="T783" s="595"/>
      <c r="U783" s="595"/>
      <c r="V783" s="595"/>
      <c r="W783" s="595"/>
      <c r="X783" s="595"/>
      <c r="Y783" s="595"/>
      <c r="Z783" s="595"/>
    </row>
    <row r="784">
      <c r="A784" s="595"/>
      <c r="B784" s="595"/>
      <c r="C784" s="595"/>
      <c r="D784" s="595"/>
      <c r="E784" s="595"/>
      <c r="F784" s="595"/>
      <c r="G784" s="595"/>
      <c r="H784" s="595"/>
      <c r="I784" s="595"/>
      <c r="J784" s="595"/>
      <c r="K784" s="595"/>
      <c r="L784" s="595"/>
      <c r="M784" s="595"/>
      <c r="N784" s="595"/>
      <c r="O784" s="595"/>
      <c r="P784" s="595"/>
      <c r="Q784" s="595"/>
      <c r="R784" s="595"/>
      <c r="S784" s="595"/>
      <c r="T784" s="595"/>
      <c r="U784" s="595"/>
      <c r="V784" s="595"/>
      <c r="W784" s="595"/>
      <c r="X784" s="595"/>
      <c r="Y784" s="595"/>
      <c r="Z784" s="595"/>
    </row>
    <row r="785">
      <c r="A785" s="595"/>
      <c r="B785" s="595"/>
      <c r="C785" s="595"/>
      <c r="D785" s="595"/>
      <c r="E785" s="595"/>
      <c r="F785" s="595"/>
      <c r="G785" s="595"/>
      <c r="H785" s="595"/>
      <c r="I785" s="595"/>
      <c r="J785" s="595"/>
      <c r="K785" s="595"/>
      <c r="L785" s="595"/>
      <c r="M785" s="595"/>
      <c r="N785" s="595"/>
      <c r="O785" s="595"/>
      <c r="P785" s="595"/>
      <c r="Q785" s="595"/>
      <c r="R785" s="595"/>
      <c r="S785" s="595"/>
      <c r="T785" s="595"/>
      <c r="U785" s="595"/>
      <c r="V785" s="595"/>
      <c r="W785" s="595"/>
      <c r="X785" s="595"/>
      <c r="Y785" s="595"/>
      <c r="Z785" s="595"/>
    </row>
    <row r="786">
      <c r="A786" s="595"/>
      <c r="B786" s="595"/>
      <c r="C786" s="595"/>
      <c r="D786" s="595"/>
      <c r="E786" s="595"/>
      <c r="F786" s="595"/>
      <c r="G786" s="595"/>
      <c r="H786" s="595"/>
      <c r="I786" s="595"/>
      <c r="J786" s="595"/>
      <c r="K786" s="595"/>
      <c r="L786" s="595"/>
      <c r="M786" s="595"/>
      <c r="N786" s="595"/>
      <c r="O786" s="595"/>
      <c r="P786" s="595"/>
      <c r="Q786" s="595"/>
      <c r="R786" s="595"/>
      <c r="S786" s="595"/>
      <c r="T786" s="595"/>
      <c r="U786" s="595"/>
      <c r="V786" s="595"/>
      <c r="W786" s="595"/>
      <c r="X786" s="595"/>
      <c r="Y786" s="595"/>
      <c r="Z786" s="595"/>
    </row>
    <row r="787">
      <c r="A787" s="595"/>
      <c r="B787" s="595"/>
      <c r="C787" s="595"/>
      <c r="D787" s="595"/>
      <c r="E787" s="595"/>
      <c r="F787" s="595"/>
      <c r="G787" s="595"/>
      <c r="H787" s="595"/>
      <c r="I787" s="595"/>
      <c r="J787" s="595"/>
      <c r="K787" s="595"/>
      <c r="L787" s="595"/>
      <c r="M787" s="595"/>
      <c r="N787" s="595"/>
      <c r="O787" s="595"/>
      <c r="P787" s="595"/>
      <c r="Q787" s="595"/>
      <c r="R787" s="595"/>
      <c r="S787" s="595"/>
      <c r="T787" s="595"/>
      <c r="U787" s="595"/>
      <c r="V787" s="595"/>
      <c r="W787" s="595"/>
      <c r="X787" s="595"/>
      <c r="Y787" s="595"/>
      <c r="Z787" s="595"/>
    </row>
    <row r="788">
      <c r="A788" s="595"/>
      <c r="B788" s="595"/>
      <c r="C788" s="595"/>
      <c r="D788" s="595"/>
      <c r="E788" s="595"/>
      <c r="F788" s="595"/>
      <c r="G788" s="595"/>
      <c r="H788" s="595"/>
      <c r="I788" s="595"/>
      <c r="J788" s="595"/>
      <c r="K788" s="595"/>
      <c r="L788" s="595"/>
      <c r="M788" s="595"/>
      <c r="N788" s="595"/>
      <c r="O788" s="595"/>
      <c r="P788" s="595"/>
      <c r="Q788" s="595"/>
      <c r="R788" s="595"/>
      <c r="S788" s="595"/>
      <c r="T788" s="595"/>
      <c r="U788" s="595"/>
      <c r="V788" s="595"/>
      <c r="W788" s="595"/>
      <c r="X788" s="595"/>
      <c r="Y788" s="595"/>
      <c r="Z788" s="595"/>
    </row>
    <row r="789">
      <c r="A789" s="595"/>
      <c r="B789" s="595"/>
      <c r="C789" s="595"/>
      <c r="D789" s="595"/>
      <c r="E789" s="595"/>
      <c r="F789" s="595"/>
      <c r="G789" s="595"/>
      <c r="H789" s="595"/>
      <c r="I789" s="595"/>
      <c r="J789" s="595"/>
      <c r="K789" s="595"/>
      <c r="L789" s="595"/>
      <c r="M789" s="595"/>
      <c r="N789" s="595"/>
      <c r="O789" s="595"/>
      <c r="P789" s="595"/>
      <c r="Q789" s="595"/>
      <c r="R789" s="595"/>
      <c r="S789" s="595"/>
      <c r="T789" s="595"/>
      <c r="U789" s="595"/>
      <c r="V789" s="595"/>
      <c r="W789" s="595"/>
      <c r="X789" s="595"/>
      <c r="Y789" s="595"/>
      <c r="Z789" s="595"/>
    </row>
    <row r="790">
      <c r="A790" s="595"/>
      <c r="B790" s="595"/>
      <c r="C790" s="595"/>
      <c r="D790" s="595"/>
      <c r="E790" s="595"/>
      <c r="F790" s="595"/>
      <c r="G790" s="595"/>
      <c r="H790" s="595"/>
      <c r="I790" s="595"/>
      <c r="J790" s="595"/>
      <c r="K790" s="595"/>
      <c r="L790" s="595"/>
      <c r="M790" s="595"/>
      <c r="N790" s="595"/>
      <c r="O790" s="595"/>
      <c r="P790" s="595"/>
      <c r="Q790" s="595"/>
      <c r="R790" s="595"/>
      <c r="S790" s="595"/>
      <c r="T790" s="595"/>
      <c r="U790" s="595"/>
      <c r="V790" s="595"/>
      <c r="W790" s="595"/>
      <c r="X790" s="595"/>
      <c r="Y790" s="595"/>
      <c r="Z790" s="595"/>
    </row>
    <row r="791">
      <c r="A791" s="595"/>
      <c r="B791" s="595"/>
      <c r="C791" s="595"/>
      <c r="D791" s="595"/>
      <c r="E791" s="595"/>
      <c r="F791" s="595"/>
      <c r="G791" s="595"/>
      <c r="H791" s="595"/>
      <c r="I791" s="595"/>
      <c r="J791" s="595"/>
      <c r="K791" s="595"/>
      <c r="L791" s="595"/>
      <c r="M791" s="595"/>
      <c r="N791" s="595"/>
      <c r="O791" s="595"/>
      <c r="P791" s="595"/>
      <c r="Q791" s="595"/>
      <c r="R791" s="595"/>
      <c r="S791" s="595"/>
      <c r="T791" s="595"/>
      <c r="U791" s="595"/>
      <c r="V791" s="595"/>
      <c r="W791" s="595"/>
      <c r="X791" s="595"/>
      <c r="Y791" s="595"/>
      <c r="Z791" s="595"/>
    </row>
    <row r="792">
      <c r="A792" s="595"/>
      <c r="B792" s="595"/>
      <c r="C792" s="595"/>
      <c r="D792" s="595"/>
      <c r="E792" s="595"/>
      <c r="F792" s="595"/>
      <c r="G792" s="595"/>
      <c r="H792" s="595"/>
      <c r="I792" s="595"/>
      <c r="J792" s="595"/>
      <c r="K792" s="595"/>
      <c r="L792" s="595"/>
      <c r="M792" s="595"/>
      <c r="N792" s="595"/>
      <c r="O792" s="595"/>
      <c r="P792" s="595"/>
      <c r="Q792" s="595"/>
      <c r="R792" s="595"/>
      <c r="S792" s="595"/>
      <c r="T792" s="595"/>
      <c r="U792" s="595"/>
      <c r="V792" s="595"/>
      <c r="W792" s="595"/>
      <c r="X792" s="595"/>
      <c r="Y792" s="595"/>
      <c r="Z792" s="595"/>
    </row>
    <row r="793">
      <c r="A793" s="595"/>
      <c r="B793" s="595"/>
      <c r="C793" s="595"/>
      <c r="D793" s="595"/>
      <c r="E793" s="595"/>
      <c r="F793" s="595"/>
      <c r="G793" s="595"/>
      <c r="H793" s="595"/>
      <c r="I793" s="595"/>
      <c r="J793" s="595"/>
      <c r="K793" s="595"/>
      <c r="L793" s="595"/>
      <c r="M793" s="595"/>
      <c r="N793" s="595"/>
      <c r="O793" s="595"/>
      <c r="P793" s="595"/>
      <c r="Q793" s="595"/>
      <c r="R793" s="595"/>
      <c r="S793" s="595"/>
      <c r="T793" s="595"/>
      <c r="U793" s="595"/>
      <c r="V793" s="595"/>
      <c r="W793" s="595"/>
      <c r="X793" s="595"/>
      <c r="Y793" s="595"/>
      <c r="Z793" s="595"/>
    </row>
    <row r="794">
      <c r="A794" s="595"/>
      <c r="B794" s="595"/>
      <c r="C794" s="595"/>
      <c r="D794" s="595"/>
      <c r="E794" s="595"/>
      <c r="F794" s="595"/>
      <c r="G794" s="595"/>
      <c r="H794" s="595"/>
      <c r="I794" s="595"/>
      <c r="J794" s="595"/>
      <c r="K794" s="595"/>
      <c r="L794" s="595"/>
      <c r="M794" s="595"/>
      <c r="N794" s="595"/>
      <c r="O794" s="595"/>
      <c r="P794" s="595"/>
      <c r="Q794" s="595"/>
      <c r="R794" s="595"/>
      <c r="S794" s="595"/>
      <c r="T794" s="595"/>
      <c r="U794" s="595"/>
      <c r="V794" s="595"/>
      <c r="W794" s="595"/>
      <c r="X794" s="595"/>
      <c r="Y794" s="595"/>
      <c r="Z794" s="595"/>
    </row>
    <row r="795">
      <c r="A795" s="595"/>
      <c r="B795" s="595"/>
      <c r="C795" s="595"/>
      <c r="D795" s="595"/>
      <c r="E795" s="595"/>
      <c r="F795" s="595"/>
      <c r="G795" s="595"/>
      <c r="H795" s="595"/>
      <c r="I795" s="595"/>
      <c r="J795" s="595"/>
      <c r="K795" s="595"/>
      <c r="L795" s="595"/>
      <c r="M795" s="595"/>
      <c r="N795" s="595"/>
      <c r="O795" s="595"/>
      <c r="P795" s="595"/>
      <c r="Q795" s="595"/>
      <c r="R795" s="595"/>
      <c r="S795" s="595"/>
      <c r="T795" s="595"/>
      <c r="U795" s="595"/>
      <c r="V795" s="595"/>
      <c r="W795" s="595"/>
      <c r="X795" s="595"/>
      <c r="Y795" s="595"/>
      <c r="Z795" s="595"/>
    </row>
    <row r="796">
      <c r="A796" s="595"/>
      <c r="B796" s="595"/>
      <c r="C796" s="595"/>
      <c r="D796" s="595"/>
      <c r="E796" s="595"/>
      <c r="F796" s="595"/>
      <c r="G796" s="595"/>
      <c r="H796" s="595"/>
      <c r="I796" s="595"/>
      <c r="J796" s="595"/>
      <c r="K796" s="595"/>
      <c r="L796" s="595"/>
      <c r="M796" s="595"/>
      <c r="N796" s="595"/>
      <c r="O796" s="595"/>
      <c r="P796" s="595"/>
      <c r="Q796" s="595"/>
      <c r="R796" s="595"/>
      <c r="S796" s="595"/>
      <c r="T796" s="595"/>
      <c r="U796" s="595"/>
      <c r="V796" s="595"/>
      <c r="W796" s="595"/>
      <c r="X796" s="595"/>
      <c r="Y796" s="595"/>
      <c r="Z796" s="595"/>
    </row>
    <row r="797">
      <c r="A797" s="595"/>
      <c r="B797" s="595"/>
      <c r="C797" s="595"/>
      <c r="D797" s="595"/>
      <c r="E797" s="595"/>
      <c r="F797" s="595"/>
      <c r="G797" s="595"/>
      <c r="H797" s="595"/>
      <c r="I797" s="595"/>
      <c r="J797" s="595"/>
      <c r="K797" s="595"/>
      <c r="L797" s="595"/>
      <c r="M797" s="595"/>
      <c r="N797" s="595"/>
      <c r="O797" s="595"/>
      <c r="P797" s="595"/>
      <c r="Q797" s="595"/>
      <c r="R797" s="595"/>
      <c r="S797" s="595"/>
      <c r="T797" s="595"/>
      <c r="U797" s="595"/>
      <c r="V797" s="595"/>
      <c r="W797" s="595"/>
      <c r="X797" s="595"/>
      <c r="Y797" s="595"/>
      <c r="Z797" s="595"/>
    </row>
    <row r="798">
      <c r="A798" s="595"/>
      <c r="B798" s="595"/>
      <c r="C798" s="595"/>
      <c r="D798" s="595"/>
      <c r="E798" s="595"/>
      <c r="F798" s="595"/>
      <c r="G798" s="595"/>
      <c r="H798" s="595"/>
      <c r="I798" s="595"/>
      <c r="J798" s="595"/>
      <c r="K798" s="595"/>
      <c r="L798" s="595"/>
      <c r="M798" s="595"/>
      <c r="N798" s="595"/>
      <c r="O798" s="595"/>
      <c r="P798" s="595"/>
      <c r="Q798" s="595"/>
      <c r="R798" s="595"/>
      <c r="S798" s="595"/>
      <c r="T798" s="595"/>
      <c r="U798" s="595"/>
      <c r="V798" s="595"/>
      <c r="W798" s="595"/>
      <c r="X798" s="595"/>
      <c r="Y798" s="595"/>
      <c r="Z798" s="595"/>
    </row>
    <row r="799">
      <c r="A799" s="595"/>
      <c r="B799" s="595"/>
      <c r="C799" s="595"/>
      <c r="D799" s="595"/>
      <c r="E799" s="595"/>
      <c r="F799" s="595"/>
      <c r="G799" s="595"/>
      <c r="H799" s="595"/>
      <c r="I799" s="595"/>
      <c r="J799" s="595"/>
      <c r="K799" s="595"/>
      <c r="L799" s="595"/>
      <c r="M799" s="595"/>
      <c r="N799" s="595"/>
      <c r="O799" s="595"/>
      <c r="P799" s="595"/>
      <c r="Q799" s="595"/>
      <c r="R799" s="595"/>
      <c r="S799" s="595"/>
      <c r="T799" s="595"/>
      <c r="U799" s="595"/>
      <c r="V799" s="595"/>
      <c r="W799" s="595"/>
      <c r="X799" s="595"/>
      <c r="Y799" s="595"/>
      <c r="Z799" s="595"/>
    </row>
    <row r="800">
      <c r="A800" s="595"/>
      <c r="B800" s="595"/>
      <c r="C800" s="595"/>
      <c r="D800" s="595"/>
      <c r="E800" s="595"/>
      <c r="F800" s="595"/>
      <c r="G800" s="595"/>
      <c r="H800" s="595"/>
      <c r="I800" s="595"/>
      <c r="J800" s="595"/>
      <c r="K800" s="595"/>
      <c r="L800" s="595"/>
      <c r="M800" s="595"/>
      <c r="N800" s="595"/>
      <c r="O800" s="595"/>
      <c r="P800" s="595"/>
      <c r="Q800" s="595"/>
      <c r="R800" s="595"/>
      <c r="S800" s="595"/>
      <c r="T800" s="595"/>
      <c r="U800" s="595"/>
      <c r="V800" s="595"/>
      <c r="W800" s="595"/>
      <c r="X800" s="595"/>
      <c r="Y800" s="595"/>
      <c r="Z800" s="595"/>
    </row>
    <row r="801">
      <c r="A801" s="595"/>
      <c r="B801" s="595"/>
      <c r="C801" s="595"/>
      <c r="D801" s="595"/>
      <c r="E801" s="595"/>
      <c r="F801" s="595"/>
      <c r="G801" s="595"/>
      <c r="H801" s="595"/>
      <c r="I801" s="595"/>
      <c r="J801" s="595"/>
      <c r="K801" s="595"/>
      <c r="L801" s="595"/>
      <c r="M801" s="595"/>
      <c r="N801" s="595"/>
      <c r="O801" s="595"/>
      <c r="P801" s="595"/>
      <c r="Q801" s="595"/>
      <c r="R801" s="595"/>
      <c r="S801" s="595"/>
      <c r="T801" s="595"/>
      <c r="U801" s="595"/>
      <c r="V801" s="595"/>
      <c r="W801" s="595"/>
      <c r="X801" s="595"/>
      <c r="Y801" s="595"/>
      <c r="Z801" s="595"/>
    </row>
    <row r="802">
      <c r="A802" s="595"/>
      <c r="B802" s="595"/>
      <c r="C802" s="595"/>
      <c r="D802" s="595"/>
      <c r="E802" s="595"/>
      <c r="F802" s="595"/>
      <c r="G802" s="595"/>
      <c r="H802" s="595"/>
      <c r="I802" s="595"/>
      <c r="J802" s="595"/>
      <c r="K802" s="595"/>
      <c r="L802" s="595"/>
      <c r="M802" s="595"/>
      <c r="N802" s="595"/>
      <c r="O802" s="595"/>
      <c r="P802" s="595"/>
      <c r="Q802" s="595"/>
      <c r="R802" s="595"/>
      <c r="S802" s="595"/>
      <c r="T802" s="595"/>
      <c r="U802" s="595"/>
      <c r="V802" s="595"/>
      <c r="W802" s="595"/>
      <c r="X802" s="595"/>
      <c r="Y802" s="595"/>
      <c r="Z802" s="595"/>
    </row>
    <row r="803">
      <c r="A803" s="595"/>
      <c r="B803" s="595"/>
      <c r="C803" s="595"/>
      <c r="D803" s="595"/>
      <c r="E803" s="595"/>
      <c r="F803" s="595"/>
      <c r="G803" s="595"/>
      <c r="H803" s="595"/>
      <c r="I803" s="595"/>
      <c r="J803" s="595"/>
      <c r="K803" s="595"/>
      <c r="L803" s="595"/>
      <c r="M803" s="595"/>
      <c r="N803" s="595"/>
      <c r="O803" s="595"/>
      <c r="P803" s="595"/>
      <c r="Q803" s="595"/>
      <c r="R803" s="595"/>
      <c r="S803" s="595"/>
      <c r="T803" s="595"/>
      <c r="U803" s="595"/>
      <c r="V803" s="595"/>
      <c r="W803" s="595"/>
      <c r="X803" s="595"/>
      <c r="Y803" s="595"/>
      <c r="Z803" s="595"/>
    </row>
    <row r="804">
      <c r="A804" s="595"/>
      <c r="B804" s="595"/>
      <c r="C804" s="595"/>
      <c r="D804" s="595"/>
      <c r="E804" s="595"/>
      <c r="F804" s="595"/>
      <c r="G804" s="595"/>
      <c r="H804" s="595"/>
      <c r="I804" s="595"/>
      <c r="J804" s="595"/>
      <c r="K804" s="595"/>
      <c r="L804" s="595"/>
      <c r="M804" s="595"/>
      <c r="N804" s="595"/>
      <c r="O804" s="595"/>
      <c r="P804" s="595"/>
      <c r="Q804" s="595"/>
      <c r="R804" s="595"/>
      <c r="S804" s="595"/>
      <c r="T804" s="595"/>
      <c r="U804" s="595"/>
      <c r="V804" s="595"/>
      <c r="W804" s="595"/>
      <c r="X804" s="595"/>
      <c r="Y804" s="595"/>
      <c r="Z804" s="595"/>
    </row>
    <row r="805">
      <c r="A805" s="595"/>
      <c r="B805" s="595"/>
      <c r="C805" s="595"/>
      <c r="D805" s="595"/>
      <c r="E805" s="595"/>
      <c r="F805" s="595"/>
      <c r="G805" s="595"/>
      <c r="H805" s="595"/>
      <c r="I805" s="595"/>
      <c r="J805" s="595"/>
      <c r="K805" s="595"/>
      <c r="L805" s="595"/>
      <c r="M805" s="595"/>
      <c r="N805" s="595"/>
      <c r="O805" s="595"/>
      <c r="P805" s="595"/>
      <c r="Q805" s="595"/>
      <c r="R805" s="595"/>
      <c r="S805" s="595"/>
      <c r="T805" s="595"/>
      <c r="U805" s="595"/>
      <c r="V805" s="595"/>
      <c r="W805" s="595"/>
      <c r="X805" s="595"/>
      <c r="Y805" s="595"/>
      <c r="Z805" s="595"/>
    </row>
    <row r="806">
      <c r="A806" s="595"/>
      <c r="B806" s="595"/>
      <c r="C806" s="595"/>
      <c r="D806" s="595"/>
      <c r="E806" s="595"/>
      <c r="F806" s="595"/>
      <c r="G806" s="595"/>
      <c r="H806" s="595"/>
      <c r="I806" s="595"/>
      <c r="J806" s="595"/>
      <c r="K806" s="595"/>
      <c r="L806" s="595"/>
      <c r="M806" s="595"/>
      <c r="N806" s="595"/>
      <c r="O806" s="595"/>
      <c r="P806" s="595"/>
      <c r="Q806" s="595"/>
      <c r="R806" s="595"/>
      <c r="S806" s="595"/>
      <c r="T806" s="595"/>
      <c r="U806" s="595"/>
      <c r="V806" s="595"/>
      <c r="W806" s="595"/>
      <c r="X806" s="595"/>
      <c r="Y806" s="595"/>
      <c r="Z806" s="595"/>
    </row>
    <row r="807">
      <c r="A807" s="595"/>
      <c r="B807" s="595"/>
      <c r="C807" s="595"/>
      <c r="D807" s="595"/>
      <c r="E807" s="595"/>
      <c r="F807" s="595"/>
      <c r="G807" s="595"/>
      <c r="H807" s="595"/>
      <c r="I807" s="595"/>
      <c r="J807" s="595"/>
      <c r="K807" s="595"/>
      <c r="L807" s="595"/>
      <c r="M807" s="595"/>
      <c r="N807" s="595"/>
      <c r="O807" s="595"/>
      <c r="P807" s="595"/>
      <c r="Q807" s="595"/>
      <c r="R807" s="595"/>
      <c r="S807" s="595"/>
      <c r="T807" s="595"/>
      <c r="U807" s="595"/>
      <c r="V807" s="595"/>
      <c r="W807" s="595"/>
      <c r="X807" s="595"/>
      <c r="Y807" s="595"/>
      <c r="Z807" s="595"/>
    </row>
    <row r="808">
      <c r="A808" s="595"/>
      <c r="B808" s="595"/>
      <c r="C808" s="595"/>
      <c r="D808" s="595"/>
      <c r="E808" s="595"/>
      <c r="F808" s="595"/>
      <c r="G808" s="595"/>
      <c r="H808" s="595"/>
      <c r="I808" s="595"/>
      <c r="J808" s="595"/>
      <c r="K808" s="595"/>
      <c r="L808" s="595"/>
      <c r="M808" s="595"/>
      <c r="N808" s="595"/>
      <c r="O808" s="595"/>
      <c r="P808" s="595"/>
      <c r="Q808" s="595"/>
      <c r="R808" s="595"/>
      <c r="S808" s="595"/>
      <c r="T808" s="595"/>
      <c r="U808" s="595"/>
      <c r="V808" s="595"/>
      <c r="W808" s="595"/>
      <c r="X808" s="595"/>
      <c r="Y808" s="595"/>
      <c r="Z808" s="595"/>
    </row>
    <row r="809">
      <c r="A809" s="595"/>
      <c r="B809" s="595"/>
      <c r="C809" s="595"/>
      <c r="D809" s="595"/>
      <c r="E809" s="595"/>
      <c r="F809" s="595"/>
      <c r="G809" s="595"/>
      <c r="H809" s="595"/>
      <c r="I809" s="595"/>
      <c r="J809" s="595"/>
      <c r="K809" s="595"/>
      <c r="L809" s="595"/>
      <c r="M809" s="595"/>
      <c r="N809" s="595"/>
      <c r="O809" s="595"/>
      <c r="P809" s="595"/>
      <c r="Q809" s="595"/>
      <c r="R809" s="595"/>
      <c r="S809" s="595"/>
      <c r="T809" s="595"/>
      <c r="U809" s="595"/>
      <c r="V809" s="595"/>
      <c r="W809" s="595"/>
      <c r="X809" s="595"/>
      <c r="Y809" s="595"/>
      <c r="Z809" s="595"/>
    </row>
    <row r="810">
      <c r="A810" s="595"/>
      <c r="B810" s="595"/>
      <c r="C810" s="595"/>
      <c r="D810" s="595"/>
      <c r="E810" s="595"/>
      <c r="F810" s="595"/>
      <c r="G810" s="595"/>
      <c r="H810" s="595"/>
      <c r="I810" s="595"/>
      <c r="J810" s="595"/>
      <c r="K810" s="595"/>
      <c r="L810" s="595"/>
      <c r="M810" s="595"/>
      <c r="N810" s="595"/>
      <c r="O810" s="595"/>
      <c r="P810" s="595"/>
      <c r="Q810" s="595"/>
      <c r="R810" s="595"/>
      <c r="S810" s="595"/>
      <c r="T810" s="595"/>
      <c r="U810" s="595"/>
      <c r="V810" s="595"/>
      <c r="W810" s="595"/>
      <c r="X810" s="595"/>
      <c r="Y810" s="595"/>
      <c r="Z810" s="595"/>
    </row>
    <row r="811">
      <c r="A811" s="595"/>
      <c r="B811" s="595"/>
      <c r="C811" s="595"/>
      <c r="D811" s="595"/>
      <c r="E811" s="595"/>
      <c r="F811" s="595"/>
      <c r="G811" s="595"/>
      <c r="H811" s="595"/>
      <c r="I811" s="595"/>
      <c r="J811" s="595"/>
      <c r="K811" s="595"/>
      <c r="L811" s="595"/>
      <c r="M811" s="595"/>
      <c r="N811" s="595"/>
      <c r="O811" s="595"/>
      <c r="P811" s="595"/>
      <c r="Q811" s="595"/>
      <c r="R811" s="595"/>
      <c r="S811" s="595"/>
      <c r="T811" s="595"/>
      <c r="U811" s="595"/>
      <c r="V811" s="595"/>
      <c r="W811" s="595"/>
      <c r="X811" s="595"/>
      <c r="Y811" s="595"/>
      <c r="Z811" s="595"/>
    </row>
    <row r="812">
      <c r="A812" s="595"/>
      <c r="B812" s="595"/>
      <c r="C812" s="595"/>
      <c r="D812" s="595"/>
      <c r="E812" s="595"/>
      <c r="F812" s="595"/>
      <c r="G812" s="595"/>
      <c r="H812" s="595"/>
      <c r="I812" s="595"/>
      <c r="J812" s="595"/>
      <c r="K812" s="595"/>
      <c r="L812" s="595"/>
      <c r="M812" s="595"/>
      <c r="N812" s="595"/>
      <c r="O812" s="595"/>
      <c r="P812" s="595"/>
      <c r="Q812" s="595"/>
      <c r="R812" s="595"/>
      <c r="S812" s="595"/>
      <c r="T812" s="595"/>
      <c r="U812" s="595"/>
      <c r="V812" s="595"/>
      <c r="W812" s="595"/>
      <c r="X812" s="595"/>
      <c r="Y812" s="595"/>
      <c r="Z812" s="595"/>
    </row>
    <row r="813">
      <c r="A813" s="595"/>
      <c r="B813" s="595"/>
      <c r="C813" s="595"/>
      <c r="D813" s="595"/>
      <c r="E813" s="595"/>
      <c r="F813" s="595"/>
      <c r="G813" s="595"/>
      <c r="H813" s="595"/>
      <c r="I813" s="595"/>
      <c r="J813" s="595"/>
      <c r="K813" s="595"/>
      <c r="L813" s="595"/>
      <c r="M813" s="595"/>
      <c r="N813" s="595"/>
      <c r="O813" s="595"/>
      <c r="P813" s="595"/>
      <c r="Q813" s="595"/>
      <c r="R813" s="595"/>
      <c r="S813" s="595"/>
      <c r="T813" s="595"/>
      <c r="U813" s="595"/>
      <c r="V813" s="595"/>
      <c r="W813" s="595"/>
      <c r="X813" s="595"/>
      <c r="Y813" s="595"/>
      <c r="Z813" s="595"/>
    </row>
    <row r="814">
      <c r="A814" s="595"/>
      <c r="B814" s="595"/>
      <c r="C814" s="595"/>
      <c r="D814" s="595"/>
      <c r="E814" s="595"/>
      <c r="F814" s="595"/>
      <c r="G814" s="595"/>
      <c r="H814" s="595"/>
      <c r="I814" s="595"/>
      <c r="J814" s="595"/>
      <c r="K814" s="595"/>
      <c r="L814" s="595"/>
      <c r="M814" s="595"/>
      <c r="N814" s="595"/>
      <c r="O814" s="595"/>
      <c r="P814" s="595"/>
      <c r="Q814" s="595"/>
      <c r="R814" s="595"/>
      <c r="S814" s="595"/>
      <c r="T814" s="595"/>
      <c r="U814" s="595"/>
      <c r="V814" s="595"/>
      <c r="W814" s="595"/>
      <c r="X814" s="595"/>
      <c r="Y814" s="595"/>
      <c r="Z814" s="595"/>
    </row>
    <row r="815">
      <c r="A815" s="595"/>
      <c r="B815" s="595"/>
      <c r="C815" s="595"/>
      <c r="D815" s="595"/>
      <c r="E815" s="595"/>
      <c r="F815" s="595"/>
      <c r="G815" s="595"/>
      <c r="H815" s="595"/>
      <c r="I815" s="595"/>
      <c r="J815" s="595"/>
      <c r="K815" s="595"/>
      <c r="L815" s="595"/>
      <c r="M815" s="595"/>
      <c r="N815" s="595"/>
      <c r="O815" s="595"/>
      <c r="P815" s="595"/>
      <c r="Q815" s="595"/>
      <c r="R815" s="595"/>
      <c r="S815" s="595"/>
      <c r="T815" s="595"/>
      <c r="U815" s="595"/>
      <c r="V815" s="595"/>
      <c r="W815" s="595"/>
      <c r="X815" s="595"/>
      <c r="Y815" s="595"/>
      <c r="Z815" s="595"/>
    </row>
    <row r="816">
      <c r="A816" s="595"/>
      <c r="B816" s="595"/>
      <c r="C816" s="595"/>
      <c r="D816" s="595"/>
      <c r="E816" s="595"/>
      <c r="F816" s="595"/>
      <c r="G816" s="595"/>
      <c r="H816" s="595"/>
      <c r="I816" s="595"/>
      <c r="J816" s="595"/>
      <c r="K816" s="595"/>
      <c r="L816" s="595"/>
      <c r="M816" s="595"/>
      <c r="N816" s="595"/>
      <c r="O816" s="595"/>
      <c r="P816" s="595"/>
      <c r="Q816" s="595"/>
      <c r="R816" s="595"/>
      <c r="S816" s="595"/>
      <c r="T816" s="595"/>
      <c r="U816" s="595"/>
      <c r="V816" s="595"/>
      <c r="W816" s="595"/>
      <c r="X816" s="595"/>
      <c r="Y816" s="595"/>
      <c r="Z816" s="595"/>
    </row>
    <row r="817">
      <c r="A817" s="595"/>
      <c r="B817" s="595"/>
      <c r="C817" s="595"/>
      <c r="D817" s="595"/>
      <c r="E817" s="595"/>
      <c r="F817" s="595"/>
      <c r="G817" s="595"/>
      <c r="H817" s="595"/>
      <c r="I817" s="595"/>
      <c r="J817" s="595"/>
      <c r="K817" s="595"/>
      <c r="L817" s="595"/>
      <c r="M817" s="595"/>
      <c r="N817" s="595"/>
      <c r="O817" s="595"/>
      <c r="P817" s="595"/>
      <c r="Q817" s="595"/>
      <c r="R817" s="595"/>
      <c r="S817" s="595"/>
      <c r="T817" s="595"/>
      <c r="U817" s="595"/>
      <c r="V817" s="595"/>
      <c r="W817" s="595"/>
      <c r="X817" s="595"/>
      <c r="Y817" s="595"/>
      <c r="Z817" s="595"/>
    </row>
    <row r="818">
      <c r="A818" s="595"/>
      <c r="B818" s="595"/>
      <c r="C818" s="595"/>
      <c r="D818" s="595"/>
      <c r="E818" s="595"/>
      <c r="F818" s="595"/>
      <c r="G818" s="595"/>
      <c r="H818" s="595"/>
      <c r="I818" s="595"/>
      <c r="J818" s="595"/>
      <c r="K818" s="595"/>
      <c r="L818" s="595"/>
      <c r="M818" s="595"/>
      <c r="N818" s="595"/>
      <c r="O818" s="595"/>
      <c r="P818" s="595"/>
      <c r="Q818" s="595"/>
      <c r="R818" s="595"/>
      <c r="S818" s="595"/>
      <c r="T818" s="595"/>
      <c r="U818" s="595"/>
      <c r="V818" s="595"/>
      <c r="W818" s="595"/>
      <c r="X818" s="595"/>
      <c r="Y818" s="595"/>
      <c r="Z818" s="595"/>
    </row>
    <row r="819">
      <c r="A819" s="595"/>
      <c r="B819" s="595"/>
      <c r="C819" s="595"/>
      <c r="D819" s="595"/>
      <c r="E819" s="595"/>
      <c r="F819" s="595"/>
      <c r="G819" s="595"/>
      <c r="H819" s="595"/>
      <c r="I819" s="595"/>
      <c r="J819" s="595"/>
      <c r="K819" s="595"/>
      <c r="L819" s="595"/>
      <c r="M819" s="595"/>
      <c r="N819" s="595"/>
      <c r="O819" s="595"/>
      <c r="P819" s="595"/>
      <c r="Q819" s="595"/>
      <c r="R819" s="595"/>
      <c r="S819" s="595"/>
      <c r="T819" s="595"/>
      <c r="U819" s="595"/>
      <c r="V819" s="595"/>
      <c r="W819" s="595"/>
      <c r="X819" s="595"/>
      <c r="Y819" s="595"/>
      <c r="Z819" s="595"/>
    </row>
    <row r="820">
      <c r="A820" s="595"/>
      <c r="B820" s="595"/>
      <c r="C820" s="595"/>
      <c r="D820" s="595"/>
      <c r="E820" s="595"/>
      <c r="F820" s="595"/>
      <c r="G820" s="595"/>
      <c r="H820" s="595"/>
      <c r="I820" s="595"/>
      <c r="J820" s="595"/>
      <c r="K820" s="595"/>
      <c r="L820" s="595"/>
      <c r="M820" s="595"/>
      <c r="N820" s="595"/>
      <c r="O820" s="595"/>
      <c r="P820" s="595"/>
      <c r="Q820" s="595"/>
      <c r="R820" s="595"/>
      <c r="S820" s="595"/>
      <c r="T820" s="595"/>
      <c r="U820" s="595"/>
      <c r="V820" s="595"/>
      <c r="W820" s="595"/>
      <c r="X820" s="595"/>
      <c r="Y820" s="595"/>
      <c r="Z820" s="595"/>
    </row>
    <row r="821">
      <c r="A821" s="595"/>
      <c r="B821" s="595"/>
      <c r="C821" s="595"/>
      <c r="D821" s="595"/>
      <c r="E821" s="595"/>
      <c r="F821" s="595"/>
      <c r="G821" s="595"/>
      <c r="H821" s="595"/>
      <c r="I821" s="595"/>
      <c r="J821" s="595"/>
      <c r="K821" s="595"/>
      <c r="L821" s="595"/>
      <c r="M821" s="595"/>
      <c r="N821" s="595"/>
      <c r="O821" s="595"/>
      <c r="P821" s="595"/>
      <c r="Q821" s="595"/>
      <c r="R821" s="595"/>
      <c r="S821" s="595"/>
      <c r="T821" s="595"/>
      <c r="U821" s="595"/>
      <c r="V821" s="595"/>
      <c r="W821" s="595"/>
      <c r="X821" s="595"/>
      <c r="Y821" s="595"/>
      <c r="Z821" s="595"/>
    </row>
    <row r="822">
      <c r="A822" s="595"/>
      <c r="B822" s="595"/>
      <c r="C822" s="595"/>
      <c r="D822" s="595"/>
      <c r="E822" s="595"/>
      <c r="F822" s="595"/>
      <c r="G822" s="595"/>
      <c r="H822" s="595"/>
      <c r="I822" s="595"/>
      <c r="J822" s="595"/>
      <c r="K822" s="595"/>
      <c r="L822" s="595"/>
      <c r="M822" s="595"/>
      <c r="N822" s="595"/>
      <c r="O822" s="595"/>
      <c r="P822" s="595"/>
      <c r="Q822" s="595"/>
      <c r="R822" s="595"/>
      <c r="S822" s="595"/>
      <c r="T822" s="595"/>
      <c r="U822" s="595"/>
      <c r="V822" s="595"/>
      <c r="W822" s="595"/>
      <c r="X822" s="595"/>
      <c r="Y822" s="595"/>
      <c r="Z822" s="595"/>
    </row>
    <row r="823">
      <c r="A823" s="595"/>
      <c r="B823" s="595"/>
      <c r="C823" s="595"/>
      <c r="D823" s="595"/>
      <c r="E823" s="595"/>
      <c r="F823" s="595"/>
      <c r="G823" s="595"/>
      <c r="H823" s="595"/>
      <c r="I823" s="595"/>
      <c r="J823" s="595"/>
      <c r="K823" s="595"/>
      <c r="L823" s="595"/>
      <c r="M823" s="595"/>
      <c r="N823" s="595"/>
      <c r="O823" s="595"/>
      <c r="P823" s="595"/>
      <c r="Q823" s="595"/>
      <c r="R823" s="595"/>
      <c r="S823" s="595"/>
      <c r="T823" s="595"/>
      <c r="U823" s="595"/>
      <c r="V823" s="595"/>
      <c r="W823" s="595"/>
      <c r="X823" s="595"/>
      <c r="Y823" s="595"/>
      <c r="Z823" s="595"/>
    </row>
    <row r="824">
      <c r="A824" s="595"/>
      <c r="B824" s="595"/>
      <c r="C824" s="595"/>
      <c r="D824" s="595"/>
      <c r="E824" s="595"/>
      <c r="F824" s="595"/>
      <c r="G824" s="595"/>
      <c r="H824" s="595"/>
      <c r="I824" s="595"/>
      <c r="J824" s="595"/>
      <c r="K824" s="595"/>
      <c r="L824" s="595"/>
      <c r="M824" s="595"/>
      <c r="N824" s="595"/>
      <c r="O824" s="595"/>
      <c r="P824" s="595"/>
      <c r="Q824" s="595"/>
      <c r="R824" s="595"/>
      <c r="S824" s="595"/>
      <c r="T824" s="595"/>
      <c r="U824" s="595"/>
      <c r="V824" s="595"/>
      <c r="W824" s="595"/>
      <c r="X824" s="595"/>
      <c r="Y824" s="595"/>
      <c r="Z824" s="595"/>
    </row>
    <row r="825">
      <c r="A825" s="595"/>
      <c r="B825" s="595"/>
      <c r="C825" s="595"/>
      <c r="D825" s="595"/>
      <c r="E825" s="595"/>
      <c r="F825" s="595"/>
      <c r="G825" s="595"/>
      <c r="H825" s="595"/>
      <c r="I825" s="595"/>
      <c r="J825" s="595"/>
      <c r="K825" s="595"/>
      <c r="L825" s="595"/>
      <c r="M825" s="595"/>
      <c r="N825" s="595"/>
      <c r="O825" s="595"/>
      <c r="P825" s="595"/>
      <c r="Q825" s="595"/>
      <c r="R825" s="595"/>
      <c r="S825" s="595"/>
      <c r="T825" s="595"/>
      <c r="U825" s="595"/>
      <c r="V825" s="595"/>
      <c r="W825" s="595"/>
      <c r="X825" s="595"/>
      <c r="Y825" s="595"/>
      <c r="Z825" s="595"/>
    </row>
    <row r="826">
      <c r="A826" s="595"/>
      <c r="B826" s="595"/>
      <c r="C826" s="595"/>
      <c r="D826" s="595"/>
      <c r="E826" s="595"/>
      <c r="F826" s="595"/>
      <c r="G826" s="595"/>
      <c r="H826" s="595"/>
      <c r="I826" s="595"/>
      <c r="J826" s="595"/>
      <c r="K826" s="595"/>
      <c r="L826" s="595"/>
      <c r="M826" s="595"/>
      <c r="N826" s="595"/>
      <c r="O826" s="595"/>
      <c r="P826" s="595"/>
      <c r="Q826" s="595"/>
      <c r="R826" s="595"/>
      <c r="S826" s="595"/>
      <c r="T826" s="595"/>
      <c r="U826" s="595"/>
      <c r="V826" s="595"/>
      <c r="W826" s="595"/>
      <c r="X826" s="595"/>
      <c r="Y826" s="595"/>
      <c r="Z826" s="595"/>
    </row>
    <row r="827">
      <c r="A827" s="595"/>
      <c r="B827" s="595"/>
      <c r="C827" s="595"/>
      <c r="D827" s="595"/>
      <c r="E827" s="595"/>
      <c r="F827" s="595"/>
      <c r="G827" s="595"/>
      <c r="H827" s="595"/>
      <c r="I827" s="595"/>
      <c r="J827" s="595"/>
      <c r="K827" s="595"/>
      <c r="L827" s="595"/>
      <c r="M827" s="595"/>
      <c r="N827" s="595"/>
      <c r="O827" s="595"/>
      <c r="P827" s="595"/>
      <c r="Q827" s="595"/>
      <c r="R827" s="595"/>
      <c r="S827" s="595"/>
      <c r="T827" s="595"/>
      <c r="U827" s="595"/>
      <c r="V827" s="595"/>
      <c r="W827" s="595"/>
      <c r="X827" s="595"/>
      <c r="Y827" s="595"/>
      <c r="Z827" s="595"/>
    </row>
    <row r="828">
      <c r="A828" s="595"/>
      <c r="B828" s="595"/>
      <c r="C828" s="595"/>
      <c r="D828" s="595"/>
      <c r="E828" s="595"/>
      <c r="F828" s="595"/>
      <c r="G828" s="595"/>
      <c r="H828" s="595"/>
      <c r="I828" s="595"/>
      <c r="J828" s="595"/>
      <c r="K828" s="595"/>
      <c r="L828" s="595"/>
      <c r="M828" s="595"/>
      <c r="N828" s="595"/>
      <c r="O828" s="595"/>
      <c r="P828" s="595"/>
      <c r="Q828" s="595"/>
      <c r="R828" s="595"/>
      <c r="S828" s="595"/>
      <c r="T828" s="595"/>
      <c r="U828" s="595"/>
      <c r="V828" s="595"/>
      <c r="W828" s="595"/>
      <c r="X828" s="595"/>
      <c r="Y828" s="595"/>
      <c r="Z828" s="595"/>
    </row>
    <row r="829">
      <c r="A829" s="595"/>
      <c r="B829" s="595"/>
      <c r="C829" s="595"/>
      <c r="D829" s="595"/>
      <c r="E829" s="595"/>
      <c r="F829" s="595"/>
      <c r="G829" s="595"/>
      <c r="H829" s="595"/>
      <c r="I829" s="595"/>
      <c r="J829" s="595"/>
      <c r="K829" s="595"/>
      <c r="L829" s="595"/>
      <c r="M829" s="595"/>
      <c r="N829" s="595"/>
      <c r="O829" s="595"/>
      <c r="P829" s="595"/>
      <c r="Q829" s="595"/>
      <c r="R829" s="595"/>
      <c r="S829" s="595"/>
      <c r="T829" s="595"/>
      <c r="U829" s="595"/>
      <c r="V829" s="595"/>
      <c r="W829" s="595"/>
      <c r="X829" s="595"/>
      <c r="Y829" s="595"/>
      <c r="Z829" s="595"/>
    </row>
    <row r="830">
      <c r="A830" s="595"/>
      <c r="B830" s="595"/>
      <c r="C830" s="595"/>
      <c r="D830" s="595"/>
      <c r="E830" s="595"/>
      <c r="F830" s="595"/>
      <c r="G830" s="595"/>
      <c r="H830" s="595"/>
      <c r="I830" s="595"/>
      <c r="J830" s="595"/>
      <c r="K830" s="595"/>
      <c r="L830" s="595"/>
      <c r="M830" s="595"/>
      <c r="N830" s="595"/>
      <c r="O830" s="595"/>
      <c r="P830" s="595"/>
      <c r="Q830" s="595"/>
      <c r="R830" s="595"/>
      <c r="S830" s="595"/>
      <c r="T830" s="595"/>
      <c r="U830" s="595"/>
      <c r="V830" s="595"/>
      <c r="W830" s="595"/>
      <c r="X830" s="595"/>
      <c r="Y830" s="595"/>
      <c r="Z830" s="595"/>
    </row>
    <row r="831">
      <c r="A831" s="595"/>
      <c r="B831" s="595"/>
      <c r="C831" s="595"/>
      <c r="D831" s="595"/>
      <c r="E831" s="595"/>
      <c r="F831" s="595"/>
      <c r="G831" s="595"/>
      <c r="H831" s="595"/>
      <c r="I831" s="595"/>
      <c r="J831" s="595"/>
      <c r="K831" s="595"/>
      <c r="L831" s="595"/>
      <c r="M831" s="595"/>
      <c r="N831" s="595"/>
      <c r="O831" s="595"/>
      <c r="P831" s="595"/>
      <c r="Q831" s="595"/>
      <c r="R831" s="595"/>
      <c r="S831" s="595"/>
      <c r="T831" s="595"/>
      <c r="U831" s="595"/>
      <c r="V831" s="595"/>
      <c r="W831" s="595"/>
      <c r="X831" s="595"/>
      <c r="Y831" s="595"/>
      <c r="Z831" s="595"/>
    </row>
    <row r="832">
      <c r="A832" s="595"/>
      <c r="B832" s="595"/>
      <c r="C832" s="595"/>
      <c r="D832" s="595"/>
      <c r="E832" s="595"/>
      <c r="F832" s="595"/>
      <c r="G832" s="595"/>
      <c r="H832" s="595"/>
      <c r="I832" s="595"/>
      <c r="J832" s="595"/>
      <c r="K832" s="595"/>
      <c r="L832" s="595"/>
      <c r="M832" s="595"/>
      <c r="N832" s="595"/>
      <c r="O832" s="595"/>
      <c r="P832" s="595"/>
      <c r="Q832" s="595"/>
      <c r="R832" s="595"/>
      <c r="S832" s="595"/>
      <c r="T832" s="595"/>
      <c r="U832" s="595"/>
      <c r="V832" s="595"/>
      <c r="W832" s="595"/>
      <c r="X832" s="595"/>
      <c r="Y832" s="595"/>
      <c r="Z832" s="595"/>
    </row>
    <row r="833">
      <c r="A833" s="595"/>
      <c r="B833" s="595"/>
      <c r="C833" s="595"/>
      <c r="D833" s="595"/>
      <c r="E833" s="595"/>
      <c r="F833" s="595"/>
      <c r="G833" s="595"/>
      <c r="H833" s="595"/>
      <c r="I833" s="595"/>
      <c r="J833" s="595"/>
      <c r="K833" s="595"/>
      <c r="L833" s="595"/>
      <c r="M833" s="595"/>
      <c r="N833" s="595"/>
      <c r="O833" s="595"/>
      <c r="P833" s="595"/>
      <c r="Q833" s="595"/>
      <c r="R833" s="595"/>
      <c r="S833" s="595"/>
      <c r="T833" s="595"/>
      <c r="U833" s="595"/>
      <c r="V833" s="595"/>
      <c r="W833" s="595"/>
      <c r="X833" s="595"/>
      <c r="Y833" s="595"/>
      <c r="Z833" s="595"/>
    </row>
    <row r="834">
      <c r="A834" s="595"/>
      <c r="B834" s="595"/>
      <c r="C834" s="595"/>
      <c r="D834" s="595"/>
      <c r="E834" s="595"/>
      <c r="F834" s="595"/>
      <c r="G834" s="595"/>
      <c r="H834" s="595"/>
      <c r="I834" s="595"/>
      <c r="J834" s="595"/>
      <c r="K834" s="595"/>
      <c r="L834" s="595"/>
      <c r="M834" s="595"/>
      <c r="N834" s="595"/>
      <c r="O834" s="595"/>
      <c r="P834" s="595"/>
      <c r="Q834" s="595"/>
      <c r="R834" s="595"/>
      <c r="S834" s="595"/>
      <c r="T834" s="595"/>
      <c r="U834" s="595"/>
      <c r="V834" s="595"/>
      <c r="W834" s="595"/>
      <c r="X834" s="595"/>
      <c r="Y834" s="595"/>
      <c r="Z834" s="595"/>
    </row>
    <row r="835">
      <c r="A835" s="595"/>
      <c r="B835" s="595"/>
      <c r="C835" s="595"/>
      <c r="D835" s="595"/>
      <c r="E835" s="595"/>
      <c r="F835" s="595"/>
      <c r="G835" s="595"/>
      <c r="H835" s="595"/>
      <c r="I835" s="595"/>
      <c r="J835" s="595"/>
      <c r="K835" s="595"/>
      <c r="L835" s="595"/>
      <c r="M835" s="595"/>
      <c r="N835" s="595"/>
      <c r="O835" s="595"/>
      <c r="P835" s="595"/>
      <c r="Q835" s="595"/>
      <c r="R835" s="595"/>
      <c r="S835" s="595"/>
      <c r="T835" s="595"/>
      <c r="U835" s="595"/>
      <c r="V835" s="595"/>
      <c r="W835" s="595"/>
      <c r="X835" s="595"/>
      <c r="Y835" s="595"/>
      <c r="Z835" s="595"/>
    </row>
    <row r="836">
      <c r="A836" s="595"/>
      <c r="B836" s="595"/>
      <c r="C836" s="595"/>
      <c r="D836" s="595"/>
      <c r="E836" s="595"/>
      <c r="F836" s="595"/>
      <c r="G836" s="595"/>
      <c r="H836" s="595"/>
      <c r="I836" s="595"/>
      <c r="J836" s="595"/>
      <c r="K836" s="595"/>
      <c r="L836" s="595"/>
      <c r="M836" s="595"/>
      <c r="N836" s="595"/>
      <c r="O836" s="595"/>
      <c r="P836" s="595"/>
      <c r="Q836" s="595"/>
      <c r="R836" s="595"/>
      <c r="S836" s="595"/>
      <c r="T836" s="595"/>
      <c r="U836" s="595"/>
      <c r="V836" s="595"/>
      <c r="W836" s="595"/>
      <c r="X836" s="595"/>
      <c r="Y836" s="595"/>
      <c r="Z836" s="595"/>
    </row>
    <row r="837">
      <c r="A837" s="595"/>
      <c r="B837" s="595"/>
      <c r="C837" s="595"/>
      <c r="D837" s="595"/>
      <c r="E837" s="595"/>
      <c r="F837" s="595"/>
      <c r="G837" s="595"/>
      <c r="H837" s="595"/>
      <c r="I837" s="595"/>
      <c r="J837" s="595"/>
      <c r="K837" s="595"/>
      <c r="L837" s="595"/>
      <c r="M837" s="595"/>
      <c r="N837" s="595"/>
      <c r="O837" s="595"/>
      <c r="P837" s="595"/>
      <c r="Q837" s="595"/>
      <c r="R837" s="595"/>
      <c r="S837" s="595"/>
      <c r="T837" s="595"/>
      <c r="U837" s="595"/>
      <c r="V837" s="595"/>
      <c r="W837" s="595"/>
      <c r="X837" s="595"/>
      <c r="Y837" s="595"/>
      <c r="Z837" s="595"/>
    </row>
    <row r="838">
      <c r="A838" s="595"/>
      <c r="B838" s="595"/>
      <c r="C838" s="595"/>
      <c r="D838" s="595"/>
      <c r="E838" s="595"/>
      <c r="F838" s="595"/>
      <c r="G838" s="595"/>
      <c r="H838" s="595"/>
      <c r="I838" s="595"/>
      <c r="J838" s="595"/>
      <c r="K838" s="595"/>
      <c r="L838" s="595"/>
      <c r="M838" s="595"/>
      <c r="N838" s="595"/>
      <c r="O838" s="595"/>
      <c r="P838" s="595"/>
      <c r="Q838" s="595"/>
      <c r="R838" s="595"/>
      <c r="S838" s="595"/>
      <c r="T838" s="595"/>
      <c r="U838" s="595"/>
      <c r="V838" s="595"/>
      <c r="W838" s="595"/>
      <c r="X838" s="595"/>
      <c r="Y838" s="595"/>
      <c r="Z838" s="595"/>
    </row>
    <row r="839">
      <c r="A839" s="595"/>
      <c r="B839" s="595"/>
      <c r="C839" s="595"/>
      <c r="D839" s="595"/>
      <c r="E839" s="595"/>
      <c r="F839" s="595"/>
      <c r="G839" s="595"/>
      <c r="H839" s="595"/>
      <c r="I839" s="595"/>
      <c r="J839" s="595"/>
      <c r="K839" s="595"/>
      <c r="L839" s="595"/>
      <c r="M839" s="595"/>
      <c r="N839" s="595"/>
      <c r="O839" s="595"/>
      <c r="P839" s="595"/>
      <c r="Q839" s="595"/>
      <c r="R839" s="595"/>
      <c r="S839" s="595"/>
      <c r="T839" s="595"/>
      <c r="U839" s="595"/>
      <c r="V839" s="595"/>
      <c r="W839" s="595"/>
      <c r="X839" s="595"/>
      <c r="Y839" s="595"/>
      <c r="Z839" s="595"/>
    </row>
    <row r="840">
      <c r="A840" s="595"/>
      <c r="B840" s="595"/>
      <c r="C840" s="595"/>
      <c r="D840" s="595"/>
      <c r="E840" s="595"/>
      <c r="F840" s="595"/>
      <c r="G840" s="595"/>
      <c r="H840" s="595"/>
      <c r="I840" s="595"/>
      <c r="J840" s="595"/>
      <c r="K840" s="595"/>
      <c r="L840" s="595"/>
      <c r="M840" s="595"/>
      <c r="N840" s="595"/>
      <c r="O840" s="595"/>
      <c r="P840" s="595"/>
      <c r="Q840" s="595"/>
      <c r="R840" s="595"/>
      <c r="S840" s="595"/>
      <c r="T840" s="595"/>
      <c r="U840" s="595"/>
      <c r="V840" s="595"/>
      <c r="W840" s="595"/>
      <c r="X840" s="595"/>
      <c r="Y840" s="595"/>
      <c r="Z840" s="595"/>
    </row>
    <row r="841">
      <c r="A841" s="595"/>
      <c r="B841" s="595"/>
      <c r="C841" s="595"/>
      <c r="D841" s="595"/>
      <c r="E841" s="595"/>
      <c r="F841" s="595"/>
      <c r="G841" s="595"/>
      <c r="H841" s="595"/>
      <c r="I841" s="595"/>
      <c r="J841" s="595"/>
      <c r="K841" s="595"/>
      <c r="L841" s="595"/>
      <c r="M841" s="595"/>
      <c r="N841" s="595"/>
      <c r="O841" s="595"/>
      <c r="P841" s="595"/>
      <c r="Q841" s="595"/>
      <c r="R841" s="595"/>
      <c r="S841" s="595"/>
      <c r="T841" s="595"/>
      <c r="U841" s="595"/>
      <c r="V841" s="595"/>
      <c r="W841" s="595"/>
      <c r="X841" s="595"/>
      <c r="Y841" s="595"/>
      <c r="Z841" s="595"/>
    </row>
    <row r="842">
      <c r="A842" s="595"/>
      <c r="B842" s="595"/>
      <c r="C842" s="595"/>
      <c r="D842" s="595"/>
      <c r="E842" s="595"/>
      <c r="F842" s="595"/>
      <c r="G842" s="595"/>
      <c r="H842" s="595"/>
      <c r="I842" s="595"/>
      <c r="J842" s="595"/>
      <c r="K842" s="595"/>
      <c r="L842" s="595"/>
      <c r="M842" s="595"/>
      <c r="N842" s="595"/>
      <c r="O842" s="595"/>
      <c r="P842" s="595"/>
      <c r="Q842" s="595"/>
      <c r="R842" s="595"/>
      <c r="S842" s="595"/>
      <c r="T842" s="595"/>
      <c r="U842" s="595"/>
      <c r="V842" s="595"/>
      <c r="W842" s="595"/>
      <c r="X842" s="595"/>
      <c r="Y842" s="595"/>
      <c r="Z842" s="595"/>
    </row>
    <row r="843">
      <c r="A843" s="595"/>
      <c r="B843" s="595"/>
      <c r="C843" s="595"/>
      <c r="D843" s="595"/>
      <c r="E843" s="595"/>
      <c r="F843" s="595"/>
      <c r="G843" s="595"/>
      <c r="H843" s="595"/>
      <c r="I843" s="595"/>
      <c r="J843" s="595"/>
      <c r="K843" s="595"/>
      <c r="L843" s="595"/>
      <c r="M843" s="595"/>
      <c r="N843" s="595"/>
      <c r="O843" s="595"/>
      <c r="P843" s="595"/>
      <c r="Q843" s="595"/>
      <c r="R843" s="595"/>
      <c r="S843" s="595"/>
      <c r="T843" s="595"/>
      <c r="U843" s="595"/>
      <c r="V843" s="595"/>
      <c r="W843" s="595"/>
      <c r="X843" s="595"/>
      <c r="Y843" s="595"/>
      <c r="Z843" s="595"/>
    </row>
    <row r="844">
      <c r="A844" s="595"/>
      <c r="B844" s="595"/>
      <c r="C844" s="595"/>
      <c r="D844" s="595"/>
      <c r="E844" s="595"/>
      <c r="F844" s="595"/>
      <c r="G844" s="595"/>
      <c r="H844" s="595"/>
      <c r="I844" s="595"/>
      <c r="J844" s="595"/>
      <c r="K844" s="595"/>
      <c r="L844" s="595"/>
      <c r="M844" s="595"/>
      <c r="N844" s="595"/>
      <c r="O844" s="595"/>
      <c r="P844" s="595"/>
      <c r="Q844" s="595"/>
      <c r="R844" s="595"/>
      <c r="S844" s="595"/>
      <c r="T844" s="595"/>
      <c r="U844" s="595"/>
      <c r="V844" s="595"/>
      <c r="W844" s="595"/>
      <c r="X844" s="595"/>
      <c r="Y844" s="595"/>
      <c r="Z844" s="595"/>
    </row>
    <row r="845">
      <c r="A845" s="595"/>
      <c r="B845" s="595"/>
      <c r="C845" s="595"/>
      <c r="D845" s="595"/>
      <c r="E845" s="595"/>
      <c r="F845" s="595"/>
      <c r="G845" s="595"/>
      <c r="H845" s="595"/>
      <c r="I845" s="595"/>
      <c r="J845" s="595"/>
      <c r="K845" s="595"/>
      <c r="L845" s="595"/>
      <c r="M845" s="595"/>
      <c r="N845" s="595"/>
      <c r="O845" s="595"/>
      <c r="P845" s="595"/>
      <c r="Q845" s="595"/>
      <c r="R845" s="595"/>
      <c r="S845" s="595"/>
      <c r="T845" s="595"/>
      <c r="U845" s="595"/>
      <c r="V845" s="595"/>
      <c r="W845" s="595"/>
      <c r="X845" s="595"/>
      <c r="Y845" s="595"/>
      <c r="Z845" s="595"/>
    </row>
    <row r="846">
      <c r="A846" s="595"/>
      <c r="B846" s="595"/>
      <c r="C846" s="595"/>
      <c r="D846" s="595"/>
      <c r="E846" s="595"/>
      <c r="F846" s="595"/>
      <c r="G846" s="595"/>
      <c r="H846" s="595"/>
      <c r="I846" s="595"/>
      <c r="J846" s="595"/>
      <c r="K846" s="595"/>
      <c r="L846" s="595"/>
      <c r="M846" s="595"/>
      <c r="N846" s="595"/>
      <c r="O846" s="595"/>
      <c r="P846" s="595"/>
      <c r="Q846" s="595"/>
      <c r="R846" s="595"/>
      <c r="S846" s="595"/>
      <c r="T846" s="595"/>
      <c r="U846" s="595"/>
      <c r="V846" s="595"/>
      <c r="W846" s="595"/>
      <c r="X846" s="595"/>
      <c r="Y846" s="595"/>
      <c r="Z846" s="595"/>
    </row>
    <row r="847">
      <c r="A847" s="595"/>
      <c r="B847" s="595"/>
      <c r="C847" s="595"/>
      <c r="D847" s="595"/>
      <c r="E847" s="595"/>
      <c r="F847" s="595"/>
      <c r="G847" s="595"/>
      <c r="H847" s="595"/>
      <c r="I847" s="595"/>
      <c r="J847" s="595"/>
      <c r="K847" s="595"/>
      <c r="L847" s="595"/>
      <c r="M847" s="595"/>
      <c r="N847" s="595"/>
      <c r="O847" s="595"/>
      <c r="P847" s="595"/>
      <c r="Q847" s="595"/>
      <c r="R847" s="595"/>
      <c r="S847" s="595"/>
      <c r="T847" s="595"/>
      <c r="U847" s="595"/>
      <c r="V847" s="595"/>
      <c r="W847" s="595"/>
      <c r="X847" s="595"/>
      <c r="Y847" s="595"/>
      <c r="Z847" s="595"/>
    </row>
    <row r="848">
      <c r="A848" s="595"/>
      <c r="B848" s="595"/>
      <c r="C848" s="595"/>
      <c r="D848" s="595"/>
      <c r="E848" s="595"/>
      <c r="F848" s="595"/>
      <c r="G848" s="595"/>
      <c r="H848" s="595"/>
      <c r="I848" s="595"/>
      <c r="J848" s="595"/>
      <c r="K848" s="595"/>
      <c r="L848" s="595"/>
      <c r="M848" s="595"/>
      <c r="N848" s="595"/>
      <c r="O848" s="595"/>
      <c r="P848" s="595"/>
      <c r="Q848" s="595"/>
      <c r="R848" s="595"/>
      <c r="S848" s="595"/>
      <c r="T848" s="595"/>
      <c r="U848" s="595"/>
      <c r="V848" s="595"/>
      <c r="W848" s="595"/>
      <c r="X848" s="595"/>
      <c r="Y848" s="595"/>
      <c r="Z848" s="595"/>
    </row>
    <row r="849">
      <c r="A849" s="595"/>
      <c r="B849" s="595"/>
      <c r="C849" s="595"/>
      <c r="D849" s="595"/>
      <c r="E849" s="595"/>
      <c r="F849" s="595"/>
      <c r="G849" s="595"/>
      <c r="H849" s="595"/>
      <c r="I849" s="595"/>
      <c r="J849" s="595"/>
      <c r="K849" s="595"/>
      <c r="L849" s="595"/>
      <c r="M849" s="595"/>
      <c r="N849" s="595"/>
      <c r="O849" s="595"/>
      <c r="P849" s="595"/>
      <c r="Q849" s="595"/>
      <c r="R849" s="595"/>
      <c r="S849" s="595"/>
      <c r="T849" s="595"/>
      <c r="U849" s="595"/>
      <c r="V849" s="595"/>
      <c r="W849" s="595"/>
      <c r="X849" s="595"/>
      <c r="Y849" s="595"/>
      <c r="Z849" s="595"/>
    </row>
    <row r="850">
      <c r="A850" s="595"/>
      <c r="B850" s="595"/>
      <c r="C850" s="595"/>
      <c r="D850" s="595"/>
      <c r="E850" s="595"/>
      <c r="F850" s="595"/>
      <c r="G850" s="595"/>
      <c r="H850" s="595"/>
      <c r="I850" s="595"/>
      <c r="J850" s="595"/>
      <c r="K850" s="595"/>
      <c r="L850" s="595"/>
      <c r="M850" s="595"/>
      <c r="N850" s="595"/>
      <c r="O850" s="595"/>
      <c r="P850" s="595"/>
      <c r="Q850" s="595"/>
      <c r="R850" s="595"/>
      <c r="S850" s="595"/>
      <c r="T850" s="595"/>
      <c r="U850" s="595"/>
      <c r="V850" s="595"/>
      <c r="W850" s="595"/>
      <c r="X850" s="595"/>
      <c r="Y850" s="595"/>
      <c r="Z850" s="595"/>
    </row>
    <row r="851">
      <c r="A851" s="595"/>
      <c r="B851" s="595"/>
      <c r="C851" s="595"/>
      <c r="D851" s="595"/>
      <c r="E851" s="595"/>
      <c r="F851" s="595"/>
      <c r="G851" s="595"/>
      <c r="H851" s="595"/>
      <c r="I851" s="595"/>
      <c r="J851" s="595"/>
      <c r="K851" s="595"/>
      <c r="L851" s="595"/>
      <c r="M851" s="595"/>
      <c r="N851" s="595"/>
      <c r="O851" s="595"/>
      <c r="P851" s="595"/>
      <c r="Q851" s="595"/>
      <c r="R851" s="595"/>
      <c r="S851" s="595"/>
      <c r="T851" s="595"/>
      <c r="U851" s="595"/>
      <c r="V851" s="595"/>
      <c r="W851" s="595"/>
      <c r="X851" s="595"/>
      <c r="Y851" s="595"/>
      <c r="Z851" s="595"/>
    </row>
    <row r="852">
      <c r="A852" s="595"/>
      <c r="B852" s="595"/>
      <c r="C852" s="595"/>
      <c r="D852" s="595"/>
      <c r="E852" s="595"/>
      <c r="F852" s="595"/>
      <c r="G852" s="595"/>
      <c r="H852" s="595"/>
      <c r="I852" s="595"/>
      <c r="J852" s="595"/>
      <c r="K852" s="595"/>
      <c r="L852" s="595"/>
      <c r="M852" s="595"/>
      <c r="N852" s="595"/>
      <c r="O852" s="595"/>
      <c r="P852" s="595"/>
      <c r="Q852" s="595"/>
      <c r="R852" s="595"/>
      <c r="S852" s="595"/>
      <c r="T852" s="595"/>
      <c r="U852" s="595"/>
      <c r="V852" s="595"/>
      <c r="W852" s="595"/>
      <c r="X852" s="595"/>
      <c r="Y852" s="595"/>
      <c r="Z852" s="595"/>
    </row>
    <row r="853">
      <c r="A853" s="595"/>
      <c r="B853" s="595"/>
      <c r="C853" s="595"/>
      <c r="D853" s="595"/>
      <c r="E853" s="595"/>
      <c r="F853" s="595"/>
      <c r="G853" s="595"/>
      <c r="H853" s="595"/>
      <c r="I853" s="595"/>
      <c r="J853" s="595"/>
      <c r="K853" s="595"/>
      <c r="L853" s="595"/>
      <c r="M853" s="595"/>
      <c r="N853" s="595"/>
      <c r="O853" s="595"/>
      <c r="P853" s="595"/>
      <c r="Q853" s="595"/>
      <c r="R853" s="595"/>
      <c r="S853" s="595"/>
      <c r="T853" s="595"/>
      <c r="U853" s="595"/>
      <c r="V853" s="595"/>
      <c r="W853" s="595"/>
      <c r="X853" s="595"/>
      <c r="Y853" s="595"/>
      <c r="Z853" s="595"/>
    </row>
    <row r="854">
      <c r="A854" s="595"/>
      <c r="B854" s="595"/>
      <c r="C854" s="595"/>
      <c r="D854" s="595"/>
      <c r="E854" s="595"/>
      <c r="F854" s="595"/>
      <c r="G854" s="595"/>
      <c r="H854" s="595"/>
      <c r="I854" s="595"/>
      <c r="J854" s="595"/>
      <c r="K854" s="595"/>
      <c r="L854" s="595"/>
      <c r="M854" s="595"/>
      <c r="N854" s="595"/>
      <c r="O854" s="595"/>
      <c r="P854" s="595"/>
      <c r="Q854" s="595"/>
      <c r="R854" s="595"/>
      <c r="S854" s="595"/>
      <c r="T854" s="595"/>
      <c r="U854" s="595"/>
      <c r="V854" s="595"/>
      <c r="W854" s="595"/>
      <c r="X854" s="595"/>
      <c r="Y854" s="595"/>
      <c r="Z854" s="595"/>
    </row>
    <row r="855">
      <c r="A855" s="595"/>
      <c r="B855" s="595"/>
      <c r="C855" s="595"/>
      <c r="D855" s="595"/>
      <c r="E855" s="595"/>
      <c r="F855" s="595"/>
      <c r="G855" s="595"/>
      <c r="H855" s="595"/>
      <c r="I855" s="595"/>
      <c r="J855" s="595"/>
      <c r="K855" s="595"/>
      <c r="L855" s="595"/>
      <c r="M855" s="595"/>
      <c r="N855" s="595"/>
      <c r="O855" s="595"/>
      <c r="P855" s="595"/>
      <c r="Q855" s="595"/>
      <c r="R855" s="595"/>
      <c r="S855" s="595"/>
      <c r="T855" s="595"/>
      <c r="U855" s="595"/>
      <c r="V855" s="595"/>
      <c r="W855" s="595"/>
      <c r="X855" s="595"/>
      <c r="Y855" s="595"/>
      <c r="Z855" s="595"/>
    </row>
    <row r="856">
      <c r="A856" s="595"/>
      <c r="B856" s="595"/>
      <c r="C856" s="595"/>
      <c r="D856" s="595"/>
      <c r="E856" s="595"/>
      <c r="F856" s="595"/>
      <c r="G856" s="595"/>
      <c r="H856" s="595"/>
      <c r="I856" s="595"/>
      <c r="J856" s="595"/>
      <c r="K856" s="595"/>
      <c r="L856" s="595"/>
      <c r="M856" s="595"/>
      <c r="N856" s="595"/>
      <c r="O856" s="595"/>
      <c r="P856" s="595"/>
      <c r="Q856" s="595"/>
      <c r="R856" s="595"/>
      <c r="S856" s="595"/>
      <c r="T856" s="595"/>
      <c r="U856" s="595"/>
      <c r="V856" s="595"/>
      <c r="W856" s="595"/>
      <c r="X856" s="595"/>
      <c r="Y856" s="595"/>
      <c r="Z856" s="595"/>
    </row>
    <row r="857">
      <c r="A857" s="595"/>
      <c r="B857" s="595"/>
      <c r="C857" s="595"/>
      <c r="D857" s="595"/>
      <c r="E857" s="595"/>
      <c r="F857" s="595"/>
      <c r="G857" s="595"/>
      <c r="H857" s="595"/>
      <c r="I857" s="595"/>
      <c r="J857" s="595"/>
      <c r="K857" s="595"/>
      <c r="L857" s="595"/>
      <c r="M857" s="595"/>
      <c r="N857" s="595"/>
      <c r="O857" s="595"/>
      <c r="P857" s="595"/>
      <c r="Q857" s="595"/>
      <c r="R857" s="595"/>
      <c r="S857" s="595"/>
      <c r="T857" s="595"/>
      <c r="U857" s="595"/>
      <c r="V857" s="595"/>
      <c r="W857" s="595"/>
      <c r="X857" s="595"/>
      <c r="Y857" s="595"/>
      <c r="Z857" s="595"/>
    </row>
    <row r="858">
      <c r="A858" s="595"/>
      <c r="B858" s="595"/>
      <c r="C858" s="595"/>
      <c r="D858" s="595"/>
      <c r="E858" s="595"/>
      <c r="F858" s="595"/>
      <c r="G858" s="595"/>
      <c r="H858" s="595"/>
      <c r="I858" s="595"/>
      <c r="J858" s="595"/>
      <c r="K858" s="595"/>
      <c r="L858" s="595"/>
      <c r="M858" s="595"/>
      <c r="N858" s="595"/>
      <c r="O858" s="595"/>
      <c r="P858" s="595"/>
      <c r="Q858" s="595"/>
      <c r="R858" s="595"/>
      <c r="S858" s="595"/>
      <c r="T858" s="595"/>
      <c r="U858" s="595"/>
      <c r="V858" s="595"/>
      <c r="W858" s="595"/>
      <c r="X858" s="595"/>
      <c r="Y858" s="595"/>
      <c r="Z858" s="595"/>
    </row>
    <row r="859">
      <c r="A859" s="595"/>
      <c r="B859" s="595"/>
      <c r="C859" s="595"/>
      <c r="D859" s="595"/>
      <c r="E859" s="595"/>
      <c r="F859" s="595"/>
      <c r="G859" s="595"/>
      <c r="H859" s="595"/>
      <c r="I859" s="595"/>
      <c r="J859" s="595"/>
      <c r="K859" s="595"/>
      <c r="L859" s="595"/>
      <c r="M859" s="595"/>
      <c r="N859" s="595"/>
      <c r="O859" s="595"/>
      <c r="P859" s="595"/>
      <c r="Q859" s="595"/>
      <c r="R859" s="595"/>
      <c r="S859" s="595"/>
      <c r="T859" s="595"/>
      <c r="U859" s="595"/>
      <c r="V859" s="595"/>
      <c r="W859" s="595"/>
      <c r="X859" s="595"/>
      <c r="Y859" s="595"/>
      <c r="Z859" s="595"/>
    </row>
    <row r="860">
      <c r="A860" s="595"/>
      <c r="B860" s="595"/>
      <c r="C860" s="595"/>
      <c r="D860" s="595"/>
      <c r="E860" s="595"/>
      <c r="F860" s="595"/>
      <c r="G860" s="595"/>
      <c r="H860" s="595"/>
      <c r="I860" s="595"/>
      <c r="J860" s="595"/>
      <c r="K860" s="595"/>
      <c r="L860" s="595"/>
      <c r="M860" s="595"/>
      <c r="N860" s="595"/>
      <c r="O860" s="595"/>
      <c r="P860" s="595"/>
      <c r="Q860" s="595"/>
      <c r="R860" s="595"/>
      <c r="S860" s="595"/>
      <c r="T860" s="595"/>
      <c r="U860" s="595"/>
      <c r="V860" s="595"/>
      <c r="W860" s="595"/>
      <c r="X860" s="595"/>
      <c r="Y860" s="595"/>
      <c r="Z860" s="595"/>
    </row>
    <row r="861">
      <c r="A861" s="595"/>
      <c r="B861" s="595"/>
      <c r="C861" s="595"/>
      <c r="D861" s="595"/>
      <c r="E861" s="595"/>
      <c r="F861" s="595"/>
      <c r="G861" s="595"/>
      <c r="H861" s="595"/>
      <c r="I861" s="595"/>
      <c r="J861" s="595"/>
      <c r="K861" s="595"/>
      <c r="L861" s="595"/>
      <c r="M861" s="595"/>
      <c r="N861" s="595"/>
      <c r="O861" s="595"/>
      <c r="P861" s="595"/>
      <c r="Q861" s="595"/>
      <c r="R861" s="595"/>
      <c r="S861" s="595"/>
      <c r="T861" s="595"/>
      <c r="U861" s="595"/>
      <c r="V861" s="595"/>
      <c r="W861" s="595"/>
      <c r="X861" s="595"/>
      <c r="Y861" s="595"/>
      <c r="Z861" s="595"/>
    </row>
    <row r="862">
      <c r="A862" s="595"/>
      <c r="B862" s="595"/>
      <c r="C862" s="595"/>
      <c r="D862" s="595"/>
      <c r="E862" s="595"/>
      <c r="F862" s="595"/>
      <c r="G862" s="595"/>
      <c r="H862" s="595"/>
      <c r="I862" s="595"/>
      <c r="J862" s="595"/>
      <c r="K862" s="595"/>
      <c r="L862" s="595"/>
      <c r="M862" s="595"/>
      <c r="N862" s="595"/>
      <c r="O862" s="595"/>
      <c r="P862" s="595"/>
      <c r="Q862" s="595"/>
      <c r="R862" s="595"/>
      <c r="S862" s="595"/>
      <c r="T862" s="595"/>
      <c r="U862" s="595"/>
      <c r="V862" s="595"/>
      <c r="W862" s="595"/>
      <c r="X862" s="595"/>
      <c r="Y862" s="595"/>
      <c r="Z862" s="595"/>
    </row>
    <row r="863">
      <c r="A863" s="595"/>
      <c r="B863" s="595"/>
      <c r="C863" s="595"/>
      <c r="D863" s="595"/>
      <c r="E863" s="595"/>
      <c r="F863" s="595"/>
      <c r="G863" s="595"/>
      <c r="H863" s="595"/>
      <c r="I863" s="595"/>
      <c r="J863" s="595"/>
      <c r="K863" s="595"/>
      <c r="L863" s="595"/>
      <c r="M863" s="595"/>
      <c r="N863" s="595"/>
      <c r="O863" s="595"/>
      <c r="P863" s="595"/>
      <c r="Q863" s="595"/>
      <c r="R863" s="595"/>
      <c r="S863" s="595"/>
      <c r="T863" s="595"/>
      <c r="U863" s="595"/>
      <c r="V863" s="595"/>
      <c r="W863" s="595"/>
      <c r="X863" s="595"/>
      <c r="Y863" s="595"/>
      <c r="Z863" s="595"/>
    </row>
    <row r="864">
      <c r="A864" s="595"/>
      <c r="B864" s="595"/>
      <c r="C864" s="595"/>
      <c r="D864" s="595"/>
      <c r="E864" s="595"/>
      <c r="F864" s="595"/>
      <c r="G864" s="595"/>
      <c r="H864" s="595"/>
      <c r="I864" s="595"/>
      <c r="J864" s="595"/>
      <c r="K864" s="595"/>
      <c r="L864" s="595"/>
      <c r="M864" s="595"/>
      <c r="N864" s="595"/>
      <c r="O864" s="595"/>
      <c r="P864" s="595"/>
      <c r="Q864" s="595"/>
      <c r="R864" s="595"/>
      <c r="S864" s="595"/>
      <c r="T864" s="595"/>
      <c r="U864" s="595"/>
      <c r="V864" s="595"/>
      <c r="W864" s="595"/>
      <c r="X864" s="595"/>
      <c r="Y864" s="595"/>
      <c r="Z864" s="595"/>
    </row>
    <row r="865">
      <c r="A865" s="595"/>
      <c r="B865" s="595"/>
      <c r="C865" s="595"/>
      <c r="D865" s="595"/>
      <c r="E865" s="595"/>
      <c r="F865" s="595"/>
      <c r="G865" s="595"/>
      <c r="H865" s="595"/>
      <c r="I865" s="595"/>
      <c r="J865" s="595"/>
      <c r="K865" s="595"/>
      <c r="L865" s="595"/>
      <c r="M865" s="595"/>
      <c r="N865" s="595"/>
      <c r="O865" s="595"/>
      <c r="P865" s="595"/>
      <c r="Q865" s="595"/>
      <c r="R865" s="595"/>
      <c r="S865" s="595"/>
      <c r="T865" s="595"/>
      <c r="U865" s="595"/>
      <c r="V865" s="595"/>
      <c r="W865" s="595"/>
      <c r="X865" s="595"/>
      <c r="Y865" s="595"/>
      <c r="Z865" s="595"/>
    </row>
    <row r="866">
      <c r="A866" s="595"/>
      <c r="B866" s="595"/>
      <c r="C866" s="595"/>
      <c r="D866" s="595"/>
      <c r="E866" s="595"/>
      <c r="F866" s="595"/>
      <c r="G866" s="595"/>
      <c r="H866" s="595"/>
      <c r="I866" s="595"/>
      <c r="J866" s="595"/>
      <c r="K866" s="595"/>
      <c r="L866" s="595"/>
      <c r="M866" s="595"/>
      <c r="N866" s="595"/>
      <c r="O866" s="595"/>
      <c r="P866" s="595"/>
      <c r="Q866" s="595"/>
      <c r="R866" s="595"/>
      <c r="S866" s="595"/>
      <c r="T866" s="595"/>
      <c r="U866" s="595"/>
      <c r="V866" s="595"/>
      <c r="W866" s="595"/>
      <c r="X866" s="595"/>
      <c r="Y866" s="595"/>
      <c r="Z866" s="595"/>
    </row>
    <row r="867">
      <c r="A867" s="595"/>
      <c r="B867" s="595"/>
      <c r="C867" s="595"/>
      <c r="D867" s="595"/>
      <c r="E867" s="595"/>
      <c r="F867" s="595"/>
      <c r="G867" s="595"/>
      <c r="H867" s="595"/>
      <c r="I867" s="595"/>
      <c r="J867" s="595"/>
      <c r="K867" s="595"/>
      <c r="L867" s="595"/>
      <c r="M867" s="595"/>
      <c r="N867" s="595"/>
      <c r="O867" s="595"/>
      <c r="P867" s="595"/>
      <c r="Q867" s="595"/>
      <c r="R867" s="595"/>
      <c r="S867" s="595"/>
      <c r="T867" s="595"/>
      <c r="U867" s="595"/>
      <c r="V867" s="595"/>
      <c r="W867" s="595"/>
      <c r="X867" s="595"/>
      <c r="Y867" s="595"/>
      <c r="Z867" s="595"/>
    </row>
    <row r="868">
      <c r="A868" s="595"/>
      <c r="B868" s="595"/>
      <c r="C868" s="595"/>
      <c r="D868" s="595"/>
      <c r="E868" s="595"/>
      <c r="F868" s="595"/>
      <c r="G868" s="595"/>
      <c r="H868" s="595"/>
      <c r="I868" s="595"/>
      <c r="J868" s="595"/>
      <c r="K868" s="595"/>
      <c r="L868" s="595"/>
      <c r="M868" s="595"/>
      <c r="N868" s="595"/>
      <c r="O868" s="595"/>
      <c r="P868" s="595"/>
      <c r="Q868" s="595"/>
      <c r="R868" s="595"/>
      <c r="S868" s="595"/>
      <c r="T868" s="595"/>
      <c r="U868" s="595"/>
      <c r="V868" s="595"/>
      <c r="W868" s="595"/>
      <c r="X868" s="595"/>
      <c r="Y868" s="595"/>
      <c r="Z868" s="595"/>
    </row>
    <row r="869">
      <c r="A869" s="595"/>
      <c r="B869" s="595"/>
      <c r="C869" s="595"/>
      <c r="D869" s="595"/>
      <c r="E869" s="595"/>
      <c r="F869" s="595"/>
      <c r="G869" s="595"/>
      <c r="H869" s="595"/>
      <c r="I869" s="595"/>
      <c r="J869" s="595"/>
      <c r="K869" s="595"/>
      <c r="L869" s="595"/>
      <c r="M869" s="595"/>
      <c r="N869" s="595"/>
      <c r="O869" s="595"/>
      <c r="P869" s="595"/>
      <c r="Q869" s="595"/>
      <c r="R869" s="595"/>
      <c r="S869" s="595"/>
      <c r="T869" s="595"/>
      <c r="U869" s="595"/>
      <c r="V869" s="595"/>
      <c r="W869" s="595"/>
      <c r="X869" s="595"/>
      <c r="Y869" s="595"/>
      <c r="Z869" s="595"/>
    </row>
    <row r="870">
      <c r="A870" s="595"/>
      <c r="B870" s="595"/>
      <c r="C870" s="595"/>
      <c r="D870" s="595"/>
      <c r="E870" s="595"/>
      <c r="F870" s="595"/>
      <c r="G870" s="595"/>
      <c r="H870" s="595"/>
      <c r="I870" s="595"/>
      <c r="J870" s="595"/>
      <c r="K870" s="595"/>
      <c r="L870" s="595"/>
      <c r="M870" s="595"/>
      <c r="N870" s="595"/>
      <c r="O870" s="595"/>
      <c r="P870" s="595"/>
      <c r="Q870" s="595"/>
      <c r="R870" s="595"/>
      <c r="S870" s="595"/>
      <c r="T870" s="595"/>
      <c r="U870" s="595"/>
      <c r="V870" s="595"/>
      <c r="W870" s="595"/>
      <c r="X870" s="595"/>
      <c r="Y870" s="595"/>
      <c r="Z870" s="595"/>
    </row>
    <row r="871">
      <c r="A871" s="595"/>
      <c r="B871" s="595"/>
      <c r="C871" s="595"/>
      <c r="D871" s="595"/>
      <c r="E871" s="595"/>
      <c r="F871" s="595"/>
      <c r="G871" s="595"/>
      <c r="H871" s="595"/>
      <c r="I871" s="595"/>
      <c r="J871" s="595"/>
      <c r="K871" s="595"/>
      <c r="L871" s="595"/>
      <c r="M871" s="595"/>
      <c r="N871" s="595"/>
      <c r="O871" s="595"/>
      <c r="P871" s="595"/>
      <c r="Q871" s="595"/>
      <c r="R871" s="595"/>
      <c r="S871" s="595"/>
      <c r="T871" s="595"/>
      <c r="U871" s="595"/>
      <c r="V871" s="595"/>
      <c r="W871" s="595"/>
      <c r="X871" s="595"/>
      <c r="Y871" s="595"/>
      <c r="Z871" s="595"/>
    </row>
    <row r="872">
      <c r="A872" s="595"/>
      <c r="B872" s="595"/>
      <c r="C872" s="595"/>
      <c r="D872" s="595"/>
      <c r="E872" s="595"/>
      <c r="F872" s="595"/>
      <c r="G872" s="595"/>
      <c r="H872" s="595"/>
      <c r="I872" s="595"/>
      <c r="J872" s="595"/>
      <c r="K872" s="595"/>
      <c r="L872" s="595"/>
      <c r="M872" s="595"/>
      <c r="N872" s="595"/>
      <c r="O872" s="595"/>
      <c r="P872" s="595"/>
      <c r="Q872" s="595"/>
      <c r="R872" s="595"/>
      <c r="S872" s="595"/>
      <c r="T872" s="595"/>
      <c r="U872" s="595"/>
      <c r="V872" s="595"/>
      <c r="W872" s="595"/>
      <c r="X872" s="595"/>
      <c r="Y872" s="595"/>
      <c r="Z872" s="595"/>
    </row>
    <row r="873">
      <c r="A873" s="595"/>
      <c r="B873" s="595"/>
      <c r="C873" s="595"/>
      <c r="D873" s="595"/>
      <c r="E873" s="595"/>
      <c r="F873" s="595"/>
      <c r="G873" s="595"/>
      <c r="H873" s="595"/>
      <c r="I873" s="595"/>
      <c r="J873" s="595"/>
      <c r="K873" s="595"/>
      <c r="L873" s="595"/>
      <c r="M873" s="595"/>
      <c r="N873" s="595"/>
      <c r="O873" s="595"/>
      <c r="P873" s="595"/>
      <c r="Q873" s="595"/>
      <c r="R873" s="595"/>
      <c r="S873" s="595"/>
      <c r="T873" s="595"/>
      <c r="U873" s="595"/>
      <c r="V873" s="595"/>
      <c r="W873" s="595"/>
      <c r="X873" s="595"/>
      <c r="Y873" s="595"/>
      <c r="Z873" s="595"/>
    </row>
    <row r="874">
      <c r="A874" s="595"/>
      <c r="B874" s="595"/>
      <c r="C874" s="595"/>
      <c r="D874" s="595"/>
      <c r="E874" s="595"/>
      <c r="F874" s="595"/>
      <c r="G874" s="595"/>
      <c r="H874" s="595"/>
      <c r="I874" s="595"/>
      <c r="J874" s="595"/>
      <c r="K874" s="595"/>
      <c r="L874" s="595"/>
      <c r="M874" s="595"/>
      <c r="N874" s="595"/>
      <c r="O874" s="595"/>
      <c r="P874" s="595"/>
      <c r="Q874" s="595"/>
      <c r="R874" s="595"/>
      <c r="S874" s="595"/>
      <c r="T874" s="595"/>
      <c r="U874" s="595"/>
      <c r="V874" s="595"/>
      <c r="W874" s="595"/>
      <c r="X874" s="595"/>
      <c r="Y874" s="595"/>
      <c r="Z874" s="595"/>
    </row>
    <row r="875">
      <c r="A875" s="595"/>
      <c r="B875" s="595"/>
      <c r="C875" s="595"/>
      <c r="D875" s="595"/>
      <c r="E875" s="595"/>
      <c r="F875" s="595"/>
      <c r="G875" s="595"/>
      <c r="H875" s="595"/>
      <c r="I875" s="595"/>
      <c r="J875" s="595"/>
      <c r="K875" s="595"/>
      <c r="L875" s="595"/>
      <c r="M875" s="595"/>
      <c r="N875" s="595"/>
      <c r="O875" s="595"/>
      <c r="P875" s="595"/>
      <c r="Q875" s="595"/>
      <c r="R875" s="595"/>
      <c r="S875" s="595"/>
      <c r="T875" s="595"/>
      <c r="U875" s="595"/>
      <c r="V875" s="595"/>
      <c r="W875" s="595"/>
      <c r="X875" s="595"/>
      <c r="Y875" s="595"/>
      <c r="Z875" s="595"/>
    </row>
    <row r="876">
      <c r="A876" s="595"/>
      <c r="B876" s="595"/>
      <c r="C876" s="595"/>
      <c r="D876" s="595"/>
      <c r="E876" s="595"/>
      <c r="F876" s="595"/>
      <c r="G876" s="595"/>
      <c r="H876" s="595"/>
      <c r="I876" s="595"/>
      <c r="J876" s="595"/>
      <c r="K876" s="595"/>
      <c r="L876" s="595"/>
      <c r="M876" s="595"/>
      <c r="N876" s="595"/>
      <c r="O876" s="595"/>
      <c r="P876" s="595"/>
      <c r="Q876" s="595"/>
      <c r="R876" s="595"/>
      <c r="S876" s="595"/>
      <c r="T876" s="595"/>
      <c r="U876" s="595"/>
      <c r="V876" s="595"/>
      <c r="W876" s="595"/>
      <c r="X876" s="595"/>
      <c r="Y876" s="595"/>
      <c r="Z876" s="595"/>
    </row>
    <row r="877">
      <c r="A877" s="595"/>
      <c r="B877" s="595"/>
      <c r="C877" s="595"/>
      <c r="D877" s="595"/>
      <c r="E877" s="595"/>
      <c r="F877" s="595"/>
      <c r="G877" s="595"/>
      <c r="H877" s="595"/>
      <c r="I877" s="595"/>
      <c r="J877" s="595"/>
      <c r="K877" s="595"/>
      <c r="L877" s="595"/>
      <c r="M877" s="595"/>
      <c r="N877" s="595"/>
      <c r="O877" s="595"/>
      <c r="P877" s="595"/>
      <c r="Q877" s="595"/>
      <c r="R877" s="595"/>
      <c r="S877" s="595"/>
      <c r="T877" s="595"/>
      <c r="U877" s="595"/>
      <c r="V877" s="595"/>
      <c r="W877" s="595"/>
      <c r="X877" s="595"/>
      <c r="Y877" s="595"/>
      <c r="Z877" s="595"/>
    </row>
    <row r="878">
      <c r="A878" s="595"/>
      <c r="B878" s="595"/>
      <c r="C878" s="595"/>
      <c r="D878" s="595"/>
      <c r="E878" s="595"/>
      <c r="F878" s="595"/>
      <c r="G878" s="595"/>
      <c r="H878" s="595"/>
      <c r="I878" s="595"/>
      <c r="J878" s="595"/>
      <c r="K878" s="595"/>
      <c r="L878" s="595"/>
      <c r="M878" s="595"/>
      <c r="N878" s="595"/>
      <c r="O878" s="595"/>
      <c r="P878" s="595"/>
      <c r="Q878" s="595"/>
      <c r="R878" s="595"/>
      <c r="S878" s="595"/>
      <c r="T878" s="595"/>
      <c r="U878" s="595"/>
      <c r="V878" s="595"/>
      <c r="W878" s="595"/>
      <c r="X878" s="595"/>
      <c r="Y878" s="595"/>
      <c r="Z878" s="595"/>
    </row>
    <row r="879">
      <c r="A879" s="595"/>
      <c r="B879" s="595"/>
      <c r="C879" s="595"/>
      <c r="D879" s="595"/>
      <c r="E879" s="595"/>
      <c r="F879" s="595"/>
      <c r="G879" s="595"/>
      <c r="H879" s="595"/>
      <c r="I879" s="595"/>
      <c r="J879" s="595"/>
      <c r="K879" s="595"/>
      <c r="L879" s="595"/>
      <c r="M879" s="595"/>
      <c r="N879" s="595"/>
      <c r="O879" s="595"/>
      <c r="P879" s="595"/>
      <c r="Q879" s="595"/>
      <c r="R879" s="595"/>
      <c r="S879" s="595"/>
      <c r="T879" s="595"/>
      <c r="U879" s="595"/>
      <c r="V879" s="595"/>
      <c r="W879" s="595"/>
      <c r="X879" s="595"/>
      <c r="Y879" s="595"/>
      <c r="Z879" s="595"/>
    </row>
    <row r="880">
      <c r="A880" s="595"/>
      <c r="B880" s="595"/>
      <c r="C880" s="595"/>
      <c r="D880" s="595"/>
      <c r="E880" s="595"/>
      <c r="F880" s="595"/>
      <c r="G880" s="595"/>
      <c r="H880" s="595"/>
      <c r="I880" s="595"/>
      <c r="J880" s="595"/>
      <c r="K880" s="595"/>
      <c r="L880" s="595"/>
      <c r="M880" s="595"/>
      <c r="N880" s="595"/>
      <c r="O880" s="595"/>
      <c r="P880" s="595"/>
      <c r="Q880" s="595"/>
      <c r="R880" s="595"/>
      <c r="S880" s="595"/>
      <c r="T880" s="595"/>
      <c r="U880" s="595"/>
      <c r="V880" s="595"/>
      <c r="W880" s="595"/>
      <c r="X880" s="595"/>
      <c r="Y880" s="595"/>
      <c r="Z880" s="595"/>
    </row>
    <row r="881">
      <c r="A881" s="595"/>
      <c r="B881" s="595"/>
      <c r="C881" s="595"/>
      <c r="D881" s="595"/>
      <c r="E881" s="595"/>
      <c r="F881" s="595"/>
      <c r="G881" s="595"/>
      <c r="H881" s="595"/>
      <c r="I881" s="595"/>
      <c r="J881" s="595"/>
      <c r="K881" s="595"/>
      <c r="L881" s="595"/>
      <c r="M881" s="595"/>
      <c r="N881" s="595"/>
      <c r="O881" s="595"/>
      <c r="P881" s="595"/>
      <c r="Q881" s="595"/>
      <c r="R881" s="595"/>
      <c r="S881" s="595"/>
      <c r="T881" s="595"/>
      <c r="U881" s="595"/>
      <c r="V881" s="595"/>
      <c r="W881" s="595"/>
      <c r="X881" s="595"/>
      <c r="Y881" s="595"/>
      <c r="Z881" s="595"/>
    </row>
    <row r="882">
      <c r="A882" s="595"/>
      <c r="B882" s="595"/>
      <c r="C882" s="595"/>
      <c r="D882" s="595"/>
      <c r="E882" s="595"/>
      <c r="F882" s="595"/>
      <c r="G882" s="595"/>
      <c r="H882" s="595"/>
      <c r="I882" s="595"/>
      <c r="J882" s="595"/>
      <c r="K882" s="595"/>
      <c r="L882" s="595"/>
      <c r="M882" s="595"/>
      <c r="N882" s="595"/>
      <c r="O882" s="595"/>
      <c r="P882" s="595"/>
      <c r="Q882" s="595"/>
      <c r="R882" s="595"/>
      <c r="S882" s="595"/>
      <c r="T882" s="595"/>
      <c r="U882" s="595"/>
      <c r="V882" s="595"/>
      <c r="W882" s="595"/>
      <c r="X882" s="595"/>
      <c r="Y882" s="595"/>
      <c r="Z882" s="595"/>
    </row>
    <row r="883">
      <c r="A883" s="595"/>
      <c r="B883" s="595"/>
      <c r="C883" s="595"/>
      <c r="D883" s="595"/>
      <c r="E883" s="595"/>
      <c r="F883" s="595"/>
      <c r="G883" s="595"/>
      <c r="H883" s="595"/>
      <c r="I883" s="595"/>
      <c r="J883" s="595"/>
      <c r="K883" s="595"/>
      <c r="L883" s="595"/>
      <c r="M883" s="595"/>
      <c r="N883" s="595"/>
      <c r="O883" s="595"/>
      <c r="P883" s="595"/>
      <c r="Q883" s="595"/>
      <c r="R883" s="595"/>
      <c r="S883" s="595"/>
      <c r="T883" s="595"/>
      <c r="U883" s="595"/>
      <c r="V883" s="595"/>
      <c r="W883" s="595"/>
      <c r="X883" s="595"/>
      <c r="Y883" s="595"/>
      <c r="Z883" s="595"/>
    </row>
    <row r="884">
      <c r="A884" s="595"/>
      <c r="B884" s="595"/>
      <c r="C884" s="595"/>
      <c r="D884" s="595"/>
      <c r="E884" s="595"/>
      <c r="F884" s="595"/>
      <c r="G884" s="595"/>
      <c r="H884" s="595"/>
      <c r="I884" s="595"/>
      <c r="J884" s="595"/>
      <c r="K884" s="595"/>
      <c r="L884" s="595"/>
      <c r="M884" s="595"/>
      <c r="N884" s="595"/>
      <c r="O884" s="595"/>
      <c r="P884" s="595"/>
      <c r="Q884" s="595"/>
      <c r="R884" s="595"/>
      <c r="S884" s="595"/>
      <c r="T884" s="595"/>
      <c r="U884" s="595"/>
      <c r="V884" s="595"/>
      <c r="W884" s="595"/>
      <c r="X884" s="595"/>
      <c r="Y884" s="595"/>
      <c r="Z884" s="595"/>
    </row>
    <row r="885">
      <c r="A885" s="595"/>
      <c r="B885" s="595"/>
      <c r="C885" s="595"/>
      <c r="D885" s="595"/>
      <c r="E885" s="595"/>
      <c r="F885" s="595"/>
      <c r="G885" s="595"/>
      <c r="H885" s="595"/>
      <c r="I885" s="595"/>
      <c r="J885" s="595"/>
      <c r="K885" s="595"/>
      <c r="L885" s="595"/>
      <c r="M885" s="595"/>
      <c r="N885" s="595"/>
      <c r="O885" s="595"/>
      <c r="P885" s="595"/>
      <c r="Q885" s="595"/>
      <c r="R885" s="595"/>
      <c r="S885" s="595"/>
      <c r="T885" s="595"/>
      <c r="U885" s="595"/>
      <c r="V885" s="595"/>
      <c r="W885" s="595"/>
      <c r="X885" s="595"/>
      <c r="Y885" s="595"/>
      <c r="Z885" s="595"/>
    </row>
    <row r="886">
      <c r="A886" s="595"/>
      <c r="B886" s="595"/>
      <c r="C886" s="595"/>
      <c r="D886" s="595"/>
      <c r="E886" s="595"/>
      <c r="F886" s="595"/>
      <c r="G886" s="595"/>
      <c r="H886" s="595"/>
      <c r="I886" s="595"/>
      <c r="J886" s="595"/>
      <c r="K886" s="595"/>
      <c r="L886" s="595"/>
      <c r="M886" s="595"/>
      <c r="N886" s="595"/>
      <c r="O886" s="595"/>
      <c r="P886" s="595"/>
      <c r="Q886" s="595"/>
      <c r="R886" s="595"/>
      <c r="S886" s="595"/>
      <c r="T886" s="595"/>
      <c r="U886" s="595"/>
      <c r="V886" s="595"/>
      <c r="W886" s="595"/>
      <c r="X886" s="595"/>
      <c r="Y886" s="595"/>
      <c r="Z886" s="595"/>
    </row>
    <row r="887">
      <c r="A887" s="595"/>
      <c r="B887" s="595"/>
      <c r="C887" s="595"/>
      <c r="D887" s="595"/>
      <c r="E887" s="595"/>
      <c r="F887" s="595"/>
      <c r="G887" s="595"/>
      <c r="H887" s="595"/>
      <c r="I887" s="595"/>
      <c r="J887" s="595"/>
      <c r="K887" s="595"/>
      <c r="L887" s="595"/>
      <c r="M887" s="595"/>
      <c r="N887" s="595"/>
      <c r="O887" s="595"/>
      <c r="P887" s="595"/>
      <c r="Q887" s="595"/>
      <c r="R887" s="595"/>
      <c r="S887" s="595"/>
      <c r="T887" s="595"/>
      <c r="U887" s="595"/>
      <c r="V887" s="595"/>
      <c r="W887" s="595"/>
      <c r="X887" s="595"/>
      <c r="Y887" s="595"/>
      <c r="Z887" s="595"/>
    </row>
    <row r="888">
      <c r="A888" s="595"/>
      <c r="B888" s="595"/>
      <c r="C888" s="595"/>
      <c r="D888" s="595"/>
      <c r="E888" s="595"/>
      <c r="F888" s="595"/>
      <c r="G888" s="595"/>
      <c r="H888" s="595"/>
      <c r="I888" s="595"/>
      <c r="J888" s="595"/>
      <c r="K888" s="595"/>
      <c r="L888" s="595"/>
      <c r="M888" s="595"/>
      <c r="N888" s="595"/>
      <c r="O888" s="595"/>
      <c r="P888" s="595"/>
      <c r="Q888" s="595"/>
      <c r="R888" s="595"/>
      <c r="S888" s="595"/>
      <c r="T888" s="595"/>
      <c r="U888" s="595"/>
      <c r="V888" s="595"/>
      <c r="W888" s="595"/>
      <c r="X888" s="595"/>
      <c r="Y888" s="595"/>
      <c r="Z888" s="595"/>
    </row>
    <row r="889">
      <c r="A889" s="595"/>
      <c r="B889" s="595"/>
      <c r="C889" s="595"/>
      <c r="D889" s="595"/>
      <c r="E889" s="595"/>
      <c r="F889" s="595"/>
      <c r="G889" s="595"/>
      <c r="H889" s="595"/>
      <c r="I889" s="595"/>
      <c r="J889" s="595"/>
      <c r="K889" s="595"/>
      <c r="L889" s="595"/>
      <c r="M889" s="595"/>
      <c r="N889" s="595"/>
      <c r="O889" s="595"/>
      <c r="P889" s="595"/>
      <c r="Q889" s="595"/>
      <c r="R889" s="595"/>
      <c r="S889" s="595"/>
      <c r="T889" s="595"/>
      <c r="U889" s="595"/>
      <c r="V889" s="595"/>
      <c r="W889" s="595"/>
      <c r="X889" s="595"/>
      <c r="Y889" s="595"/>
      <c r="Z889" s="595"/>
    </row>
    <row r="890">
      <c r="A890" s="595"/>
      <c r="B890" s="595"/>
      <c r="C890" s="595"/>
      <c r="D890" s="595"/>
      <c r="E890" s="595"/>
      <c r="F890" s="595"/>
      <c r="G890" s="595"/>
      <c r="H890" s="595"/>
      <c r="I890" s="595"/>
      <c r="J890" s="595"/>
      <c r="K890" s="595"/>
      <c r="L890" s="595"/>
      <c r="M890" s="595"/>
      <c r="N890" s="595"/>
      <c r="O890" s="595"/>
      <c r="P890" s="595"/>
      <c r="Q890" s="595"/>
      <c r="R890" s="595"/>
      <c r="S890" s="595"/>
      <c r="T890" s="595"/>
      <c r="U890" s="595"/>
      <c r="V890" s="595"/>
      <c r="W890" s="595"/>
      <c r="X890" s="595"/>
      <c r="Y890" s="595"/>
      <c r="Z890" s="595"/>
    </row>
    <row r="891">
      <c r="A891" s="595"/>
      <c r="B891" s="595"/>
      <c r="C891" s="595"/>
      <c r="D891" s="595"/>
      <c r="E891" s="595"/>
      <c r="F891" s="595"/>
      <c r="G891" s="595"/>
      <c r="H891" s="595"/>
      <c r="I891" s="595"/>
      <c r="J891" s="595"/>
      <c r="K891" s="595"/>
      <c r="L891" s="595"/>
      <c r="M891" s="595"/>
      <c r="N891" s="595"/>
      <c r="O891" s="595"/>
      <c r="P891" s="595"/>
      <c r="Q891" s="595"/>
      <c r="R891" s="595"/>
      <c r="S891" s="595"/>
      <c r="T891" s="595"/>
      <c r="U891" s="595"/>
      <c r="V891" s="595"/>
      <c r="W891" s="595"/>
      <c r="X891" s="595"/>
      <c r="Y891" s="595"/>
      <c r="Z891" s="595"/>
    </row>
    <row r="892">
      <c r="A892" s="595"/>
      <c r="B892" s="595"/>
      <c r="C892" s="595"/>
      <c r="D892" s="595"/>
      <c r="E892" s="595"/>
      <c r="F892" s="595"/>
      <c r="G892" s="595"/>
      <c r="H892" s="595"/>
      <c r="I892" s="595"/>
      <c r="J892" s="595"/>
      <c r="K892" s="595"/>
      <c r="L892" s="595"/>
      <c r="M892" s="595"/>
      <c r="N892" s="595"/>
      <c r="O892" s="595"/>
      <c r="P892" s="595"/>
      <c r="Q892" s="595"/>
      <c r="R892" s="595"/>
      <c r="S892" s="595"/>
      <c r="T892" s="595"/>
      <c r="U892" s="595"/>
      <c r="V892" s="595"/>
      <c r="W892" s="595"/>
      <c r="X892" s="595"/>
      <c r="Y892" s="595"/>
      <c r="Z892" s="595"/>
    </row>
    <row r="893">
      <c r="A893" s="595"/>
      <c r="B893" s="595"/>
      <c r="C893" s="595"/>
      <c r="D893" s="595"/>
      <c r="E893" s="595"/>
      <c r="F893" s="595"/>
      <c r="G893" s="595"/>
      <c r="H893" s="595"/>
      <c r="I893" s="595"/>
      <c r="J893" s="595"/>
      <c r="K893" s="595"/>
      <c r="L893" s="595"/>
      <c r="M893" s="595"/>
      <c r="N893" s="595"/>
      <c r="O893" s="595"/>
      <c r="P893" s="595"/>
      <c r="Q893" s="595"/>
      <c r="R893" s="595"/>
      <c r="S893" s="595"/>
      <c r="T893" s="595"/>
      <c r="U893" s="595"/>
      <c r="V893" s="595"/>
      <c r="W893" s="595"/>
      <c r="X893" s="595"/>
      <c r="Y893" s="595"/>
      <c r="Z893" s="595"/>
    </row>
    <row r="894">
      <c r="A894" s="595"/>
      <c r="B894" s="595"/>
      <c r="C894" s="595"/>
      <c r="D894" s="595"/>
      <c r="E894" s="595"/>
      <c r="F894" s="595"/>
      <c r="G894" s="595"/>
      <c r="H894" s="595"/>
      <c r="I894" s="595"/>
      <c r="J894" s="595"/>
      <c r="K894" s="595"/>
      <c r="L894" s="595"/>
      <c r="M894" s="595"/>
      <c r="N894" s="595"/>
      <c r="O894" s="595"/>
      <c r="P894" s="595"/>
      <c r="Q894" s="595"/>
      <c r="R894" s="595"/>
      <c r="S894" s="595"/>
      <c r="T894" s="595"/>
      <c r="U894" s="595"/>
      <c r="V894" s="595"/>
      <c r="W894" s="595"/>
      <c r="X894" s="595"/>
      <c r="Y894" s="595"/>
      <c r="Z894" s="595"/>
    </row>
    <row r="895">
      <c r="A895" s="595"/>
      <c r="B895" s="595"/>
      <c r="C895" s="595"/>
      <c r="D895" s="595"/>
      <c r="E895" s="595"/>
      <c r="F895" s="595"/>
      <c r="G895" s="595"/>
      <c r="H895" s="595"/>
      <c r="I895" s="595"/>
      <c r="J895" s="595"/>
      <c r="K895" s="595"/>
      <c r="L895" s="595"/>
      <c r="M895" s="595"/>
      <c r="N895" s="595"/>
      <c r="O895" s="595"/>
      <c r="P895" s="595"/>
      <c r="Q895" s="595"/>
      <c r="R895" s="595"/>
      <c r="S895" s="595"/>
      <c r="T895" s="595"/>
      <c r="U895" s="595"/>
      <c r="V895" s="595"/>
      <c r="W895" s="595"/>
      <c r="X895" s="595"/>
      <c r="Y895" s="595"/>
      <c r="Z895" s="595"/>
    </row>
    <row r="896">
      <c r="A896" s="595"/>
      <c r="B896" s="595"/>
      <c r="C896" s="595"/>
      <c r="D896" s="595"/>
      <c r="E896" s="595"/>
      <c r="F896" s="595"/>
      <c r="G896" s="595"/>
      <c r="H896" s="595"/>
      <c r="I896" s="595"/>
      <c r="J896" s="595"/>
      <c r="K896" s="595"/>
      <c r="L896" s="595"/>
      <c r="M896" s="595"/>
      <c r="N896" s="595"/>
      <c r="O896" s="595"/>
      <c r="P896" s="595"/>
      <c r="Q896" s="595"/>
      <c r="R896" s="595"/>
      <c r="S896" s="595"/>
      <c r="T896" s="595"/>
      <c r="U896" s="595"/>
      <c r="V896" s="595"/>
      <c r="W896" s="595"/>
      <c r="X896" s="595"/>
      <c r="Y896" s="595"/>
      <c r="Z896" s="595"/>
    </row>
    <row r="897">
      <c r="A897" s="595"/>
      <c r="B897" s="595"/>
      <c r="C897" s="595"/>
      <c r="D897" s="595"/>
      <c r="E897" s="595"/>
      <c r="F897" s="595"/>
      <c r="G897" s="595"/>
      <c r="H897" s="595"/>
      <c r="I897" s="595"/>
      <c r="J897" s="595"/>
      <c r="K897" s="595"/>
      <c r="L897" s="595"/>
      <c r="M897" s="595"/>
      <c r="N897" s="595"/>
      <c r="O897" s="595"/>
      <c r="P897" s="595"/>
      <c r="Q897" s="595"/>
      <c r="R897" s="595"/>
      <c r="S897" s="595"/>
      <c r="T897" s="595"/>
      <c r="U897" s="595"/>
      <c r="V897" s="595"/>
      <c r="W897" s="595"/>
      <c r="X897" s="595"/>
      <c r="Y897" s="595"/>
      <c r="Z897" s="595"/>
    </row>
    <row r="898">
      <c r="A898" s="595"/>
      <c r="B898" s="595"/>
      <c r="C898" s="595"/>
      <c r="D898" s="595"/>
      <c r="E898" s="595"/>
      <c r="F898" s="595"/>
      <c r="G898" s="595"/>
      <c r="H898" s="595"/>
      <c r="I898" s="595"/>
      <c r="J898" s="595"/>
      <c r="K898" s="595"/>
      <c r="L898" s="595"/>
      <c r="M898" s="595"/>
      <c r="N898" s="595"/>
      <c r="O898" s="595"/>
      <c r="P898" s="595"/>
      <c r="Q898" s="595"/>
      <c r="R898" s="595"/>
      <c r="S898" s="595"/>
      <c r="T898" s="595"/>
      <c r="U898" s="595"/>
      <c r="V898" s="595"/>
      <c r="W898" s="595"/>
      <c r="X898" s="595"/>
      <c r="Y898" s="595"/>
      <c r="Z898" s="595"/>
    </row>
    <row r="899">
      <c r="A899" s="595"/>
      <c r="B899" s="595"/>
      <c r="C899" s="595"/>
      <c r="D899" s="595"/>
      <c r="E899" s="595"/>
      <c r="F899" s="595"/>
      <c r="G899" s="595"/>
      <c r="H899" s="595"/>
      <c r="I899" s="595"/>
      <c r="J899" s="595"/>
      <c r="K899" s="595"/>
      <c r="L899" s="595"/>
      <c r="M899" s="595"/>
      <c r="N899" s="595"/>
      <c r="O899" s="595"/>
      <c r="P899" s="595"/>
      <c r="Q899" s="595"/>
      <c r="R899" s="595"/>
      <c r="S899" s="595"/>
      <c r="T899" s="595"/>
      <c r="U899" s="595"/>
      <c r="V899" s="595"/>
      <c r="W899" s="595"/>
      <c r="X899" s="595"/>
      <c r="Y899" s="595"/>
      <c r="Z899" s="595"/>
    </row>
    <row r="900">
      <c r="A900" s="595"/>
      <c r="B900" s="595"/>
      <c r="C900" s="595"/>
      <c r="D900" s="595"/>
      <c r="E900" s="595"/>
      <c r="F900" s="595"/>
      <c r="G900" s="595"/>
      <c r="H900" s="595"/>
      <c r="I900" s="595"/>
      <c r="J900" s="595"/>
      <c r="K900" s="595"/>
      <c r="L900" s="595"/>
      <c r="M900" s="595"/>
      <c r="N900" s="595"/>
      <c r="O900" s="595"/>
      <c r="P900" s="595"/>
      <c r="Q900" s="595"/>
      <c r="R900" s="595"/>
      <c r="S900" s="595"/>
      <c r="T900" s="595"/>
      <c r="U900" s="595"/>
      <c r="V900" s="595"/>
      <c r="W900" s="595"/>
      <c r="X900" s="595"/>
      <c r="Y900" s="595"/>
      <c r="Z900" s="595"/>
    </row>
    <row r="901">
      <c r="A901" s="595"/>
      <c r="B901" s="595"/>
      <c r="C901" s="595"/>
      <c r="D901" s="595"/>
      <c r="E901" s="595"/>
      <c r="F901" s="595"/>
      <c r="G901" s="595"/>
      <c r="H901" s="595"/>
      <c r="I901" s="595"/>
      <c r="J901" s="595"/>
      <c r="K901" s="595"/>
      <c r="L901" s="595"/>
      <c r="M901" s="595"/>
      <c r="N901" s="595"/>
      <c r="O901" s="595"/>
      <c r="P901" s="595"/>
      <c r="Q901" s="595"/>
      <c r="R901" s="595"/>
      <c r="S901" s="595"/>
      <c r="T901" s="595"/>
      <c r="U901" s="595"/>
      <c r="V901" s="595"/>
      <c r="W901" s="595"/>
      <c r="X901" s="595"/>
      <c r="Y901" s="595"/>
      <c r="Z901" s="595"/>
    </row>
    <row r="902">
      <c r="A902" s="595"/>
      <c r="B902" s="595"/>
      <c r="C902" s="595"/>
      <c r="D902" s="595"/>
      <c r="E902" s="595"/>
      <c r="F902" s="595"/>
      <c r="G902" s="595"/>
      <c r="H902" s="595"/>
      <c r="I902" s="595"/>
      <c r="J902" s="595"/>
      <c r="K902" s="595"/>
      <c r="L902" s="595"/>
      <c r="M902" s="595"/>
      <c r="N902" s="595"/>
      <c r="O902" s="595"/>
      <c r="P902" s="595"/>
      <c r="Q902" s="595"/>
      <c r="R902" s="595"/>
      <c r="S902" s="595"/>
      <c r="T902" s="595"/>
      <c r="U902" s="595"/>
      <c r="V902" s="595"/>
      <c r="W902" s="595"/>
      <c r="X902" s="595"/>
      <c r="Y902" s="595"/>
      <c r="Z902" s="595"/>
    </row>
    <row r="903">
      <c r="A903" s="595"/>
      <c r="B903" s="595"/>
      <c r="C903" s="595"/>
      <c r="D903" s="595"/>
      <c r="E903" s="595"/>
      <c r="F903" s="595"/>
      <c r="G903" s="595"/>
      <c r="H903" s="595"/>
      <c r="I903" s="595"/>
      <c r="J903" s="595"/>
      <c r="K903" s="595"/>
      <c r="L903" s="595"/>
      <c r="M903" s="595"/>
      <c r="N903" s="595"/>
      <c r="O903" s="595"/>
      <c r="P903" s="595"/>
      <c r="Q903" s="595"/>
      <c r="R903" s="595"/>
      <c r="S903" s="595"/>
      <c r="T903" s="595"/>
      <c r="U903" s="595"/>
      <c r="V903" s="595"/>
      <c r="W903" s="595"/>
      <c r="X903" s="595"/>
      <c r="Y903" s="595"/>
      <c r="Z903" s="595"/>
    </row>
    <row r="904">
      <c r="A904" s="595"/>
      <c r="B904" s="595"/>
      <c r="C904" s="595"/>
      <c r="D904" s="595"/>
      <c r="E904" s="595"/>
      <c r="F904" s="595"/>
      <c r="G904" s="595"/>
      <c r="H904" s="595"/>
      <c r="I904" s="595"/>
      <c r="J904" s="595"/>
      <c r="K904" s="595"/>
      <c r="L904" s="595"/>
      <c r="M904" s="595"/>
      <c r="N904" s="595"/>
      <c r="O904" s="595"/>
      <c r="P904" s="595"/>
      <c r="Q904" s="595"/>
      <c r="R904" s="595"/>
      <c r="S904" s="595"/>
      <c r="T904" s="595"/>
      <c r="U904" s="595"/>
      <c r="V904" s="595"/>
      <c r="W904" s="595"/>
      <c r="X904" s="595"/>
      <c r="Y904" s="595"/>
      <c r="Z904" s="595"/>
    </row>
    <row r="905">
      <c r="A905" s="595"/>
      <c r="B905" s="595"/>
      <c r="C905" s="595"/>
      <c r="D905" s="595"/>
      <c r="E905" s="595"/>
      <c r="F905" s="595"/>
      <c r="G905" s="595"/>
      <c r="H905" s="595"/>
      <c r="I905" s="595"/>
      <c r="J905" s="595"/>
      <c r="K905" s="595"/>
      <c r="L905" s="595"/>
      <c r="M905" s="595"/>
      <c r="N905" s="595"/>
      <c r="O905" s="595"/>
      <c r="P905" s="595"/>
      <c r="Q905" s="595"/>
      <c r="R905" s="595"/>
      <c r="S905" s="595"/>
      <c r="T905" s="595"/>
      <c r="U905" s="595"/>
      <c r="V905" s="595"/>
      <c r="W905" s="595"/>
      <c r="X905" s="595"/>
      <c r="Y905" s="595"/>
      <c r="Z905" s="595"/>
    </row>
    <row r="906">
      <c r="A906" s="595"/>
      <c r="B906" s="595"/>
      <c r="C906" s="595"/>
      <c r="D906" s="595"/>
      <c r="E906" s="595"/>
      <c r="F906" s="595"/>
      <c r="G906" s="595"/>
      <c r="H906" s="595"/>
      <c r="I906" s="595"/>
      <c r="J906" s="595"/>
      <c r="K906" s="595"/>
      <c r="L906" s="595"/>
      <c r="M906" s="595"/>
      <c r="N906" s="595"/>
      <c r="O906" s="595"/>
      <c r="P906" s="595"/>
      <c r="Q906" s="595"/>
      <c r="R906" s="595"/>
      <c r="S906" s="595"/>
      <c r="T906" s="595"/>
      <c r="U906" s="595"/>
      <c r="V906" s="595"/>
      <c r="W906" s="595"/>
      <c r="X906" s="595"/>
      <c r="Y906" s="595"/>
      <c r="Z906" s="595"/>
    </row>
    <row r="907">
      <c r="A907" s="595"/>
      <c r="B907" s="595"/>
      <c r="C907" s="595"/>
      <c r="D907" s="595"/>
      <c r="E907" s="595"/>
      <c r="F907" s="595"/>
      <c r="G907" s="595"/>
      <c r="H907" s="595"/>
      <c r="I907" s="595"/>
      <c r="J907" s="595"/>
      <c r="K907" s="595"/>
      <c r="L907" s="595"/>
      <c r="M907" s="595"/>
      <c r="N907" s="595"/>
      <c r="O907" s="595"/>
      <c r="P907" s="595"/>
      <c r="Q907" s="595"/>
      <c r="R907" s="595"/>
      <c r="S907" s="595"/>
      <c r="T907" s="595"/>
      <c r="U907" s="595"/>
      <c r="V907" s="595"/>
      <c r="W907" s="595"/>
      <c r="X907" s="595"/>
      <c r="Y907" s="595"/>
      <c r="Z907" s="595"/>
    </row>
    <row r="908">
      <c r="A908" s="595"/>
      <c r="B908" s="595"/>
      <c r="C908" s="595"/>
      <c r="D908" s="595"/>
      <c r="E908" s="595"/>
      <c r="F908" s="595"/>
      <c r="G908" s="595"/>
      <c r="H908" s="595"/>
      <c r="I908" s="595"/>
      <c r="J908" s="595"/>
      <c r="K908" s="595"/>
      <c r="L908" s="595"/>
      <c r="M908" s="595"/>
      <c r="N908" s="595"/>
      <c r="O908" s="595"/>
      <c r="P908" s="595"/>
      <c r="Q908" s="595"/>
      <c r="R908" s="595"/>
      <c r="S908" s="595"/>
      <c r="T908" s="595"/>
      <c r="U908" s="595"/>
      <c r="V908" s="595"/>
      <c r="W908" s="595"/>
      <c r="X908" s="595"/>
      <c r="Y908" s="595"/>
      <c r="Z908" s="595"/>
    </row>
    <row r="909">
      <c r="A909" s="595"/>
      <c r="B909" s="595"/>
      <c r="C909" s="595"/>
      <c r="D909" s="595"/>
      <c r="E909" s="595"/>
      <c r="F909" s="595"/>
      <c r="G909" s="595"/>
      <c r="H909" s="595"/>
      <c r="I909" s="595"/>
      <c r="J909" s="595"/>
      <c r="K909" s="595"/>
      <c r="L909" s="595"/>
      <c r="M909" s="595"/>
      <c r="N909" s="595"/>
      <c r="O909" s="595"/>
      <c r="P909" s="595"/>
      <c r="Q909" s="595"/>
      <c r="R909" s="595"/>
      <c r="S909" s="595"/>
      <c r="T909" s="595"/>
      <c r="U909" s="595"/>
      <c r="V909" s="595"/>
      <c r="W909" s="595"/>
      <c r="X909" s="595"/>
      <c r="Y909" s="595"/>
      <c r="Z909" s="595"/>
    </row>
    <row r="910">
      <c r="A910" s="595"/>
      <c r="B910" s="595"/>
      <c r="C910" s="595"/>
      <c r="D910" s="595"/>
      <c r="E910" s="595"/>
      <c r="F910" s="595"/>
      <c r="G910" s="595"/>
      <c r="H910" s="595"/>
      <c r="I910" s="595"/>
      <c r="J910" s="595"/>
      <c r="K910" s="595"/>
      <c r="L910" s="595"/>
      <c r="M910" s="595"/>
      <c r="N910" s="595"/>
      <c r="O910" s="595"/>
      <c r="P910" s="595"/>
      <c r="Q910" s="595"/>
      <c r="R910" s="595"/>
      <c r="S910" s="595"/>
      <c r="T910" s="595"/>
      <c r="U910" s="595"/>
      <c r="V910" s="595"/>
      <c r="W910" s="595"/>
      <c r="X910" s="595"/>
      <c r="Y910" s="595"/>
      <c r="Z910" s="595"/>
    </row>
    <row r="911">
      <c r="A911" s="595"/>
      <c r="B911" s="595"/>
      <c r="C911" s="595"/>
      <c r="D911" s="595"/>
      <c r="E911" s="595"/>
      <c r="F911" s="595"/>
      <c r="G911" s="595"/>
      <c r="H911" s="595"/>
      <c r="I911" s="595"/>
      <c r="J911" s="595"/>
      <c r="K911" s="595"/>
      <c r="L911" s="595"/>
      <c r="M911" s="595"/>
      <c r="N911" s="595"/>
      <c r="O911" s="595"/>
      <c r="P911" s="595"/>
      <c r="Q911" s="595"/>
      <c r="R911" s="595"/>
      <c r="S911" s="595"/>
      <c r="T911" s="595"/>
      <c r="U911" s="595"/>
      <c r="V911" s="595"/>
      <c r="W911" s="595"/>
      <c r="X911" s="595"/>
      <c r="Y911" s="595"/>
      <c r="Z911" s="595"/>
    </row>
    <row r="912">
      <c r="A912" s="595"/>
      <c r="B912" s="595"/>
      <c r="C912" s="595"/>
      <c r="D912" s="595"/>
      <c r="E912" s="595"/>
      <c r="F912" s="595"/>
      <c r="G912" s="595"/>
      <c r="H912" s="595"/>
      <c r="I912" s="595"/>
      <c r="J912" s="595"/>
      <c r="K912" s="595"/>
      <c r="L912" s="595"/>
      <c r="M912" s="595"/>
      <c r="N912" s="595"/>
      <c r="O912" s="595"/>
      <c r="P912" s="595"/>
      <c r="Q912" s="595"/>
      <c r="R912" s="595"/>
      <c r="S912" s="595"/>
      <c r="T912" s="595"/>
      <c r="U912" s="595"/>
      <c r="V912" s="595"/>
      <c r="W912" s="595"/>
      <c r="X912" s="595"/>
      <c r="Y912" s="595"/>
      <c r="Z912" s="595"/>
    </row>
    <row r="913">
      <c r="A913" s="595"/>
      <c r="B913" s="595"/>
      <c r="C913" s="595"/>
      <c r="D913" s="595"/>
      <c r="E913" s="595"/>
      <c r="F913" s="595"/>
      <c r="G913" s="595"/>
      <c r="H913" s="595"/>
      <c r="I913" s="595"/>
      <c r="J913" s="595"/>
      <c r="K913" s="595"/>
      <c r="L913" s="595"/>
      <c r="M913" s="595"/>
      <c r="N913" s="595"/>
      <c r="O913" s="595"/>
      <c r="P913" s="595"/>
      <c r="Q913" s="595"/>
      <c r="R913" s="595"/>
      <c r="S913" s="595"/>
      <c r="T913" s="595"/>
      <c r="U913" s="595"/>
      <c r="V913" s="595"/>
      <c r="W913" s="595"/>
      <c r="X913" s="595"/>
      <c r="Y913" s="595"/>
      <c r="Z913" s="595"/>
    </row>
    <row r="914">
      <c r="A914" s="595"/>
      <c r="B914" s="595"/>
      <c r="C914" s="595"/>
      <c r="D914" s="595"/>
      <c r="E914" s="595"/>
      <c r="F914" s="595"/>
      <c r="G914" s="595"/>
      <c r="H914" s="595"/>
      <c r="I914" s="595"/>
      <c r="J914" s="595"/>
      <c r="K914" s="595"/>
      <c r="L914" s="595"/>
      <c r="M914" s="595"/>
      <c r="N914" s="595"/>
      <c r="O914" s="595"/>
      <c r="P914" s="595"/>
      <c r="Q914" s="595"/>
      <c r="R914" s="595"/>
      <c r="S914" s="595"/>
      <c r="T914" s="595"/>
      <c r="U914" s="595"/>
      <c r="V914" s="595"/>
      <c r="W914" s="595"/>
      <c r="X914" s="595"/>
      <c r="Y914" s="595"/>
      <c r="Z914" s="595"/>
    </row>
    <row r="915">
      <c r="A915" s="595"/>
      <c r="B915" s="595"/>
      <c r="C915" s="595"/>
      <c r="D915" s="595"/>
      <c r="E915" s="595"/>
      <c r="F915" s="595"/>
      <c r="G915" s="595"/>
      <c r="H915" s="595"/>
      <c r="I915" s="595"/>
      <c r="J915" s="595"/>
      <c r="K915" s="595"/>
      <c r="L915" s="595"/>
      <c r="M915" s="595"/>
      <c r="N915" s="595"/>
      <c r="O915" s="595"/>
      <c r="P915" s="595"/>
      <c r="Q915" s="595"/>
      <c r="R915" s="595"/>
      <c r="S915" s="595"/>
      <c r="T915" s="595"/>
      <c r="U915" s="595"/>
      <c r="V915" s="595"/>
      <c r="W915" s="595"/>
      <c r="X915" s="595"/>
      <c r="Y915" s="595"/>
      <c r="Z915" s="595"/>
    </row>
    <row r="916">
      <c r="A916" s="595"/>
      <c r="B916" s="595"/>
      <c r="C916" s="595"/>
      <c r="D916" s="595"/>
      <c r="E916" s="595"/>
      <c r="F916" s="595"/>
      <c r="G916" s="595"/>
      <c r="H916" s="595"/>
      <c r="I916" s="595"/>
      <c r="J916" s="595"/>
      <c r="K916" s="595"/>
      <c r="L916" s="595"/>
      <c r="M916" s="595"/>
      <c r="N916" s="595"/>
      <c r="O916" s="595"/>
      <c r="P916" s="595"/>
      <c r="Q916" s="595"/>
      <c r="R916" s="595"/>
      <c r="S916" s="595"/>
      <c r="T916" s="595"/>
      <c r="U916" s="595"/>
      <c r="V916" s="595"/>
      <c r="W916" s="595"/>
      <c r="X916" s="595"/>
      <c r="Y916" s="595"/>
      <c r="Z916" s="595"/>
    </row>
    <row r="917">
      <c r="A917" s="595"/>
      <c r="B917" s="595"/>
      <c r="C917" s="595"/>
      <c r="D917" s="595"/>
      <c r="E917" s="595"/>
      <c r="F917" s="595"/>
      <c r="G917" s="595"/>
      <c r="H917" s="595"/>
      <c r="I917" s="595"/>
      <c r="J917" s="595"/>
      <c r="K917" s="595"/>
      <c r="L917" s="595"/>
      <c r="M917" s="595"/>
      <c r="N917" s="595"/>
      <c r="O917" s="595"/>
      <c r="P917" s="595"/>
      <c r="Q917" s="595"/>
      <c r="R917" s="595"/>
      <c r="S917" s="595"/>
      <c r="T917" s="595"/>
      <c r="U917" s="595"/>
      <c r="V917" s="595"/>
      <c r="W917" s="595"/>
      <c r="X917" s="595"/>
      <c r="Y917" s="595"/>
      <c r="Z917" s="595"/>
    </row>
    <row r="918">
      <c r="A918" s="595"/>
      <c r="B918" s="595"/>
      <c r="C918" s="595"/>
      <c r="D918" s="595"/>
      <c r="E918" s="595"/>
      <c r="F918" s="595"/>
      <c r="G918" s="595"/>
      <c r="H918" s="595"/>
      <c r="I918" s="595"/>
      <c r="J918" s="595"/>
      <c r="K918" s="595"/>
      <c r="L918" s="595"/>
      <c r="M918" s="595"/>
      <c r="N918" s="595"/>
      <c r="O918" s="595"/>
      <c r="P918" s="595"/>
      <c r="Q918" s="595"/>
      <c r="R918" s="595"/>
      <c r="S918" s="595"/>
      <c r="T918" s="595"/>
      <c r="U918" s="595"/>
      <c r="V918" s="595"/>
      <c r="W918" s="595"/>
      <c r="X918" s="595"/>
      <c r="Y918" s="595"/>
      <c r="Z918" s="595"/>
    </row>
    <row r="919">
      <c r="A919" s="595"/>
      <c r="B919" s="595"/>
      <c r="C919" s="595"/>
      <c r="D919" s="595"/>
      <c r="E919" s="595"/>
      <c r="F919" s="595"/>
      <c r="G919" s="595"/>
      <c r="H919" s="595"/>
      <c r="I919" s="595"/>
      <c r="J919" s="595"/>
      <c r="K919" s="595"/>
      <c r="L919" s="595"/>
      <c r="M919" s="595"/>
      <c r="N919" s="595"/>
      <c r="O919" s="595"/>
      <c r="P919" s="595"/>
      <c r="Q919" s="595"/>
      <c r="R919" s="595"/>
      <c r="S919" s="595"/>
      <c r="T919" s="595"/>
      <c r="U919" s="595"/>
      <c r="V919" s="595"/>
      <c r="W919" s="595"/>
      <c r="X919" s="595"/>
      <c r="Y919" s="595"/>
      <c r="Z919" s="595"/>
    </row>
    <row r="920">
      <c r="A920" s="595"/>
      <c r="B920" s="595"/>
      <c r="C920" s="595"/>
      <c r="D920" s="595"/>
      <c r="E920" s="595"/>
      <c r="F920" s="595"/>
      <c r="G920" s="595"/>
      <c r="H920" s="595"/>
      <c r="I920" s="595"/>
      <c r="J920" s="595"/>
      <c r="K920" s="595"/>
      <c r="L920" s="595"/>
      <c r="M920" s="595"/>
      <c r="N920" s="595"/>
      <c r="O920" s="595"/>
      <c r="P920" s="595"/>
      <c r="Q920" s="595"/>
      <c r="R920" s="595"/>
      <c r="S920" s="595"/>
      <c r="T920" s="595"/>
      <c r="U920" s="595"/>
      <c r="V920" s="595"/>
      <c r="W920" s="595"/>
      <c r="X920" s="595"/>
      <c r="Y920" s="595"/>
      <c r="Z920" s="595"/>
    </row>
    <row r="921">
      <c r="A921" s="595"/>
      <c r="B921" s="595"/>
      <c r="C921" s="595"/>
      <c r="D921" s="595"/>
      <c r="E921" s="595"/>
      <c r="F921" s="595"/>
      <c r="G921" s="595"/>
      <c r="H921" s="595"/>
      <c r="I921" s="595"/>
      <c r="J921" s="595"/>
      <c r="K921" s="595"/>
      <c r="L921" s="595"/>
      <c r="M921" s="595"/>
      <c r="N921" s="595"/>
      <c r="O921" s="595"/>
      <c r="P921" s="595"/>
      <c r="Q921" s="595"/>
      <c r="R921" s="595"/>
      <c r="S921" s="595"/>
      <c r="T921" s="595"/>
      <c r="U921" s="595"/>
      <c r="V921" s="595"/>
      <c r="W921" s="595"/>
      <c r="X921" s="595"/>
      <c r="Y921" s="595"/>
      <c r="Z921" s="595"/>
    </row>
    <row r="922">
      <c r="A922" s="595"/>
      <c r="B922" s="595"/>
      <c r="C922" s="595"/>
      <c r="D922" s="595"/>
      <c r="E922" s="595"/>
      <c r="F922" s="595"/>
      <c r="G922" s="595"/>
      <c r="H922" s="595"/>
      <c r="I922" s="595"/>
      <c r="J922" s="595"/>
      <c r="K922" s="595"/>
      <c r="L922" s="595"/>
      <c r="M922" s="595"/>
      <c r="N922" s="595"/>
      <c r="O922" s="595"/>
      <c r="P922" s="595"/>
      <c r="Q922" s="595"/>
      <c r="R922" s="595"/>
      <c r="S922" s="595"/>
      <c r="T922" s="595"/>
      <c r="U922" s="595"/>
      <c r="V922" s="595"/>
      <c r="W922" s="595"/>
      <c r="X922" s="595"/>
      <c r="Y922" s="595"/>
      <c r="Z922" s="595"/>
    </row>
    <row r="923">
      <c r="A923" s="595"/>
      <c r="B923" s="595"/>
      <c r="C923" s="595"/>
      <c r="D923" s="595"/>
      <c r="E923" s="595"/>
      <c r="F923" s="595"/>
      <c r="G923" s="595"/>
      <c r="H923" s="595"/>
      <c r="I923" s="595"/>
      <c r="J923" s="595"/>
      <c r="K923" s="595"/>
      <c r="L923" s="595"/>
      <c r="M923" s="595"/>
      <c r="N923" s="595"/>
      <c r="O923" s="595"/>
      <c r="P923" s="595"/>
      <c r="Q923" s="595"/>
      <c r="R923" s="595"/>
      <c r="S923" s="595"/>
      <c r="T923" s="595"/>
      <c r="U923" s="595"/>
      <c r="V923" s="595"/>
      <c r="W923" s="595"/>
      <c r="X923" s="595"/>
      <c r="Y923" s="595"/>
      <c r="Z923" s="595"/>
    </row>
    <row r="924">
      <c r="A924" s="595"/>
      <c r="B924" s="595"/>
      <c r="C924" s="595"/>
      <c r="D924" s="595"/>
      <c r="E924" s="595"/>
      <c r="F924" s="595"/>
      <c r="G924" s="595"/>
      <c r="H924" s="595"/>
      <c r="I924" s="595"/>
      <c r="J924" s="595"/>
      <c r="K924" s="595"/>
      <c r="L924" s="595"/>
      <c r="M924" s="595"/>
      <c r="N924" s="595"/>
      <c r="O924" s="595"/>
      <c r="P924" s="595"/>
      <c r="Q924" s="595"/>
      <c r="R924" s="595"/>
      <c r="S924" s="595"/>
      <c r="T924" s="595"/>
      <c r="U924" s="595"/>
      <c r="V924" s="595"/>
      <c r="W924" s="595"/>
      <c r="X924" s="595"/>
      <c r="Y924" s="595"/>
      <c r="Z924" s="595"/>
    </row>
    <row r="925">
      <c r="A925" s="595"/>
      <c r="B925" s="595"/>
      <c r="C925" s="595"/>
      <c r="D925" s="595"/>
      <c r="E925" s="595"/>
      <c r="F925" s="595"/>
      <c r="G925" s="595"/>
      <c r="H925" s="595"/>
      <c r="I925" s="595"/>
      <c r="J925" s="595"/>
      <c r="K925" s="595"/>
      <c r="L925" s="595"/>
      <c r="M925" s="595"/>
      <c r="N925" s="595"/>
      <c r="O925" s="595"/>
      <c r="P925" s="595"/>
      <c r="Q925" s="595"/>
      <c r="R925" s="595"/>
      <c r="S925" s="595"/>
      <c r="T925" s="595"/>
      <c r="U925" s="595"/>
      <c r="V925" s="595"/>
      <c r="W925" s="595"/>
      <c r="X925" s="595"/>
      <c r="Y925" s="595"/>
      <c r="Z925" s="595"/>
    </row>
    <row r="926">
      <c r="A926" s="595"/>
      <c r="B926" s="595"/>
      <c r="C926" s="595"/>
      <c r="D926" s="595"/>
      <c r="E926" s="595"/>
      <c r="F926" s="595"/>
      <c r="G926" s="595"/>
      <c r="H926" s="595"/>
      <c r="I926" s="595"/>
      <c r="J926" s="595"/>
      <c r="K926" s="595"/>
      <c r="L926" s="595"/>
      <c r="M926" s="595"/>
      <c r="N926" s="595"/>
      <c r="O926" s="595"/>
      <c r="P926" s="595"/>
      <c r="Q926" s="595"/>
      <c r="R926" s="595"/>
      <c r="S926" s="595"/>
      <c r="T926" s="595"/>
      <c r="U926" s="595"/>
      <c r="V926" s="595"/>
      <c r="W926" s="595"/>
      <c r="X926" s="595"/>
      <c r="Y926" s="595"/>
      <c r="Z926" s="595"/>
    </row>
    <row r="927">
      <c r="A927" s="595"/>
      <c r="B927" s="595"/>
      <c r="C927" s="595"/>
      <c r="D927" s="595"/>
      <c r="E927" s="595"/>
      <c r="F927" s="595"/>
      <c r="G927" s="595"/>
      <c r="H927" s="595"/>
      <c r="I927" s="595"/>
      <c r="J927" s="595"/>
      <c r="K927" s="595"/>
      <c r="L927" s="595"/>
      <c r="M927" s="595"/>
      <c r="N927" s="595"/>
      <c r="O927" s="595"/>
      <c r="P927" s="595"/>
      <c r="Q927" s="595"/>
      <c r="R927" s="595"/>
      <c r="S927" s="595"/>
      <c r="T927" s="595"/>
      <c r="U927" s="595"/>
      <c r="V927" s="595"/>
      <c r="W927" s="595"/>
      <c r="X927" s="595"/>
      <c r="Y927" s="595"/>
      <c r="Z927" s="595"/>
    </row>
    <row r="928">
      <c r="A928" s="595"/>
      <c r="B928" s="595"/>
      <c r="C928" s="595"/>
      <c r="D928" s="595"/>
      <c r="E928" s="595"/>
      <c r="F928" s="595"/>
      <c r="G928" s="595"/>
      <c r="H928" s="595"/>
      <c r="I928" s="595"/>
      <c r="J928" s="595"/>
      <c r="K928" s="595"/>
      <c r="L928" s="595"/>
      <c r="M928" s="595"/>
      <c r="N928" s="595"/>
      <c r="O928" s="595"/>
      <c r="P928" s="595"/>
      <c r="Q928" s="595"/>
      <c r="R928" s="595"/>
      <c r="S928" s="595"/>
      <c r="T928" s="595"/>
      <c r="U928" s="595"/>
      <c r="V928" s="595"/>
      <c r="W928" s="595"/>
      <c r="X928" s="595"/>
      <c r="Y928" s="595"/>
      <c r="Z928" s="595"/>
    </row>
    <row r="929">
      <c r="A929" s="595"/>
      <c r="B929" s="595"/>
      <c r="C929" s="595"/>
      <c r="D929" s="595"/>
      <c r="E929" s="595"/>
      <c r="F929" s="595"/>
      <c r="G929" s="595"/>
      <c r="H929" s="595"/>
      <c r="I929" s="595"/>
      <c r="J929" s="595"/>
      <c r="K929" s="595"/>
      <c r="L929" s="595"/>
      <c r="M929" s="595"/>
      <c r="N929" s="595"/>
      <c r="O929" s="595"/>
      <c r="P929" s="595"/>
      <c r="Q929" s="595"/>
      <c r="R929" s="595"/>
      <c r="S929" s="595"/>
      <c r="T929" s="595"/>
      <c r="U929" s="595"/>
      <c r="V929" s="595"/>
      <c r="W929" s="595"/>
      <c r="X929" s="595"/>
      <c r="Y929" s="595"/>
      <c r="Z929" s="595"/>
    </row>
    <row r="930">
      <c r="A930" s="595"/>
      <c r="B930" s="595"/>
      <c r="C930" s="595"/>
      <c r="D930" s="595"/>
      <c r="E930" s="595"/>
      <c r="F930" s="595"/>
      <c r="G930" s="595"/>
      <c r="H930" s="595"/>
      <c r="I930" s="595"/>
      <c r="J930" s="595"/>
      <c r="K930" s="595"/>
      <c r="L930" s="595"/>
      <c r="M930" s="595"/>
      <c r="N930" s="595"/>
      <c r="O930" s="595"/>
      <c r="P930" s="595"/>
      <c r="Q930" s="595"/>
      <c r="R930" s="595"/>
      <c r="S930" s="595"/>
      <c r="T930" s="595"/>
      <c r="U930" s="595"/>
      <c r="V930" s="595"/>
      <c r="W930" s="595"/>
      <c r="X930" s="595"/>
      <c r="Y930" s="595"/>
      <c r="Z930" s="595"/>
    </row>
    <row r="931">
      <c r="A931" s="595"/>
      <c r="B931" s="595"/>
      <c r="C931" s="595"/>
      <c r="D931" s="595"/>
      <c r="E931" s="595"/>
      <c r="F931" s="595"/>
      <c r="G931" s="595"/>
      <c r="H931" s="595"/>
      <c r="I931" s="595"/>
      <c r="J931" s="595"/>
      <c r="K931" s="595"/>
      <c r="L931" s="595"/>
      <c r="M931" s="595"/>
      <c r="N931" s="595"/>
      <c r="O931" s="595"/>
      <c r="P931" s="595"/>
      <c r="Q931" s="595"/>
      <c r="R931" s="595"/>
      <c r="S931" s="595"/>
      <c r="T931" s="595"/>
      <c r="U931" s="595"/>
      <c r="V931" s="595"/>
      <c r="W931" s="595"/>
      <c r="X931" s="595"/>
      <c r="Y931" s="595"/>
      <c r="Z931" s="595"/>
    </row>
    <row r="932">
      <c r="A932" s="595"/>
      <c r="B932" s="595"/>
      <c r="C932" s="595"/>
      <c r="D932" s="595"/>
      <c r="E932" s="595"/>
      <c r="F932" s="595"/>
      <c r="G932" s="595"/>
      <c r="H932" s="595"/>
      <c r="I932" s="595"/>
      <c r="J932" s="595"/>
      <c r="K932" s="595"/>
      <c r="L932" s="595"/>
      <c r="M932" s="595"/>
      <c r="N932" s="595"/>
      <c r="O932" s="595"/>
      <c r="P932" s="595"/>
      <c r="Q932" s="595"/>
      <c r="R932" s="595"/>
      <c r="S932" s="595"/>
      <c r="T932" s="595"/>
      <c r="U932" s="595"/>
      <c r="V932" s="595"/>
      <c r="W932" s="595"/>
      <c r="X932" s="595"/>
      <c r="Y932" s="595"/>
      <c r="Z932" s="595"/>
    </row>
    <row r="933">
      <c r="A933" s="595"/>
      <c r="B933" s="595"/>
      <c r="C933" s="595"/>
      <c r="D933" s="595"/>
      <c r="E933" s="595"/>
      <c r="F933" s="595"/>
      <c r="G933" s="595"/>
      <c r="H933" s="595"/>
      <c r="I933" s="595"/>
      <c r="J933" s="595"/>
      <c r="K933" s="595"/>
      <c r="L933" s="595"/>
      <c r="M933" s="595"/>
      <c r="N933" s="595"/>
      <c r="O933" s="595"/>
      <c r="P933" s="595"/>
      <c r="Q933" s="595"/>
      <c r="R933" s="595"/>
      <c r="S933" s="595"/>
      <c r="T933" s="595"/>
      <c r="U933" s="595"/>
      <c r="V933" s="595"/>
      <c r="W933" s="595"/>
      <c r="X933" s="595"/>
      <c r="Y933" s="595"/>
      <c r="Z933" s="595"/>
    </row>
    <row r="934">
      <c r="A934" s="595"/>
      <c r="B934" s="595"/>
      <c r="C934" s="595"/>
      <c r="D934" s="595"/>
      <c r="E934" s="595"/>
      <c r="F934" s="595"/>
      <c r="G934" s="595"/>
      <c r="H934" s="595"/>
      <c r="I934" s="595"/>
      <c r="J934" s="595"/>
      <c r="K934" s="595"/>
      <c r="L934" s="595"/>
      <c r="M934" s="595"/>
      <c r="N934" s="595"/>
      <c r="O934" s="595"/>
      <c r="P934" s="595"/>
      <c r="Q934" s="595"/>
      <c r="R934" s="595"/>
      <c r="S934" s="595"/>
      <c r="T934" s="595"/>
      <c r="U934" s="595"/>
      <c r="V934" s="595"/>
      <c r="W934" s="595"/>
      <c r="X934" s="595"/>
      <c r="Y934" s="595"/>
      <c r="Z934" s="595"/>
    </row>
    <row r="935">
      <c r="A935" s="595"/>
      <c r="B935" s="595"/>
      <c r="C935" s="595"/>
      <c r="D935" s="595"/>
      <c r="E935" s="595"/>
      <c r="F935" s="595"/>
      <c r="G935" s="595"/>
      <c r="H935" s="595"/>
      <c r="I935" s="595"/>
      <c r="J935" s="595"/>
      <c r="K935" s="595"/>
      <c r="L935" s="595"/>
      <c r="M935" s="595"/>
      <c r="N935" s="595"/>
      <c r="O935" s="595"/>
      <c r="P935" s="595"/>
      <c r="Q935" s="595"/>
      <c r="R935" s="595"/>
      <c r="S935" s="595"/>
      <c r="T935" s="595"/>
      <c r="U935" s="595"/>
      <c r="V935" s="595"/>
      <c r="W935" s="595"/>
      <c r="X935" s="595"/>
      <c r="Y935" s="595"/>
      <c r="Z935" s="595"/>
    </row>
    <row r="936">
      <c r="A936" s="595"/>
      <c r="B936" s="595"/>
      <c r="C936" s="595"/>
      <c r="D936" s="595"/>
      <c r="E936" s="595"/>
      <c r="F936" s="595"/>
      <c r="G936" s="595"/>
      <c r="H936" s="595"/>
      <c r="I936" s="595"/>
      <c r="J936" s="595"/>
      <c r="K936" s="595"/>
      <c r="L936" s="595"/>
      <c r="M936" s="595"/>
      <c r="N936" s="595"/>
      <c r="O936" s="595"/>
      <c r="P936" s="595"/>
      <c r="Q936" s="595"/>
      <c r="R936" s="595"/>
      <c r="S936" s="595"/>
      <c r="T936" s="595"/>
      <c r="U936" s="595"/>
      <c r="V936" s="595"/>
      <c r="W936" s="595"/>
      <c r="X936" s="595"/>
      <c r="Y936" s="595"/>
      <c r="Z936" s="595"/>
    </row>
    <row r="937">
      <c r="A937" s="595"/>
      <c r="B937" s="595"/>
      <c r="C937" s="595"/>
      <c r="D937" s="595"/>
      <c r="E937" s="595"/>
      <c r="F937" s="595"/>
      <c r="G937" s="595"/>
      <c r="H937" s="595"/>
      <c r="I937" s="595"/>
      <c r="J937" s="595"/>
      <c r="K937" s="595"/>
      <c r="L937" s="595"/>
      <c r="M937" s="595"/>
      <c r="N937" s="595"/>
      <c r="O937" s="595"/>
      <c r="P937" s="595"/>
      <c r="Q937" s="595"/>
      <c r="R937" s="595"/>
      <c r="S937" s="595"/>
      <c r="T937" s="595"/>
      <c r="U937" s="595"/>
      <c r="V937" s="595"/>
      <c r="W937" s="595"/>
      <c r="X937" s="595"/>
      <c r="Y937" s="595"/>
      <c r="Z937" s="595"/>
    </row>
    <row r="938">
      <c r="A938" s="595"/>
      <c r="B938" s="595"/>
      <c r="C938" s="595"/>
      <c r="D938" s="595"/>
      <c r="E938" s="595"/>
      <c r="F938" s="595"/>
      <c r="G938" s="595"/>
      <c r="H938" s="595"/>
      <c r="I938" s="595"/>
      <c r="J938" s="595"/>
      <c r="K938" s="595"/>
      <c r="L938" s="595"/>
      <c r="M938" s="595"/>
      <c r="N938" s="595"/>
      <c r="O938" s="595"/>
      <c r="P938" s="595"/>
      <c r="Q938" s="595"/>
      <c r="R938" s="595"/>
      <c r="S938" s="595"/>
      <c r="T938" s="595"/>
      <c r="U938" s="595"/>
      <c r="V938" s="595"/>
      <c r="W938" s="595"/>
      <c r="X938" s="595"/>
      <c r="Y938" s="595"/>
      <c r="Z938" s="595"/>
    </row>
    <row r="939">
      <c r="A939" s="595"/>
      <c r="B939" s="595"/>
      <c r="C939" s="595"/>
      <c r="D939" s="595"/>
      <c r="E939" s="595"/>
      <c r="F939" s="595"/>
      <c r="G939" s="595"/>
      <c r="H939" s="595"/>
      <c r="I939" s="595"/>
      <c r="J939" s="595"/>
      <c r="K939" s="595"/>
      <c r="L939" s="595"/>
      <c r="M939" s="595"/>
      <c r="N939" s="595"/>
      <c r="O939" s="595"/>
      <c r="P939" s="595"/>
      <c r="Q939" s="595"/>
      <c r="R939" s="595"/>
      <c r="S939" s="595"/>
      <c r="T939" s="595"/>
      <c r="U939" s="595"/>
      <c r="V939" s="595"/>
      <c r="W939" s="595"/>
      <c r="X939" s="595"/>
      <c r="Y939" s="595"/>
      <c r="Z939" s="595"/>
    </row>
    <row r="940">
      <c r="A940" s="595"/>
      <c r="B940" s="595"/>
      <c r="C940" s="595"/>
      <c r="D940" s="595"/>
      <c r="E940" s="595"/>
      <c r="F940" s="595"/>
      <c r="G940" s="595"/>
      <c r="H940" s="595"/>
      <c r="I940" s="595"/>
      <c r="J940" s="595"/>
      <c r="K940" s="595"/>
      <c r="L940" s="595"/>
      <c r="M940" s="595"/>
      <c r="N940" s="595"/>
      <c r="O940" s="595"/>
      <c r="P940" s="595"/>
      <c r="Q940" s="595"/>
      <c r="R940" s="595"/>
      <c r="S940" s="595"/>
      <c r="T940" s="595"/>
      <c r="U940" s="595"/>
      <c r="V940" s="595"/>
      <c r="W940" s="595"/>
      <c r="X940" s="595"/>
      <c r="Y940" s="595"/>
      <c r="Z940" s="595"/>
    </row>
    <row r="941">
      <c r="A941" s="595"/>
      <c r="B941" s="595"/>
      <c r="C941" s="595"/>
      <c r="D941" s="595"/>
      <c r="E941" s="595"/>
      <c r="F941" s="595"/>
      <c r="G941" s="595"/>
      <c r="H941" s="595"/>
      <c r="I941" s="595"/>
      <c r="J941" s="595"/>
      <c r="K941" s="595"/>
      <c r="L941" s="595"/>
      <c r="M941" s="595"/>
      <c r="N941" s="595"/>
      <c r="O941" s="595"/>
      <c r="P941" s="595"/>
      <c r="Q941" s="595"/>
      <c r="R941" s="595"/>
      <c r="S941" s="595"/>
      <c r="T941" s="595"/>
      <c r="U941" s="595"/>
      <c r="V941" s="595"/>
      <c r="W941" s="595"/>
      <c r="X941" s="595"/>
      <c r="Y941" s="595"/>
      <c r="Z941" s="595"/>
    </row>
    <row r="942">
      <c r="A942" s="595"/>
      <c r="B942" s="595"/>
      <c r="C942" s="595"/>
      <c r="D942" s="595"/>
      <c r="E942" s="595"/>
      <c r="F942" s="595"/>
      <c r="G942" s="595"/>
      <c r="H942" s="595"/>
      <c r="I942" s="595"/>
      <c r="J942" s="595"/>
      <c r="K942" s="595"/>
      <c r="L942" s="595"/>
      <c r="M942" s="595"/>
      <c r="N942" s="595"/>
      <c r="O942" s="595"/>
      <c r="P942" s="595"/>
      <c r="Q942" s="595"/>
      <c r="R942" s="595"/>
      <c r="S942" s="595"/>
      <c r="T942" s="595"/>
      <c r="U942" s="595"/>
      <c r="V942" s="595"/>
      <c r="W942" s="595"/>
      <c r="X942" s="595"/>
      <c r="Y942" s="595"/>
      <c r="Z942" s="595"/>
    </row>
    <row r="943">
      <c r="A943" s="595"/>
      <c r="B943" s="595"/>
      <c r="C943" s="595"/>
      <c r="D943" s="595"/>
      <c r="E943" s="595"/>
      <c r="F943" s="595"/>
      <c r="G943" s="595"/>
      <c r="H943" s="595"/>
      <c r="I943" s="595"/>
      <c r="J943" s="595"/>
      <c r="K943" s="595"/>
      <c r="L943" s="595"/>
      <c r="M943" s="595"/>
      <c r="N943" s="595"/>
      <c r="O943" s="595"/>
      <c r="P943" s="595"/>
      <c r="Q943" s="595"/>
      <c r="R943" s="595"/>
      <c r="S943" s="595"/>
      <c r="T943" s="595"/>
      <c r="U943" s="595"/>
      <c r="V943" s="595"/>
      <c r="W943" s="595"/>
      <c r="X943" s="595"/>
      <c r="Y943" s="595"/>
      <c r="Z943" s="595"/>
    </row>
    <row r="944">
      <c r="A944" s="595"/>
      <c r="B944" s="595"/>
      <c r="C944" s="595"/>
      <c r="D944" s="595"/>
      <c r="E944" s="595"/>
      <c r="F944" s="595"/>
      <c r="G944" s="595"/>
      <c r="H944" s="595"/>
      <c r="I944" s="595"/>
      <c r="J944" s="595"/>
      <c r="K944" s="595"/>
      <c r="L944" s="595"/>
      <c r="M944" s="595"/>
      <c r="N944" s="595"/>
      <c r="O944" s="595"/>
      <c r="P944" s="595"/>
      <c r="Q944" s="595"/>
      <c r="R944" s="595"/>
      <c r="S944" s="595"/>
      <c r="T944" s="595"/>
      <c r="U944" s="595"/>
      <c r="V944" s="595"/>
      <c r="W944" s="595"/>
      <c r="X944" s="595"/>
      <c r="Y944" s="595"/>
      <c r="Z944" s="595"/>
    </row>
    <row r="945">
      <c r="A945" s="595"/>
      <c r="B945" s="595"/>
      <c r="C945" s="595"/>
      <c r="D945" s="595"/>
      <c r="E945" s="595"/>
      <c r="F945" s="595"/>
      <c r="G945" s="595"/>
      <c r="H945" s="595"/>
      <c r="I945" s="595"/>
      <c r="J945" s="595"/>
      <c r="K945" s="595"/>
      <c r="L945" s="595"/>
      <c r="M945" s="595"/>
      <c r="N945" s="595"/>
      <c r="O945" s="595"/>
      <c r="P945" s="595"/>
      <c r="Q945" s="595"/>
      <c r="R945" s="595"/>
      <c r="S945" s="595"/>
      <c r="T945" s="595"/>
      <c r="U945" s="595"/>
      <c r="V945" s="595"/>
      <c r="W945" s="595"/>
      <c r="X945" s="595"/>
      <c r="Y945" s="595"/>
      <c r="Z945" s="595"/>
    </row>
    <row r="946">
      <c r="A946" s="595"/>
      <c r="B946" s="595"/>
      <c r="C946" s="595"/>
      <c r="D946" s="595"/>
      <c r="E946" s="595"/>
      <c r="F946" s="595"/>
      <c r="G946" s="595"/>
      <c r="H946" s="595"/>
      <c r="I946" s="595"/>
      <c r="J946" s="595"/>
      <c r="K946" s="595"/>
      <c r="L946" s="595"/>
      <c r="M946" s="595"/>
      <c r="N946" s="595"/>
      <c r="O946" s="595"/>
      <c r="P946" s="595"/>
      <c r="Q946" s="595"/>
      <c r="R946" s="595"/>
      <c r="S946" s="595"/>
      <c r="T946" s="595"/>
      <c r="U946" s="595"/>
      <c r="V946" s="595"/>
      <c r="W946" s="595"/>
      <c r="X946" s="595"/>
      <c r="Y946" s="595"/>
      <c r="Z946" s="595"/>
    </row>
    <row r="947">
      <c r="A947" s="595"/>
      <c r="B947" s="595"/>
      <c r="C947" s="595"/>
      <c r="D947" s="595"/>
      <c r="E947" s="595"/>
      <c r="F947" s="595"/>
      <c r="G947" s="595"/>
      <c r="H947" s="595"/>
      <c r="I947" s="595"/>
      <c r="J947" s="595"/>
      <c r="K947" s="595"/>
      <c r="L947" s="595"/>
      <c r="M947" s="595"/>
      <c r="N947" s="595"/>
      <c r="O947" s="595"/>
      <c r="P947" s="595"/>
      <c r="Q947" s="595"/>
      <c r="R947" s="595"/>
      <c r="S947" s="595"/>
      <c r="T947" s="595"/>
      <c r="U947" s="595"/>
      <c r="V947" s="595"/>
      <c r="W947" s="595"/>
      <c r="X947" s="595"/>
      <c r="Y947" s="595"/>
      <c r="Z947" s="595"/>
    </row>
    <row r="948">
      <c r="A948" s="595"/>
      <c r="B948" s="595"/>
      <c r="C948" s="595"/>
      <c r="D948" s="595"/>
      <c r="E948" s="595"/>
      <c r="F948" s="595"/>
      <c r="G948" s="595"/>
      <c r="H948" s="595"/>
      <c r="I948" s="595"/>
      <c r="J948" s="595"/>
      <c r="K948" s="595"/>
      <c r="L948" s="595"/>
      <c r="M948" s="595"/>
      <c r="N948" s="595"/>
      <c r="O948" s="595"/>
      <c r="P948" s="595"/>
      <c r="Q948" s="595"/>
      <c r="R948" s="595"/>
      <c r="S948" s="595"/>
      <c r="T948" s="595"/>
      <c r="U948" s="595"/>
      <c r="V948" s="595"/>
      <c r="W948" s="595"/>
      <c r="X948" s="595"/>
      <c r="Y948" s="595"/>
      <c r="Z948" s="595"/>
    </row>
    <row r="949">
      <c r="A949" s="595"/>
      <c r="B949" s="595"/>
      <c r="C949" s="595"/>
      <c r="D949" s="595"/>
      <c r="E949" s="595"/>
      <c r="F949" s="595"/>
      <c r="G949" s="595"/>
      <c r="H949" s="595"/>
      <c r="I949" s="595"/>
      <c r="J949" s="595"/>
      <c r="K949" s="595"/>
      <c r="L949" s="595"/>
      <c r="M949" s="595"/>
      <c r="N949" s="595"/>
      <c r="O949" s="595"/>
      <c r="P949" s="595"/>
      <c r="Q949" s="595"/>
      <c r="R949" s="595"/>
      <c r="S949" s="595"/>
      <c r="T949" s="595"/>
      <c r="U949" s="595"/>
      <c r="V949" s="595"/>
      <c r="W949" s="595"/>
      <c r="X949" s="595"/>
      <c r="Y949" s="595"/>
      <c r="Z949" s="595"/>
    </row>
    <row r="950">
      <c r="A950" s="595"/>
      <c r="B950" s="595"/>
      <c r="C950" s="595"/>
      <c r="D950" s="595"/>
      <c r="E950" s="595"/>
      <c r="F950" s="595"/>
      <c r="G950" s="595"/>
      <c r="H950" s="595"/>
      <c r="I950" s="595"/>
      <c r="J950" s="595"/>
      <c r="K950" s="595"/>
      <c r="L950" s="595"/>
      <c r="M950" s="595"/>
      <c r="N950" s="595"/>
      <c r="O950" s="595"/>
      <c r="P950" s="595"/>
      <c r="Q950" s="595"/>
      <c r="R950" s="595"/>
      <c r="S950" s="595"/>
      <c r="T950" s="595"/>
      <c r="U950" s="595"/>
      <c r="V950" s="595"/>
      <c r="W950" s="595"/>
      <c r="X950" s="595"/>
      <c r="Y950" s="595"/>
      <c r="Z950" s="595"/>
    </row>
    <row r="951">
      <c r="A951" s="595"/>
      <c r="B951" s="595"/>
      <c r="C951" s="595"/>
      <c r="D951" s="595"/>
      <c r="E951" s="595"/>
      <c r="F951" s="595"/>
      <c r="G951" s="595"/>
      <c r="H951" s="595"/>
      <c r="I951" s="595"/>
      <c r="J951" s="595"/>
      <c r="K951" s="595"/>
      <c r="L951" s="595"/>
      <c r="M951" s="595"/>
      <c r="N951" s="595"/>
      <c r="O951" s="595"/>
      <c r="P951" s="595"/>
      <c r="Q951" s="595"/>
      <c r="R951" s="595"/>
      <c r="S951" s="595"/>
      <c r="T951" s="595"/>
      <c r="U951" s="595"/>
      <c r="V951" s="595"/>
      <c r="W951" s="595"/>
      <c r="X951" s="595"/>
      <c r="Y951" s="595"/>
      <c r="Z951" s="595"/>
    </row>
    <row r="952">
      <c r="A952" s="595"/>
      <c r="B952" s="595"/>
      <c r="C952" s="595"/>
      <c r="D952" s="595"/>
      <c r="E952" s="595"/>
      <c r="F952" s="595"/>
      <c r="G952" s="595"/>
      <c r="H952" s="595"/>
      <c r="I952" s="595"/>
      <c r="J952" s="595"/>
      <c r="K952" s="595"/>
      <c r="L952" s="595"/>
      <c r="M952" s="595"/>
      <c r="N952" s="595"/>
      <c r="O952" s="595"/>
      <c r="P952" s="595"/>
      <c r="Q952" s="595"/>
      <c r="R952" s="595"/>
      <c r="S952" s="595"/>
      <c r="T952" s="595"/>
      <c r="U952" s="595"/>
      <c r="V952" s="595"/>
      <c r="W952" s="595"/>
      <c r="X952" s="595"/>
      <c r="Y952" s="595"/>
      <c r="Z952" s="595"/>
    </row>
    <row r="953">
      <c r="A953" s="595"/>
      <c r="B953" s="595"/>
      <c r="C953" s="595"/>
      <c r="D953" s="595"/>
      <c r="E953" s="595"/>
      <c r="F953" s="595"/>
      <c r="G953" s="595"/>
      <c r="H953" s="595"/>
      <c r="I953" s="595"/>
      <c r="J953" s="595"/>
      <c r="K953" s="595"/>
      <c r="L953" s="595"/>
      <c r="M953" s="595"/>
      <c r="N953" s="595"/>
      <c r="O953" s="595"/>
      <c r="P953" s="595"/>
      <c r="Q953" s="595"/>
      <c r="R953" s="595"/>
      <c r="S953" s="595"/>
      <c r="T953" s="595"/>
      <c r="U953" s="595"/>
      <c r="V953" s="595"/>
      <c r="W953" s="595"/>
      <c r="X953" s="595"/>
      <c r="Y953" s="595"/>
      <c r="Z953" s="595"/>
    </row>
    <row r="954">
      <c r="A954" s="595"/>
      <c r="B954" s="595"/>
      <c r="C954" s="595"/>
      <c r="D954" s="595"/>
      <c r="E954" s="595"/>
      <c r="F954" s="595"/>
      <c r="G954" s="595"/>
      <c r="H954" s="595"/>
      <c r="I954" s="595"/>
      <c r="J954" s="595"/>
      <c r="K954" s="595"/>
      <c r="L954" s="595"/>
      <c r="M954" s="595"/>
      <c r="N954" s="595"/>
      <c r="O954" s="595"/>
      <c r="P954" s="595"/>
      <c r="Q954" s="595"/>
      <c r="R954" s="595"/>
      <c r="S954" s="595"/>
      <c r="T954" s="595"/>
      <c r="U954" s="595"/>
      <c r="V954" s="595"/>
      <c r="W954" s="595"/>
      <c r="X954" s="595"/>
      <c r="Y954" s="595"/>
      <c r="Z954" s="595"/>
    </row>
    <row r="955">
      <c r="A955" s="595"/>
      <c r="B955" s="595"/>
      <c r="C955" s="595"/>
      <c r="D955" s="595"/>
      <c r="E955" s="595"/>
      <c r="F955" s="595"/>
      <c r="G955" s="595"/>
      <c r="H955" s="595"/>
      <c r="I955" s="595"/>
      <c r="J955" s="595"/>
      <c r="K955" s="595"/>
      <c r="L955" s="595"/>
      <c r="M955" s="595"/>
      <c r="N955" s="595"/>
      <c r="O955" s="595"/>
      <c r="P955" s="595"/>
      <c r="Q955" s="595"/>
      <c r="R955" s="595"/>
      <c r="S955" s="595"/>
      <c r="T955" s="595"/>
      <c r="U955" s="595"/>
      <c r="V955" s="595"/>
      <c r="W955" s="595"/>
      <c r="X955" s="595"/>
      <c r="Y955" s="595"/>
      <c r="Z955" s="595"/>
    </row>
    <row r="956">
      <c r="A956" s="595"/>
      <c r="B956" s="595"/>
      <c r="C956" s="595"/>
      <c r="D956" s="595"/>
      <c r="E956" s="595"/>
      <c r="F956" s="595"/>
      <c r="G956" s="595"/>
      <c r="H956" s="595"/>
      <c r="I956" s="595"/>
      <c r="J956" s="595"/>
      <c r="K956" s="595"/>
      <c r="L956" s="595"/>
      <c r="M956" s="595"/>
      <c r="N956" s="595"/>
      <c r="O956" s="595"/>
      <c r="P956" s="595"/>
      <c r="Q956" s="595"/>
      <c r="R956" s="595"/>
      <c r="S956" s="595"/>
      <c r="T956" s="595"/>
      <c r="U956" s="595"/>
      <c r="V956" s="595"/>
      <c r="W956" s="595"/>
      <c r="X956" s="595"/>
      <c r="Y956" s="595"/>
      <c r="Z956" s="595"/>
    </row>
    <row r="957">
      <c r="A957" s="595"/>
      <c r="B957" s="595"/>
      <c r="C957" s="595"/>
      <c r="D957" s="595"/>
      <c r="E957" s="595"/>
      <c r="F957" s="595"/>
      <c r="G957" s="595"/>
      <c r="H957" s="595"/>
      <c r="I957" s="595"/>
      <c r="J957" s="595"/>
      <c r="K957" s="595"/>
      <c r="L957" s="595"/>
      <c r="M957" s="595"/>
      <c r="N957" s="595"/>
      <c r="O957" s="595"/>
      <c r="P957" s="595"/>
      <c r="Q957" s="595"/>
      <c r="R957" s="595"/>
      <c r="S957" s="595"/>
      <c r="T957" s="595"/>
      <c r="U957" s="595"/>
      <c r="V957" s="595"/>
      <c r="W957" s="595"/>
      <c r="X957" s="595"/>
      <c r="Y957" s="595"/>
      <c r="Z957" s="595"/>
    </row>
    <row r="958">
      <c r="A958" s="595"/>
      <c r="B958" s="595"/>
      <c r="C958" s="595"/>
      <c r="D958" s="595"/>
      <c r="E958" s="595"/>
      <c r="F958" s="595"/>
      <c r="G958" s="595"/>
      <c r="H958" s="595"/>
      <c r="I958" s="595"/>
      <c r="J958" s="595"/>
      <c r="K958" s="595"/>
      <c r="L958" s="595"/>
      <c r="M958" s="595"/>
      <c r="N958" s="595"/>
      <c r="O958" s="595"/>
      <c r="P958" s="595"/>
      <c r="Q958" s="595"/>
      <c r="R958" s="595"/>
      <c r="S958" s="595"/>
      <c r="T958" s="595"/>
      <c r="U958" s="595"/>
      <c r="V958" s="595"/>
      <c r="W958" s="595"/>
      <c r="X958" s="595"/>
      <c r="Y958" s="595"/>
      <c r="Z958" s="595"/>
    </row>
    <row r="959">
      <c r="A959" s="595"/>
      <c r="B959" s="595"/>
      <c r="C959" s="595"/>
      <c r="D959" s="595"/>
      <c r="E959" s="595"/>
      <c r="F959" s="595"/>
      <c r="G959" s="595"/>
      <c r="H959" s="595"/>
      <c r="I959" s="595"/>
      <c r="J959" s="595"/>
      <c r="K959" s="595"/>
      <c r="L959" s="595"/>
      <c r="M959" s="595"/>
      <c r="N959" s="595"/>
      <c r="O959" s="595"/>
      <c r="P959" s="595"/>
      <c r="Q959" s="595"/>
      <c r="R959" s="595"/>
      <c r="S959" s="595"/>
      <c r="T959" s="595"/>
      <c r="U959" s="595"/>
      <c r="V959" s="595"/>
      <c r="W959" s="595"/>
      <c r="X959" s="595"/>
      <c r="Y959" s="595"/>
      <c r="Z959" s="595"/>
    </row>
    <row r="960">
      <c r="A960" s="595"/>
      <c r="B960" s="595"/>
      <c r="C960" s="595"/>
      <c r="D960" s="595"/>
      <c r="E960" s="595"/>
      <c r="F960" s="595"/>
      <c r="G960" s="595"/>
      <c r="H960" s="595"/>
      <c r="I960" s="595"/>
      <c r="J960" s="595"/>
      <c r="K960" s="595"/>
      <c r="L960" s="595"/>
      <c r="M960" s="595"/>
      <c r="N960" s="595"/>
      <c r="O960" s="595"/>
      <c r="P960" s="595"/>
      <c r="Q960" s="595"/>
      <c r="R960" s="595"/>
      <c r="S960" s="595"/>
      <c r="T960" s="595"/>
      <c r="U960" s="595"/>
      <c r="V960" s="595"/>
      <c r="W960" s="595"/>
      <c r="X960" s="595"/>
      <c r="Y960" s="595"/>
      <c r="Z960" s="595"/>
    </row>
    <row r="961">
      <c r="A961" s="595"/>
      <c r="B961" s="595"/>
      <c r="C961" s="595"/>
      <c r="D961" s="595"/>
      <c r="E961" s="595"/>
      <c r="F961" s="595"/>
      <c r="G961" s="595"/>
      <c r="H961" s="595"/>
      <c r="I961" s="595"/>
      <c r="J961" s="595"/>
      <c r="K961" s="595"/>
      <c r="L961" s="595"/>
      <c r="M961" s="595"/>
      <c r="N961" s="595"/>
      <c r="O961" s="595"/>
      <c r="P961" s="595"/>
      <c r="Q961" s="595"/>
      <c r="R961" s="595"/>
      <c r="S961" s="595"/>
      <c r="T961" s="595"/>
      <c r="U961" s="595"/>
      <c r="V961" s="595"/>
      <c r="W961" s="595"/>
      <c r="X961" s="595"/>
      <c r="Y961" s="595"/>
      <c r="Z961" s="595"/>
    </row>
    <row r="962">
      <c r="A962" s="595"/>
      <c r="B962" s="595"/>
      <c r="C962" s="595"/>
      <c r="D962" s="595"/>
      <c r="E962" s="595"/>
      <c r="F962" s="595"/>
      <c r="G962" s="595"/>
      <c r="H962" s="595"/>
      <c r="I962" s="595"/>
      <c r="J962" s="595"/>
      <c r="K962" s="595"/>
      <c r="L962" s="595"/>
      <c r="M962" s="595"/>
      <c r="N962" s="595"/>
      <c r="O962" s="595"/>
      <c r="P962" s="595"/>
      <c r="Q962" s="595"/>
      <c r="R962" s="595"/>
      <c r="S962" s="595"/>
      <c r="T962" s="595"/>
      <c r="U962" s="595"/>
      <c r="V962" s="595"/>
      <c r="W962" s="595"/>
      <c r="X962" s="595"/>
      <c r="Y962" s="595"/>
      <c r="Z962" s="595"/>
    </row>
    <row r="963">
      <c r="A963" s="595"/>
      <c r="B963" s="595"/>
      <c r="C963" s="595"/>
      <c r="D963" s="595"/>
      <c r="E963" s="595"/>
      <c r="F963" s="595"/>
      <c r="G963" s="595"/>
      <c r="H963" s="595"/>
      <c r="I963" s="595"/>
      <c r="J963" s="595"/>
      <c r="K963" s="595"/>
      <c r="L963" s="595"/>
      <c r="M963" s="595"/>
      <c r="N963" s="595"/>
      <c r="O963" s="595"/>
      <c r="P963" s="595"/>
      <c r="Q963" s="595"/>
      <c r="R963" s="595"/>
      <c r="S963" s="595"/>
      <c r="T963" s="595"/>
      <c r="U963" s="595"/>
      <c r="V963" s="595"/>
      <c r="W963" s="595"/>
      <c r="X963" s="595"/>
      <c r="Y963" s="595"/>
      <c r="Z963" s="595"/>
    </row>
    <row r="964">
      <c r="A964" s="595"/>
      <c r="B964" s="595"/>
      <c r="C964" s="595"/>
      <c r="D964" s="595"/>
      <c r="E964" s="595"/>
      <c r="F964" s="595"/>
      <c r="G964" s="595"/>
      <c r="H964" s="595"/>
      <c r="I964" s="595"/>
      <c r="J964" s="595"/>
      <c r="K964" s="595"/>
      <c r="L964" s="595"/>
      <c r="M964" s="595"/>
      <c r="N964" s="595"/>
      <c r="O964" s="595"/>
      <c r="P964" s="595"/>
      <c r="Q964" s="595"/>
      <c r="R964" s="595"/>
      <c r="S964" s="595"/>
      <c r="T964" s="595"/>
      <c r="U964" s="595"/>
      <c r="V964" s="595"/>
      <c r="W964" s="595"/>
      <c r="X964" s="595"/>
      <c r="Y964" s="595"/>
      <c r="Z964" s="595"/>
    </row>
    <row r="965">
      <c r="A965" s="595"/>
      <c r="B965" s="595"/>
      <c r="C965" s="595"/>
      <c r="D965" s="595"/>
      <c r="E965" s="595"/>
      <c r="F965" s="595"/>
      <c r="G965" s="595"/>
      <c r="H965" s="595"/>
      <c r="I965" s="595"/>
      <c r="J965" s="595"/>
      <c r="K965" s="595"/>
      <c r="L965" s="595"/>
      <c r="M965" s="595"/>
      <c r="N965" s="595"/>
      <c r="O965" s="595"/>
      <c r="P965" s="595"/>
      <c r="Q965" s="595"/>
      <c r="R965" s="595"/>
      <c r="S965" s="595"/>
      <c r="T965" s="595"/>
      <c r="U965" s="595"/>
      <c r="V965" s="595"/>
      <c r="W965" s="595"/>
      <c r="X965" s="595"/>
      <c r="Y965" s="595"/>
      <c r="Z965" s="595"/>
    </row>
    <row r="966">
      <c r="A966" s="595"/>
      <c r="B966" s="595"/>
      <c r="C966" s="595"/>
      <c r="D966" s="595"/>
      <c r="E966" s="595"/>
      <c r="F966" s="595"/>
      <c r="G966" s="595"/>
      <c r="H966" s="595"/>
      <c r="I966" s="595"/>
      <c r="J966" s="595"/>
      <c r="K966" s="595"/>
      <c r="L966" s="595"/>
      <c r="M966" s="595"/>
      <c r="N966" s="595"/>
      <c r="O966" s="595"/>
      <c r="P966" s="595"/>
      <c r="Q966" s="595"/>
      <c r="R966" s="595"/>
      <c r="S966" s="595"/>
      <c r="T966" s="595"/>
      <c r="U966" s="595"/>
      <c r="V966" s="595"/>
      <c r="W966" s="595"/>
      <c r="X966" s="595"/>
      <c r="Y966" s="595"/>
      <c r="Z966" s="595"/>
    </row>
    <row r="967">
      <c r="A967" s="595"/>
      <c r="B967" s="595"/>
      <c r="C967" s="595"/>
      <c r="D967" s="595"/>
      <c r="E967" s="595"/>
      <c r="F967" s="595"/>
      <c r="G967" s="595"/>
      <c r="H967" s="595"/>
      <c r="I967" s="595"/>
      <c r="J967" s="595"/>
      <c r="K967" s="595"/>
      <c r="L967" s="595"/>
      <c r="M967" s="595"/>
      <c r="N967" s="595"/>
      <c r="O967" s="595"/>
      <c r="P967" s="595"/>
      <c r="Q967" s="595"/>
      <c r="R967" s="595"/>
      <c r="S967" s="595"/>
      <c r="T967" s="595"/>
      <c r="U967" s="595"/>
      <c r="V967" s="595"/>
      <c r="W967" s="595"/>
      <c r="X967" s="595"/>
      <c r="Y967" s="595"/>
      <c r="Z967" s="595"/>
    </row>
    <row r="968">
      <c r="A968" s="595"/>
      <c r="B968" s="595"/>
      <c r="C968" s="595"/>
      <c r="D968" s="595"/>
      <c r="E968" s="595"/>
      <c r="F968" s="595"/>
      <c r="G968" s="595"/>
      <c r="H968" s="595"/>
      <c r="I968" s="595"/>
      <c r="J968" s="595"/>
      <c r="K968" s="595"/>
      <c r="L968" s="595"/>
      <c r="M968" s="595"/>
      <c r="N968" s="595"/>
      <c r="O968" s="595"/>
      <c r="P968" s="595"/>
      <c r="Q968" s="595"/>
      <c r="R968" s="595"/>
      <c r="S968" s="595"/>
      <c r="T968" s="595"/>
      <c r="U968" s="595"/>
      <c r="V968" s="595"/>
      <c r="W968" s="595"/>
      <c r="X968" s="595"/>
      <c r="Y968" s="595"/>
      <c r="Z968" s="595"/>
    </row>
    <row r="969">
      <c r="A969" s="595"/>
      <c r="B969" s="595"/>
      <c r="C969" s="595"/>
      <c r="D969" s="595"/>
      <c r="E969" s="595"/>
      <c r="F969" s="595"/>
      <c r="G969" s="595"/>
      <c r="H969" s="595"/>
      <c r="I969" s="595"/>
      <c r="J969" s="595"/>
      <c r="K969" s="595"/>
      <c r="L969" s="595"/>
      <c r="M969" s="595"/>
      <c r="N969" s="595"/>
      <c r="O969" s="595"/>
      <c r="P969" s="595"/>
      <c r="Q969" s="595"/>
      <c r="R969" s="595"/>
      <c r="S969" s="595"/>
      <c r="T969" s="595"/>
      <c r="U969" s="595"/>
      <c r="V969" s="595"/>
      <c r="W969" s="595"/>
      <c r="X969" s="595"/>
      <c r="Y969" s="595"/>
      <c r="Z969" s="595"/>
    </row>
    <row r="970">
      <c r="A970" s="595"/>
      <c r="B970" s="595"/>
      <c r="C970" s="595"/>
      <c r="D970" s="595"/>
      <c r="E970" s="595"/>
      <c r="F970" s="595"/>
      <c r="G970" s="595"/>
      <c r="H970" s="595"/>
      <c r="I970" s="595"/>
      <c r="J970" s="595"/>
      <c r="K970" s="595"/>
      <c r="L970" s="595"/>
      <c r="M970" s="595"/>
      <c r="N970" s="595"/>
      <c r="O970" s="595"/>
      <c r="P970" s="595"/>
      <c r="Q970" s="595"/>
      <c r="R970" s="595"/>
      <c r="S970" s="595"/>
      <c r="T970" s="595"/>
      <c r="U970" s="595"/>
      <c r="V970" s="595"/>
      <c r="W970" s="595"/>
      <c r="X970" s="595"/>
      <c r="Y970" s="595"/>
      <c r="Z970" s="595"/>
    </row>
    <row r="971">
      <c r="A971" s="595"/>
      <c r="B971" s="595"/>
      <c r="C971" s="595"/>
      <c r="D971" s="595"/>
      <c r="E971" s="595"/>
      <c r="F971" s="595"/>
      <c r="G971" s="595"/>
      <c r="H971" s="595"/>
      <c r="I971" s="595"/>
      <c r="J971" s="595"/>
      <c r="K971" s="595"/>
      <c r="L971" s="595"/>
      <c r="M971" s="595"/>
      <c r="N971" s="595"/>
      <c r="O971" s="595"/>
      <c r="P971" s="595"/>
      <c r="Q971" s="595"/>
      <c r="R971" s="595"/>
      <c r="S971" s="595"/>
      <c r="T971" s="595"/>
      <c r="U971" s="595"/>
      <c r="V971" s="595"/>
      <c r="W971" s="595"/>
      <c r="X971" s="595"/>
      <c r="Y971" s="595"/>
      <c r="Z971" s="595"/>
    </row>
    <row r="972">
      <c r="A972" s="595"/>
      <c r="B972" s="595"/>
      <c r="C972" s="595"/>
      <c r="D972" s="595"/>
      <c r="E972" s="595"/>
      <c r="F972" s="595"/>
      <c r="G972" s="595"/>
      <c r="H972" s="595"/>
      <c r="I972" s="595"/>
      <c r="J972" s="595"/>
      <c r="K972" s="595"/>
      <c r="L972" s="595"/>
      <c r="M972" s="595"/>
      <c r="N972" s="595"/>
      <c r="O972" s="595"/>
      <c r="P972" s="595"/>
      <c r="Q972" s="595"/>
      <c r="R972" s="595"/>
      <c r="S972" s="595"/>
      <c r="T972" s="595"/>
      <c r="U972" s="595"/>
      <c r="V972" s="595"/>
      <c r="W972" s="595"/>
      <c r="X972" s="595"/>
      <c r="Y972" s="595"/>
      <c r="Z972" s="595"/>
    </row>
    <row r="973">
      <c r="A973" s="595"/>
      <c r="B973" s="595"/>
      <c r="C973" s="595"/>
      <c r="D973" s="595"/>
      <c r="E973" s="595"/>
      <c r="F973" s="595"/>
      <c r="G973" s="595"/>
      <c r="H973" s="595"/>
      <c r="I973" s="595"/>
      <c r="J973" s="595"/>
      <c r="K973" s="595"/>
      <c r="L973" s="595"/>
      <c r="M973" s="595"/>
      <c r="N973" s="595"/>
      <c r="O973" s="595"/>
      <c r="P973" s="595"/>
      <c r="Q973" s="595"/>
      <c r="R973" s="595"/>
      <c r="S973" s="595"/>
      <c r="T973" s="595"/>
      <c r="U973" s="595"/>
      <c r="V973" s="595"/>
      <c r="W973" s="595"/>
      <c r="X973" s="595"/>
      <c r="Y973" s="595"/>
      <c r="Z973" s="595"/>
    </row>
    <row r="974">
      <c r="A974" s="595"/>
      <c r="B974" s="595"/>
      <c r="C974" s="595"/>
      <c r="D974" s="595"/>
      <c r="E974" s="595"/>
      <c r="F974" s="595"/>
      <c r="G974" s="595"/>
      <c r="H974" s="595"/>
      <c r="I974" s="595"/>
      <c r="J974" s="595"/>
      <c r="K974" s="595"/>
      <c r="L974" s="595"/>
      <c r="M974" s="595"/>
      <c r="N974" s="595"/>
      <c r="O974" s="595"/>
      <c r="P974" s="595"/>
      <c r="Q974" s="595"/>
      <c r="R974" s="595"/>
      <c r="S974" s="595"/>
      <c r="T974" s="595"/>
      <c r="U974" s="595"/>
      <c r="V974" s="595"/>
      <c r="W974" s="595"/>
      <c r="X974" s="595"/>
      <c r="Y974" s="595"/>
      <c r="Z974" s="595"/>
    </row>
    <row r="975">
      <c r="A975" s="595"/>
      <c r="B975" s="595"/>
      <c r="C975" s="595"/>
      <c r="D975" s="595"/>
      <c r="E975" s="595"/>
      <c r="F975" s="595"/>
      <c r="G975" s="595"/>
      <c r="H975" s="595"/>
      <c r="I975" s="595"/>
      <c r="J975" s="595"/>
      <c r="K975" s="595"/>
      <c r="L975" s="595"/>
      <c r="M975" s="595"/>
      <c r="N975" s="595"/>
      <c r="O975" s="595"/>
      <c r="P975" s="595"/>
      <c r="Q975" s="595"/>
      <c r="R975" s="595"/>
      <c r="S975" s="595"/>
      <c r="T975" s="595"/>
      <c r="U975" s="595"/>
      <c r="V975" s="595"/>
      <c r="W975" s="595"/>
      <c r="X975" s="595"/>
      <c r="Y975" s="595"/>
      <c r="Z975" s="595"/>
    </row>
    <row r="976">
      <c r="A976" s="595"/>
      <c r="B976" s="595"/>
      <c r="C976" s="595"/>
      <c r="D976" s="595"/>
      <c r="E976" s="595"/>
      <c r="F976" s="595"/>
      <c r="G976" s="595"/>
      <c r="H976" s="595"/>
      <c r="I976" s="595"/>
      <c r="J976" s="595"/>
      <c r="K976" s="595"/>
      <c r="L976" s="595"/>
      <c r="M976" s="595"/>
      <c r="N976" s="595"/>
      <c r="O976" s="595"/>
      <c r="P976" s="595"/>
      <c r="Q976" s="595"/>
      <c r="R976" s="595"/>
      <c r="S976" s="595"/>
      <c r="T976" s="595"/>
      <c r="U976" s="595"/>
      <c r="V976" s="595"/>
      <c r="W976" s="595"/>
      <c r="X976" s="595"/>
      <c r="Y976" s="595"/>
      <c r="Z976" s="595"/>
    </row>
    <row r="977">
      <c r="A977" s="595"/>
      <c r="B977" s="595"/>
      <c r="C977" s="595"/>
      <c r="D977" s="595"/>
      <c r="E977" s="595"/>
      <c r="F977" s="595"/>
      <c r="G977" s="595"/>
      <c r="H977" s="595"/>
      <c r="I977" s="595"/>
      <c r="J977" s="595"/>
      <c r="K977" s="595"/>
      <c r="L977" s="595"/>
      <c r="M977" s="595"/>
      <c r="N977" s="595"/>
      <c r="O977" s="595"/>
      <c r="P977" s="595"/>
      <c r="Q977" s="595"/>
      <c r="R977" s="595"/>
      <c r="S977" s="595"/>
      <c r="T977" s="595"/>
      <c r="U977" s="595"/>
      <c r="V977" s="595"/>
      <c r="W977" s="595"/>
      <c r="X977" s="595"/>
      <c r="Y977" s="595"/>
      <c r="Z977" s="595"/>
    </row>
    <row r="978">
      <c r="A978" s="595"/>
      <c r="B978" s="595"/>
      <c r="C978" s="595"/>
      <c r="D978" s="595"/>
      <c r="E978" s="595"/>
      <c r="F978" s="595"/>
      <c r="G978" s="595"/>
      <c r="H978" s="595"/>
      <c r="I978" s="595"/>
      <c r="J978" s="595"/>
      <c r="K978" s="595"/>
      <c r="L978" s="595"/>
      <c r="M978" s="595"/>
      <c r="N978" s="595"/>
      <c r="O978" s="595"/>
      <c r="P978" s="595"/>
      <c r="Q978" s="595"/>
      <c r="R978" s="595"/>
      <c r="S978" s="595"/>
      <c r="T978" s="595"/>
      <c r="U978" s="595"/>
      <c r="V978" s="595"/>
      <c r="W978" s="595"/>
      <c r="X978" s="595"/>
      <c r="Y978" s="595"/>
      <c r="Z978" s="595"/>
    </row>
    <row r="979">
      <c r="A979" s="595"/>
      <c r="B979" s="595"/>
      <c r="C979" s="595"/>
      <c r="D979" s="595"/>
      <c r="E979" s="595"/>
      <c r="F979" s="595"/>
      <c r="G979" s="595"/>
      <c r="H979" s="595"/>
      <c r="I979" s="595"/>
      <c r="J979" s="595"/>
      <c r="K979" s="595"/>
      <c r="L979" s="595"/>
      <c r="M979" s="595"/>
      <c r="N979" s="595"/>
      <c r="O979" s="595"/>
      <c r="P979" s="595"/>
      <c r="Q979" s="595"/>
      <c r="R979" s="595"/>
      <c r="S979" s="595"/>
      <c r="T979" s="595"/>
      <c r="U979" s="595"/>
      <c r="V979" s="595"/>
      <c r="W979" s="595"/>
      <c r="X979" s="595"/>
      <c r="Y979" s="595"/>
      <c r="Z979" s="595"/>
    </row>
    <row r="980">
      <c r="A980" s="595"/>
      <c r="B980" s="595"/>
      <c r="C980" s="595"/>
      <c r="D980" s="595"/>
      <c r="E980" s="595"/>
      <c r="F980" s="595"/>
      <c r="G980" s="595"/>
      <c r="H980" s="595"/>
      <c r="I980" s="595"/>
      <c r="J980" s="595"/>
      <c r="K980" s="595"/>
      <c r="L980" s="595"/>
      <c r="M980" s="595"/>
      <c r="N980" s="595"/>
      <c r="O980" s="595"/>
      <c r="P980" s="595"/>
      <c r="Q980" s="595"/>
      <c r="R980" s="595"/>
      <c r="S980" s="595"/>
      <c r="T980" s="595"/>
      <c r="U980" s="595"/>
      <c r="V980" s="595"/>
      <c r="W980" s="595"/>
      <c r="X980" s="595"/>
      <c r="Y980" s="595"/>
      <c r="Z980" s="595"/>
    </row>
    <row r="981">
      <c r="A981" s="595"/>
      <c r="B981" s="595"/>
      <c r="C981" s="595"/>
      <c r="D981" s="595"/>
      <c r="E981" s="595"/>
      <c r="F981" s="595"/>
      <c r="G981" s="595"/>
      <c r="H981" s="595"/>
      <c r="I981" s="595"/>
      <c r="J981" s="595"/>
      <c r="K981" s="595"/>
      <c r="L981" s="595"/>
      <c r="M981" s="595"/>
      <c r="N981" s="595"/>
      <c r="O981" s="595"/>
      <c r="P981" s="595"/>
      <c r="Q981" s="595"/>
      <c r="R981" s="595"/>
      <c r="S981" s="595"/>
      <c r="T981" s="595"/>
      <c r="U981" s="595"/>
      <c r="V981" s="595"/>
      <c r="W981" s="595"/>
      <c r="X981" s="595"/>
      <c r="Y981" s="595"/>
      <c r="Z981" s="595"/>
    </row>
    <row r="982">
      <c r="A982" s="595"/>
      <c r="B982" s="595"/>
      <c r="C982" s="595"/>
      <c r="D982" s="595"/>
      <c r="E982" s="595"/>
      <c r="F982" s="595"/>
      <c r="G982" s="595"/>
      <c r="H982" s="595"/>
      <c r="I982" s="595"/>
      <c r="J982" s="595"/>
      <c r="K982" s="595"/>
      <c r="L982" s="595"/>
      <c r="M982" s="595"/>
      <c r="N982" s="595"/>
      <c r="O982" s="595"/>
      <c r="P982" s="595"/>
      <c r="Q982" s="595"/>
      <c r="R982" s="595"/>
      <c r="S982" s="595"/>
      <c r="T982" s="595"/>
      <c r="U982" s="595"/>
      <c r="V982" s="595"/>
      <c r="W982" s="595"/>
      <c r="X982" s="595"/>
      <c r="Y982" s="595"/>
      <c r="Z982" s="595"/>
    </row>
    <row r="983">
      <c r="A983" s="595"/>
      <c r="B983" s="595"/>
      <c r="C983" s="595"/>
      <c r="D983" s="595"/>
      <c r="E983" s="595"/>
      <c r="F983" s="595"/>
      <c r="G983" s="595"/>
      <c r="H983" s="595"/>
      <c r="I983" s="595"/>
      <c r="J983" s="595"/>
      <c r="K983" s="595"/>
      <c r="L983" s="595"/>
      <c r="M983" s="595"/>
      <c r="N983" s="595"/>
      <c r="O983" s="595"/>
      <c r="P983" s="595"/>
      <c r="Q983" s="595"/>
      <c r="R983" s="595"/>
      <c r="S983" s="595"/>
      <c r="T983" s="595"/>
      <c r="U983" s="595"/>
      <c r="V983" s="595"/>
      <c r="W983" s="595"/>
      <c r="X983" s="595"/>
      <c r="Y983" s="595"/>
      <c r="Z983" s="595"/>
    </row>
    <row r="984">
      <c r="A984" s="595"/>
      <c r="B984" s="595"/>
      <c r="C984" s="595"/>
      <c r="D984" s="595"/>
      <c r="E984" s="595"/>
      <c r="F984" s="595"/>
      <c r="G984" s="595"/>
      <c r="H984" s="595"/>
      <c r="I984" s="595"/>
      <c r="J984" s="595"/>
      <c r="K984" s="595"/>
      <c r="L984" s="595"/>
      <c r="M984" s="595"/>
      <c r="N984" s="595"/>
      <c r="O984" s="595"/>
      <c r="P984" s="595"/>
      <c r="Q984" s="595"/>
      <c r="R984" s="595"/>
      <c r="S984" s="595"/>
      <c r="T984" s="595"/>
      <c r="U984" s="595"/>
      <c r="V984" s="595"/>
      <c r="W984" s="595"/>
      <c r="X984" s="595"/>
      <c r="Y984" s="595"/>
      <c r="Z984" s="595"/>
    </row>
    <row r="985">
      <c r="A985" s="595"/>
      <c r="B985" s="595"/>
      <c r="C985" s="595"/>
      <c r="D985" s="595"/>
      <c r="E985" s="595"/>
      <c r="F985" s="595"/>
      <c r="G985" s="595"/>
      <c r="H985" s="595"/>
      <c r="I985" s="595"/>
      <c r="J985" s="595"/>
      <c r="K985" s="595"/>
      <c r="L985" s="595"/>
      <c r="M985" s="595"/>
      <c r="N985" s="595"/>
      <c r="O985" s="595"/>
      <c r="P985" s="595"/>
      <c r="Q985" s="595"/>
      <c r="R985" s="595"/>
      <c r="S985" s="595"/>
      <c r="T985" s="595"/>
      <c r="U985" s="595"/>
      <c r="V985" s="595"/>
      <c r="W985" s="595"/>
      <c r="X985" s="595"/>
      <c r="Y985" s="595"/>
      <c r="Z985" s="595"/>
    </row>
    <row r="986">
      <c r="A986" s="595"/>
      <c r="B986" s="595"/>
      <c r="C986" s="595"/>
      <c r="D986" s="595"/>
      <c r="E986" s="595"/>
      <c r="F986" s="595"/>
      <c r="G986" s="595"/>
      <c r="H986" s="595"/>
      <c r="I986" s="595"/>
      <c r="J986" s="595"/>
      <c r="K986" s="595"/>
      <c r="L986" s="595"/>
      <c r="M986" s="595"/>
      <c r="N986" s="595"/>
      <c r="O986" s="595"/>
      <c r="P986" s="595"/>
      <c r="Q986" s="595"/>
      <c r="R986" s="595"/>
      <c r="S986" s="595"/>
      <c r="T986" s="595"/>
      <c r="U986" s="595"/>
      <c r="V986" s="595"/>
      <c r="W986" s="595"/>
      <c r="X986" s="595"/>
      <c r="Y986" s="595"/>
      <c r="Z986" s="595"/>
    </row>
    <row r="987">
      <c r="A987" s="595"/>
      <c r="B987" s="595"/>
      <c r="C987" s="595"/>
      <c r="D987" s="595"/>
      <c r="E987" s="595"/>
      <c r="F987" s="595"/>
      <c r="G987" s="595"/>
      <c r="H987" s="595"/>
      <c r="I987" s="595"/>
      <c r="J987" s="595"/>
      <c r="K987" s="595"/>
      <c r="L987" s="595"/>
      <c r="M987" s="595"/>
      <c r="N987" s="595"/>
      <c r="O987" s="595"/>
      <c r="P987" s="595"/>
      <c r="Q987" s="595"/>
      <c r="R987" s="595"/>
      <c r="S987" s="595"/>
      <c r="T987" s="595"/>
      <c r="U987" s="595"/>
      <c r="V987" s="595"/>
      <c r="W987" s="595"/>
      <c r="X987" s="595"/>
      <c r="Y987" s="595"/>
      <c r="Z987" s="595"/>
    </row>
    <row r="988">
      <c r="A988" s="595"/>
      <c r="B988" s="595"/>
      <c r="C988" s="595"/>
      <c r="D988" s="595"/>
      <c r="E988" s="595"/>
      <c r="F988" s="595"/>
      <c r="G988" s="595"/>
      <c r="H988" s="595"/>
      <c r="I988" s="595"/>
      <c r="J988" s="595"/>
      <c r="K988" s="595"/>
      <c r="L988" s="595"/>
      <c r="M988" s="595"/>
      <c r="N988" s="595"/>
      <c r="O988" s="595"/>
      <c r="P988" s="595"/>
      <c r="Q988" s="595"/>
      <c r="R988" s="595"/>
      <c r="S988" s="595"/>
      <c r="T988" s="595"/>
      <c r="U988" s="595"/>
      <c r="V988" s="595"/>
      <c r="W988" s="595"/>
      <c r="X988" s="595"/>
      <c r="Y988" s="595"/>
      <c r="Z988" s="595"/>
    </row>
    <row r="989">
      <c r="A989" s="595"/>
      <c r="B989" s="595"/>
      <c r="C989" s="595"/>
      <c r="D989" s="595"/>
      <c r="E989" s="595"/>
      <c r="F989" s="595"/>
      <c r="G989" s="595"/>
      <c r="H989" s="595"/>
      <c r="I989" s="595"/>
      <c r="J989" s="595"/>
      <c r="K989" s="595"/>
      <c r="L989" s="595"/>
      <c r="M989" s="595"/>
      <c r="N989" s="595"/>
      <c r="O989" s="595"/>
      <c r="P989" s="595"/>
      <c r="Q989" s="595"/>
      <c r="R989" s="595"/>
      <c r="S989" s="595"/>
      <c r="T989" s="595"/>
      <c r="U989" s="595"/>
      <c r="V989" s="595"/>
      <c r="W989" s="595"/>
      <c r="X989" s="595"/>
      <c r="Y989" s="595"/>
      <c r="Z989" s="595"/>
    </row>
    <row r="990">
      <c r="A990" s="595"/>
      <c r="B990" s="595"/>
      <c r="C990" s="595"/>
      <c r="D990" s="595"/>
      <c r="E990" s="595"/>
      <c r="F990" s="595"/>
      <c r="G990" s="595"/>
      <c r="H990" s="595"/>
      <c r="I990" s="595"/>
      <c r="J990" s="595"/>
      <c r="K990" s="595"/>
      <c r="L990" s="595"/>
      <c r="M990" s="595"/>
      <c r="N990" s="595"/>
      <c r="O990" s="595"/>
      <c r="P990" s="595"/>
      <c r="Q990" s="595"/>
      <c r="R990" s="595"/>
      <c r="S990" s="595"/>
      <c r="T990" s="595"/>
      <c r="U990" s="595"/>
      <c r="V990" s="595"/>
      <c r="W990" s="595"/>
      <c r="X990" s="595"/>
      <c r="Y990" s="595"/>
      <c r="Z990" s="595"/>
    </row>
    <row r="991">
      <c r="A991" s="595"/>
      <c r="B991" s="595"/>
      <c r="C991" s="595"/>
      <c r="D991" s="595"/>
      <c r="E991" s="595"/>
      <c r="F991" s="595"/>
      <c r="G991" s="595"/>
      <c r="H991" s="595"/>
      <c r="I991" s="595"/>
      <c r="J991" s="595"/>
      <c r="K991" s="595"/>
      <c r="L991" s="595"/>
      <c r="M991" s="595"/>
      <c r="N991" s="595"/>
      <c r="O991" s="595"/>
      <c r="P991" s="595"/>
      <c r="Q991" s="595"/>
      <c r="R991" s="595"/>
      <c r="S991" s="595"/>
      <c r="T991" s="595"/>
      <c r="U991" s="595"/>
      <c r="V991" s="595"/>
      <c r="W991" s="595"/>
      <c r="X991" s="595"/>
      <c r="Y991" s="595"/>
      <c r="Z991" s="595"/>
    </row>
    <row r="992">
      <c r="A992" s="595"/>
      <c r="B992" s="595"/>
      <c r="C992" s="595"/>
      <c r="D992" s="595"/>
      <c r="E992" s="595"/>
      <c r="F992" s="595"/>
      <c r="G992" s="595"/>
      <c r="H992" s="595"/>
      <c r="I992" s="595"/>
      <c r="J992" s="595"/>
      <c r="K992" s="595"/>
      <c r="L992" s="595"/>
      <c r="M992" s="595"/>
      <c r="N992" s="595"/>
      <c r="O992" s="595"/>
      <c r="P992" s="595"/>
      <c r="Q992" s="595"/>
      <c r="R992" s="595"/>
      <c r="S992" s="595"/>
      <c r="T992" s="595"/>
      <c r="U992" s="595"/>
      <c r="V992" s="595"/>
      <c r="W992" s="595"/>
      <c r="X992" s="595"/>
      <c r="Y992" s="595"/>
      <c r="Z992" s="595"/>
    </row>
    <row r="993">
      <c r="A993" s="595"/>
      <c r="B993" s="595"/>
      <c r="C993" s="595"/>
      <c r="D993" s="595"/>
      <c r="E993" s="595"/>
      <c r="F993" s="595"/>
      <c r="G993" s="595"/>
      <c r="H993" s="595"/>
      <c r="I993" s="595"/>
      <c r="J993" s="595"/>
      <c r="K993" s="595"/>
      <c r="L993" s="595"/>
      <c r="M993" s="595"/>
      <c r="N993" s="595"/>
      <c r="O993" s="595"/>
      <c r="P993" s="595"/>
      <c r="Q993" s="595"/>
      <c r="R993" s="595"/>
      <c r="S993" s="595"/>
      <c r="T993" s="595"/>
      <c r="U993" s="595"/>
      <c r="V993" s="595"/>
      <c r="W993" s="595"/>
      <c r="X993" s="595"/>
      <c r="Y993" s="595"/>
      <c r="Z993" s="595"/>
    </row>
    <row r="994">
      <c r="A994" s="595"/>
      <c r="B994" s="595"/>
      <c r="C994" s="595"/>
      <c r="D994" s="595"/>
      <c r="E994" s="595"/>
      <c r="F994" s="595"/>
      <c r="G994" s="595"/>
      <c r="H994" s="595"/>
      <c r="I994" s="595"/>
      <c r="J994" s="595"/>
      <c r="K994" s="595"/>
      <c r="L994" s="595"/>
      <c r="M994" s="595"/>
      <c r="N994" s="595"/>
      <c r="O994" s="595"/>
      <c r="P994" s="595"/>
      <c r="Q994" s="595"/>
      <c r="R994" s="595"/>
      <c r="S994" s="595"/>
      <c r="T994" s="595"/>
      <c r="U994" s="595"/>
      <c r="V994" s="595"/>
      <c r="W994" s="595"/>
      <c r="X994" s="595"/>
      <c r="Y994" s="595"/>
      <c r="Z994" s="595"/>
    </row>
    <row r="995">
      <c r="A995" s="595"/>
      <c r="B995" s="595"/>
      <c r="C995" s="595"/>
      <c r="D995" s="595"/>
      <c r="E995" s="595"/>
      <c r="F995" s="595"/>
      <c r="G995" s="595"/>
      <c r="H995" s="595"/>
      <c r="I995" s="595"/>
      <c r="J995" s="595"/>
      <c r="K995" s="595"/>
      <c r="L995" s="595"/>
      <c r="M995" s="595"/>
      <c r="N995" s="595"/>
      <c r="O995" s="595"/>
      <c r="P995" s="595"/>
      <c r="Q995" s="595"/>
      <c r="R995" s="595"/>
      <c r="S995" s="595"/>
      <c r="T995" s="595"/>
      <c r="U995" s="595"/>
      <c r="V995" s="595"/>
      <c r="W995" s="595"/>
      <c r="X995" s="595"/>
      <c r="Y995" s="595"/>
      <c r="Z995" s="595"/>
    </row>
    <row r="996">
      <c r="A996" s="595"/>
      <c r="B996" s="595"/>
      <c r="C996" s="595"/>
      <c r="D996" s="595"/>
      <c r="E996" s="595"/>
      <c r="F996" s="595"/>
      <c r="G996" s="595"/>
      <c r="H996" s="595"/>
      <c r="I996" s="595"/>
      <c r="J996" s="595"/>
      <c r="K996" s="595"/>
      <c r="L996" s="595"/>
      <c r="M996" s="595"/>
      <c r="N996" s="595"/>
      <c r="O996" s="595"/>
      <c r="P996" s="595"/>
      <c r="Q996" s="595"/>
      <c r="R996" s="595"/>
      <c r="S996" s="595"/>
      <c r="T996" s="595"/>
      <c r="U996" s="595"/>
      <c r="V996" s="595"/>
      <c r="W996" s="595"/>
      <c r="X996" s="595"/>
      <c r="Y996" s="595"/>
      <c r="Z996" s="595"/>
    </row>
    <row r="997">
      <c r="A997" s="595"/>
      <c r="B997" s="595"/>
      <c r="C997" s="595"/>
      <c r="D997" s="595"/>
      <c r="E997" s="595"/>
      <c r="F997" s="595"/>
      <c r="G997" s="595"/>
      <c r="H997" s="595"/>
      <c r="I997" s="595"/>
      <c r="J997" s="595"/>
      <c r="K997" s="595"/>
      <c r="L997" s="595"/>
      <c r="M997" s="595"/>
      <c r="N997" s="595"/>
      <c r="O997" s="595"/>
      <c r="P997" s="595"/>
      <c r="Q997" s="595"/>
      <c r="R997" s="595"/>
      <c r="S997" s="595"/>
      <c r="T997" s="595"/>
      <c r="U997" s="595"/>
      <c r="V997" s="595"/>
      <c r="W997" s="595"/>
      <c r="X997" s="595"/>
      <c r="Y997" s="595"/>
      <c r="Z997" s="595"/>
    </row>
    <row r="998">
      <c r="A998" s="595"/>
      <c r="B998" s="595"/>
      <c r="C998" s="595"/>
      <c r="D998" s="595"/>
      <c r="E998" s="595"/>
      <c r="F998" s="595"/>
      <c r="G998" s="595"/>
      <c r="H998" s="595"/>
      <c r="I998" s="595"/>
      <c r="J998" s="595"/>
      <c r="K998" s="595"/>
      <c r="L998" s="595"/>
      <c r="M998" s="595"/>
      <c r="N998" s="595"/>
      <c r="O998" s="595"/>
      <c r="P998" s="595"/>
      <c r="Q998" s="595"/>
      <c r="R998" s="595"/>
      <c r="S998" s="595"/>
      <c r="T998" s="595"/>
      <c r="U998" s="595"/>
      <c r="V998" s="595"/>
      <c r="W998" s="595"/>
      <c r="X998" s="595"/>
      <c r="Y998" s="595"/>
      <c r="Z998" s="595"/>
    </row>
    <row r="999">
      <c r="A999" s="595"/>
      <c r="B999" s="595"/>
      <c r="C999" s="595"/>
      <c r="D999" s="595"/>
      <c r="E999" s="595"/>
      <c r="F999" s="595"/>
      <c r="G999" s="595"/>
      <c r="H999" s="595"/>
      <c r="I999" s="595"/>
      <c r="J999" s="595"/>
      <c r="K999" s="595"/>
      <c r="L999" s="595"/>
      <c r="M999" s="595"/>
      <c r="N999" s="595"/>
      <c r="O999" s="595"/>
      <c r="P999" s="595"/>
      <c r="Q999" s="595"/>
      <c r="R999" s="595"/>
      <c r="S999" s="595"/>
      <c r="T999" s="595"/>
      <c r="U999" s="595"/>
      <c r="V999" s="595"/>
      <c r="W999" s="595"/>
      <c r="X999" s="595"/>
      <c r="Y999" s="595"/>
      <c r="Z999" s="595"/>
    </row>
    <row r="1000">
      <c r="A1000" s="595"/>
      <c r="B1000" s="595"/>
      <c r="C1000" s="595"/>
      <c r="D1000" s="595"/>
      <c r="E1000" s="595"/>
      <c r="F1000" s="595"/>
      <c r="G1000" s="595"/>
      <c r="H1000" s="595"/>
      <c r="I1000" s="595"/>
      <c r="J1000" s="595"/>
      <c r="K1000" s="595"/>
      <c r="L1000" s="595"/>
      <c r="M1000" s="595"/>
      <c r="N1000" s="595"/>
      <c r="O1000" s="595"/>
      <c r="P1000" s="595"/>
      <c r="Q1000" s="595"/>
      <c r="R1000" s="595"/>
      <c r="S1000" s="595"/>
      <c r="T1000" s="595"/>
      <c r="U1000" s="595"/>
      <c r="V1000" s="595"/>
      <c r="W1000" s="595"/>
      <c r="X1000" s="595"/>
      <c r="Y1000" s="595"/>
      <c r="Z1000" s="595"/>
    </row>
  </sheetData>
  <hyperlinks>
    <hyperlink r:id="rId1" location="gid=0" ref="H2"/>
  </hyperlinks>
  <drawing r:id="rId2"/>
</worksheet>
</file>