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cky\Desktop\Spring '25\SeniorProject\Senior-Project\PPST\"/>
    </mc:Choice>
  </mc:AlternateContent>
  <xr:revisionPtr revIDLastSave="0" documentId="13_ncr:1_{8908D07B-B139-4C27-8D5A-B6B38B815E5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Raw Data" sheetId="1" r:id="rId1"/>
    <sheet name="Data Insigh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2" l="1"/>
  <c r="H21" i="2"/>
  <c r="I21" i="2"/>
  <c r="J21" i="2"/>
  <c r="F21" i="2"/>
  <c r="G18" i="2"/>
  <c r="H18" i="2"/>
  <c r="I18" i="2"/>
  <c r="J18" i="2"/>
  <c r="F18" i="2"/>
  <c r="C18" i="2"/>
  <c r="B18" i="2"/>
  <c r="F2" i="2" a="1"/>
  <c r="F2" i="2" s="1"/>
  <c r="E2" i="2" s="1"/>
  <c r="B2" i="2" a="1"/>
  <c r="B2" i="2" s="1"/>
  <c r="A2" i="2" a="1"/>
  <c r="A2" i="2" s="1"/>
  <c r="A18" i="2" l="1"/>
  <c r="E7" i="2"/>
  <c r="E11" i="2"/>
  <c r="E15" i="2"/>
  <c r="E14" i="2"/>
  <c r="E6" i="2"/>
  <c r="E13" i="2"/>
  <c r="E5" i="2"/>
  <c r="E12" i="2"/>
  <c r="E4" i="2"/>
  <c r="E3" i="2"/>
  <c r="E10" i="2"/>
  <c r="E9" i="2"/>
  <c r="E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<sst xmlns="http://schemas.openxmlformats.org/spreadsheetml/2006/main" count="48" uniqueCount="47">
  <si>
    <t>Stimulus #</t>
  </si>
  <si>
    <t>Time Start</t>
  </si>
  <si>
    <t>Time End</t>
  </si>
  <si>
    <t>Test ID</t>
  </si>
  <si>
    <t>Status</t>
  </si>
  <si>
    <t>Age</t>
  </si>
  <si>
    <t>Stimuli</t>
  </si>
  <si>
    <t>Response</t>
  </si>
  <si>
    <t>Correct?</t>
  </si>
  <si>
    <t>Total Response Time</t>
  </si>
  <si>
    <t>Average Response Time</t>
  </si>
  <si>
    <t>Question Type</t>
  </si>
  <si>
    <t>Response Char 1</t>
  </si>
  <si>
    <t>Response Char 2</t>
  </si>
  <si>
    <t>Response Char 3</t>
  </si>
  <si>
    <t>Response Char 4</t>
  </si>
  <si>
    <t>Response Char 5</t>
  </si>
  <si>
    <t>Latency 1</t>
  </si>
  <si>
    <t>Latency 2</t>
  </si>
  <si>
    <t>Latency 4</t>
  </si>
  <si>
    <t>Latency 3</t>
  </si>
  <si>
    <t>Latency 5</t>
  </si>
  <si>
    <t>Stimuli Char 1</t>
  </si>
  <si>
    <t>Stimuli Char 2</t>
  </si>
  <si>
    <t>Stimuli Char 3</t>
  </si>
  <si>
    <t>Stimuli Char 4</t>
  </si>
  <si>
    <t>Stimuli 5</t>
  </si>
  <si>
    <t>Char 1 Correct</t>
  </si>
  <si>
    <t>Char 2 Correct</t>
  </si>
  <si>
    <t>Char 3 Correct</t>
  </si>
  <si>
    <t>Char 4 Correct</t>
  </si>
  <si>
    <t>Char 5 Correct</t>
  </si>
  <si>
    <r>
      <t xml:space="preserve">Note: Averages do </t>
    </r>
    <r>
      <rPr>
        <i/>
        <sz val="11"/>
        <color rgb="FFFF0000"/>
        <rFont val="Calibri (Body)"/>
      </rPr>
      <t>not</t>
    </r>
    <r>
      <rPr>
        <sz val="11"/>
        <color rgb="FFFF0000"/>
        <rFont val="Calibri (Body)"/>
      </rPr>
      <t xml:space="preserve"> include practice</t>
    </r>
  </si>
  <si>
    <t>Overall Correct Percentage</t>
  </si>
  <si>
    <t>Response Correctness %</t>
  </si>
  <si>
    <t>Avg. Char 1 Correctness</t>
  </si>
  <si>
    <t>Avg. Char 2 Correctness</t>
  </si>
  <si>
    <t>Avg. Char 3 Correctness</t>
  </si>
  <si>
    <t>Avg. Char 4 Correctness</t>
  </si>
  <si>
    <t>Avg. Char 5 Correctness</t>
  </si>
  <si>
    <t>Average Time Per Question</t>
  </si>
  <si>
    <t>Average Latency Per Click</t>
  </si>
  <si>
    <t>Avg. Char 2 Latency</t>
  </si>
  <si>
    <t>Avg. Char 3 Latency</t>
  </si>
  <si>
    <t>Avg. Char 4 Latency</t>
  </si>
  <si>
    <t>Avg. Char 5 Latency</t>
  </si>
  <si>
    <t>Avg. Char 1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</si>
</sst>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i/>
      <sz val="11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9" fontId="0" fillId="0" borderId="0" xfId="1" applyFont="1"/>
    <xf numFmtId="0" fontId="3" fillId="0" borderId="0" xfId="0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Insights'!$C$1</c:f>
              <c:strCache>
                <c:ptCount val="1"/>
                <c:pt idx="0">
                  <c:v>Total Response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Insights'!$C$2:$C$15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0261-4415-83D0-B68E992A8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427423"/>
        <c:axId val="260427903"/>
      </c:barChart>
      <c:catAx>
        <c:axId val="260427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Stimuli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7903"/>
        <c:crosses val="autoZero"/>
        <c:auto val="1"/>
        <c:lblAlgn val="ctr"/>
        <c:lblOffset val="100"/>
        <c:noMultiLvlLbl val="0"/>
      </c:catAx>
      <c:valAx>
        <c:axId val="26042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Insights'!$D$1</c:f>
              <c:strCache>
                <c:ptCount val="1"/>
                <c:pt idx="0">
                  <c:v>Average Response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Insights'!$D$2:$D$15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E054-4A92-B824-607A4459A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4183695"/>
        <c:axId val="1334191855"/>
      </c:barChart>
      <c:catAx>
        <c:axId val="1334183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Stimuli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91855"/>
        <c:crosses val="autoZero"/>
        <c:auto val="1"/>
        <c:lblAlgn val="ctr"/>
        <c:lblOffset val="100"/>
        <c:noMultiLvlLbl val="0"/>
      </c:catAx>
      <c:valAx>
        <c:axId val="13341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8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Latencies by Character</a:t>
            </a:r>
            <a:r>
              <a:rPr lang="en-US" baseline="0"/>
              <a:t>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Insights'!$F$20:$J$20</c:f>
              <c:strCache>
                <c:ptCount val="5"/>
                <c:pt idx="0">
                  <c:v>Avg. Char 1 Latency</c:v>
                </c:pt>
                <c:pt idx="1">
                  <c:v>Avg. Char 2 Latency</c:v>
                </c:pt>
                <c:pt idx="2">
                  <c:v>Avg. Char 3 Latency</c:v>
                </c:pt>
                <c:pt idx="3">
                  <c:v>Avg. Char 4 Latency</c:v>
                </c:pt>
                <c:pt idx="4">
                  <c:v>Avg. Char 5 Latency</c:v>
                </c:pt>
              </c:strCache>
            </c:strRef>
          </c:cat>
          <c:val>
            <c:numRef>
              <c:f>'Data Insights'!$F$21:$J$21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4-44AE-A8B2-2ED7AC026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2021695"/>
        <c:axId val="302022655"/>
      </c:barChart>
      <c:catAx>
        <c:axId val="302021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022655"/>
        <c:crosses val="autoZero"/>
        <c:auto val="1"/>
        <c:lblAlgn val="ctr"/>
        <c:lblOffset val="100"/>
        <c:noMultiLvlLbl val="0"/>
      </c:catAx>
      <c:valAx>
        <c:axId val="30202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(Seoncds)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02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</a:t>
            </a:r>
            <a:r>
              <a:rPr lang="en-US" baseline="0"/>
              <a:t> Character Average Correctness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Insights'!$F$17:$J$17</c:f>
              <c:strCache>
                <c:ptCount val="5"/>
                <c:pt idx="0">
                  <c:v>Avg. Char 1 Correctness</c:v>
                </c:pt>
                <c:pt idx="1">
                  <c:v>Avg. Char 2 Correctness</c:v>
                </c:pt>
                <c:pt idx="2">
                  <c:v>Avg. Char 3 Correctness</c:v>
                </c:pt>
                <c:pt idx="3">
                  <c:v>Avg. Char 4 Correctness</c:v>
                </c:pt>
                <c:pt idx="4">
                  <c:v>Avg. Char 5 Correctness</c:v>
                </c:pt>
              </c:strCache>
            </c:strRef>
          </c:cat>
          <c:val>
            <c:numRef>
              <c:f>'Data Insights'!$F$18:$J$18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A-4053-900D-A9CA328FC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9765583"/>
        <c:axId val="309767503"/>
      </c:barChart>
      <c:catAx>
        <c:axId val="30976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767503"/>
        <c:crosses val="autoZero"/>
        <c:auto val="1"/>
        <c:lblAlgn val="ctr"/>
        <c:lblOffset val="100"/>
        <c:noMultiLvlLbl val="0"/>
      </c:catAx>
      <c:valAx>
        <c:axId val="30976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76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1313891</xdr:colOff>
      <xdr:row>22</xdr:row>
      <xdr:rowOff>30770</xdr:rowOff>
    </xdr:from>
    <xdr:to>
      <xdr:col>6</xdr:col>
      <xdr:colOff>299045</xdr:colOff>
      <xdr:row>36</xdr:row>
      <xdr:rowOff>113856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1F530-77D5-ABE9-FD69-24887D5C6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814838</xdr:colOff>
      <xdr:row>22</xdr:row>
      <xdr:rowOff>27595</xdr:rowOff>
    </xdr:from>
    <xdr:to>
      <xdr:col>10</xdr:col>
      <xdr:colOff>288366</xdr:colOff>
      <xdr:row>36</xdr:row>
      <xdr:rowOff>110681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FFE792-F9C8-7550-B194-88C5026A6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1316691</xdr:colOff>
      <xdr:row>37</xdr:row>
      <xdr:rowOff>23531</xdr:rowOff>
    </xdr:from>
    <xdr:to>
      <xdr:col>3</xdr:col>
      <xdr:colOff>554691</xdr:colOff>
      <xdr:row>51</xdr:row>
      <xdr:rowOff>99731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3861F0-10C9-5376-CC83-07214CCC0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</xdr:colOff>
      <xdr:row>37</xdr:row>
      <xdr:rowOff>1121</xdr:rowOff>
    </xdr:from>
    <xdr:to>
      <xdr:col>7</xdr:col>
      <xdr:colOff>425824</xdr:colOff>
      <xdr:row>51</xdr:row>
      <xdr:rowOff>77321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4D938A-7679-6F37-0162-6BA98CA78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M5" sqref="M5"/>
    </sheetView>
  </sheetViews>
  <sheetFormatPr defaultColWidth="8.85546875" defaultRowHeight="15"/>
  <cols>
    <col min="1" max="1" width="16.28515625" customWidth="1"/>
    <col min="2" max="2" width="21.42578125" customWidth="1"/>
    <col min="3" max="3" width="20.85546875" customWidth="1"/>
    <col min="4" max="4" width="16.7109375" customWidth="1"/>
    <col min="5" max="5" width="16.42578125" customWidth="1"/>
    <col min="6" max="8" width="16.140625" customWidth="1"/>
    <col min="9" max="9" width="10.28515625" customWidth="1"/>
    <col min="10" max="10" width="10" customWidth="1"/>
    <col min="11" max="11" width="9.42578125" customWidth="1"/>
    <col min="12" max="12" width="10.42578125" customWidth="1"/>
    <col min="13" max="13" width="9.7109375" customWidth="1"/>
    <col min="14" max="14" width="14.7109375" customWidth="1"/>
    <col min="15" max="15" width="17.42578125" customWidth="1"/>
  </cols>
  <sheetData>
    <row r="1" spans="1:14">
      <c r="A1" s="2" t="s">
        <v>3</v>
      </c>
      <c r="B1" s="2" t="s">
        <v>1</v>
      </c>
      <c r="C1" s="2" t="s">
        <v>2</v>
      </c>
      <c r="D1" s="2" t="s">
        <v>4</v>
      </c>
      <c r="E1" s="2" t="s">
        <v>5</v>
      </c>
      <c r="F1" s="1"/>
      <c r="G1" s="1"/>
    </row>
    <row r="4" spans="1:14">
      <c r="A4" s="2" t="s">
        <v>0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20</v>
      </c>
      <c r="L4" s="2" t="s">
        <v>19</v>
      </c>
      <c r="M4" s="2" t="s">
        <v>21</v>
      </c>
      <c r="N4" s="2" t="s">
        <v>11</v>
      </c>
    </row>
    <row r="20" spans="1:5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26</v>
      </c>
    </row>
  </sheetData>
  <conditionalFormatting sqref="C5:C18">
    <cfRule type="expression" dxfId="1" priority="1">
      <formula>C5&lt;&gt;B5</formula>
    </cfRule>
    <cfRule type="expression" dxfId="0" priority="2">
      <formula>$C5=$B5</formula>
    </cfRule>
  </conditionalFormatting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744E-6ADD-47E4-B2D7-2A2A9E5E05EB}">
  <dimension ref="A1:J21"/>
  <sheetViews>
    <sheetView tabSelected="1" zoomScale="85" zoomScaleNormal="85" workbookViewId="0">
      <selection activeCell="D39" sqref="D39"/>
    </sheetView>
  </sheetViews>
  <sheetFormatPr defaultColWidth="8.85546875" defaultRowHeight="15"/>
  <cols>
    <col min="1" max="1" width="31" customWidth="1"/>
    <col min="2" max="2" width="26.42578125" customWidth="1"/>
    <col min="3" max="4" width="22.7109375" customWidth="1"/>
    <col min="5" max="5" width="24" customWidth="1"/>
    <col min="6" max="6" width="20.140625" customWidth="1"/>
    <col min="7" max="7" width="18" customWidth="1"/>
    <col min="8" max="8" width="17.85546875" customWidth="1"/>
    <col min="9" max="9" width="19" customWidth="1"/>
    <col min="10" max="10" width="19.42578125" customWidth="1"/>
  </cols>
  <sheetData>
    <row r="1" spans="1:10">
      <c r="A1" s="2" t="s">
        <v>0</v>
      </c>
      <c r="B1" s="2" t="s">
        <v>8</v>
      </c>
      <c r="C1" s="2" t="s">
        <v>9</v>
      </c>
      <c r="D1" s="2" t="s">
        <v>10</v>
      </c>
      <c r="E1" s="3" t="s">
        <v>34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>
      <c r="A2" cm="1">
        <f t="array" ref="A2:A15">'Raw Data'!A5:A18</f>
        <v>0</v>
      </c>
      <c r="B2" t="b" cm="1">
        <f t="array" ref="B2:B15">'Raw Data'!$C$5:'Raw Data'!$C$18='Raw Data'!$B$5:'Raw Data'!$B$18</f>
        <v>1</v>
      </c>
      <c r="E2" s="4" t="e">
        <f>IF(
  COUNTA(F2:J2)=0,
  "",
  COUNTIF(F2:J2,TRUE) / (COUNTIF(F2:J2,TRUE)+COUNTIF(F2:J2,FALSE))
)</f>
        <v>#DIV/0!</v>
      </c>
      <c r="F2" t="str" cm="1">
        <f t="array" ref="F2:J15">IF(
  ( 'Raw Data'!D5:H18 &lt;&gt; "" ) * ( 'Raw Data'!A21:E34 &lt;&gt; "" ),
  'Raw Data'!D5:H18 = 'Raw Data'!A21:E34,
  ""
)</f>
        <v/>
      </c>
      <c r="G2" t="str">
        <v/>
      </c>
      <c r="H2" t="str">
        <v/>
      </c>
      <c r="I2" t="str">
        <v/>
      </c>
      <c r="J2" t="str">
        <v/>
      </c>
    </row>
    <row r="3" spans="1:10">
      <c r="A3">
        <v>0</v>
      </c>
      <c r="B3" t="b">
        <v>1</v>
      </c>
      <c r="E3" s="4" t="e">
        <f t="shared" ref="E3:E15" si="0">IF(
  COUNTA(F3:J3)=0,
  "",
  COUNTIF(F3:J3,TRUE) / (COUNTIF(F3:J3,TRUE)+COUNTIF(F3:J3,FALSE))
)</f>
        <v>#DIV/0!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 spans="1:10">
      <c r="A4">
        <v>0</v>
      </c>
      <c r="B4" t="b">
        <v>1</v>
      </c>
      <c r="E4" s="4" t="e">
        <f t="shared" si="0"/>
        <v>#DIV/0!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 spans="1:10">
      <c r="A5">
        <v>0</v>
      </c>
      <c r="B5" t="b">
        <v>1</v>
      </c>
      <c r="E5" s="4" t="e">
        <f t="shared" si="0"/>
        <v>#DIV/0!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 spans="1:10">
      <c r="A6">
        <v>0</v>
      </c>
      <c r="B6" t="b">
        <v>1</v>
      </c>
      <c r="E6" s="4" t="e">
        <f t="shared" si="0"/>
        <v>#DIV/0!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 spans="1:10">
      <c r="A7">
        <v>0</v>
      </c>
      <c r="B7" t="b">
        <v>1</v>
      </c>
      <c r="E7" s="4" t="e">
        <f t="shared" si="0"/>
        <v>#DIV/0!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 spans="1:10">
      <c r="A8">
        <v>0</v>
      </c>
      <c r="B8" t="b">
        <v>1</v>
      </c>
      <c r="E8" s="4" t="e">
        <f t="shared" si="0"/>
        <v>#DIV/0!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 spans="1:10">
      <c r="A9">
        <v>0</v>
      </c>
      <c r="B9" t="b">
        <v>1</v>
      </c>
      <c r="E9" s="4" t="e">
        <f t="shared" si="0"/>
        <v>#DIV/0!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 spans="1:10">
      <c r="A10">
        <v>0</v>
      </c>
      <c r="B10" t="b">
        <v>1</v>
      </c>
      <c r="E10" s="4" t="e">
        <f t="shared" si="0"/>
        <v>#DIV/0!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 spans="1:10">
      <c r="A11">
        <v>0</v>
      </c>
      <c r="B11" t="b">
        <v>1</v>
      </c>
      <c r="E11" s="4" t="e">
        <f t="shared" si="0"/>
        <v>#DIV/0!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 spans="1:10">
      <c r="A12">
        <v>0</v>
      </c>
      <c r="B12" t="b">
        <v>1</v>
      </c>
      <c r="E12" s="4" t="e">
        <f t="shared" si="0"/>
        <v>#DIV/0!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 spans="1:10">
      <c r="A13">
        <v>0</v>
      </c>
      <c r="B13" t="b">
        <v>1</v>
      </c>
      <c r="E13" s="4" t="e">
        <f t="shared" si="0"/>
        <v>#DIV/0!</v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 spans="1:10">
      <c r="A14">
        <v>0</v>
      </c>
      <c r="B14" t="b">
        <v>1</v>
      </c>
      <c r="E14" s="4" t="e">
        <f t="shared" si="0"/>
        <v>#DIV/0!</v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 spans="1:10">
      <c r="A15">
        <v>0</v>
      </c>
      <c r="B15" t="b">
        <v>1</v>
      </c>
      <c r="E15" s="4" t="e">
        <f t="shared" si="0"/>
        <v>#DIV/0!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 spans="1:10">
      <c r="A16" s="5" t="s">
        <v>32</v>
      </c>
    </row>
    <row r="17" spans="1:10">
      <c r="A17" s="2" t="s">
        <v>33</v>
      </c>
      <c r="B17" s="2" t="s">
        <v>40</v>
      </c>
      <c r="C17" s="2" t="s">
        <v>41</v>
      </c>
      <c r="F17" s="3" t="s">
        <v>35</v>
      </c>
      <c r="G17" s="3" t="s">
        <v>36</v>
      </c>
      <c r="H17" s="3" t="s">
        <v>37</v>
      </c>
      <c r="I17" s="3" t="s">
        <v>38</v>
      </c>
      <c r="J17" s="3" t="s">
        <v>39</v>
      </c>
    </row>
    <row r="18" spans="1:10">
      <c r="A18" s="6">
        <f>IF(
  COUNTA(B4:B15)=0,
  "",
  COUNTIF(B4:B15,TRUE) / (COUNTIF(B4:B15,TRUE)+COUNTIF(B4:B15,FALSE))
)</f>
        <v>1</v>
      </c>
      <c r="B18" t="e">
        <f>AVERAGE(C4:C15)</f>
        <v>#DIV/0!</v>
      </c>
      <c r="C18" t="e">
        <f>AVERAGE(D4:D15)</f>
        <v>#DIV/0!</v>
      </c>
      <c r="F18" s="6" t="e">
        <f>IF(
  COUNTA(F4:F15)=0,
  "",
  COUNTIF(F4:F15,TRUE) / (COUNTIF(F4:F15,TRUE)+COUNTIF(F4:F15,FALSE))
)</f>
        <v>#DIV/0!</v>
      </c>
      <c r="G18" s="6" t="e">
        <f t="shared" ref="G18:J18" si="1">IF(
  COUNTA(G4:G15)=0,
  "",
  COUNTIF(G4:G15,TRUE) / (COUNTIF(G4:G15,TRUE)+COUNTIF(G4:G15,FALSE))
)</f>
        <v>#DIV/0!</v>
      </c>
      <c r="H18" s="6" t="e">
        <f t="shared" si="1"/>
        <v>#DIV/0!</v>
      </c>
      <c r="I18" s="6" t="e">
        <f t="shared" si="1"/>
        <v>#DIV/0!</v>
      </c>
      <c r="J18" s="6" t="e">
        <f t="shared" si="1"/>
        <v>#DIV/0!</v>
      </c>
    </row>
    <row r="20" spans="1:10">
      <c r="F20" s="3" t="s">
        <v>46</v>
      </c>
      <c r="G20" s="3" t="s">
        <v>42</v>
      </c>
      <c r="H20" s="3" t="s">
        <v>43</v>
      </c>
      <c r="I20" s="3" t="s">
        <v>44</v>
      </c>
      <c r="J20" s="3" t="s">
        <v>45</v>
      </c>
    </row>
    <row r="21" spans="1:10">
      <c r="F21" t="e">
        <f>AVERAGE('Raw Data'!I5:I18)</f>
        <v>#DIV/0!</v>
      </c>
      <c r="G21" t="e">
        <f>AVERAGE('Raw Data'!J5:J18)</f>
        <v>#DIV/0!</v>
      </c>
      <c r="H21" t="e">
        <f>AVERAGE('Raw Data'!K5:K18)</f>
        <v>#DIV/0!</v>
      </c>
      <c r="I21" t="e">
        <f>AVERAGE('Raw Data'!L5:L18)</f>
        <v>#DIV/0!</v>
      </c>
      <c r="J21" t="e">
        <f>AVERAGE('Raw Data'!M5:M18)</f>
        <v>#DIV/0!</v>
      </c>
    </row>
  </sheetData>
  <conditionalFormatting sqref="E2:E15">
    <cfRule type="colorScale" priority="1">
      <colorScale>
        <cfvo type="percent" val="0"/>
        <cfvo type="percent" val="100"/>
        <color rgb="FFFF0000"/>
        <color rgb="FF00B050"/>
      </colorScale>
    </cfRule>
  </conditionalFormatting>
  <conditionalFormatting sqref="F2:J15">
    <cfRule type="colorScale" priority="2">
      <colorScale>
        <cfvo type="formula" val=" TRUE"/>
        <cfvo type="formula" val=" FALSE"/>
        <color rgb="FF00B050"/>
        <color rgb="FFFF000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Lunt</cp:lastModifiedBy>
  <dcterms:created xsi:type="dcterms:W3CDTF">2025-04-11T02:26:15Z</dcterms:created>
  <dcterms:modified xsi:type="dcterms:W3CDTF">2025-04-22T03:13:21Z</dcterms:modified>
</cp:coreProperties>
</file>