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saile\Desktop\UTEM-2020-S1\Taller de sistemas de información\Proyecto Grupo 4\"/>
    </mc:Choice>
  </mc:AlternateContent>
  <xr:revisionPtr revIDLastSave="0" documentId="13_ncr:1_{D6FB9AD8-2B10-4BB4-87B5-23818CC7BD9A}" xr6:coauthVersionLast="45" xr6:coauthVersionMax="45" xr10:uidLastSave="{00000000-0000-0000-0000-000000000000}"/>
  <bookViews>
    <workbookView xWindow="-120" yWindow="-120" windowWidth="20640" windowHeight="11160" xr2:uid="{B888D330-5943-4CF6-BB36-5B0DFC3B6D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L14" i="1" l="1"/>
  <c r="M21" i="1"/>
  <c r="M44" i="1"/>
  <c r="M36" i="1"/>
  <c r="M30" i="1"/>
  <c r="M26" i="1"/>
  <c r="M15" i="1"/>
  <c r="H14" i="1"/>
  <c r="I14" i="1"/>
  <c r="J14" i="1"/>
  <c r="K14" i="1"/>
  <c r="G14" i="1"/>
  <c r="H44" i="1"/>
  <c r="I44" i="1"/>
  <c r="J44" i="1"/>
  <c r="L44" i="1" s="1"/>
  <c r="K44" i="1"/>
  <c r="G44" i="1"/>
  <c r="H36" i="1"/>
  <c r="L36" i="1" s="1"/>
  <c r="I36" i="1"/>
  <c r="J36" i="1"/>
  <c r="K36" i="1"/>
  <c r="G36" i="1"/>
  <c r="H30" i="1"/>
  <c r="L30" i="1" s="1"/>
  <c r="I30" i="1"/>
  <c r="J30" i="1"/>
  <c r="K30" i="1"/>
  <c r="G30" i="1"/>
  <c r="H26" i="1"/>
  <c r="L26" i="1" s="1"/>
  <c r="I26" i="1"/>
  <c r="I21" i="1" s="1"/>
  <c r="J26" i="1"/>
  <c r="J21" i="1" s="1"/>
  <c r="K26" i="1"/>
  <c r="K21" i="1" s="1"/>
  <c r="G26" i="1"/>
  <c r="G21" i="1" s="1"/>
  <c r="H15" i="1"/>
  <c r="L15" i="1" s="1"/>
  <c r="I15" i="1"/>
  <c r="J15" i="1"/>
  <c r="K15" i="1"/>
  <c r="M16" i="1"/>
  <c r="G15" i="1"/>
  <c r="M17" i="1"/>
  <c r="M18" i="1"/>
  <c r="M19" i="1"/>
  <c r="M20" i="1"/>
  <c r="M22" i="1"/>
  <c r="M23" i="1"/>
  <c r="M24" i="1"/>
  <c r="M25" i="1"/>
  <c r="M27" i="1"/>
  <c r="M28" i="1"/>
  <c r="M29" i="1"/>
  <c r="M31" i="1"/>
  <c r="M32" i="1"/>
  <c r="M33" i="1"/>
  <c r="M34" i="1"/>
  <c r="M35" i="1"/>
  <c r="M37" i="1"/>
  <c r="M38" i="1"/>
  <c r="M39" i="1"/>
  <c r="M40" i="1"/>
  <c r="M41" i="1"/>
  <c r="M42" i="1"/>
  <c r="M43" i="1"/>
  <c r="M45" i="1"/>
  <c r="M46" i="1"/>
  <c r="M47" i="1"/>
  <c r="M48" i="1"/>
  <c r="M49" i="1"/>
  <c r="L17" i="1"/>
  <c r="L18" i="1"/>
  <c r="L19" i="1"/>
  <c r="L20" i="1"/>
  <c r="L22" i="1"/>
  <c r="L23" i="1"/>
  <c r="L24" i="1"/>
  <c r="L25" i="1"/>
  <c r="L27" i="1"/>
  <c r="L28" i="1"/>
  <c r="L29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16" i="1"/>
  <c r="F44" i="1"/>
  <c r="F36" i="1"/>
  <c r="F30" i="1"/>
  <c r="F26" i="1"/>
  <c r="F21" i="1" s="1"/>
  <c r="F15" i="1"/>
  <c r="H21" i="1" l="1"/>
  <c r="L21" i="1"/>
  <c r="F14" i="1"/>
</calcChain>
</file>

<file path=xl/sharedStrings.xml><?xml version="1.0" encoding="utf-8"?>
<sst xmlns="http://schemas.openxmlformats.org/spreadsheetml/2006/main" count="139" uniqueCount="72">
  <si>
    <t>Fin</t>
  </si>
  <si>
    <t>Proyecto SIA</t>
  </si>
  <si>
    <t xml:space="preserve">   FASE 0 - Lanzamiento</t>
  </si>
  <si>
    <t xml:space="preserve">      Toma de requerimientos del sistema</t>
  </si>
  <si>
    <t xml:space="preserve">      Identificar problemáticas de la empresa</t>
  </si>
  <si>
    <t xml:space="preserve">      Distribución del equipo de trabajo(roles)</t>
  </si>
  <si>
    <t xml:space="preserve">      Determinar recursos de software a utilizar</t>
  </si>
  <si>
    <t xml:space="preserve">      Elaborar informe y presentación propuesta</t>
  </si>
  <si>
    <t xml:space="preserve">   FASE 1 - Diseño e Implementación</t>
  </si>
  <si>
    <t xml:space="preserve">      Definir metodología de trabajo</t>
  </si>
  <si>
    <t xml:space="preserve">      Elaborar Interfaz funcional del software mediante FIGMA</t>
  </si>
  <si>
    <t xml:space="preserve">      2da Reunión con el cliente (validación de interfaz)</t>
  </si>
  <si>
    <t xml:space="preserve">      Capacitación interna de recursos a utilizar</t>
  </si>
  <si>
    <t xml:space="preserve">      Diseño base de datos</t>
  </si>
  <si>
    <t xml:space="preserve">         Diseñar modelo de base de datos (E-R)</t>
  </si>
  <si>
    <t xml:space="preserve">         Transformar modelo de base de datos (F-R)</t>
  </si>
  <si>
    <t xml:space="preserve">         Normalizar modelo de base de datos</t>
  </si>
  <si>
    <t xml:space="preserve">   FASE 2 - Desarrollo y Producción</t>
  </si>
  <si>
    <t xml:space="preserve">      Diseñar casos de uso</t>
  </si>
  <si>
    <t xml:space="preserve">      Desarrollo de plataforma front-end del software</t>
  </si>
  <si>
    <t xml:space="preserve">      Desarrollo de plataforma back-end del software</t>
  </si>
  <si>
    <t xml:space="preserve">      Fusionar front-end y back-end del software</t>
  </si>
  <si>
    <t xml:space="preserve">      Realizar pruebas unitarias de fragmentos de código</t>
  </si>
  <si>
    <t xml:space="preserve">   FASE 3 - Validación</t>
  </si>
  <si>
    <t xml:space="preserve">      Cargar datos de prueba en el sistema</t>
  </si>
  <si>
    <t xml:space="preserve">      Validar sistema de notificaciones </t>
  </si>
  <si>
    <t xml:space="preserve">      Validar sistema de carga de archivos</t>
  </si>
  <si>
    <t xml:space="preserve">      Validar usuarios y sus atribuciones</t>
  </si>
  <si>
    <t xml:space="preserve">      Verificar automatización de notificaciones a e-mails asociados</t>
  </si>
  <si>
    <t xml:space="preserve">      Realizar ajustes necesarios</t>
  </si>
  <si>
    <t xml:space="preserve">      Test del sistema en conjunto con el cliente (versión beta)</t>
  </si>
  <si>
    <t xml:space="preserve">   FASE POST - Evaluación e informes finales</t>
  </si>
  <si>
    <t xml:space="preserve">      Evaluar mejoras emergentes en el sistema</t>
  </si>
  <si>
    <t xml:space="preserve">      Corregir errores que puedan surgir</t>
  </si>
  <si>
    <t xml:space="preserve">      Realizar últimas pruebas</t>
  </si>
  <si>
    <t xml:space="preserve">      Creación del manual de usuario</t>
  </si>
  <si>
    <t xml:space="preserve">      Implementación del software en la empresa</t>
  </si>
  <si>
    <t>Comienzo</t>
  </si>
  <si>
    <t>Plan de trabajo</t>
  </si>
  <si>
    <t>% completado</t>
  </si>
  <si>
    <t>IP</t>
  </si>
  <si>
    <t>JC</t>
  </si>
  <si>
    <t>AJ</t>
  </si>
  <si>
    <t>FP</t>
  </si>
  <si>
    <t>AS</t>
  </si>
  <si>
    <t>HH DIARIAS DE CADA INTEGRANTE</t>
  </si>
  <si>
    <t>L</t>
  </si>
  <si>
    <t>M</t>
  </si>
  <si>
    <t>X</t>
  </si>
  <si>
    <t>J</t>
  </si>
  <si>
    <t>V</t>
  </si>
  <si>
    <t xml:space="preserve">PROYECTO </t>
  </si>
  <si>
    <t>FASE 1</t>
  </si>
  <si>
    <t>FASE 0</t>
  </si>
  <si>
    <t>FASE 2</t>
  </si>
  <si>
    <t>FASE 3</t>
  </si>
  <si>
    <t>FASE POST</t>
  </si>
  <si>
    <t>BDD</t>
  </si>
  <si>
    <t>Jefe de Grupo:</t>
  </si>
  <si>
    <t>Diseñador:</t>
  </si>
  <si>
    <t>Desarrollador:</t>
  </si>
  <si>
    <t>Ian Poveda(IP)</t>
  </si>
  <si>
    <t>Axel Jerez(AJ)</t>
  </si>
  <si>
    <t>Javier Cisternas(JC)</t>
  </si>
  <si>
    <t>Felipe Perez(FP)</t>
  </si>
  <si>
    <t>Andrés Segarra(AS)</t>
  </si>
  <si>
    <t>Tarea inactiva</t>
  </si>
  <si>
    <t>Tarea en proceso</t>
  </si>
  <si>
    <t>Tarea completa</t>
  </si>
  <si>
    <t>HH DIARIAS TOTALES</t>
  </si>
  <si>
    <t>HH TOTALES EN LA ACTIVIDAD</t>
  </si>
  <si>
    <t>Duración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</si>
</sst>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rgb="FFB1BBCC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1" fillId="5" borderId="7" xfId="0" applyFont="1" applyFill="1" applyBorder="1" applyAlignment="1">
      <alignment vertical="center" wrapText="1"/>
    </xf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5" borderId="12" xfId="0" applyFont="1" applyFill="1" applyBorder="1" applyAlignment="1">
      <alignment vertical="center" wrapText="1"/>
    </xf>
    <xf numFmtId="16" fontId="3" fillId="4" borderId="11" xfId="0" applyNumberFormat="1" applyFont="1" applyFill="1" applyBorder="1" applyAlignment="1">
      <alignment vertical="center" wrapText="1"/>
    </xf>
    <xf numFmtId="16" fontId="0" fillId="0" borderId="13" xfId="0" applyNumberFormat="1" applyBorder="1"/>
    <xf numFmtId="0" fontId="1" fillId="3" borderId="1" xfId="0" applyFont="1" applyFill="1" applyBorder="1" applyAlignment="1">
      <alignment vertical="center" wrapText="1"/>
    </xf>
    <xf numFmtId="14" fontId="3" fillId="6" borderId="14" xfId="0" applyNumberFormat="1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0" fillId="0" borderId="4" xfId="0" applyBorder="1"/>
    <xf numFmtId="0" fontId="0" fillId="0" borderId="15" xfId="0" applyBorder="1"/>
    <xf numFmtId="0" fontId="0" fillId="0" borderId="14" xfId="0" applyBorder="1"/>
    <xf numFmtId="0" fontId="0" fillId="8" borderId="0" xfId="0" applyFill="1"/>
    <xf numFmtId="0" fontId="0" fillId="9" borderId="0" xfId="0" applyFill="1"/>
    <xf numFmtId="0" fontId="1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/>
    <xf numFmtId="0" fontId="1" fillId="1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14" fontId="2" fillId="11" borderId="1" xfId="0" applyNumberFormat="1" applyFont="1" applyFill="1" applyBorder="1" applyAlignment="1">
      <alignment vertical="center" wrapText="1"/>
    </xf>
    <xf numFmtId="9" fontId="2" fillId="11" borderId="1" xfId="0" applyNumberFormat="1" applyFont="1" applyFill="1" applyBorder="1" applyAlignment="1">
      <alignment horizontal="right" vertical="center" wrapText="1"/>
    </xf>
    <xf numFmtId="0" fontId="0" fillId="11" borderId="1" xfId="0" applyFill="1" applyBorder="1"/>
    <xf numFmtId="0" fontId="0" fillId="11" borderId="5" xfId="0" applyFill="1" applyBorder="1"/>
    <xf numFmtId="0" fontId="2" fillId="12" borderId="1" xfId="0" applyFont="1" applyFill="1" applyBorder="1" applyAlignment="1">
      <alignment vertical="center" wrapText="1"/>
    </xf>
    <xf numFmtId="14" fontId="2" fillId="12" borderId="1" xfId="0" applyNumberFormat="1" applyFont="1" applyFill="1" applyBorder="1" applyAlignment="1">
      <alignment vertical="center" wrapText="1"/>
    </xf>
    <xf numFmtId="9" fontId="2" fillId="12" borderId="1" xfId="0" applyNumberFormat="1" applyFont="1" applyFill="1" applyBorder="1" applyAlignment="1">
      <alignment horizontal="right" vertical="center" wrapText="1"/>
    </xf>
    <xf numFmtId="0" fontId="0" fillId="12" borderId="1" xfId="0" applyFill="1" applyBorder="1"/>
    <xf numFmtId="0" fontId="0" fillId="0" borderId="9" xfId="0" applyBorder="1" applyAlignment="1">
      <alignment horizontal="left"/>
    </xf>
    <xf numFmtId="0" fontId="0" fillId="12" borderId="5" xfId="0" applyFill="1" applyBorder="1"/>
    <xf numFmtId="0" fontId="0" fillId="0" borderId="5" xfId="0" applyFill="1" applyBorder="1"/>
    <xf numFmtId="0" fontId="0" fillId="11" borderId="5" xfId="0" quotePrefix="1" applyFill="1" applyBorder="1" applyAlignment="1">
      <alignment horizontal="right"/>
    </xf>
    <xf numFmtId="0" fontId="0" fillId="12" borderId="5" xfId="0" quotePrefix="1" applyFill="1" applyBorder="1" applyAlignment="1">
      <alignment horizontal="right"/>
    </xf>
    <xf numFmtId="0" fontId="0" fillId="0" borderId="5" xfId="0" applyFill="1" applyBorder="1" applyAlignment="1"/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96CB-29C1-475F-A428-99D8FC3292BB}">
  <dimension ref="A2:DH49"/>
  <sheetViews>
    <sheetView tabSelected="1" topLeftCell="AJ42" zoomScale="77" zoomScaleNormal="77" workbookViewId="0">
      <selection activeCell="AJ41" sqref="AJ41"/>
    </sheetView>
  </sheetViews>
  <sheetFormatPr baseColWidth="10" defaultRowHeight="15" x14ac:dyDescent="0.25"/>
  <cols>
    <col min="2" max="2" width="57" customWidth="1"/>
    <col min="4" max="4" width="12.28515625" customWidth="1"/>
    <col min="5" max="5" width="14.7109375" customWidth="1"/>
    <col min="6" max="6" width="10.140625" customWidth="1"/>
    <col min="7" max="7" width="5" customWidth="1"/>
    <col min="8" max="8" width="5.28515625" customWidth="1"/>
    <col min="9" max="9" width="4.140625" customWidth="1"/>
    <col min="10" max="11" width="4.28515625" customWidth="1"/>
    <col min="12" max="12" width="11.7109375" customWidth="1"/>
    <col min="13" max="13" width="16.140625" customWidth="1"/>
    <col min="14" max="14" width="7.28515625" customWidth="1"/>
    <col min="15" max="18" width="2.7109375" customWidth="1"/>
    <col min="19" max="19" width="7.42578125" customWidth="1"/>
    <col min="20" max="23" width="2.7109375" customWidth="1"/>
    <col min="24" max="24" width="7" customWidth="1"/>
    <col min="25" max="28" width="2.7109375" customWidth="1"/>
    <col min="29" max="29" width="8" customWidth="1"/>
    <col min="30" max="33" width="2.7109375" customWidth="1"/>
    <col min="34" max="34" width="8.5703125" customWidth="1"/>
    <col min="35" max="38" width="2.7109375" customWidth="1"/>
    <col min="39" max="39" width="8.140625" customWidth="1"/>
    <col min="40" max="43" width="2.7109375" customWidth="1"/>
    <col min="44" max="44" width="7.42578125" customWidth="1"/>
    <col min="45" max="48" width="2.7109375" customWidth="1"/>
    <col min="49" max="49" width="6.42578125" customWidth="1"/>
    <col min="50" max="53" width="2.7109375" customWidth="1"/>
    <col min="54" max="54" width="6.42578125" customWidth="1"/>
    <col min="55" max="58" width="2.7109375" customWidth="1"/>
    <col min="59" max="59" width="6.42578125" customWidth="1"/>
    <col min="60" max="63" width="2.7109375" customWidth="1"/>
    <col min="64" max="64" width="6.42578125" customWidth="1"/>
    <col min="65" max="68" width="2.7109375" customWidth="1"/>
    <col min="69" max="69" width="6.42578125" customWidth="1"/>
    <col min="70" max="73" width="2.7109375" customWidth="1"/>
    <col min="74" max="74" width="6.42578125" customWidth="1"/>
    <col min="75" max="78" width="2.7109375" customWidth="1"/>
    <col min="79" max="79" width="6.42578125" customWidth="1"/>
    <col min="80" max="83" width="2.7109375" customWidth="1"/>
    <col min="84" max="105" width="6.42578125" customWidth="1"/>
  </cols>
  <sheetData>
    <row r="2" spans="1:112" x14ac:dyDescent="0.25">
      <c r="B2" s="50" t="s">
        <v>58</v>
      </c>
      <c r="C2" s="2" t="s">
        <v>61</v>
      </c>
      <c r="D2" s="2"/>
    </row>
    <row r="3" spans="1:112" x14ac:dyDescent="0.25">
      <c r="B3" s="50" t="s">
        <v>59</v>
      </c>
      <c r="C3" s="2" t="s">
        <v>63</v>
      </c>
      <c r="D3" s="2"/>
      <c r="CF3" s="1"/>
      <c r="DB3" s="1"/>
      <c r="DC3" s="1"/>
      <c r="DD3" s="1"/>
      <c r="DE3" s="1"/>
      <c r="DF3" s="1"/>
      <c r="DG3" s="1"/>
      <c r="DH3" s="1"/>
    </row>
    <row r="4" spans="1:112" x14ac:dyDescent="0.25">
      <c r="B4" s="50" t="s">
        <v>59</v>
      </c>
      <c r="C4" s="2" t="s">
        <v>62</v>
      </c>
      <c r="D4" s="2"/>
      <c r="CF4" s="11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1"/>
      <c r="DC4" s="1"/>
      <c r="DD4" s="1"/>
      <c r="DE4" s="1"/>
      <c r="DF4" s="1"/>
      <c r="DG4" s="1"/>
      <c r="DH4" s="1"/>
    </row>
    <row r="5" spans="1:112" x14ac:dyDescent="0.25">
      <c r="B5" s="50" t="s">
        <v>60</v>
      </c>
      <c r="C5" s="2" t="s">
        <v>64</v>
      </c>
      <c r="D5" s="2"/>
    </row>
    <row r="6" spans="1:112" x14ac:dyDescent="0.25">
      <c r="B6" s="50" t="s">
        <v>60</v>
      </c>
      <c r="C6" s="2" t="s">
        <v>65</v>
      </c>
      <c r="D6" s="2"/>
    </row>
    <row r="8" spans="1:112" x14ac:dyDescent="0.25">
      <c r="A8" s="39"/>
      <c r="B8" s="5" t="s">
        <v>66</v>
      </c>
    </row>
    <row r="9" spans="1:112" x14ac:dyDescent="0.25">
      <c r="A9" s="39"/>
      <c r="B9" s="21" t="s">
        <v>67</v>
      </c>
    </row>
    <row r="10" spans="1:112" x14ac:dyDescent="0.25">
      <c r="A10" s="39"/>
      <c r="B10" s="20" t="s">
        <v>68</v>
      </c>
    </row>
    <row r="12" spans="1:112" x14ac:dyDescent="0.25">
      <c r="G12" t="s">
        <v>45</v>
      </c>
      <c r="N12" s="12">
        <v>43934</v>
      </c>
      <c r="O12" s="13">
        <v>43935</v>
      </c>
      <c r="P12" s="13">
        <v>43936</v>
      </c>
      <c r="Q12" s="13">
        <v>43937</v>
      </c>
      <c r="R12" s="13">
        <v>43938</v>
      </c>
      <c r="S12" s="1">
        <v>43941</v>
      </c>
      <c r="T12" s="13">
        <v>43942</v>
      </c>
      <c r="U12" s="13">
        <v>43943</v>
      </c>
      <c r="V12" s="13">
        <v>43944</v>
      </c>
      <c r="W12" s="13">
        <v>43945</v>
      </c>
      <c r="X12" s="1">
        <v>43948</v>
      </c>
      <c r="Y12" s="13">
        <v>43949</v>
      </c>
      <c r="Z12" s="13">
        <v>43950</v>
      </c>
      <c r="AA12" s="13">
        <v>43951</v>
      </c>
      <c r="AB12" s="13">
        <v>43952</v>
      </c>
      <c r="AC12" s="1">
        <v>43955</v>
      </c>
      <c r="AD12" s="13">
        <v>43956</v>
      </c>
      <c r="AE12" s="13">
        <v>43957</v>
      </c>
      <c r="AF12" s="13">
        <v>43958</v>
      </c>
      <c r="AG12" s="13">
        <v>43959</v>
      </c>
      <c r="AH12" s="1">
        <v>43962</v>
      </c>
      <c r="AI12" s="13">
        <v>43963</v>
      </c>
      <c r="AJ12" s="13">
        <v>43964</v>
      </c>
      <c r="AK12" s="13">
        <v>43965</v>
      </c>
      <c r="AL12" s="13">
        <v>43966</v>
      </c>
      <c r="AM12" s="1">
        <v>43969</v>
      </c>
      <c r="AN12" s="13">
        <v>43970</v>
      </c>
      <c r="AO12" s="13">
        <v>43971</v>
      </c>
      <c r="AP12" s="13">
        <v>43972</v>
      </c>
      <c r="AQ12" s="13">
        <v>43973</v>
      </c>
      <c r="AR12" s="1">
        <v>43976</v>
      </c>
      <c r="AS12" s="13">
        <v>43977</v>
      </c>
      <c r="AT12" s="13">
        <v>43978</v>
      </c>
      <c r="AU12" s="13">
        <v>43979</v>
      </c>
      <c r="AV12" s="13">
        <v>43980</v>
      </c>
      <c r="AW12" s="1">
        <v>43983</v>
      </c>
      <c r="AX12" s="13">
        <v>43984</v>
      </c>
      <c r="AY12" s="13">
        <v>43985</v>
      </c>
      <c r="AZ12" s="13">
        <v>43986</v>
      </c>
      <c r="BA12" s="13">
        <v>43987</v>
      </c>
      <c r="BB12" s="1">
        <v>43990</v>
      </c>
      <c r="BC12" s="13">
        <v>43991</v>
      </c>
      <c r="BD12" s="13">
        <v>43992</v>
      </c>
      <c r="BE12" s="13">
        <v>43993</v>
      </c>
      <c r="BF12" s="13">
        <v>43994</v>
      </c>
      <c r="BG12" s="1">
        <v>43997</v>
      </c>
      <c r="BH12" s="13">
        <v>43998</v>
      </c>
      <c r="BI12" s="13">
        <v>43999</v>
      </c>
      <c r="BJ12" s="13">
        <v>44000</v>
      </c>
      <c r="BK12" s="13">
        <v>44001</v>
      </c>
      <c r="BL12" s="1">
        <v>44004</v>
      </c>
      <c r="BM12" s="13">
        <v>44005</v>
      </c>
      <c r="BN12" s="13">
        <v>44006</v>
      </c>
      <c r="BO12" s="13">
        <v>44007</v>
      </c>
      <c r="BP12" s="13">
        <v>44008</v>
      </c>
      <c r="BQ12" s="1">
        <v>44011</v>
      </c>
      <c r="BR12" s="13">
        <v>44012</v>
      </c>
      <c r="BS12" s="13">
        <v>44013</v>
      </c>
      <c r="BT12" s="13">
        <v>44014</v>
      </c>
      <c r="BU12" s="13">
        <v>44015</v>
      </c>
      <c r="BV12" s="1">
        <v>44018</v>
      </c>
      <c r="BW12" s="13">
        <v>44019</v>
      </c>
      <c r="BX12" s="13">
        <v>44020</v>
      </c>
      <c r="BY12" s="13">
        <v>44021</v>
      </c>
      <c r="BZ12" s="13">
        <v>44022</v>
      </c>
      <c r="CA12" s="1">
        <v>44025</v>
      </c>
      <c r="CB12" s="13">
        <v>44026</v>
      </c>
      <c r="CC12" s="13">
        <v>44027</v>
      </c>
      <c r="CD12" s="13">
        <v>44028</v>
      </c>
      <c r="CE12" s="13">
        <v>44029</v>
      </c>
    </row>
    <row r="13" spans="1:112" ht="24.75" thickBot="1" x14ac:dyDescent="0.3">
      <c r="B13" s="22" t="s">
        <v>38</v>
      </c>
      <c r="C13" s="14" t="s">
        <v>71</v>
      </c>
      <c r="D13" s="14" t="s">
        <v>37</v>
      </c>
      <c r="E13" s="14" t="s">
        <v>0</v>
      </c>
      <c r="F13" s="41" t="s">
        <v>39</v>
      </c>
      <c r="G13" s="40" t="s">
        <v>40</v>
      </c>
      <c r="H13" s="40" t="s">
        <v>41</v>
      </c>
      <c r="I13" s="40" t="s">
        <v>42</v>
      </c>
      <c r="J13" s="40" t="s">
        <v>43</v>
      </c>
      <c r="K13" s="40" t="s">
        <v>44</v>
      </c>
      <c r="L13" s="40" t="s">
        <v>69</v>
      </c>
      <c r="M13" s="40" t="s">
        <v>70</v>
      </c>
      <c r="N13" s="15" t="s">
        <v>46</v>
      </c>
      <c r="O13" s="16" t="s">
        <v>47</v>
      </c>
      <c r="P13" s="16" t="s">
        <v>48</v>
      </c>
      <c r="Q13" s="16" t="s">
        <v>49</v>
      </c>
      <c r="R13" s="16" t="s">
        <v>50</v>
      </c>
      <c r="S13" s="16" t="s">
        <v>46</v>
      </c>
      <c r="T13" s="16" t="s">
        <v>47</v>
      </c>
      <c r="U13" s="16" t="s">
        <v>48</v>
      </c>
      <c r="V13" s="16" t="s">
        <v>49</v>
      </c>
      <c r="W13" s="16" t="s">
        <v>50</v>
      </c>
      <c r="X13" s="16" t="s">
        <v>46</v>
      </c>
      <c r="Y13" s="16" t="s">
        <v>47</v>
      </c>
      <c r="Z13" s="16" t="s">
        <v>48</v>
      </c>
      <c r="AA13" s="16" t="s">
        <v>49</v>
      </c>
      <c r="AB13" s="16" t="s">
        <v>50</v>
      </c>
      <c r="AC13" s="16" t="s">
        <v>46</v>
      </c>
      <c r="AD13" s="16" t="s">
        <v>47</v>
      </c>
      <c r="AE13" s="16" t="s">
        <v>48</v>
      </c>
      <c r="AF13" s="16" t="s">
        <v>49</v>
      </c>
      <c r="AG13" s="16" t="s">
        <v>50</v>
      </c>
      <c r="AH13" s="16" t="s">
        <v>46</v>
      </c>
      <c r="AI13" s="16" t="s">
        <v>47</v>
      </c>
      <c r="AJ13" s="16" t="s">
        <v>48</v>
      </c>
      <c r="AK13" s="16" t="s">
        <v>49</v>
      </c>
      <c r="AL13" s="16" t="s">
        <v>50</v>
      </c>
      <c r="AM13" s="16" t="s">
        <v>46</v>
      </c>
      <c r="AN13" s="16" t="s">
        <v>47</v>
      </c>
      <c r="AO13" s="16" t="s">
        <v>48</v>
      </c>
      <c r="AP13" s="16" t="s">
        <v>49</v>
      </c>
      <c r="AQ13" s="16" t="s">
        <v>50</v>
      </c>
      <c r="AR13" s="16" t="s">
        <v>46</v>
      </c>
      <c r="AS13" s="16" t="s">
        <v>47</v>
      </c>
      <c r="AT13" s="16" t="s">
        <v>48</v>
      </c>
      <c r="AU13" s="16" t="s">
        <v>49</v>
      </c>
      <c r="AV13" s="16" t="s">
        <v>50</v>
      </c>
      <c r="AW13" s="16" t="s">
        <v>46</v>
      </c>
      <c r="AX13" s="16" t="s">
        <v>47</v>
      </c>
      <c r="AY13" s="16" t="s">
        <v>48</v>
      </c>
      <c r="AZ13" s="16" t="s">
        <v>49</v>
      </c>
      <c r="BA13" s="16" t="s">
        <v>50</v>
      </c>
      <c r="BB13" s="16" t="s">
        <v>46</v>
      </c>
      <c r="BC13" s="16" t="s">
        <v>47</v>
      </c>
      <c r="BD13" s="16" t="s">
        <v>48</v>
      </c>
      <c r="BE13" s="16" t="s">
        <v>49</v>
      </c>
      <c r="BF13" s="16" t="s">
        <v>50</v>
      </c>
      <c r="BG13" s="16" t="s">
        <v>46</v>
      </c>
      <c r="BH13" s="16" t="s">
        <v>47</v>
      </c>
      <c r="BI13" s="16" t="s">
        <v>48</v>
      </c>
      <c r="BJ13" s="16" t="s">
        <v>49</v>
      </c>
      <c r="BK13" s="16" t="s">
        <v>50</v>
      </c>
      <c r="BL13" s="16" t="s">
        <v>46</v>
      </c>
      <c r="BM13" s="16" t="s">
        <v>47</v>
      </c>
      <c r="BN13" s="16" t="s">
        <v>48</v>
      </c>
      <c r="BO13" s="16" t="s">
        <v>49</v>
      </c>
      <c r="BP13" s="16" t="s">
        <v>50</v>
      </c>
      <c r="BQ13" s="16" t="s">
        <v>46</v>
      </c>
      <c r="BR13" s="16" t="s">
        <v>47</v>
      </c>
      <c r="BS13" s="16" t="s">
        <v>48</v>
      </c>
      <c r="BT13" s="16" t="s">
        <v>49</v>
      </c>
      <c r="BU13" s="16" t="s">
        <v>50</v>
      </c>
      <c r="BV13" s="16" t="s">
        <v>46</v>
      </c>
      <c r="BW13" s="16" t="s">
        <v>47</v>
      </c>
      <c r="BX13" s="16" t="s">
        <v>48</v>
      </c>
      <c r="BY13" s="16" t="s">
        <v>49</v>
      </c>
      <c r="BZ13" s="16" t="s">
        <v>50</v>
      </c>
      <c r="CA13" s="16" t="s">
        <v>46</v>
      </c>
      <c r="CB13" s="16" t="s">
        <v>47</v>
      </c>
      <c r="CC13" s="16" t="s">
        <v>48</v>
      </c>
      <c r="CD13" s="16" t="s">
        <v>49</v>
      </c>
      <c r="CE13" s="16" t="s">
        <v>50</v>
      </c>
    </row>
    <row r="14" spans="1:112" ht="15.75" thickBot="1" x14ac:dyDescent="0.3">
      <c r="B14" s="42" t="s">
        <v>1</v>
      </c>
      <c r="C14" s="42">
        <v>70</v>
      </c>
      <c r="D14" s="43">
        <v>43934</v>
      </c>
      <c r="E14" s="43">
        <v>44029</v>
      </c>
      <c r="F14" s="44">
        <f>(F15/5+F21/5+F30/5+F36/5+F44/5)</f>
        <v>0.38</v>
      </c>
      <c r="G14" s="45">
        <f>SUM(G15,G21,G30,G36,G44)</f>
        <v>39</v>
      </c>
      <c r="H14" s="45">
        <f t="shared" ref="H14:K14" si="0">SUM(H15,H21,H30,H36,H44)</f>
        <v>39</v>
      </c>
      <c r="I14" s="45">
        <f t="shared" si="0"/>
        <v>24</v>
      </c>
      <c r="J14" s="45">
        <f t="shared" si="0"/>
        <v>40</v>
      </c>
      <c r="K14" s="45">
        <f t="shared" si="0"/>
        <v>29</v>
      </c>
      <c r="L14" s="46">
        <f>SUM(G14:K14)</f>
        <v>171</v>
      </c>
      <c r="M14" s="54">
        <f>SUM(M15,M21,M30,M36,M44)</f>
        <v>713</v>
      </c>
      <c r="N14" s="51" t="s">
        <v>51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10"/>
    </row>
    <row r="15" spans="1:112" ht="15.75" thickBot="1" x14ac:dyDescent="0.3">
      <c r="B15" s="42" t="s">
        <v>2</v>
      </c>
      <c r="C15" s="42">
        <v>12</v>
      </c>
      <c r="D15" s="43">
        <v>43934</v>
      </c>
      <c r="E15" s="43">
        <v>43949</v>
      </c>
      <c r="F15" s="44">
        <f>(F16/5+F17/5+F18/5+F19/5+F20/5)</f>
        <v>1</v>
      </c>
      <c r="G15" s="45">
        <f>(G16+G17+G18+G19+G20)</f>
        <v>7</v>
      </c>
      <c r="H15" s="45">
        <f t="shared" ref="H15:K15" si="1">(H16+H17+H18+H19+H20)</f>
        <v>7</v>
      </c>
      <c r="I15" s="45">
        <f t="shared" si="1"/>
        <v>3</v>
      </c>
      <c r="J15" s="45">
        <f t="shared" si="1"/>
        <v>7</v>
      </c>
      <c r="K15" s="45">
        <f t="shared" si="1"/>
        <v>3</v>
      </c>
      <c r="L15" s="46">
        <f>(G15+H15+I15+J15+K15)</f>
        <v>27</v>
      </c>
      <c r="M15" s="54">
        <f>SUM(M16:M20)</f>
        <v>113</v>
      </c>
      <c r="N15" s="9" t="s">
        <v>53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18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</row>
    <row r="16" spans="1:112" x14ac:dyDescent="0.25">
      <c r="B16" s="23" t="s">
        <v>3</v>
      </c>
      <c r="C16" s="23">
        <v>7</v>
      </c>
      <c r="D16" s="24">
        <v>43934</v>
      </c>
      <c r="E16" s="24">
        <v>43942</v>
      </c>
      <c r="F16" s="25">
        <v>1</v>
      </c>
      <c r="G16" s="2">
        <v>2</v>
      </c>
      <c r="H16" s="2">
        <v>2</v>
      </c>
      <c r="I16" s="2">
        <v>0</v>
      </c>
      <c r="J16" s="2">
        <v>2</v>
      </c>
      <c r="K16" s="6">
        <v>0</v>
      </c>
      <c r="L16" s="6">
        <f>(G16+H16+I16+J16+K16)</f>
        <v>6</v>
      </c>
      <c r="M16" s="53">
        <f>(L16*C16)</f>
        <v>42</v>
      </c>
      <c r="N16" s="26"/>
      <c r="O16" s="27"/>
      <c r="P16" s="27"/>
      <c r="Q16" s="27"/>
      <c r="R16" s="27"/>
      <c r="S16" s="27"/>
      <c r="T16" s="31"/>
      <c r="U16" s="31"/>
      <c r="V16" s="32"/>
      <c r="W16" s="17"/>
      <c r="X16" s="17"/>
      <c r="Y16" s="1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2:83" x14ac:dyDescent="0.25">
      <c r="B17" s="23" t="s">
        <v>4</v>
      </c>
      <c r="C17" s="23">
        <v>3</v>
      </c>
      <c r="D17" s="24">
        <v>43942</v>
      </c>
      <c r="E17" s="24">
        <v>43944</v>
      </c>
      <c r="F17" s="25">
        <v>1</v>
      </c>
      <c r="G17" s="2">
        <v>0</v>
      </c>
      <c r="H17" s="2">
        <v>2</v>
      </c>
      <c r="I17" s="2">
        <v>0</v>
      </c>
      <c r="J17" s="2">
        <v>2</v>
      </c>
      <c r="K17" s="2">
        <v>0</v>
      </c>
      <c r="L17" s="6">
        <f t="shared" ref="L17:L49" si="2">(G17+H17+I17+J17+K17)</f>
        <v>4</v>
      </c>
      <c r="M17" s="53">
        <f t="shared" ref="M17:M49" si="3">(L17*C17)</f>
        <v>12</v>
      </c>
      <c r="N17" s="17"/>
      <c r="O17" s="17"/>
      <c r="P17" s="17"/>
      <c r="Q17" s="17"/>
      <c r="R17" s="17"/>
      <c r="S17" s="26"/>
      <c r="T17" s="6"/>
      <c r="U17" s="7"/>
      <c r="V17" s="3"/>
      <c r="W17" s="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2:83" x14ac:dyDescent="0.25">
      <c r="B18" s="23" t="s">
        <v>5</v>
      </c>
      <c r="C18" s="23">
        <v>2</v>
      </c>
      <c r="D18" s="24">
        <v>43944</v>
      </c>
      <c r="E18" s="24">
        <v>43945</v>
      </c>
      <c r="F18" s="25">
        <v>1</v>
      </c>
      <c r="G18" s="2">
        <v>2</v>
      </c>
      <c r="H18" s="2">
        <v>0</v>
      </c>
      <c r="I18" s="2">
        <v>0</v>
      </c>
      <c r="J18" s="2">
        <v>0</v>
      </c>
      <c r="K18" s="2">
        <v>0</v>
      </c>
      <c r="L18" s="6">
        <f t="shared" si="2"/>
        <v>2</v>
      </c>
      <c r="M18" s="53">
        <f t="shared" si="3"/>
        <v>4</v>
      </c>
      <c r="N18" s="2"/>
      <c r="O18" s="2"/>
      <c r="P18" s="2"/>
      <c r="Q18" s="2"/>
      <c r="R18" s="2"/>
      <c r="S18" s="2"/>
      <c r="T18" s="17"/>
      <c r="U18" s="26"/>
      <c r="V18" s="6"/>
      <c r="W18" s="3"/>
      <c r="X18" s="30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2:83" x14ac:dyDescent="0.25">
      <c r="B19" s="23" t="s">
        <v>6</v>
      </c>
      <c r="C19" s="23">
        <v>3</v>
      </c>
      <c r="D19" s="24">
        <v>43944</v>
      </c>
      <c r="E19" s="24">
        <v>43948</v>
      </c>
      <c r="F19" s="25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6">
        <f t="shared" si="2"/>
        <v>5</v>
      </c>
      <c r="M19" s="53">
        <f t="shared" si="3"/>
        <v>15</v>
      </c>
      <c r="N19" s="2"/>
      <c r="O19" s="2"/>
      <c r="P19" s="2"/>
      <c r="Q19" s="2"/>
      <c r="R19" s="2"/>
      <c r="S19" s="2"/>
      <c r="T19" s="2"/>
      <c r="U19" s="6"/>
      <c r="V19" s="33"/>
      <c r="W19" s="34"/>
      <c r="X19" s="30"/>
      <c r="Y19" s="30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2:83" ht="15.75" thickBot="1" x14ac:dyDescent="0.3">
      <c r="B20" s="23" t="s">
        <v>7</v>
      </c>
      <c r="C20" s="23">
        <v>4</v>
      </c>
      <c r="D20" s="24">
        <v>43944</v>
      </c>
      <c r="E20" s="24">
        <v>43949</v>
      </c>
      <c r="F20" s="25">
        <v>1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6">
        <f t="shared" si="2"/>
        <v>10</v>
      </c>
      <c r="M20" s="53">
        <f t="shared" si="3"/>
        <v>40</v>
      </c>
      <c r="N20" s="2"/>
      <c r="O20" s="2"/>
      <c r="P20" s="2"/>
      <c r="Q20" s="2"/>
      <c r="R20" s="2"/>
      <c r="S20" s="2"/>
      <c r="T20" s="2"/>
      <c r="U20" s="6"/>
      <c r="V20" s="6"/>
      <c r="W20" s="7"/>
      <c r="X20" s="7"/>
      <c r="Y20" s="3"/>
      <c r="Z20" s="30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2:83" ht="15.75" thickBot="1" x14ac:dyDescent="0.3">
      <c r="B21" s="42" t="s">
        <v>8</v>
      </c>
      <c r="C21" s="42">
        <v>15</v>
      </c>
      <c r="D21" s="43">
        <v>43950</v>
      </c>
      <c r="E21" s="43">
        <v>43969</v>
      </c>
      <c r="F21" s="44">
        <f>(F22/5+F23/5+F24/5+F25/5+F26/5)</f>
        <v>0.90000000000000013</v>
      </c>
      <c r="G21" s="45">
        <f>(G22+G23+G24+G25+G26)</f>
        <v>8</v>
      </c>
      <c r="H21" s="45">
        <f t="shared" ref="H21:K21" si="4">(H22+H23+H24+H25+H26)</f>
        <v>8</v>
      </c>
      <c r="I21" s="45">
        <f t="shared" si="4"/>
        <v>5</v>
      </c>
      <c r="J21" s="45">
        <f t="shared" si="4"/>
        <v>7</v>
      </c>
      <c r="K21" s="45">
        <f t="shared" si="4"/>
        <v>5</v>
      </c>
      <c r="L21" s="46">
        <f t="shared" si="2"/>
        <v>33</v>
      </c>
      <c r="M21" s="54">
        <f>SUM(M22:M26)</f>
        <v>139</v>
      </c>
      <c r="N21" s="2"/>
      <c r="O21" s="2"/>
      <c r="P21" s="2"/>
      <c r="Q21" s="2"/>
      <c r="R21" s="2"/>
      <c r="S21" s="2"/>
      <c r="T21" s="2"/>
      <c r="U21" s="2"/>
      <c r="V21" s="17"/>
      <c r="W21" s="17"/>
      <c r="X21" s="17"/>
      <c r="Y21" s="26"/>
      <c r="Z21" s="8" t="s">
        <v>52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3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2:83" x14ac:dyDescent="0.25">
      <c r="B22" s="23" t="s">
        <v>9</v>
      </c>
      <c r="C22" s="23">
        <v>1</v>
      </c>
      <c r="D22" s="24">
        <v>43950</v>
      </c>
      <c r="E22" s="24">
        <v>43950</v>
      </c>
      <c r="F22" s="25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6">
        <f t="shared" si="2"/>
        <v>3</v>
      </c>
      <c r="M22" s="53">
        <f t="shared" si="3"/>
        <v>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6"/>
      <c r="Z22" s="17"/>
      <c r="AA22" s="31"/>
      <c r="AB22" s="32"/>
      <c r="AC22" s="32"/>
      <c r="AD22" s="32"/>
      <c r="AE22" s="32"/>
      <c r="AF22" s="32"/>
      <c r="AG22" s="32"/>
      <c r="AH22" s="17"/>
      <c r="AI22" s="17"/>
      <c r="AJ22" s="17"/>
      <c r="AK22" s="17"/>
      <c r="AL22" s="17"/>
      <c r="AM22" s="1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2:83" x14ac:dyDescent="0.25">
      <c r="B23" s="23" t="s">
        <v>10</v>
      </c>
      <c r="C23" s="23">
        <v>7</v>
      </c>
      <c r="D23" s="24">
        <v>43951</v>
      </c>
      <c r="E23" s="24">
        <v>43959</v>
      </c>
      <c r="F23" s="25">
        <v>1</v>
      </c>
      <c r="G23" s="2">
        <v>3</v>
      </c>
      <c r="H23" s="2">
        <v>0</v>
      </c>
      <c r="I23" s="2">
        <v>0</v>
      </c>
      <c r="J23" s="2">
        <v>0</v>
      </c>
      <c r="K23" s="2">
        <v>0</v>
      </c>
      <c r="L23" s="6">
        <f t="shared" si="2"/>
        <v>3</v>
      </c>
      <c r="M23" s="53">
        <f t="shared" si="3"/>
        <v>21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6"/>
      <c r="AA23" s="6"/>
      <c r="AB23" s="7"/>
      <c r="AC23" s="7"/>
      <c r="AD23" s="7"/>
      <c r="AE23" s="7"/>
      <c r="AF23" s="7"/>
      <c r="AG23" s="30"/>
      <c r="AH23" s="30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2:83" x14ac:dyDescent="0.25">
      <c r="B24" s="23" t="s">
        <v>11</v>
      </c>
      <c r="C24" s="23">
        <v>2</v>
      </c>
      <c r="D24" s="24">
        <v>43959</v>
      </c>
      <c r="E24" s="24">
        <v>43962</v>
      </c>
      <c r="F24" s="25">
        <v>1</v>
      </c>
      <c r="G24" s="2">
        <v>1</v>
      </c>
      <c r="H24" s="2">
        <v>1</v>
      </c>
      <c r="I24" s="2">
        <v>0</v>
      </c>
      <c r="J24" s="2">
        <v>1</v>
      </c>
      <c r="K24" s="2">
        <v>0</v>
      </c>
      <c r="L24" s="6">
        <f t="shared" si="2"/>
        <v>3</v>
      </c>
      <c r="M24" s="53">
        <f t="shared" si="3"/>
        <v>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7"/>
      <c r="AB24" s="17"/>
      <c r="AC24" s="17"/>
      <c r="AD24" s="17"/>
      <c r="AE24" s="17"/>
      <c r="AF24" s="26"/>
      <c r="AG24" s="6"/>
      <c r="AH24" s="3"/>
      <c r="AI24" s="30"/>
      <c r="AJ24" s="19"/>
      <c r="AK24" s="19"/>
      <c r="AL24" s="19"/>
      <c r="AM24" s="19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2:83" ht="15.75" thickBot="1" x14ac:dyDescent="0.3">
      <c r="B25" s="23" t="s">
        <v>12</v>
      </c>
      <c r="C25" s="23">
        <v>6</v>
      </c>
      <c r="D25" s="24">
        <v>43962</v>
      </c>
      <c r="E25" s="24">
        <v>43969</v>
      </c>
      <c r="F25" s="25">
        <v>0.5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6">
        <f t="shared" si="2"/>
        <v>15</v>
      </c>
      <c r="M25" s="53">
        <f t="shared" si="3"/>
        <v>90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6"/>
      <c r="AH25" s="35"/>
      <c r="AI25" s="34"/>
      <c r="AJ25" s="34"/>
      <c r="AK25" s="34"/>
      <c r="AL25" s="34"/>
      <c r="AM25" s="3"/>
      <c r="AN25" s="3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2:83" ht="15.75" thickBot="1" x14ac:dyDescent="0.3">
      <c r="B26" s="47" t="s">
        <v>13</v>
      </c>
      <c r="C26" s="47">
        <v>5</v>
      </c>
      <c r="D26" s="48">
        <v>43962</v>
      </c>
      <c r="E26" s="48">
        <v>43966</v>
      </c>
      <c r="F26" s="49">
        <f>(F27/3+F28/3+F29/3)</f>
        <v>1</v>
      </c>
      <c r="G26" s="50">
        <f>(G27+G28+G29)</f>
        <v>0</v>
      </c>
      <c r="H26" s="50">
        <f t="shared" ref="H26:K26" si="5">(H27+H28+H29)</f>
        <v>3</v>
      </c>
      <c r="I26" s="50">
        <f t="shared" si="5"/>
        <v>2</v>
      </c>
      <c r="J26" s="50">
        <f t="shared" si="5"/>
        <v>2</v>
      </c>
      <c r="K26" s="50">
        <f t="shared" si="5"/>
        <v>2</v>
      </c>
      <c r="L26" s="52">
        <f t="shared" si="2"/>
        <v>9</v>
      </c>
      <c r="M26" s="55">
        <f>SUM(M27:M29)</f>
        <v>19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6"/>
      <c r="AH26" s="8" t="s">
        <v>57</v>
      </c>
      <c r="AI26" s="9"/>
      <c r="AJ26" s="9"/>
      <c r="AK26" s="9"/>
      <c r="AL26" s="10"/>
      <c r="AM26" s="18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2:83" x14ac:dyDescent="0.25">
      <c r="B27" s="23" t="s">
        <v>14</v>
      </c>
      <c r="C27" s="23">
        <v>3</v>
      </c>
      <c r="D27" s="24">
        <v>43962</v>
      </c>
      <c r="E27" s="24">
        <v>43964</v>
      </c>
      <c r="F27" s="25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6">
        <f t="shared" si="2"/>
        <v>1</v>
      </c>
      <c r="M27" s="53">
        <f t="shared" si="3"/>
        <v>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6"/>
      <c r="AH27" s="26"/>
      <c r="AI27" s="27"/>
      <c r="AJ27" s="18"/>
      <c r="AK27" s="31"/>
      <c r="AL27" s="17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2:83" x14ac:dyDescent="0.25">
      <c r="B28" s="23" t="s">
        <v>15</v>
      </c>
      <c r="C28" s="23">
        <v>2</v>
      </c>
      <c r="D28" s="24">
        <v>43964</v>
      </c>
      <c r="E28" s="24">
        <v>43965</v>
      </c>
      <c r="F28" s="25">
        <v>1</v>
      </c>
      <c r="G28" s="2">
        <v>0</v>
      </c>
      <c r="H28" s="2">
        <v>2</v>
      </c>
      <c r="I28" s="2">
        <v>0</v>
      </c>
      <c r="J28" s="2">
        <v>2</v>
      </c>
      <c r="K28" s="2">
        <v>0</v>
      </c>
      <c r="L28" s="6">
        <f t="shared" si="2"/>
        <v>4</v>
      </c>
      <c r="M28" s="53">
        <f t="shared" si="3"/>
        <v>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7"/>
      <c r="AI28" s="26"/>
      <c r="AJ28" s="6"/>
      <c r="AK28" s="3"/>
      <c r="AL28" s="30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2:83" ht="15.75" thickBot="1" x14ac:dyDescent="0.3">
      <c r="B29" s="23" t="s">
        <v>16</v>
      </c>
      <c r="C29" s="23">
        <v>2</v>
      </c>
      <c r="D29" s="24">
        <v>43965</v>
      </c>
      <c r="E29" s="24">
        <v>43966</v>
      </c>
      <c r="F29" s="25">
        <v>1</v>
      </c>
      <c r="G29" s="2">
        <v>0</v>
      </c>
      <c r="H29" s="2">
        <v>0</v>
      </c>
      <c r="I29" s="2">
        <v>2</v>
      </c>
      <c r="J29" s="2">
        <v>0</v>
      </c>
      <c r="K29" s="2">
        <v>2</v>
      </c>
      <c r="L29" s="6">
        <f t="shared" si="2"/>
        <v>4</v>
      </c>
      <c r="M29" s="53">
        <f t="shared" si="3"/>
        <v>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6"/>
      <c r="AK29" s="6"/>
      <c r="AL29" s="3"/>
      <c r="AM29" s="30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2:83" ht="15.75" thickBot="1" x14ac:dyDescent="0.3">
      <c r="B30" s="42" t="s">
        <v>17</v>
      </c>
      <c r="C30" s="42">
        <v>25</v>
      </c>
      <c r="D30" s="43">
        <v>43969</v>
      </c>
      <c r="E30" s="43">
        <v>44001</v>
      </c>
      <c r="F30" s="44">
        <f>(F31/5+F32/5+F33/5+F34/5+F35/5)</f>
        <v>0</v>
      </c>
      <c r="G30" s="45">
        <f>SUM(G31,G32,G33,G34,G35)</f>
        <v>8</v>
      </c>
      <c r="H30" s="45">
        <f t="shared" ref="H30:K30" si="6">SUM(H31,H32,H33,H34,H35)</f>
        <v>6</v>
      </c>
      <c r="I30" s="45">
        <f t="shared" si="6"/>
        <v>4</v>
      </c>
      <c r="J30" s="45">
        <f t="shared" si="6"/>
        <v>6</v>
      </c>
      <c r="K30" s="45">
        <f t="shared" si="6"/>
        <v>6</v>
      </c>
      <c r="L30" s="46">
        <f t="shared" si="2"/>
        <v>30</v>
      </c>
      <c r="M30" s="54">
        <f>SUM(M31:M35)</f>
        <v>206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7"/>
      <c r="AL30" s="26"/>
      <c r="AM30" s="8" t="s">
        <v>54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10"/>
      <c r="BL30" s="3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2:83" x14ac:dyDescent="0.25">
      <c r="B31" s="23" t="s">
        <v>18</v>
      </c>
      <c r="C31" s="23">
        <v>2</v>
      </c>
      <c r="D31" s="24">
        <v>43969</v>
      </c>
      <c r="E31" s="24">
        <v>43970</v>
      </c>
      <c r="F31" s="25">
        <v>0</v>
      </c>
      <c r="G31" s="2">
        <v>2</v>
      </c>
      <c r="H31" s="2">
        <v>2</v>
      </c>
      <c r="I31" s="2">
        <v>0</v>
      </c>
      <c r="J31" s="2">
        <v>0</v>
      </c>
      <c r="K31" s="2">
        <v>0</v>
      </c>
      <c r="L31" s="6">
        <f t="shared" si="2"/>
        <v>4</v>
      </c>
      <c r="M31" s="56">
        <f t="shared" si="3"/>
        <v>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6"/>
      <c r="AM31" s="26"/>
      <c r="AN31" s="31"/>
      <c r="AO31" s="31"/>
      <c r="AP31" s="32"/>
      <c r="AQ31" s="32"/>
      <c r="AR31" s="32"/>
      <c r="AS31" s="32"/>
      <c r="AT31" s="32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2:83" x14ac:dyDescent="0.25">
      <c r="B32" s="23" t="s">
        <v>19</v>
      </c>
      <c r="C32" s="23">
        <v>7</v>
      </c>
      <c r="D32" s="24">
        <v>43970</v>
      </c>
      <c r="E32" s="24">
        <v>43978</v>
      </c>
      <c r="F32" s="25">
        <v>0</v>
      </c>
      <c r="G32" s="2">
        <v>1</v>
      </c>
      <c r="H32" s="2">
        <v>4</v>
      </c>
      <c r="I32" s="2">
        <v>4</v>
      </c>
      <c r="J32" s="2">
        <v>0</v>
      </c>
      <c r="K32" s="2">
        <v>0</v>
      </c>
      <c r="L32" s="6">
        <f t="shared" si="2"/>
        <v>9</v>
      </c>
      <c r="M32" s="53">
        <f t="shared" si="3"/>
        <v>63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6"/>
      <c r="AN32" s="6"/>
      <c r="AO32" s="7"/>
      <c r="AP32" s="7"/>
      <c r="AQ32" s="7"/>
      <c r="AR32" s="7"/>
      <c r="AS32" s="7"/>
      <c r="AT32" s="30"/>
      <c r="AU32" s="30"/>
      <c r="AV32" s="19"/>
      <c r="AW32" s="19"/>
      <c r="AX32" s="19"/>
      <c r="AY32" s="19"/>
      <c r="AZ32" s="19"/>
      <c r="BA32" s="19"/>
      <c r="BB32" s="19"/>
      <c r="BC32" s="19"/>
      <c r="BD32" s="19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2:83" x14ac:dyDescent="0.25">
      <c r="B33" s="23" t="s">
        <v>20</v>
      </c>
      <c r="C33" s="23">
        <v>11</v>
      </c>
      <c r="D33" s="24">
        <v>43978</v>
      </c>
      <c r="E33" s="24">
        <v>43992</v>
      </c>
      <c r="F33" s="25">
        <v>0</v>
      </c>
      <c r="G33" s="2">
        <v>1</v>
      </c>
      <c r="H33" s="2">
        <v>0</v>
      </c>
      <c r="I33" s="2">
        <v>0</v>
      </c>
      <c r="J33" s="2">
        <v>4</v>
      </c>
      <c r="K33" s="2">
        <v>4</v>
      </c>
      <c r="L33" s="6">
        <f t="shared" si="2"/>
        <v>9</v>
      </c>
      <c r="M33" s="53">
        <f t="shared" si="3"/>
        <v>99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7"/>
      <c r="AO33" s="17"/>
      <c r="AP33" s="17"/>
      <c r="AQ33" s="17"/>
      <c r="AR33" s="17"/>
      <c r="AS33" s="26"/>
      <c r="AT33" s="6"/>
      <c r="AU33" s="7"/>
      <c r="AV33" s="7"/>
      <c r="AW33" s="7"/>
      <c r="AX33" s="7"/>
      <c r="AY33" s="7"/>
      <c r="AZ33" s="7"/>
      <c r="BA33" s="7"/>
      <c r="BB33" s="7"/>
      <c r="BC33" s="7"/>
      <c r="BD33" s="30"/>
      <c r="BE33" s="30"/>
      <c r="BF33" s="19"/>
      <c r="BG33" s="19"/>
      <c r="BH33" s="19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2:83" x14ac:dyDescent="0.25">
      <c r="B34" s="23" t="s">
        <v>21</v>
      </c>
      <c r="C34" s="23">
        <v>5</v>
      </c>
      <c r="D34" s="24">
        <v>43992</v>
      </c>
      <c r="E34" s="24">
        <v>43998</v>
      </c>
      <c r="F34" s="25">
        <v>0</v>
      </c>
      <c r="G34" s="2">
        <v>4</v>
      </c>
      <c r="H34" s="2">
        <v>0</v>
      </c>
      <c r="I34" s="2">
        <v>0</v>
      </c>
      <c r="J34" s="2">
        <v>0</v>
      </c>
      <c r="K34" s="2">
        <v>0</v>
      </c>
      <c r="L34" s="6">
        <f t="shared" si="2"/>
        <v>4</v>
      </c>
      <c r="M34" s="53">
        <f t="shared" si="3"/>
        <v>20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17"/>
      <c r="AU34" s="17"/>
      <c r="AV34" s="17"/>
      <c r="AW34" s="17"/>
      <c r="AX34" s="17"/>
      <c r="AY34" s="17"/>
      <c r="AZ34" s="17"/>
      <c r="BA34" s="17"/>
      <c r="BB34" s="17"/>
      <c r="BC34" s="26"/>
      <c r="BD34" s="6"/>
      <c r="BE34" s="7"/>
      <c r="BF34" s="7"/>
      <c r="BG34" s="7"/>
      <c r="BH34" s="30"/>
      <c r="BI34" s="30"/>
      <c r="BJ34" s="19"/>
      <c r="BK34" s="19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2:83" ht="15.75" thickBot="1" x14ac:dyDescent="0.3">
      <c r="B35" s="23" t="s">
        <v>22</v>
      </c>
      <c r="C35" s="23">
        <v>4</v>
      </c>
      <c r="D35" s="24">
        <v>43998</v>
      </c>
      <c r="E35" s="24">
        <v>44001</v>
      </c>
      <c r="F35" s="25">
        <v>0</v>
      </c>
      <c r="G35" s="2">
        <v>0</v>
      </c>
      <c r="H35" s="2">
        <v>0</v>
      </c>
      <c r="I35" s="2">
        <v>0</v>
      </c>
      <c r="J35" s="2">
        <v>2</v>
      </c>
      <c r="K35" s="2">
        <v>2</v>
      </c>
      <c r="L35" s="6">
        <f t="shared" si="2"/>
        <v>4</v>
      </c>
      <c r="M35" s="53">
        <f t="shared" si="3"/>
        <v>16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7"/>
      <c r="BE35" s="17"/>
      <c r="BF35" s="17"/>
      <c r="BG35" s="26"/>
      <c r="BH35" s="6"/>
      <c r="BI35" s="7"/>
      <c r="BJ35" s="7"/>
      <c r="BK35" s="30"/>
      <c r="BL35" s="30"/>
      <c r="BM35" s="19"/>
      <c r="BN35" s="19"/>
      <c r="BO35" s="19"/>
      <c r="BP35" s="19"/>
      <c r="BQ35" s="19"/>
      <c r="BR35" s="19"/>
      <c r="BS35" s="19"/>
      <c r="BT35" s="19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2:83" ht="15.75" thickBot="1" x14ac:dyDescent="0.3">
      <c r="B36" s="42" t="s">
        <v>23</v>
      </c>
      <c r="C36" s="42">
        <v>10</v>
      </c>
      <c r="D36" s="43">
        <v>44001</v>
      </c>
      <c r="E36" s="43">
        <v>44014</v>
      </c>
      <c r="F36" s="44">
        <f>(F37/7+F38/7+F39/7+F40/7+F41/7+F42/7+F43/7)</f>
        <v>0</v>
      </c>
      <c r="G36" s="45">
        <f>SUM(G37,G38,G39,G40,G41,G42,G43)</f>
        <v>5</v>
      </c>
      <c r="H36" s="45">
        <f t="shared" ref="H36:K36" si="7">SUM(H37,H38,H39,H40,H41,H42,H43)</f>
        <v>7</v>
      </c>
      <c r="I36" s="45">
        <f t="shared" si="7"/>
        <v>5</v>
      </c>
      <c r="J36" s="45">
        <f t="shared" si="7"/>
        <v>9</v>
      </c>
      <c r="K36" s="45">
        <f t="shared" si="7"/>
        <v>8</v>
      </c>
      <c r="L36" s="46">
        <f t="shared" si="2"/>
        <v>34</v>
      </c>
      <c r="M36" s="54">
        <f>SUM(M37:M43)</f>
        <v>98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17"/>
      <c r="BI36" s="17"/>
      <c r="BJ36" s="26"/>
      <c r="BK36" s="8" t="s">
        <v>55</v>
      </c>
      <c r="BL36" s="9"/>
      <c r="BM36" s="9"/>
      <c r="BN36" s="9"/>
      <c r="BO36" s="9"/>
      <c r="BP36" s="9"/>
      <c r="BQ36" s="9"/>
      <c r="BR36" s="9"/>
      <c r="BS36" s="9"/>
      <c r="BT36" s="10"/>
      <c r="BU36" s="3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2:83" x14ac:dyDescent="0.25">
      <c r="B37" s="23" t="s">
        <v>24</v>
      </c>
      <c r="C37" s="23">
        <v>3</v>
      </c>
      <c r="D37" s="24">
        <v>44001</v>
      </c>
      <c r="E37" s="24">
        <v>44005</v>
      </c>
      <c r="F37" s="25">
        <v>0</v>
      </c>
      <c r="G37" s="2">
        <v>0</v>
      </c>
      <c r="H37" s="2">
        <v>0</v>
      </c>
      <c r="I37" s="2">
        <v>2</v>
      </c>
      <c r="J37" s="2">
        <v>0</v>
      </c>
      <c r="K37" s="2">
        <v>2</v>
      </c>
      <c r="L37" s="6">
        <f t="shared" si="2"/>
        <v>4</v>
      </c>
      <c r="M37" s="53">
        <f t="shared" si="3"/>
        <v>12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6"/>
      <c r="BK37" s="26"/>
      <c r="BL37" s="27"/>
      <c r="BM37" s="31"/>
      <c r="BN37" s="31"/>
      <c r="BO37" s="32"/>
      <c r="BP37" s="32"/>
      <c r="BQ37" s="17"/>
      <c r="BR37" s="17"/>
      <c r="BS37" s="17"/>
      <c r="BT37" s="17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2:83" x14ac:dyDescent="0.25">
      <c r="B38" s="23" t="s">
        <v>25</v>
      </c>
      <c r="C38" s="23">
        <v>4</v>
      </c>
      <c r="D38" s="24">
        <v>44005</v>
      </c>
      <c r="E38" s="24">
        <v>44008</v>
      </c>
      <c r="F38" s="25">
        <v>0</v>
      </c>
      <c r="G38" s="2">
        <v>2</v>
      </c>
      <c r="H38" s="2">
        <v>2</v>
      </c>
      <c r="I38" s="2">
        <v>0</v>
      </c>
      <c r="J38" s="2">
        <v>2</v>
      </c>
      <c r="K38" s="2">
        <v>0</v>
      </c>
      <c r="L38" s="6">
        <f t="shared" si="2"/>
        <v>6</v>
      </c>
      <c r="M38" s="53">
        <f t="shared" si="3"/>
        <v>24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17"/>
      <c r="BL38" s="26"/>
      <c r="BM38" s="6"/>
      <c r="BN38" s="7"/>
      <c r="BO38" s="7"/>
      <c r="BP38" s="3"/>
      <c r="BQ38" s="3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2:83" x14ac:dyDescent="0.25">
      <c r="B39" s="23" t="s">
        <v>26</v>
      </c>
      <c r="C39" s="23">
        <v>4</v>
      </c>
      <c r="D39" s="24">
        <v>44005</v>
      </c>
      <c r="E39" s="24">
        <v>44008</v>
      </c>
      <c r="F39" s="25">
        <v>0</v>
      </c>
      <c r="G39" s="2">
        <v>0</v>
      </c>
      <c r="H39" s="2">
        <v>2</v>
      </c>
      <c r="I39" s="2">
        <v>0</v>
      </c>
      <c r="J39" s="2">
        <v>2</v>
      </c>
      <c r="K39" s="2">
        <v>0</v>
      </c>
      <c r="L39" s="6">
        <f t="shared" si="2"/>
        <v>4</v>
      </c>
      <c r="M39" s="53">
        <f t="shared" si="3"/>
        <v>16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6"/>
      <c r="BM39" s="6"/>
      <c r="BN39" s="7"/>
      <c r="BO39" s="7"/>
      <c r="BP39" s="3"/>
      <c r="BQ39" s="3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2:83" x14ac:dyDescent="0.25">
      <c r="B40" s="23" t="s">
        <v>27</v>
      </c>
      <c r="C40" s="23">
        <v>4</v>
      </c>
      <c r="D40" s="24">
        <v>44005</v>
      </c>
      <c r="E40" s="24">
        <v>44008</v>
      </c>
      <c r="F40" s="25">
        <v>0</v>
      </c>
      <c r="G40" s="2">
        <v>1</v>
      </c>
      <c r="H40" s="2">
        <v>1</v>
      </c>
      <c r="I40" s="2">
        <v>0</v>
      </c>
      <c r="J40" s="2">
        <v>0</v>
      </c>
      <c r="K40" s="2">
        <v>0</v>
      </c>
      <c r="L40" s="6">
        <f t="shared" si="2"/>
        <v>2</v>
      </c>
      <c r="M40" s="53">
        <f t="shared" si="3"/>
        <v>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6"/>
      <c r="BM40" s="26"/>
      <c r="BN40" s="27"/>
      <c r="BO40" s="27"/>
      <c r="BP40" s="31"/>
      <c r="BQ40" s="30"/>
      <c r="BR40" s="19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2:83" ht="30" x14ac:dyDescent="0.25">
      <c r="B41" s="23" t="s">
        <v>28</v>
      </c>
      <c r="C41" s="23">
        <v>3</v>
      </c>
      <c r="D41" s="24">
        <v>44008</v>
      </c>
      <c r="E41" s="24">
        <v>44012</v>
      </c>
      <c r="F41" s="25">
        <v>0</v>
      </c>
      <c r="G41" s="2">
        <v>0</v>
      </c>
      <c r="H41" s="2">
        <v>0</v>
      </c>
      <c r="I41" s="2">
        <v>1</v>
      </c>
      <c r="J41" s="2">
        <v>0</v>
      </c>
      <c r="K41" s="2">
        <v>1</v>
      </c>
      <c r="L41" s="6">
        <f t="shared" si="2"/>
        <v>2</v>
      </c>
      <c r="M41" s="53">
        <f t="shared" si="3"/>
        <v>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7"/>
      <c r="BN41" s="17"/>
      <c r="BO41" s="26"/>
      <c r="BP41" s="6"/>
      <c r="BQ41" s="7"/>
      <c r="BR41" s="30"/>
      <c r="BS41" s="30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2:83" x14ac:dyDescent="0.25">
      <c r="B42" s="23" t="s">
        <v>29</v>
      </c>
      <c r="C42" s="23">
        <v>2</v>
      </c>
      <c r="D42" s="24">
        <v>44012</v>
      </c>
      <c r="E42" s="24">
        <v>44013</v>
      </c>
      <c r="F42" s="25">
        <v>0</v>
      </c>
      <c r="G42" s="2">
        <v>0</v>
      </c>
      <c r="H42" s="2">
        <v>0</v>
      </c>
      <c r="I42" s="2">
        <v>0</v>
      </c>
      <c r="J42" s="2">
        <v>3</v>
      </c>
      <c r="K42" s="2">
        <v>3</v>
      </c>
      <c r="L42" s="6">
        <f t="shared" si="2"/>
        <v>6</v>
      </c>
      <c r="M42" s="53">
        <f t="shared" si="3"/>
        <v>12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17"/>
      <c r="BQ42" s="26"/>
      <c r="BR42" s="6"/>
      <c r="BS42" s="30"/>
      <c r="BT42" s="30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2:83" ht="15.75" thickBot="1" x14ac:dyDescent="0.3">
      <c r="B43" s="23" t="s">
        <v>30</v>
      </c>
      <c r="C43" s="23">
        <v>2</v>
      </c>
      <c r="D43" s="24">
        <v>44013</v>
      </c>
      <c r="E43" s="24">
        <v>44014</v>
      </c>
      <c r="F43" s="25">
        <v>0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6">
        <f t="shared" si="2"/>
        <v>10</v>
      </c>
      <c r="M43" s="53">
        <f t="shared" si="3"/>
        <v>20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6"/>
      <c r="BS43" s="6"/>
      <c r="BT43" s="30"/>
      <c r="BU43" s="30"/>
      <c r="BV43" s="19"/>
      <c r="BW43" s="19"/>
      <c r="BX43" s="19"/>
      <c r="BY43" s="19"/>
      <c r="BZ43" s="19"/>
      <c r="CA43" s="19"/>
      <c r="CB43" s="19"/>
      <c r="CC43" s="19"/>
      <c r="CD43" s="19"/>
      <c r="CE43" s="19"/>
    </row>
    <row r="44" spans="2:83" ht="15.75" thickBot="1" x14ac:dyDescent="0.3">
      <c r="B44" s="42" t="s">
        <v>31</v>
      </c>
      <c r="C44" s="42">
        <v>12</v>
      </c>
      <c r="D44" s="43">
        <v>44014</v>
      </c>
      <c r="E44" s="43">
        <v>44029</v>
      </c>
      <c r="F44" s="44">
        <f>(F45/5+F46/5+F47/5+F48/5+F49/5)</f>
        <v>0</v>
      </c>
      <c r="G44" s="45">
        <f>SUM(G45,G46,G48,G47,G49)</f>
        <v>11</v>
      </c>
      <c r="H44" s="45">
        <f t="shared" ref="H44:K44" si="8">SUM(H45,H46,H48,H47,H49)</f>
        <v>11</v>
      </c>
      <c r="I44" s="45">
        <f t="shared" si="8"/>
        <v>7</v>
      </c>
      <c r="J44" s="45">
        <f t="shared" si="8"/>
        <v>11</v>
      </c>
      <c r="K44" s="45">
        <f t="shared" si="8"/>
        <v>7</v>
      </c>
      <c r="L44" s="46">
        <f t="shared" si="2"/>
        <v>47</v>
      </c>
      <c r="M44" s="54">
        <f>SUM(M45:M49)</f>
        <v>157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6"/>
      <c r="BT44" s="28" t="s">
        <v>56</v>
      </c>
      <c r="BU44" s="29"/>
      <c r="BV44" s="29"/>
      <c r="BW44" s="9"/>
      <c r="BX44" s="9"/>
      <c r="BY44" s="9"/>
      <c r="BZ44" s="9"/>
      <c r="CA44" s="9"/>
      <c r="CB44" s="9"/>
      <c r="CC44" s="9"/>
      <c r="CD44" s="9"/>
      <c r="CE44" s="10"/>
    </row>
    <row r="45" spans="2:83" x14ac:dyDescent="0.25">
      <c r="B45" s="23" t="s">
        <v>32</v>
      </c>
      <c r="C45" s="23">
        <v>3</v>
      </c>
      <c r="D45" s="24">
        <v>44014</v>
      </c>
      <c r="E45" s="24">
        <v>44018</v>
      </c>
      <c r="F45" s="25">
        <v>0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L45" s="6">
        <f t="shared" si="2"/>
        <v>10</v>
      </c>
      <c r="M45" s="53">
        <f t="shared" si="3"/>
        <v>30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6"/>
      <c r="BT45" s="36"/>
      <c r="BU45" s="37"/>
      <c r="BV45" s="38"/>
      <c r="BW45" s="31"/>
      <c r="BX45" s="32"/>
      <c r="BY45" s="32"/>
      <c r="BZ45" s="17"/>
      <c r="CA45" s="17"/>
      <c r="CB45" s="17"/>
      <c r="CC45" s="17"/>
      <c r="CD45" s="17"/>
      <c r="CE45" s="17"/>
    </row>
    <row r="46" spans="2:83" x14ac:dyDescent="0.25">
      <c r="B46" s="23" t="s">
        <v>33</v>
      </c>
      <c r="C46" s="23">
        <v>4</v>
      </c>
      <c r="D46" s="24">
        <v>44018</v>
      </c>
      <c r="E46" s="24">
        <v>44021</v>
      </c>
      <c r="F46" s="25">
        <v>0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6">
        <f t="shared" si="2"/>
        <v>10</v>
      </c>
      <c r="M46" s="53">
        <f t="shared" si="3"/>
        <v>40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17"/>
      <c r="BU46" s="26"/>
      <c r="BV46" s="26"/>
      <c r="BW46" s="7"/>
      <c r="BX46" s="7"/>
      <c r="BY46" s="30"/>
      <c r="BZ46" s="30"/>
      <c r="CA46" s="19"/>
      <c r="CB46" s="2"/>
      <c r="CC46" s="2"/>
      <c r="CD46" s="2"/>
      <c r="CE46" s="2"/>
    </row>
    <row r="47" spans="2:83" x14ac:dyDescent="0.25">
      <c r="B47" s="23" t="s">
        <v>34</v>
      </c>
      <c r="C47" s="23">
        <v>3</v>
      </c>
      <c r="D47" s="24">
        <v>44021</v>
      </c>
      <c r="E47" s="24">
        <v>44025</v>
      </c>
      <c r="F47" s="25">
        <v>0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6">
        <f t="shared" si="2"/>
        <v>5</v>
      </c>
      <c r="M47" s="53">
        <f t="shared" si="3"/>
        <v>15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17"/>
      <c r="BW47" s="17"/>
      <c r="BX47" s="26"/>
      <c r="BY47" s="33"/>
      <c r="BZ47" s="34"/>
      <c r="CA47" s="30"/>
      <c r="CB47" s="30"/>
      <c r="CC47" s="19"/>
      <c r="CD47" s="19"/>
      <c r="CE47" s="2"/>
    </row>
    <row r="48" spans="2:83" x14ac:dyDescent="0.25">
      <c r="B48" s="23" t="s">
        <v>35</v>
      </c>
      <c r="C48" s="23">
        <v>6</v>
      </c>
      <c r="D48" s="24">
        <v>44021</v>
      </c>
      <c r="E48" s="24">
        <v>44028</v>
      </c>
      <c r="F48" s="25">
        <v>0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6">
        <f t="shared" si="2"/>
        <v>10</v>
      </c>
      <c r="M48" s="53">
        <f t="shared" si="3"/>
        <v>60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6"/>
      <c r="BY48" s="6"/>
      <c r="BZ48" s="7"/>
      <c r="CA48" s="7"/>
      <c r="CB48" s="7"/>
      <c r="CC48" s="7"/>
      <c r="CD48" s="3"/>
      <c r="CE48" s="3"/>
    </row>
    <row r="49" spans="2:83" x14ac:dyDescent="0.25">
      <c r="B49" s="23" t="s">
        <v>36</v>
      </c>
      <c r="C49" s="23">
        <v>1</v>
      </c>
      <c r="D49" s="24">
        <v>44029</v>
      </c>
      <c r="E49" s="24">
        <v>44029</v>
      </c>
      <c r="F49" s="25">
        <v>0</v>
      </c>
      <c r="G49" s="2">
        <v>4</v>
      </c>
      <c r="H49" s="2">
        <v>4</v>
      </c>
      <c r="I49" s="2">
        <v>0</v>
      </c>
      <c r="J49" s="2">
        <v>4</v>
      </c>
      <c r="K49" s="2">
        <v>0</v>
      </c>
      <c r="L49" s="6">
        <f t="shared" si="2"/>
        <v>12</v>
      </c>
      <c r="M49" s="53">
        <f t="shared" si="3"/>
        <v>12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17"/>
      <c r="BZ49" s="17"/>
      <c r="CA49" s="17"/>
      <c r="CB49" s="17"/>
      <c r="CC49" s="17"/>
      <c r="CD49" s="17"/>
      <c r="CE49" s="2"/>
    </row>
  </sheetData>
  <conditionalFormatting sqref="N14:CE49">
    <cfRule type="expression" dxfId="2" priority="4">
      <formula>AND(N$12&gt;=$D14,N$12&lt;=$E14,$F14&lt;100%,$F14&gt;0%)</formula>
    </cfRule>
    <cfRule type="expression" dxfId="1" priority="5">
      <formula>AND(N$12&gt;=$D14,N$12&lt;=$E14,$F14=100%)</formula>
    </cfRule>
    <cfRule type="expression" dxfId="0" priority="6">
      <formula>AND(N$12&gt;=$D14,N$12&lt;=$E14)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M21 M26 M30 M36 M44 L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Naisaile</dc:creator>
  <cp:lastModifiedBy>Naisaile</cp:lastModifiedBy>
  <dcterms:created xsi:type="dcterms:W3CDTF">2020-04-28T19:33:09Z</dcterms:created>
  <dcterms:modified xsi:type="dcterms:W3CDTF">2020-05-15T06:12:12Z</dcterms:modified>
</cp:coreProperties>
</file>