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.Teacher\Desktop\"/>
    </mc:Choice>
  </mc:AlternateContent>
  <bookViews>
    <workbookView xWindow="0" yWindow="0" windowWidth="18525" windowHeight="11745" tabRatio="721" firstSheet="2" activeTab="7"/>
  </bookViews>
  <sheets>
    <sheet name="期中成绩" sheetId="19" r:id="rId1"/>
    <sheet name="（1）" sheetId="5" r:id="rId2"/>
    <sheet name="（2）" sheetId="6" r:id="rId3"/>
    <sheet name="（3）" sheetId="7" r:id="rId4"/>
    <sheet name="（4）" sheetId="8" r:id="rId5"/>
    <sheet name="（5）" sheetId="9" r:id="rId6"/>
    <sheet name="（6）" sheetId="10" r:id="rId7"/>
    <sheet name="（7）" sheetId="20" r:id="rId8"/>
  </sheets>
  <calcPr calcId="162913" concurrentCalc="0"/>
  <pivotCaches>
    <pivotCache cacheId="1" r:id="rId9"/>
  </pivotCaches>
</workbook>
</file>

<file path=xl/calcChain.xml><?xml version="1.0" encoding="utf-8"?>
<calcChain xmlns="http://schemas.openxmlformats.org/spreadsheetml/2006/main">
  <c r="L32" i="19" l="1"/>
  <c r="M32" i="19"/>
  <c r="N32" i="19"/>
  <c r="O32" i="19"/>
  <c r="K32" i="19"/>
  <c r="L31" i="19"/>
  <c r="M31" i="19"/>
  <c r="N31" i="19"/>
  <c r="O31" i="19"/>
  <c r="K31" i="19"/>
  <c r="L30" i="19"/>
  <c r="M30" i="19"/>
  <c r="N30" i="19"/>
  <c r="O30" i="19"/>
  <c r="K30" i="19"/>
  <c r="L29" i="19"/>
  <c r="M29" i="19"/>
  <c r="N29" i="19"/>
  <c r="O29" i="19"/>
  <c r="K29" i="19"/>
  <c r="B28" i="7"/>
  <c r="B20" i="7"/>
  <c r="B12" i="7"/>
  <c r="B6" i="7"/>
  <c r="B29" i="7"/>
  <c r="B28" i="6"/>
  <c r="B21" i="6"/>
  <c r="B16" i="6"/>
  <c r="B9" i="6"/>
  <c r="B29" i="6"/>
  <c r="L28" i="19"/>
  <c r="M28" i="19"/>
  <c r="N28" i="19"/>
  <c r="O28" i="19"/>
  <c r="K28" i="19"/>
  <c r="O27" i="19"/>
  <c r="N27" i="19"/>
  <c r="M27" i="19"/>
  <c r="L27" i="19"/>
  <c r="K27" i="19"/>
  <c r="O26" i="19"/>
  <c r="N26" i="19"/>
  <c r="M26" i="19"/>
  <c r="L26" i="19"/>
  <c r="K26" i="19"/>
  <c r="P25" i="19"/>
  <c r="P24" i="19"/>
  <c r="P23" i="19"/>
  <c r="P22" i="19"/>
  <c r="P21" i="19"/>
  <c r="P20" i="19"/>
  <c r="P19" i="19"/>
  <c r="P18" i="19"/>
  <c r="P17" i="19"/>
  <c r="P16" i="19"/>
  <c r="P15" i="19"/>
  <c r="P14" i="19"/>
  <c r="P13" i="19"/>
  <c r="P12" i="19"/>
  <c r="P11" i="19"/>
  <c r="P10" i="19"/>
  <c r="P9" i="19"/>
  <c r="P8" i="19"/>
  <c r="P7" i="19"/>
  <c r="P6" i="19"/>
  <c r="P5" i="19"/>
  <c r="P4" i="19"/>
  <c r="P3" i="19"/>
</calcChain>
</file>

<file path=xl/sharedStrings.xml><?xml version="1.0" encoding="utf-8"?>
<sst xmlns="http://schemas.openxmlformats.org/spreadsheetml/2006/main" count="294" uniqueCount="142">
  <si>
    <r>
      <rPr>
        <sz val="11"/>
        <color indexed="8"/>
        <rFont val="宋体"/>
        <family val="3"/>
        <charset val="134"/>
      </rPr>
      <t>叶颖</t>
    </r>
  </si>
  <si>
    <r>
      <rPr>
        <sz val="11"/>
        <color indexed="8"/>
        <rFont val="宋体"/>
        <family val="3"/>
        <charset val="134"/>
      </rPr>
      <t>李璇</t>
    </r>
  </si>
  <si>
    <r>
      <rPr>
        <sz val="11"/>
        <color indexed="8"/>
        <rFont val="宋体"/>
        <family val="3"/>
        <charset val="134"/>
      </rPr>
      <t>李丽瑜</t>
    </r>
  </si>
  <si>
    <t>201311680723</t>
    <phoneticPr fontId="1" type="noConversion"/>
  </si>
  <si>
    <t>201311680967</t>
    <phoneticPr fontId="1" type="noConversion"/>
  </si>
  <si>
    <t>201311681158</t>
    <phoneticPr fontId="1" type="noConversion"/>
  </si>
  <si>
    <t>201311680993</t>
    <phoneticPr fontId="1" type="noConversion"/>
  </si>
  <si>
    <t>201311680699</t>
    <phoneticPr fontId="1" type="noConversion"/>
  </si>
  <si>
    <t>201311681135</t>
    <phoneticPr fontId="1" type="noConversion"/>
  </si>
  <si>
    <t>201311680681</t>
    <phoneticPr fontId="1" type="noConversion"/>
  </si>
  <si>
    <t>201311680899</t>
    <phoneticPr fontId="1" type="noConversion"/>
  </si>
  <si>
    <t>201411680018</t>
    <phoneticPr fontId="1" type="noConversion"/>
  </si>
  <si>
    <t>201411680255</t>
    <phoneticPr fontId="1" type="noConversion"/>
  </si>
  <si>
    <t>201411680273</t>
    <phoneticPr fontId="1" type="noConversion"/>
  </si>
  <si>
    <t>201411680335</t>
    <phoneticPr fontId="1" type="noConversion"/>
  </si>
  <si>
    <t>201411680373</t>
    <phoneticPr fontId="1" type="noConversion"/>
  </si>
  <si>
    <t>201411680397</t>
    <phoneticPr fontId="1" type="noConversion"/>
  </si>
  <si>
    <t>201411680427</t>
    <phoneticPr fontId="1" type="noConversion"/>
  </si>
  <si>
    <t>201411680439</t>
    <phoneticPr fontId="1" type="noConversion"/>
  </si>
  <si>
    <t>201411680481</t>
    <phoneticPr fontId="1" type="noConversion"/>
  </si>
  <si>
    <t>201411680508</t>
    <phoneticPr fontId="1" type="noConversion"/>
  </si>
  <si>
    <t>201411680520</t>
    <phoneticPr fontId="1" type="noConversion"/>
  </si>
  <si>
    <t>201411680631</t>
    <phoneticPr fontId="1" type="noConversion"/>
  </si>
  <si>
    <t>201411680650</t>
    <phoneticPr fontId="1" type="noConversion"/>
  </si>
  <si>
    <t>201411680766</t>
    <phoneticPr fontId="1" type="noConversion"/>
  </si>
  <si>
    <t>201411680813</t>
    <phoneticPr fontId="1" type="noConversion"/>
  </si>
  <si>
    <r>
      <rPr>
        <sz val="11"/>
        <color indexed="8"/>
        <rFont val="宋体"/>
        <family val="3"/>
        <charset val="134"/>
      </rPr>
      <t>预备党员</t>
    </r>
  </si>
  <si>
    <r>
      <rPr>
        <sz val="11"/>
        <color indexed="8"/>
        <rFont val="宋体"/>
        <family val="3"/>
        <charset val="134"/>
      </rPr>
      <t>女</t>
    </r>
    <phoneticPr fontId="1" type="noConversion"/>
  </si>
  <si>
    <r>
      <rPr>
        <sz val="11"/>
        <color indexed="8"/>
        <rFont val="宋体"/>
        <family val="3"/>
        <charset val="134"/>
      </rPr>
      <t>国贸系</t>
    </r>
    <phoneticPr fontId="1" type="noConversion"/>
  </si>
  <si>
    <r>
      <rPr>
        <sz val="11"/>
        <color indexed="8"/>
        <rFont val="宋体"/>
        <family val="3"/>
        <charset val="134"/>
      </rPr>
      <t>团员</t>
    </r>
    <phoneticPr fontId="1" type="noConversion"/>
  </si>
  <si>
    <r>
      <rPr>
        <sz val="11"/>
        <color indexed="8"/>
        <rFont val="宋体"/>
        <family val="3"/>
        <charset val="134"/>
      </rPr>
      <t>人力系</t>
    </r>
    <phoneticPr fontId="1" type="noConversion"/>
  </si>
  <si>
    <r>
      <rPr>
        <sz val="11"/>
        <color indexed="8"/>
        <rFont val="宋体"/>
        <family val="3"/>
        <charset val="134"/>
      </rPr>
      <t>女</t>
    </r>
    <phoneticPr fontId="1" type="noConversion"/>
  </si>
  <si>
    <r>
      <rPr>
        <sz val="11"/>
        <color indexed="8"/>
        <rFont val="宋体"/>
        <family val="3"/>
        <charset val="134"/>
      </rPr>
      <t>蒙族</t>
    </r>
    <phoneticPr fontId="1" type="noConversion"/>
  </si>
  <si>
    <r>
      <rPr>
        <sz val="11"/>
        <color indexed="8"/>
        <rFont val="宋体"/>
        <family val="3"/>
        <charset val="134"/>
      </rPr>
      <t>会计系</t>
    </r>
    <phoneticPr fontId="1" type="noConversion"/>
  </si>
  <si>
    <r>
      <rPr>
        <sz val="11"/>
        <color indexed="8"/>
        <rFont val="宋体"/>
        <family val="3"/>
        <charset val="134"/>
      </rPr>
      <t>团员</t>
    </r>
    <phoneticPr fontId="1" type="noConversion"/>
  </si>
  <si>
    <r>
      <rPr>
        <sz val="11"/>
        <color indexed="8"/>
        <rFont val="宋体"/>
        <family val="3"/>
        <charset val="134"/>
      </rPr>
      <t>石凡</t>
    </r>
    <phoneticPr fontId="1" type="noConversion"/>
  </si>
  <si>
    <r>
      <rPr>
        <sz val="11"/>
        <color indexed="8"/>
        <rFont val="宋体"/>
        <family val="3"/>
        <charset val="134"/>
      </rPr>
      <t>男</t>
    </r>
    <phoneticPr fontId="1" type="noConversion"/>
  </si>
  <si>
    <r>
      <rPr>
        <sz val="11"/>
        <color indexed="8"/>
        <rFont val="宋体"/>
        <family val="3"/>
        <charset val="134"/>
      </rPr>
      <t>国贸系</t>
    </r>
    <phoneticPr fontId="1" type="noConversion"/>
  </si>
  <si>
    <r>
      <rPr>
        <sz val="11"/>
        <color indexed="8"/>
        <rFont val="宋体"/>
        <family val="3"/>
        <charset val="134"/>
      </rPr>
      <t>叶立群</t>
    </r>
    <phoneticPr fontId="1" type="noConversion"/>
  </si>
  <si>
    <r>
      <rPr>
        <sz val="11"/>
        <color indexed="8"/>
        <rFont val="宋体"/>
        <family val="3"/>
        <charset val="134"/>
      </rPr>
      <t>人力系</t>
    </r>
    <phoneticPr fontId="1" type="noConversion"/>
  </si>
  <si>
    <r>
      <rPr>
        <sz val="11"/>
        <color indexed="8"/>
        <rFont val="宋体"/>
        <family val="3"/>
        <charset val="134"/>
      </rPr>
      <t>汤圆圆</t>
    </r>
    <phoneticPr fontId="1" type="noConversion"/>
  </si>
  <si>
    <r>
      <rPr>
        <sz val="11"/>
        <color indexed="8"/>
        <rFont val="宋体"/>
        <family val="3"/>
        <charset val="134"/>
      </rPr>
      <t>金融系</t>
    </r>
    <phoneticPr fontId="1" type="noConversion"/>
  </si>
  <si>
    <r>
      <rPr>
        <sz val="11"/>
        <color indexed="8"/>
        <rFont val="宋体"/>
        <family val="3"/>
        <charset val="134"/>
      </rPr>
      <t>刘梦雪</t>
    </r>
    <phoneticPr fontId="1" type="noConversion"/>
  </si>
  <si>
    <r>
      <rPr>
        <sz val="11"/>
        <color indexed="8"/>
        <rFont val="宋体"/>
        <family val="3"/>
        <charset val="134"/>
      </rPr>
      <t>群众</t>
    </r>
    <phoneticPr fontId="1" type="noConversion"/>
  </si>
  <si>
    <r>
      <rPr>
        <sz val="11"/>
        <color indexed="8"/>
        <rFont val="宋体"/>
        <family val="3"/>
        <charset val="134"/>
      </rPr>
      <t>邓子梦</t>
    </r>
    <phoneticPr fontId="1" type="noConversion"/>
  </si>
  <si>
    <r>
      <rPr>
        <sz val="11"/>
        <color indexed="8"/>
        <rFont val="宋体"/>
        <family val="3"/>
        <charset val="134"/>
      </rPr>
      <t>陈诗萌</t>
    </r>
    <phoneticPr fontId="1" type="noConversion"/>
  </si>
  <si>
    <r>
      <rPr>
        <sz val="11"/>
        <color indexed="8"/>
        <rFont val="宋体"/>
        <family val="3"/>
        <charset val="134"/>
      </rPr>
      <t>预备党员</t>
    </r>
    <phoneticPr fontId="1" type="noConversion"/>
  </si>
  <si>
    <r>
      <rPr>
        <sz val="11"/>
        <color indexed="8"/>
        <rFont val="宋体"/>
        <family val="3"/>
        <charset val="134"/>
      </rPr>
      <t>刘佳</t>
    </r>
    <phoneticPr fontId="1" type="noConversion"/>
  </si>
  <si>
    <r>
      <rPr>
        <sz val="11"/>
        <color indexed="8"/>
        <rFont val="宋体"/>
        <family val="3"/>
        <charset val="134"/>
      </rPr>
      <t>党员</t>
    </r>
    <phoneticPr fontId="1" type="noConversion"/>
  </si>
  <si>
    <r>
      <rPr>
        <sz val="11"/>
        <color indexed="8"/>
        <rFont val="宋体"/>
        <family val="3"/>
        <charset val="134"/>
      </rPr>
      <t>张科</t>
    </r>
    <phoneticPr fontId="1" type="noConversion"/>
  </si>
  <si>
    <r>
      <rPr>
        <sz val="11"/>
        <color indexed="8"/>
        <rFont val="宋体"/>
        <family val="3"/>
        <charset val="134"/>
      </rPr>
      <t>林莉</t>
    </r>
    <phoneticPr fontId="1" type="noConversion"/>
  </si>
  <si>
    <r>
      <rPr>
        <sz val="11"/>
        <color indexed="8"/>
        <rFont val="宋体"/>
        <family val="3"/>
        <charset val="134"/>
      </rPr>
      <t>张瑶琳</t>
    </r>
    <phoneticPr fontId="1" type="noConversion"/>
  </si>
  <si>
    <r>
      <rPr>
        <sz val="11"/>
        <color indexed="8"/>
        <rFont val="宋体"/>
        <family val="3"/>
        <charset val="134"/>
      </rPr>
      <t>魏子淇</t>
    </r>
    <phoneticPr fontId="1" type="noConversion"/>
  </si>
  <si>
    <r>
      <rPr>
        <sz val="11"/>
        <color indexed="8"/>
        <rFont val="宋体"/>
        <family val="3"/>
        <charset val="134"/>
      </rPr>
      <t>回族</t>
    </r>
    <phoneticPr fontId="1" type="noConversion"/>
  </si>
  <si>
    <r>
      <rPr>
        <sz val="11"/>
        <color indexed="8"/>
        <rFont val="宋体"/>
        <family val="3"/>
        <charset val="134"/>
      </rPr>
      <t>陈依依</t>
    </r>
    <phoneticPr fontId="1" type="noConversion"/>
  </si>
  <si>
    <r>
      <rPr>
        <sz val="11"/>
        <color indexed="8"/>
        <rFont val="宋体"/>
        <family val="3"/>
        <charset val="134"/>
      </rPr>
      <t>黄子旋</t>
    </r>
    <phoneticPr fontId="1" type="noConversion"/>
  </si>
  <si>
    <r>
      <rPr>
        <sz val="11"/>
        <color indexed="8"/>
        <rFont val="宋体"/>
        <family val="3"/>
        <charset val="134"/>
      </rPr>
      <t>最高分</t>
    </r>
    <phoneticPr fontId="1" type="noConversion"/>
  </si>
  <si>
    <r>
      <rPr>
        <sz val="11"/>
        <color indexed="8"/>
        <rFont val="宋体"/>
        <family val="3"/>
        <charset val="134"/>
      </rPr>
      <t>最低分</t>
    </r>
    <phoneticPr fontId="1" type="noConversion"/>
  </si>
  <si>
    <r>
      <rPr>
        <sz val="28"/>
        <color theme="1"/>
        <rFont val="华文楷体"/>
        <family val="3"/>
        <charset val="134"/>
      </rPr>
      <t>商学院期中成绩表</t>
    </r>
    <phoneticPr fontId="1" type="noConversion"/>
  </si>
  <si>
    <r>
      <rPr>
        <sz val="11"/>
        <color indexed="8"/>
        <rFont val="宋体"/>
        <family val="3"/>
        <charset val="134"/>
      </rPr>
      <t>邓萍</t>
    </r>
    <phoneticPr fontId="1" type="noConversion"/>
  </si>
  <si>
    <r>
      <rPr>
        <sz val="11"/>
        <color indexed="8"/>
        <rFont val="宋体"/>
        <family val="3"/>
        <charset val="134"/>
      </rPr>
      <t>女</t>
    </r>
    <phoneticPr fontId="1" type="noConversion"/>
  </si>
  <si>
    <r>
      <rPr>
        <sz val="11"/>
        <color indexed="8"/>
        <rFont val="宋体"/>
        <family val="3"/>
        <charset val="134"/>
      </rPr>
      <t>会计系</t>
    </r>
    <phoneticPr fontId="1" type="noConversion"/>
  </si>
  <si>
    <r>
      <rPr>
        <sz val="11"/>
        <color indexed="8"/>
        <rFont val="宋体"/>
        <family val="3"/>
        <charset val="134"/>
      </rPr>
      <t>党员</t>
    </r>
    <phoneticPr fontId="1" type="noConversion"/>
  </si>
  <si>
    <r>
      <rPr>
        <sz val="11"/>
        <color indexed="8"/>
        <rFont val="宋体"/>
        <family val="3"/>
        <charset val="134"/>
      </rPr>
      <t>王一月</t>
    </r>
    <phoneticPr fontId="1" type="noConversion"/>
  </si>
  <si>
    <r>
      <rPr>
        <sz val="11"/>
        <color indexed="8"/>
        <rFont val="宋体"/>
        <family val="3"/>
        <charset val="134"/>
      </rPr>
      <t>国贸系</t>
    </r>
    <phoneticPr fontId="1" type="noConversion"/>
  </si>
  <si>
    <r>
      <rPr>
        <sz val="11"/>
        <color indexed="8"/>
        <rFont val="宋体"/>
        <family val="3"/>
        <charset val="134"/>
      </rPr>
      <t>群众</t>
    </r>
    <phoneticPr fontId="1" type="noConversion"/>
  </si>
  <si>
    <r>
      <rPr>
        <sz val="11"/>
        <color indexed="8"/>
        <rFont val="宋体"/>
        <family val="3"/>
        <charset val="134"/>
      </rPr>
      <t>李子涛</t>
    </r>
    <phoneticPr fontId="1" type="noConversion"/>
  </si>
  <si>
    <r>
      <rPr>
        <sz val="11"/>
        <color indexed="8"/>
        <rFont val="宋体"/>
        <family val="3"/>
        <charset val="134"/>
      </rPr>
      <t>男</t>
    </r>
    <phoneticPr fontId="1" type="noConversion"/>
  </si>
  <si>
    <r>
      <rPr>
        <sz val="11"/>
        <color indexed="8"/>
        <rFont val="宋体"/>
        <family val="3"/>
        <charset val="134"/>
      </rPr>
      <t>杨子青</t>
    </r>
    <phoneticPr fontId="1" type="noConversion"/>
  </si>
  <si>
    <r>
      <rPr>
        <sz val="11"/>
        <color indexed="8"/>
        <rFont val="宋体"/>
        <family val="3"/>
        <charset val="134"/>
      </rPr>
      <t>金融系</t>
    </r>
    <phoneticPr fontId="1" type="noConversion"/>
  </si>
  <si>
    <r>
      <rPr>
        <sz val="11"/>
        <color indexed="8"/>
        <rFont val="宋体"/>
        <family val="3"/>
        <charset val="134"/>
      </rPr>
      <t>庞加敏</t>
    </r>
    <phoneticPr fontId="1" type="noConversion"/>
  </si>
  <si>
    <r>
      <rPr>
        <sz val="11"/>
        <color indexed="8"/>
        <rFont val="宋体"/>
        <family val="3"/>
        <charset val="134"/>
      </rPr>
      <t>满族</t>
    </r>
    <phoneticPr fontId="1" type="noConversion"/>
  </si>
  <si>
    <r>
      <rPr>
        <sz val="11"/>
        <color indexed="8"/>
        <rFont val="宋体"/>
        <family val="3"/>
        <charset val="134"/>
      </rPr>
      <t>人力系</t>
    </r>
    <phoneticPr fontId="1" type="noConversion"/>
  </si>
  <si>
    <r>
      <rPr>
        <sz val="11"/>
        <color indexed="8"/>
        <rFont val="宋体"/>
        <family val="3"/>
        <charset val="134"/>
      </rPr>
      <t>团员</t>
    </r>
    <phoneticPr fontId="1" type="noConversion"/>
  </si>
  <si>
    <r>
      <rPr>
        <sz val="11"/>
        <color indexed="8"/>
        <rFont val="宋体"/>
        <family val="3"/>
        <charset val="134"/>
      </rPr>
      <t>武威</t>
    </r>
    <phoneticPr fontId="1" type="noConversion"/>
  </si>
  <si>
    <r>
      <rPr>
        <sz val="11"/>
        <color indexed="8"/>
        <rFont val="宋体"/>
        <family val="3"/>
        <charset val="134"/>
      </rPr>
      <t>预备党员</t>
    </r>
    <phoneticPr fontId="1" type="noConversion"/>
  </si>
  <si>
    <r>
      <rPr>
        <sz val="11"/>
        <color indexed="8"/>
        <rFont val="宋体"/>
        <family val="3"/>
        <charset val="134"/>
      </rPr>
      <t>王嘉心</t>
    </r>
    <phoneticPr fontId="1" type="noConversion"/>
  </si>
  <si>
    <r>
      <rPr>
        <sz val="11"/>
        <color theme="1"/>
        <rFont val="宋体"/>
        <family val="2"/>
        <charset val="134"/>
      </rPr>
      <t>汉族</t>
    </r>
    <phoneticPr fontId="1" type="noConversion"/>
  </si>
  <si>
    <r>
      <rPr>
        <sz val="11"/>
        <color theme="1"/>
        <rFont val="宋体"/>
        <family val="2"/>
        <charset val="134"/>
      </rPr>
      <t>汉族</t>
    </r>
    <phoneticPr fontId="1" type="noConversion"/>
  </si>
  <si>
    <r>
      <rPr>
        <sz val="11"/>
        <color theme="1"/>
        <rFont val="宋体"/>
        <family val="2"/>
        <charset val="134"/>
      </rPr>
      <t>汉族</t>
    </r>
    <phoneticPr fontId="1" type="noConversion"/>
  </si>
  <si>
    <t>平均分</t>
  </si>
  <si>
    <t>平均分</t>
    <phoneticPr fontId="1" type="noConversion"/>
  </si>
  <si>
    <t>柱状图</t>
    <phoneticPr fontId="1" type="noConversion"/>
  </si>
  <si>
    <r>
      <rPr>
        <b/>
        <sz val="11"/>
        <color theme="1"/>
        <rFont val="宋体"/>
        <family val="2"/>
        <charset val="134"/>
      </rPr>
      <t>序号</t>
    </r>
    <phoneticPr fontId="1" type="noConversion"/>
  </si>
  <si>
    <r>
      <rPr>
        <b/>
        <sz val="11"/>
        <color indexed="8"/>
        <rFont val="宋体"/>
        <family val="3"/>
        <charset val="134"/>
      </rPr>
      <t>学号</t>
    </r>
    <phoneticPr fontId="1" type="noConversion"/>
  </si>
  <si>
    <r>
      <rPr>
        <b/>
        <sz val="11"/>
        <color indexed="8"/>
        <rFont val="宋体"/>
        <family val="3"/>
        <charset val="134"/>
      </rPr>
      <t>姓名</t>
    </r>
    <phoneticPr fontId="1" type="noConversion"/>
  </si>
  <si>
    <r>
      <rPr>
        <b/>
        <sz val="11"/>
        <color indexed="8"/>
        <rFont val="宋体"/>
        <family val="3"/>
        <charset val="134"/>
      </rPr>
      <t>性别</t>
    </r>
    <phoneticPr fontId="1" type="noConversion"/>
  </si>
  <si>
    <r>
      <rPr>
        <b/>
        <sz val="11"/>
        <color indexed="8"/>
        <rFont val="宋体"/>
        <family val="3"/>
        <charset val="134"/>
      </rPr>
      <t>出生日期</t>
    </r>
    <phoneticPr fontId="1" type="noConversion"/>
  </si>
  <si>
    <r>
      <rPr>
        <b/>
        <sz val="11"/>
        <color indexed="8"/>
        <rFont val="宋体"/>
        <family val="3"/>
        <charset val="134"/>
      </rPr>
      <t>民族</t>
    </r>
    <phoneticPr fontId="1" type="noConversion"/>
  </si>
  <si>
    <r>
      <rPr>
        <b/>
        <sz val="11"/>
        <color indexed="8"/>
        <rFont val="宋体"/>
        <family val="3"/>
        <charset val="134"/>
      </rPr>
      <t>系别</t>
    </r>
    <phoneticPr fontId="1" type="noConversion"/>
  </si>
  <si>
    <r>
      <rPr>
        <b/>
        <sz val="11"/>
        <color indexed="8"/>
        <rFont val="宋体"/>
        <family val="3"/>
        <charset val="134"/>
      </rPr>
      <t>竞赛次数</t>
    </r>
  </si>
  <si>
    <r>
      <rPr>
        <b/>
        <sz val="11"/>
        <color indexed="8"/>
        <rFont val="宋体"/>
        <family val="3"/>
        <charset val="134"/>
      </rPr>
      <t>电脑用时</t>
    </r>
  </si>
  <si>
    <r>
      <rPr>
        <b/>
        <sz val="11"/>
        <color indexed="8"/>
        <rFont val="宋体"/>
        <family val="3"/>
        <charset val="134"/>
      </rPr>
      <t>政治面貌</t>
    </r>
    <phoneticPr fontId="1" type="noConversion"/>
  </si>
  <si>
    <r>
      <rPr>
        <b/>
        <sz val="11"/>
        <color theme="1"/>
        <rFont val="宋体"/>
        <family val="3"/>
        <charset val="134"/>
      </rPr>
      <t>电脑文秘</t>
    </r>
    <phoneticPr fontId="1" type="noConversion"/>
  </si>
  <si>
    <r>
      <rPr>
        <b/>
        <sz val="11"/>
        <color theme="1"/>
        <rFont val="宋体"/>
        <family val="3"/>
        <charset val="134"/>
      </rPr>
      <t>政治经济</t>
    </r>
    <phoneticPr fontId="1" type="noConversion"/>
  </si>
  <si>
    <r>
      <rPr>
        <b/>
        <sz val="11"/>
        <color theme="1"/>
        <rFont val="宋体"/>
        <family val="3"/>
        <charset val="134"/>
      </rPr>
      <t>专业英语</t>
    </r>
    <phoneticPr fontId="1" type="noConversion"/>
  </si>
  <si>
    <r>
      <rPr>
        <b/>
        <sz val="11"/>
        <color theme="1"/>
        <rFont val="宋体"/>
        <family val="3"/>
        <charset val="134"/>
      </rPr>
      <t>翻译基础</t>
    </r>
    <phoneticPr fontId="1" type="noConversion"/>
  </si>
  <si>
    <r>
      <rPr>
        <b/>
        <sz val="11"/>
        <color theme="1"/>
        <rFont val="宋体"/>
        <family val="3"/>
        <charset val="134"/>
      </rPr>
      <t>体育</t>
    </r>
    <phoneticPr fontId="1" type="noConversion"/>
  </si>
  <si>
    <r>
      <rPr>
        <b/>
        <sz val="11"/>
        <color theme="1"/>
        <rFont val="宋体"/>
        <family val="3"/>
        <charset val="134"/>
      </rPr>
      <t>总分</t>
    </r>
    <phoneticPr fontId="1" type="noConversion"/>
  </si>
  <si>
    <t>85-100</t>
    <phoneticPr fontId="1" type="noConversion"/>
  </si>
  <si>
    <t>75-84</t>
    <phoneticPr fontId="1" type="noConversion"/>
  </si>
  <si>
    <t>60-74</t>
    <phoneticPr fontId="1" type="noConversion"/>
  </si>
  <si>
    <t>0-59</t>
    <phoneticPr fontId="1" type="noConversion"/>
  </si>
  <si>
    <t>电脑文秘</t>
  </si>
  <si>
    <t>政治经济</t>
  </si>
  <si>
    <t>专业英语</t>
  </si>
  <si>
    <t>翻译基础</t>
  </si>
  <si>
    <t>体育</t>
  </si>
  <si>
    <t>总计平均值</t>
  </si>
  <si>
    <t>国贸</t>
    <phoneticPr fontId="1" type="noConversion"/>
  </si>
  <si>
    <t>会计</t>
    <phoneticPr fontId="1" type="noConversion"/>
  </si>
  <si>
    <t>金融</t>
    <phoneticPr fontId="1" type="noConversion"/>
  </si>
  <si>
    <t>人力</t>
    <phoneticPr fontId="1" type="noConversion"/>
  </si>
  <si>
    <t>群众</t>
    <phoneticPr fontId="1" type="noConversion"/>
  </si>
  <si>
    <t>党员</t>
    <phoneticPr fontId="1" type="noConversion"/>
  </si>
  <si>
    <t>预备党员</t>
    <phoneticPr fontId="1" type="noConversion"/>
  </si>
  <si>
    <t>团员</t>
    <phoneticPr fontId="1" type="noConversion"/>
  </si>
  <si>
    <t>总计平均值</t>
    <phoneticPr fontId="1" type="noConversion"/>
  </si>
  <si>
    <t>85-100</t>
  </si>
  <si>
    <t>75-84</t>
  </si>
  <si>
    <t>60-74</t>
  </si>
  <si>
    <t>0-59</t>
  </si>
  <si>
    <t>体育</t>
    <phoneticPr fontId="1" type="noConversion"/>
  </si>
  <si>
    <t>行标签</t>
  </si>
  <si>
    <t>国贸系</t>
  </si>
  <si>
    <t>会计系</t>
  </si>
  <si>
    <t>金融系</t>
  </si>
  <si>
    <t>人力系</t>
  </si>
  <si>
    <t>(空白)</t>
  </si>
  <si>
    <t>总计</t>
  </si>
  <si>
    <t>汉族</t>
  </si>
  <si>
    <t>回族</t>
  </si>
  <si>
    <t>蒙族</t>
  </si>
  <si>
    <t>满族</t>
  </si>
  <si>
    <t>男</t>
  </si>
  <si>
    <t>女</t>
  </si>
  <si>
    <t>列标签</t>
  </si>
  <si>
    <t>计数项:序号</t>
  </si>
  <si>
    <t>国贸系 汇总</t>
  </si>
  <si>
    <t>会计系 汇总</t>
  </si>
  <si>
    <t>金融系 汇总</t>
  </si>
  <si>
    <t>人力系 汇总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</si>
</sst>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_ "/>
    <numFmt numFmtId="177" formatCode="0.00_);[Red]\(0.00\)"/>
    <numFmt numFmtId="178" formatCode="0_);[Red]\(0\)"/>
  </numFmts>
  <fonts count="17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Times New Roman"/>
      <family val="1"/>
    </font>
    <font>
      <sz val="11"/>
      <color indexed="8"/>
      <name val="宋体"/>
      <family val="3"/>
      <charset val="134"/>
    </font>
    <font>
      <sz val="11"/>
      <color indexed="8"/>
      <name val="Times New Roman"/>
      <family val="1"/>
    </font>
    <font>
      <sz val="12"/>
      <name val="Times New Roman"/>
      <family val="1"/>
    </font>
    <font>
      <sz val="28"/>
      <color theme="1"/>
      <name val="华文楷体"/>
      <family val="3"/>
      <charset val="134"/>
    </font>
    <font>
      <sz val="28"/>
      <color theme="1"/>
      <name val="Times New Roman"/>
      <family val="1"/>
    </font>
    <font>
      <sz val="11"/>
      <name val="Times New Roman"/>
      <family val="1"/>
    </font>
    <font>
      <sz val="11"/>
      <color rgb="FFFF0000"/>
      <name val="Times New Roman"/>
      <family val="1"/>
    </font>
    <font>
      <sz val="11"/>
      <color theme="1"/>
      <name val="宋体"/>
      <family val="2"/>
      <charset val="134"/>
    </font>
    <font>
      <b/>
      <sz val="11"/>
      <color theme="1"/>
      <name val="Times New Roman"/>
      <family val="1"/>
    </font>
    <font>
      <b/>
      <sz val="11"/>
      <color theme="1"/>
      <name val="宋体"/>
      <family val="2"/>
      <charset val="134"/>
    </font>
    <font>
      <b/>
      <sz val="11"/>
      <color indexed="8"/>
      <name val="Times New Roman"/>
      <family val="1"/>
    </font>
    <font>
      <b/>
      <sz val="11"/>
      <color indexed="8"/>
      <name val="宋体"/>
      <family val="3"/>
      <charset val="134"/>
    </font>
    <font>
      <b/>
      <sz val="11"/>
      <color theme="1"/>
      <name val="宋体"/>
      <family val="3"/>
      <charset val="134"/>
    </font>
    <font>
      <sz val="11"/>
      <color theme="1"/>
      <name val="宋体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double">
        <color auto="1"/>
      </left>
      <right style="dashed">
        <color rgb="FF00B050"/>
      </right>
      <top style="dashed">
        <color rgb="FF00B050"/>
      </top>
      <bottom style="dashed">
        <color rgb="FF00B050"/>
      </bottom>
      <diagonal/>
    </border>
    <border>
      <left style="dashed">
        <color rgb="FF00B050"/>
      </left>
      <right style="dashed">
        <color rgb="FF00B050"/>
      </right>
      <top style="dashed">
        <color rgb="FF00B050"/>
      </top>
      <bottom style="dashed">
        <color rgb="FF00B050"/>
      </bottom>
      <diagonal/>
    </border>
    <border>
      <left style="dashed">
        <color rgb="FF00B050"/>
      </left>
      <right style="double">
        <color auto="1"/>
      </right>
      <top style="dashed">
        <color rgb="FF00B050"/>
      </top>
      <bottom style="dashed">
        <color rgb="FF00B050"/>
      </bottom>
      <diagonal/>
    </border>
    <border>
      <left style="double">
        <color auto="1"/>
      </left>
      <right style="dashed">
        <color rgb="FF00B050"/>
      </right>
      <top style="dashed">
        <color rgb="FF00B050"/>
      </top>
      <bottom style="double">
        <color auto="1"/>
      </bottom>
      <diagonal/>
    </border>
    <border>
      <left style="dashed">
        <color rgb="FF00B050"/>
      </left>
      <right style="dashed">
        <color rgb="FF00B050"/>
      </right>
      <top style="dashed">
        <color rgb="FF00B050"/>
      </top>
      <bottom style="double">
        <color auto="1"/>
      </bottom>
      <diagonal/>
    </border>
    <border>
      <left style="dashed">
        <color rgb="FF00B050"/>
      </left>
      <right style="double">
        <color auto="1"/>
      </right>
      <top style="dashed">
        <color rgb="FF00B050"/>
      </top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 style="dashed">
        <color rgb="FF00B050"/>
      </bottom>
      <diagonal/>
    </border>
    <border>
      <left/>
      <right/>
      <top style="double">
        <color auto="1"/>
      </top>
      <bottom style="dashed">
        <color rgb="FF00B050"/>
      </bottom>
      <diagonal/>
    </border>
    <border>
      <left/>
      <right style="double">
        <color auto="1"/>
      </right>
      <top style="double">
        <color auto="1"/>
      </top>
      <bottom style="dashed">
        <color rgb="FF00B050"/>
      </bottom>
      <diagonal/>
    </border>
    <border>
      <left style="dashed">
        <color rgb="FF00B050"/>
      </left>
      <right/>
      <top style="dashed">
        <color rgb="FF00B050"/>
      </top>
      <bottom style="dashed">
        <color rgb="FF00B050"/>
      </bottom>
      <diagonal/>
    </border>
    <border>
      <left style="dashed">
        <color rgb="FF00B050"/>
      </left>
      <right/>
      <top style="dashed">
        <color rgb="FF00B050"/>
      </top>
      <bottom style="double">
        <color auto="1"/>
      </bottom>
      <diagonal/>
    </border>
  </borders>
  <cellStyleXfs count="2">
    <xf numFmtId="0" fontId="0" fillId="0" borderId="0">
      <alignment vertical="center"/>
    </xf>
    <xf numFmtId="9" fontId="16" fillId="0" borderId="0" applyFont="0" applyFill="0" applyBorder="0" applyAlignment="0" applyProtection="0">
      <alignment vertical="center"/>
    </xf>
  </cellStyleXfs>
  <cellXfs count="54">
    <xf numFmtId="0" fontId="0" fillId="0" borderId="0" xfId="0">
      <alignment vertical="center"/>
    </xf>
    <xf numFmtId="49" fontId="4" fillId="0" borderId="0" xfId="0" applyNumberFormat="1" applyFont="1" applyFill="1" applyBorder="1" applyAlignment="1">
      <alignment vertical="center"/>
    </xf>
    <xf numFmtId="0" fontId="5" fillId="0" borderId="0" xfId="0" applyFont="1" applyBorder="1">
      <alignment vertical="center"/>
    </xf>
    <xf numFmtId="0" fontId="2" fillId="0" borderId="0" xfId="0" applyFont="1">
      <alignment vertical="center"/>
    </xf>
    <xf numFmtId="49" fontId="4" fillId="0" borderId="2" xfId="0" quotePrefix="1" applyNumberFormat="1" applyFont="1" applyFill="1" applyBorder="1" applyAlignment="1">
      <alignment horizontal="left" vertical="center"/>
    </xf>
    <xf numFmtId="49" fontId="3" fillId="0" borderId="2" xfId="0" applyNumberFormat="1" applyFont="1" applyFill="1" applyBorder="1" applyAlignment="1">
      <alignment vertical="center"/>
    </xf>
    <xf numFmtId="14" fontId="4" fillId="0" borderId="2" xfId="0" applyNumberFormat="1" applyFont="1" applyFill="1" applyBorder="1" applyAlignment="1">
      <alignment horizontal="right" vertical="center"/>
    </xf>
    <xf numFmtId="176" fontId="2" fillId="0" borderId="2" xfId="0" applyNumberFormat="1" applyFont="1" applyBorder="1" applyAlignment="1">
      <alignment vertical="center"/>
    </xf>
    <xf numFmtId="49" fontId="4" fillId="0" borderId="2" xfId="0" applyNumberFormat="1" applyFont="1" applyFill="1" applyBorder="1" applyAlignment="1">
      <alignment vertical="center"/>
    </xf>
    <xf numFmtId="0" fontId="2" fillId="0" borderId="2" xfId="0" applyFont="1" applyBorder="1">
      <alignment vertical="center"/>
    </xf>
    <xf numFmtId="0" fontId="2" fillId="0" borderId="5" xfId="0" applyFont="1" applyBorder="1">
      <alignment vertical="center"/>
    </xf>
    <xf numFmtId="0" fontId="2" fillId="0" borderId="1" xfId="0" applyFont="1" applyBorder="1">
      <alignment vertical="center"/>
    </xf>
    <xf numFmtId="14" fontId="2" fillId="0" borderId="2" xfId="0" applyNumberFormat="1" applyFont="1" applyFill="1" applyBorder="1" applyAlignment="1">
      <alignment horizontal="right" vertical="center"/>
    </xf>
    <xf numFmtId="177" fontId="2" fillId="0" borderId="2" xfId="0" applyNumberFormat="1" applyFont="1" applyBorder="1">
      <alignment vertical="center"/>
    </xf>
    <xf numFmtId="176" fontId="2" fillId="0" borderId="2" xfId="0" applyNumberFormat="1" applyFont="1" applyBorder="1">
      <alignment vertical="center"/>
    </xf>
    <xf numFmtId="0" fontId="2" fillId="0" borderId="3" xfId="0" applyFont="1" applyBorder="1">
      <alignment vertical="center"/>
    </xf>
    <xf numFmtId="0" fontId="2" fillId="0" borderId="4" xfId="0" applyFont="1" applyBorder="1">
      <alignment vertical="center"/>
    </xf>
    <xf numFmtId="0" fontId="2" fillId="0" borderId="6" xfId="0" applyFont="1" applyBorder="1">
      <alignment vertical="center"/>
    </xf>
    <xf numFmtId="0" fontId="2" fillId="0" borderId="0" xfId="0" applyFont="1" applyBorder="1">
      <alignment vertical="center"/>
    </xf>
    <xf numFmtId="176" fontId="2" fillId="0" borderId="0" xfId="0" applyNumberFormat="1" applyFont="1" applyBorder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177" fontId="2" fillId="0" borderId="10" xfId="0" applyNumberFormat="1" applyFont="1" applyBorder="1">
      <alignment vertical="center"/>
    </xf>
    <xf numFmtId="0" fontId="2" fillId="0" borderId="10" xfId="0" applyFont="1" applyBorder="1">
      <alignment vertical="center"/>
    </xf>
    <xf numFmtId="0" fontId="2" fillId="0" borderId="11" xfId="0" applyFont="1" applyBorder="1">
      <alignment vertical="center"/>
    </xf>
    <xf numFmtId="176" fontId="9" fillId="3" borderId="2" xfId="0" applyNumberFormat="1" applyFont="1" applyFill="1" applyBorder="1">
      <alignment vertical="center"/>
    </xf>
    <xf numFmtId="177" fontId="2" fillId="3" borderId="3" xfId="0" applyNumberFormat="1" applyFont="1" applyFill="1" applyBorder="1">
      <alignment vertical="center"/>
    </xf>
    <xf numFmtId="0" fontId="11" fillId="2" borderId="1" xfId="0" applyFont="1" applyFill="1" applyBorder="1">
      <alignment vertical="center"/>
    </xf>
    <xf numFmtId="49" fontId="13" fillId="2" borderId="2" xfId="0" applyNumberFormat="1" applyFont="1" applyFill="1" applyBorder="1" applyAlignment="1">
      <alignment horizontal="left" vertical="center"/>
    </xf>
    <xf numFmtId="49" fontId="13" fillId="2" borderId="2" xfId="0" applyNumberFormat="1" applyFont="1" applyFill="1" applyBorder="1" applyAlignment="1">
      <alignment vertical="center"/>
    </xf>
    <xf numFmtId="49" fontId="13" fillId="2" borderId="2" xfId="0" applyNumberFormat="1" applyFont="1" applyFill="1" applyBorder="1" applyAlignment="1">
      <alignment horizontal="right" vertical="center"/>
    </xf>
    <xf numFmtId="0" fontId="13" fillId="2" borderId="2" xfId="0" applyFont="1" applyFill="1" applyBorder="1" applyAlignment="1">
      <alignment vertical="center"/>
    </xf>
    <xf numFmtId="0" fontId="11" fillId="2" borderId="2" xfId="0" applyFont="1" applyFill="1" applyBorder="1" applyAlignment="1">
      <alignment horizontal="left" vertical="center"/>
    </xf>
    <xf numFmtId="0" fontId="11" fillId="2" borderId="10" xfId="0" applyFont="1" applyFill="1" applyBorder="1" applyAlignment="1">
      <alignment horizontal="left" vertical="center"/>
    </xf>
    <xf numFmtId="0" fontId="15" fillId="2" borderId="3" xfId="0" applyFont="1" applyFill="1" applyBorder="1" applyAlignment="1">
      <alignment horizontal="left" vertical="center"/>
    </xf>
    <xf numFmtId="176" fontId="2" fillId="3" borderId="2" xfId="0" applyNumberFormat="1" applyFont="1" applyFill="1" applyBorder="1">
      <alignment vertical="center"/>
    </xf>
    <xf numFmtId="0" fontId="2" fillId="3" borderId="5" xfId="0" applyFont="1" applyFill="1" applyBorder="1">
      <alignment vertical="center"/>
    </xf>
    <xf numFmtId="176" fontId="2" fillId="4" borderId="2" xfId="0" applyNumberFormat="1" applyFont="1" applyFill="1" applyBorder="1">
      <alignment vertical="center"/>
    </xf>
    <xf numFmtId="0" fontId="0" fillId="4" borderId="0" xfId="0" applyFont="1" applyFill="1">
      <alignment vertical="center"/>
    </xf>
    <xf numFmtId="177" fontId="2" fillId="0" borderId="0" xfId="0" applyNumberFormat="1" applyFont="1" applyBorder="1">
      <alignment vertical="center"/>
    </xf>
    <xf numFmtId="49" fontId="13" fillId="0" borderId="0" xfId="0" applyNumberFormat="1" applyFont="1" applyFill="1" applyBorder="1" applyAlignment="1">
      <alignment vertical="center"/>
    </xf>
    <xf numFmtId="49" fontId="14" fillId="0" borderId="2" xfId="0" applyNumberFormat="1" applyFont="1" applyFill="1" applyBorder="1" applyAlignment="1">
      <alignment vertical="center"/>
    </xf>
    <xf numFmtId="49" fontId="14" fillId="0" borderId="0" xfId="0" applyNumberFormat="1" applyFont="1" applyFill="1" applyBorder="1" applyAlignment="1">
      <alignment vertical="center"/>
    </xf>
    <xf numFmtId="178" fontId="2" fillId="0" borderId="10" xfId="0" applyNumberFormat="1" applyFont="1" applyBorder="1">
      <alignment vertical="center"/>
    </xf>
    <xf numFmtId="178" fontId="2" fillId="0" borderId="0" xfId="0" applyNumberFormat="1" applyFont="1" applyBorder="1">
      <alignment vertical="center"/>
    </xf>
    <xf numFmtId="9" fontId="2" fillId="3" borderId="2" xfId="1" applyFont="1" applyFill="1" applyBorder="1">
      <alignment vertical="center"/>
    </xf>
    <xf numFmtId="9" fontId="2" fillId="3" borderId="5" xfId="1" applyFont="1" applyFill="1" applyBorder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indent="1"/>
    </xf>
    <xf numFmtId="0" fontId="0" fillId="0" borderId="0" xfId="0" applyNumberFormat="1">
      <alignment vertical="center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</cellXfs>
  <cellStyles count="2">
    <cellStyle name="百分比" xfId="1" builtinId="5"/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rgbClr val="002060"/>
                </a:solidFill>
                <a:latin typeface="微软雅黑" pitchFamily="34" charset="-122"/>
                <a:ea typeface="微软雅黑" pitchFamily="34" charset="-122"/>
              </a:defRPr>
            </a:pPr>
            <a:r>
              <a:rPr lang="zh-CN" altLang="en-US">
                <a:solidFill>
                  <a:srgbClr val="002060"/>
                </a:solidFill>
                <a:latin typeface="微软雅黑" pitchFamily="34" charset="-122"/>
                <a:ea typeface="微软雅黑" pitchFamily="34" charset="-122"/>
              </a:rPr>
              <a:t>各科平均分比较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'（1）'!$A$2</c:f>
              <c:strCache>
                <c:ptCount val="1"/>
                <c:pt idx="0">
                  <c:v>平均分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</c:spPr>
            <c:extLst>
              <c:ext xmlns:c16="http://schemas.microsoft.com/office/drawing/2014/chart" uri="{C3380CC4-5D6E-409C-BE32-E72D297353CC}">
                <c16:uniqueId val="{00000001-6EEC-4CE7-B218-75301980E882}"/>
              </c:ext>
            </c:extLst>
          </c:dPt>
          <c:dPt>
            <c:idx val="1"/>
            <c:invertIfNegative val="0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3-6EEC-4CE7-B218-75301980E882}"/>
              </c:ext>
            </c:extLst>
          </c:dPt>
          <c:dPt>
            <c:idx val="2"/>
            <c:invertIfNegative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5-6EEC-4CE7-B218-75301980E882}"/>
              </c:ext>
            </c:extLst>
          </c:dPt>
          <c:dPt>
            <c:idx val="3"/>
            <c:invertIfNegative val="0"/>
            <c:bubble3D val="0"/>
            <c:spPr>
              <a:solidFill>
                <a:srgbClr val="00B0F0"/>
              </a:solidFill>
            </c:spPr>
            <c:extLst>
              <c:ext xmlns:c16="http://schemas.microsoft.com/office/drawing/2014/chart" uri="{C3380CC4-5D6E-409C-BE32-E72D297353CC}">
                <c16:uniqueId val="{00000007-6EEC-4CE7-B218-75301980E882}"/>
              </c:ext>
            </c:extLst>
          </c:dPt>
          <c:dPt>
            <c:idx val="4"/>
            <c:invertIfNegative val="0"/>
            <c:bubble3D val="0"/>
            <c:spPr>
              <a:solidFill>
                <a:srgbClr val="7030A0"/>
              </a:solidFill>
            </c:spPr>
            <c:extLst>
              <c:ext xmlns:c16="http://schemas.microsoft.com/office/drawing/2014/chart" uri="{C3380CC4-5D6E-409C-BE32-E72D297353CC}">
                <c16:uniqueId val="{00000009-6EEC-4CE7-B218-75301980E88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latin typeface="Times New Roman" pitchFamily="18" charset="0"/>
                    <a:cs typeface="Times New Roman" pitchFamily="18" charset="0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'（1）'!$B$1:$F$1</c:f>
              <c:strCache>
                <c:ptCount val="5"/>
                <c:pt idx="0">
                  <c:v>电脑文秘</c:v>
                </c:pt>
                <c:pt idx="1">
                  <c:v>政治经济</c:v>
                </c:pt>
                <c:pt idx="2">
                  <c:v>专业英语</c:v>
                </c:pt>
                <c:pt idx="3">
                  <c:v>翻译基础</c:v>
                </c:pt>
                <c:pt idx="4">
                  <c:v>体育</c:v>
                </c:pt>
              </c:strCache>
            </c:strRef>
          </c:cat>
          <c:val>
            <c:numRef>
              <c:f>'（1）'!$B$2:$F$2</c:f>
              <c:numCache>
                <c:formatCode>0_ </c:formatCode>
                <c:ptCount val="5"/>
                <c:pt idx="0">
                  <c:v>87.391304347826093</c:v>
                </c:pt>
                <c:pt idx="1">
                  <c:v>84.347826086956516</c:v>
                </c:pt>
                <c:pt idx="2">
                  <c:v>81.173913043478265</c:v>
                </c:pt>
                <c:pt idx="3">
                  <c:v>85.130434782608702</c:v>
                </c:pt>
                <c:pt idx="4">
                  <c:v>79.565217391304344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EEC-4CE7-B218-75301980E88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74884992"/>
        <c:axId val="74825728"/>
      </c:barChart>
      <c:catAx>
        <c:axId val="74884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科目名称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>
            <a:solidFill>
              <a:schemeClr val="tx1"/>
            </a:solidFill>
          </a:ln>
        </c:spPr>
        <c:crossAx val="74825728"/>
        <c:crosses val="autoZero"/>
        <c:auto val="1"/>
        <c:lblAlgn val="ctr"/>
        <c:lblOffset val="100"/>
        <c:noMultiLvlLbl val="0"/>
      </c:catAx>
      <c:valAx>
        <c:axId val="7482572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 altLang="en-US"/>
                  <a:t>平均分</a:t>
                </a:r>
              </a:p>
            </c:rich>
          </c:tx>
          <c:overlay val="0"/>
        </c:title>
        <c:numFmt formatCode="0_ " sourceLinked="1"/>
        <c:majorTickMark val="in"/>
        <c:minorTickMark val="none"/>
        <c:tickLblPos val="nextTo"/>
        <c:spPr>
          <a:ln>
            <a:solidFill>
              <a:schemeClr val="tx1"/>
            </a:solidFill>
          </a:ln>
        </c:spPr>
        <c:crossAx val="74884992"/>
        <c:crosses val="autoZero"/>
        <c:crossBetween val="between"/>
        <c:majorUnit val="10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spPr>
    <a:ln w="60325" cmpd="tri"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各系成绩平均分对比</a:t>
            </a:r>
          </a:p>
        </c:rich>
      </c:tx>
      <c:overlay val="0"/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'（2）'!$B$1</c:f>
              <c:strCache>
                <c:ptCount val="1"/>
                <c:pt idx="0">
                  <c:v>平均分</c:v>
                </c:pt>
              </c:strCache>
            </c:strRef>
          </c:tx>
          <c:marker>
            <c:symbol val="none"/>
          </c:marker>
          <c:cat>
            <c:strRef>
              <c:f>'（2）'!$A$2:$A$28</c:f>
              <c:strCache>
                <c:ptCount val="4"/>
                <c:pt idx="0">
                  <c:v>国贸</c:v>
                </c:pt>
                <c:pt idx="1">
                  <c:v>会计</c:v>
                </c:pt>
                <c:pt idx="2">
                  <c:v>金融</c:v>
                </c:pt>
                <c:pt idx="3">
                  <c:v>人力</c:v>
                </c:pt>
              </c:strCache>
            </c:strRef>
          </c:cat>
          <c:val>
            <c:numRef>
              <c:f>'（2）'!$B$2:$B$28</c:f>
              <c:numCache>
                <c:formatCode>0_);[Red]\(0\)</c:formatCode>
                <c:ptCount val="4"/>
                <c:pt idx="0">
                  <c:v>83.828571428571436</c:v>
                </c:pt>
                <c:pt idx="1">
                  <c:v>85.8</c:v>
                </c:pt>
                <c:pt idx="2">
                  <c:v>83.3</c:v>
                </c:pt>
                <c:pt idx="3">
                  <c:v>81.033333333333331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C3-4A9E-AD50-F30DEB9C33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161984"/>
        <c:axId val="75163520"/>
      </c:radarChart>
      <c:catAx>
        <c:axId val="75161984"/>
        <c:scaling>
          <c:orientation val="minMax"/>
        </c:scaling>
        <c:delete val="0"/>
        <c:axPos val="b"/>
        <c:majorGridlines/>
        <c:numFmt formatCode="General" sourceLinked="0"/>
        <c:majorTickMark val="out"/>
        <c:minorTickMark val="none"/>
        <c:tickLblPos val="nextTo"/>
        <c:crossAx val="75163520"/>
        <c:crosses val="autoZero"/>
        <c:auto val="1"/>
        <c:lblAlgn val="ctr"/>
        <c:lblOffset val="100"/>
        <c:noMultiLvlLbl val="0"/>
      </c:catAx>
      <c:valAx>
        <c:axId val="75163520"/>
        <c:scaling>
          <c:orientation val="minMax"/>
        </c:scaling>
        <c:delete val="0"/>
        <c:axPos val="l"/>
        <c:majorGridlines/>
        <c:numFmt formatCode="0_);[Red]\(0\)" sourceLinked="1"/>
        <c:majorTickMark val="cross"/>
        <c:minorTickMark val="none"/>
        <c:tickLblPos val="nextTo"/>
        <c:crossAx val="75161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党员成绩对比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'（3）'!$B$1</c:f>
              <c:strCache>
                <c:ptCount val="1"/>
                <c:pt idx="0">
                  <c:v>平均分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'（3）'!$A$2:$A$28</c:f>
              <c:strCache>
                <c:ptCount val="4"/>
                <c:pt idx="0">
                  <c:v>党员</c:v>
                </c:pt>
                <c:pt idx="1">
                  <c:v>预备党员</c:v>
                </c:pt>
                <c:pt idx="2">
                  <c:v>团员</c:v>
                </c:pt>
                <c:pt idx="3">
                  <c:v>群众</c:v>
                </c:pt>
              </c:strCache>
            </c:strRef>
          </c:cat>
          <c:val>
            <c:numRef>
              <c:f>'（3）'!$B$2:$B$28</c:f>
              <c:numCache>
                <c:formatCode>0.00_);[Red]\(0.00\)</c:formatCode>
                <c:ptCount val="4"/>
                <c:pt idx="0">
                  <c:v>86.55</c:v>
                </c:pt>
                <c:pt idx="1">
                  <c:v>83.72</c:v>
                </c:pt>
                <c:pt idx="2">
                  <c:v>81.142857142857139</c:v>
                </c:pt>
                <c:pt idx="3">
                  <c:v>84.028571428571439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68-4DBA-910F-5C7AF15F5BE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67719552"/>
        <c:axId val="67722240"/>
      </c:barChart>
      <c:catAx>
        <c:axId val="6771955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67722240"/>
        <c:crosses val="autoZero"/>
        <c:auto val="1"/>
        <c:lblAlgn val="ctr"/>
        <c:lblOffset val="100"/>
        <c:noMultiLvlLbl val="0"/>
      </c:catAx>
      <c:valAx>
        <c:axId val="67722240"/>
        <c:scaling>
          <c:orientation val="minMax"/>
        </c:scaling>
        <c:delete val="0"/>
        <c:axPos val="b"/>
        <c:majorGridlines/>
        <c:numFmt formatCode="0.00_);[Red]\(0.00\)" sourceLinked="1"/>
        <c:majorTickMark val="out"/>
        <c:minorTickMark val="none"/>
        <c:tickLblPos val="nextTo"/>
        <c:crossAx val="67719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'（4）'!$C$1</c:f>
              <c:strCache>
                <c:ptCount val="1"/>
                <c:pt idx="0">
                  <c:v>电脑用时</c:v>
                </c:pt>
              </c:strCache>
            </c:strRef>
          </c:tx>
          <c:cat>
            <c:strRef>
              <c:f>'（4）'!$A$2:$A$24</c:f>
              <c:strCache>
                <c:ptCount val="23"/>
                <c:pt idx="0">
                  <c:v>邓萍</c:v>
                </c:pt>
                <c:pt idx="1">
                  <c:v>王一月</c:v>
                </c:pt>
                <c:pt idx="2">
                  <c:v>李子涛</c:v>
                </c:pt>
                <c:pt idx="3">
                  <c:v>杨子青</c:v>
                </c:pt>
                <c:pt idx="4">
                  <c:v>庞加敏</c:v>
                </c:pt>
                <c:pt idx="5">
                  <c:v>武威</c:v>
                </c:pt>
                <c:pt idx="6">
                  <c:v>王嘉心</c:v>
                </c:pt>
                <c:pt idx="7">
                  <c:v>叶颖</c:v>
                </c:pt>
                <c:pt idx="8">
                  <c:v>李璇</c:v>
                </c:pt>
                <c:pt idx="9">
                  <c:v>李丽瑜</c:v>
                </c:pt>
                <c:pt idx="10">
                  <c:v>石凡</c:v>
                </c:pt>
                <c:pt idx="11">
                  <c:v>叶立群</c:v>
                </c:pt>
                <c:pt idx="12">
                  <c:v>汤圆圆</c:v>
                </c:pt>
                <c:pt idx="13">
                  <c:v>刘梦雪</c:v>
                </c:pt>
                <c:pt idx="14">
                  <c:v>邓子梦</c:v>
                </c:pt>
                <c:pt idx="15">
                  <c:v>陈诗萌</c:v>
                </c:pt>
                <c:pt idx="16">
                  <c:v>刘佳</c:v>
                </c:pt>
                <c:pt idx="17">
                  <c:v>张科</c:v>
                </c:pt>
                <c:pt idx="18">
                  <c:v>林莉</c:v>
                </c:pt>
                <c:pt idx="19">
                  <c:v>张瑶琳</c:v>
                </c:pt>
                <c:pt idx="20">
                  <c:v>魏子淇</c:v>
                </c:pt>
                <c:pt idx="21">
                  <c:v>陈依依</c:v>
                </c:pt>
                <c:pt idx="22">
                  <c:v>黄子旋</c:v>
                </c:pt>
              </c:strCache>
            </c:strRef>
          </c:cat>
          <c:val>
            <c:numRef>
              <c:f>'（4）'!$C$2:$C$24</c:f>
              <c:numCache>
                <c:formatCode>0_ </c:formatCode>
                <c:ptCount val="23"/>
                <c:pt idx="0">
                  <c:v>185</c:v>
                </c:pt>
                <c:pt idx="1">
                  <c:v>200</c:v>
                </c:pt>
                <c:pt idx="2">
                  <c:v>210</c:v>
                </c:pt>
                <c:pt idx="3">
                  <c:v>188</c:v>
                </c:pt>
                <c:pt idx="4">
                  <c:v>400</c:v>
                </c:pt>
                <c:pt idx="5">
                  <c:v>215</c:v>
                </c:pt>
                <c:pt idx="6">
                  <c:v>247</c:v>
                </c:pt>
                <c:pt idx="7">
                  <c:v>187</c:v>
                </c:pt>
                <c:pt idx="8">
                  <c:v>231</c:v>
                </c:pt>
                <c:pt idx="9">
                  <c:v>345</c:v>
                </c:pt>
                <c:pt idx="10">
                  <c:v>311</c:v>
                </c:pt>
                <c:pt idx="11">
                  <c:v>189</c:v>
                </c:pt>
                <c:pt idx="12">
                  <c:v>210</c:v>
                </c:pt>
                <c:pt idx="13">
                  <c:v>411</c:v>
                </c:pt>
                <c:pt idx="14">
                  <c:v>155</c:v>
                </c:pt>
                <c:pt idx="15">
                  <c:v>188</c:v>
                </c:pt>
                <c:pt idx="16">
                  <c:v>236</c:v>
                </c:pt>
                <c:pt idx="17">
                  <c:v>221</c:v>
                </c:pt>
                <c:pt idx="18">
                  <c:v>231</c:v>
                </c:pt>
                <c:pt idx="19">
                  <c:v>241</c:v>
                </c:pt>
                <c:pt idx="20">
                  <c:v>251</c:v>
                </c:pt>
                <c:pt idx="21">
                  <c:v>190</c:v>
                </c:pt>
                <c:pt idx="22">
                  <c:v>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ED-47B5-8878-D1EAB5121E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319488"/>
        <c:axId val="199919488"/>
      </c:lineChart>
      <c:lineChart>
        <c:grouping val="standard"/>
        <c:varyColors val="0"/>
        <c:ser>
          <c:idx val="0"/>
          <c:order val="0"/>
          <c:tx>
            <c:strRef>
              <c:f>'（4）'!$B$1</c:f>
              <c:strCache>
                <c:ptCount val="1"/>
                <c:pt idx="0">
                  <c:v>平均分</c:v>
                </c:pt>
              </c:strCache>
            </c:strRef>
          </c:tx>
          <c:cat>
            <c:strRef>
              <c:f>'（4）'!$A$2:$A$24</c:f>
              <c:strCache>
                <c:ptCount val="23"/>
                <c:pt idx="0">
                  <c:v>邓萍</c:v>
                </c:pt>
                <c:pt idx="1">
                  <c:v>王一月</c:v>
                </c:pt>
                <c:pt idx="2">
                  <c:v>李子涛</c:v>
                </c:pt>
                <c:pt idx="3">
                  <c:v>杨子青</c:v>
                </c:pt>
                <c:pt idx="4">
                  <c:v>庞加敏</c:v>
                </c:pt>
                <c:pt idx="5">
                  <c:v>武威</c:v>
                </c:pt>
                <c:pt idx="6">
                  <c:v>王嘉心</c:v>
                </c:pt>
                <c:pt idx="7">
                  <c:v>叶颖</c:v>
                </c:pt>
                <c:pt idx="8">
                  <c:v>李璇</c:v>
                </c:pt>
                <c:pt idx="9">
                  <c:v>李丽瑜</c:v>
                </c:pt>
                <c:pt idx="10">
                  <c:v>石凡</c:v>
                </c:pt>
                <c:pt idx="11">
                  <c:v>叶立群</c:v>
                </c:pt>
                <c:pt idx="12">
                  <c:v>汤圆圆</c:v>
                </c:pt>
                <c:pt idx="13">
                  <c:v>刘梦雪</c:v>
                </c:pt>
                <c:pt idx="14">
                  <c:v>邓子梦</c:v>
                </c:pt>
                <c:pt idx="15">
                  <c:v>陈诗萌</c:v>
                </c:pt>
                <c:pt idx="16">
                  <c:v>刘佳</c:v>
                </c:pt>
                <c:pt idx="17">
                  <c:v>张科</c:v>
                </c:pt>
                <c:pt idx="18">
                  <c:v>林莉</c:v>
                </c:pt>
                <c:pt idx="19">
                  <c:v>张瑶琳</c:v>
                </c:pt>
                <c:pt idx="20">
                  <c:v>魏子淇</c:v>
                </c:pt>
                <c:pt idx="21">
                  <c:v>陈依依</c:v>
                </c:pt>
                <c:pt idx="22">
                  <c:v>黄子旋</c:v>
                </c:pt>
              </c:strCache>
            </c:strRef>
          </c:cat>
          <c:val>
            <c:numRef>
              <c:f>'（4）'!$B$2:$B$24</c:f>
              <c:numCache>
                <c:formatCode>0.00_);[Red]\(0.00\)</c:formatCode>
                <c:ptCount val="23"/>
                <c:pt idx="0">
                  <c:v>85.2</c:v>
                </c:pt>
                <c:pt idx="1">
                  <c:v>87.4</c:v>
                </c:pt>
                <c:pt idx="2">
                  <c:v>85.4</c:v>
                </c:pt>
                <c:pt idx="3">
                  <c:v>89</c:v>
                </c:pt>
                <c:pt idx="4">
                  <c:v>82</c:v>
                </c:pt>
                <c:pt idx="5">
                  <c:v>85.2</c:v>
                </c:pt>
                <c:pt idx="6">
                  <c:v>80</c:v>
                </c:pt>
                <c:pt idx="7">
                  <c:v>82.2</c:v>
                </c:pt>
                <c:pt idx="8">
                  <c:v>81.599999999999994</c:v>
                </c:pt>
                <c:pt idx="9">
                  <c:v>82.8</c:v>
                </c:pt>
                <c:pt idx="10">
                  <c:v>76.2</c:v>
                </c:pt>
                <c:pt idx="11">
                  <c:v>84</c:v>
                </c:pt>
                <c:pt idx="12">
                  <c:v>79.2</c:v>
                </c:pt>
                <c:pt idx="13">
                  <c:v>79.8</c:v>
                </c:pt>
                <c:pt idx="14">
                  <c:v>86.4</c:v>
                </c:pt>
                <c:pt idx="15">
                  <c:v>83</c:v>
                </c:pt>
                <c:pt idx="16">
                  <c:v>89.2</c:v>
                </c:pt>
                <c:pt idx="17">
                  <c:v>77.599999999999994</c:v>
                </c:pt>
                <c:pt idx="18">
                  <c:v>78.2</c:v>
                </c:pt>
                <c:pt idx="19">
                  <c:v>82.8</c:v>
                </c:pt>
                <c:pt idx="20">
                  <c:v>91</c:v>
                </c:pt>
                <c:pt idx="21">
                  <c:v>86.8</c:v>
                </c:pt>
                <c:pt idx="22">
                  <c:v>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ED-47B5-8878-D1EAB5121E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3489008"/>
        <c:axId val="773488352"/>
      </c:lineChart>
      <c:catAx>
        <c:axId val="1983194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9919488"/>
        <c:crosses val="autoZero"/>
        <c:auto val="1"/>
        <c:lblAlgn val="ctr"/>
        <c:lblOffset val="100"/>
        <c:noMultiLvlLbl val="0"/>
      </c:catAx>
      <c:valAx>
        <c:axId val="199919488"/>
        <c:scaling>
          <c:orientation val="minMax"/>
        </c:scaling>
        <c:delete val="0"/>
        <c:axPos val="l"/>
        <c:majorGridlines/>
        <c:title>
          <c:overlay val="0"/>
        </c:title>
        <c:numFmt formatCode="0_ " sourceLinked="1"/>
        <c:majorTickMark val="out"/>
        <c:minorTickMark val="none"/>
        <c:tickLblPos val="nextTo"/>
        <c:crossAx val="198319488"/>
        <c:crosses val="autoZero"/>
        <c:crossBetween val="between"/>
      </c:valAx>
      <c:valAx>
        <c:axId val="773488352"/>
        <c:scaling>
          <c:orientation val="minMax"/>
        </c:scaling>
        <c:delete val="0"/>
        <c:axPos val="r"/>
        <c:numFmt formatCode="0.00_);[Red]\(0.00\)" sourceLinked="1"/>
        <c:majorTickMark val="out"/>
        <c:minorTickMark val="none"/>
        <c:tickLblPos val="nextTo"/>
        <c:crossAx val="773489008"/>
        <c:crosses val="max"/>
        <c:crossBetween val="between"/>
      </c:valAx>
      <c:catAx>
        <c:axId val="7734890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73488352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各科分数段对比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 w="19050" cap="flat" cmpd="sng" algn="ctr">
          <a:solidFill>
            <a:schemeClr val="tx1">
              <a:lumMod val="25000"/>
              <a:lumOff val="75000"/>
            </a:schemeClr>
          </a:solidFill>
          <a:round/>
        </a:ln>
        <a:effectLst/>
        <a:sp3d contourW="19050">
          <a:contourClr>
            <a:schemeClr val="tx1">
              <a:lumMod val="25000"/>
              <a:lumOff val="75000"/>
            </a:schemeClr>
          </a:contourClr>
        </a:sp3d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'（5）'!$A$2</c:f>
              <c:strCache>
                <c:ptCount val="1"/>
                <c:pt idx="0">
                  <c:v>85-100</c:v>
                </c:pt>
              </c:strCache>
            </c:strRef>
          </c:tx>
          <c:spPr>
            <a:pattFill prst="ltDnDiag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solidFill>
                <a:schemeClr val="accent1"/>
              </a:solidFill>
            </a:ln>
            <a:effectLst/>
            <a:sp3d>
              <a:contourClr>
                <a:schemeClr val="accent1"/>
              </a:contourClr>
            </a:sp3d>
          </c:spPr>
          <c:invertIfNegative val="0"/>
          <c:cat>
            <c:strRef>
              <c:f>'（5）'!$B$1:$F$1</c:f>
              <c:strCache>
                <c:ptCount val="5"/>
                <c:pt idx="0">
                  <c:v>电脑文秘</c:v>
                </c:pt>
                <c:pt idx="1">
                  <c:v>政治经济</c:v>
                </c:pt>
                <c:pt idx="2">
                  <c:v>专业英语</c:v>
                </c:pt>
                <c:pt idx="3">
                  <c:v>翻译基础</c:v>
                </c:pt>
                <c:pt idx="4">
                  <c:v>体育</c:v>
                </c:pt>
              </c:strCache>
            </c:strRef>
          </c:cat>
          <c:val>
            <c:numRef>
              <c:f>'（5）'!$B$2:$F$2</c:f>
              <c:numCache>
                <c:formatCode>General</c:formatCode>
                <c:ptCount val="5"/>
                <c:pt idx="0">
                  <c:v>17</c:v>
                </c:pt>
                <c:pt idx="1">
                  <c:v>17</c:v>
                </c:pt>
                <c:pt idx="2">
                  <c:v>7</c:v>
                </c:pt>
                <c:pt idx="3">
                  <c:v>19</c:v>
                </c:pt>
                <c:pt idx="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AF-46FF-9252-3792BB8D0EEF}"/>
            </c:ext>
          </c:extLst>
        </c:ser>
        <c:ser>
          <c:idx val="1"/>
          <c:order val="1"/>
          <c:tx>
            <c:strRef>
              <c:f>'（5）'!$A$3</c:f>
              <c:strCache>
                <c:ptCount val="1"/>
                <c:pt idx="0">
                  <c:v>75-84</c:v>
                </c:pt>
              </c:strCache>
            </c:strRef>
          </c:tx>
          <c:spPr>
            <a:pattFill prst="ltDnDiag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solidFill>
                <a:schemeClr val="accent2"/>
              </a:solidFill>
            </a:ln>
            <a:effectLst/>
            <a:sp3d>
              <a:contourClr>
                <a:schemeClr val="accent2"/>
              </a:contourClr>
            </a:sp3d>
          </c:spPr>
          <c:invertIfNegative val="0"/>
          <c:cat>
            <c:strRef>
              <c:f>'（5）'!$B$1:$F$1</c:f>
              <c:strCache>
                <c:ptCount val="5"/>
                <c:pt idx="0">
                  <c:v>电脑文秘</c:v>
                </c:pt>
                <c:pt idx="1">
                  <c:v>政治经济</c:v>
                </c:pt>
                <c:pt idx="2">
                  <c:v>专业英语</c:v>
                </c:pt>
                <c:pt idx="3">
                  <c:v>翻译基础</c:v>
                </c:pt>
                <c:pt idx="4">
                  <c:v>体育</c:v>
                </c:pt>
              </c:strCache>
            </c:strRef>
          </c:cat>
          <c:val>
            <c:numRef>
              <c:f>'（5）'!$B$3:$F$3</c:f>
              <c:numCache>
                <c:formatCode>General</c:formatCode>
                <c:ptCount val="5"/>
                <c:pt idx="0">
                  <c:v>6</c:v>
                </c:pt>
                <c:pt idx="1">
                  <c:v>4</c:v>
                </c:pt>
                <c:pt idx="2">
                  <c:v>15</c:v>
                </c:pt>
                <c:pt idx="3">
                  <c:v>2</c:v>
                </c:pt>
                <c:pt idx="4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AF-46FF-9252-3792BB8D0EEF}"/>
            </c:ext>
          </c:extLst>
        </c:ser>
        <c:ser>
          <c:idx val="2"/>
          <c:order val="2"/>
          <c:tx>
            <c:strRef>
              <c:f>'（5）'!$A$4</c:f>
              <c:strCache>
                <c:ptCount val="1"/>
                <c:pt idx="0">
                  <c:v>60-74</c:v>
                </c:pt>
              </c:strCache>
            </c:strRef>
          </c:tx>
          <c:spPr>
            <a:pattFill prst="ltDnDiag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solidFill>
                <a:schemeClr val="accent3"/>
              </a:solidFill>
            </a:ln>
            <a:effectLst/>
            <a:sp3d>
              <a:contourClr>
                <a:schemeClr val="accent3"/>
              </a:contourClr>
            </a:sp3d>
          </c:spPr>
          <c:invertIfNegative val="0"/>
          <c:cat>
            <c:strRef>
              <c:f>'（5）'!$B$1:$F$1</c:f>
              <c:strCache>
                <c:ptCount val="5"/>
                <c:pt idx="0">
                  <c:v>电脑文秘</c:v>
                </c:pt>
                <c:pt idx="1">
                  <c:v>政治经济</c:v>
                </c:pt>
                <c:pt idx="2">
                  <c:v>专业英语</c:v>
                </c:pt>
                <c:pt idx="3">
                  <c:v>翻译基础</c:v>
                </c:pt>
                <c:pt idx="4">
                  <c:v>体育</c:v>
                </c:pt>
              </c:strCache>
            </c:strRef>
          </c:cat>
          <c:val>
            <c:numRef>
              <c:f>'（5）'!$B$4:$F$4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FAF-46FF-9252-3792BB8D0EEF}"/>
            </c:ext>
          </c:extLst>
        </c:ser>
        <c:ser>
          <c:idx val="3"/>
          <c:order val="3"/>
          <c:tx>
            <c:strRef>
              <c:f>'（5）'!$A$5</c:f>
              <c:strCache>
                <c:ptCount val="1"/>
                <c:pt idx="0">
                  <c:v>0-59</c:v>
                </c:pt>
              </c:strCache>
            </c:strRef>
          </c:tx>
          <c:spPr>
            <a:pattFill prst="ltDnDiag">
              <a:fgClr>
                <a:schemeClr val="accent4"/>
              </a:fgClr>
              <a:bgClr>
                <a:schemeClr val="accent4">
                  <a:lumMod val="20000"/>
                  <a:lumOff val="80000"/>
                </a:schemeClr>
              </a:bgClr>
            </a:pattFill>
            <a:ln>
              <a:solidFill>
                <a:schemeClr val="accent4"/>
              </a:solidFill>
            </a:ln>
            <a:effectLst/>
            <a:sp3d>
              <a:contourClr>
                <a:schemeClr val="accent4"/>
              </a:contourClr>
            </a:sp3d>
          </c:spPr>
          <c:invertIfNegative val="0"/>
          <c:cat>
            <c:strRef>
              <c:f>'（5）'!$B$1:$F$1</c:f>
              <c:strCache>
                <c:ptCount val="5"/>
                <c:pt idx="0">
                  <c:v>电脑文秘</c:v>
                </c:pt>
                <c:pt idx="1">
                  <c:v>政治经济</c:v>
                </c:pt>
                <c:pt idx="2">
                  <c:v>专业英语</c:v>
                </c:pt>
                <c:pt idx="3">
                  <c:v>翻译基础</c:v>
                </c:pt>
                <c:pt idx="4">
                  <c:v>体育</c:v>
                </c:pt>
              </c:strCache>
            </c:strRef>
          </c:cat>
          <c:val>
            <c:numRef>
              <c:f>'（5）'!$B$5:$F$5</c:f>
              <c:numCache>
                <c:formatCode>General</c:formatCode>
                <c:ptCount val="5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FAF-46FF-9252-3792BB8D0E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8363392"/>
        <c:axId val="198623232"/>
        <c:axId val="0"/>
      </c:bar3DChart>
      <c:catAx>
        <c:axId val="19836339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8623232"/>
        <c:crosses val="autoZero"/>
        <c:auto val="1"/>
        <c:lblAlgn val="ctr"/>
        <c:lblOffset val="100"/>
        <c:noMultiLvlLbl val="0"/>
      </c:catAx>
      <c:valAx>
        <c:axId val="198623232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8363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“体育”科目分数段统计</a:t>
            </a:r>
          </a:p>
        </c:rich>
      </c:tx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'（6）'!$B$1</c:f>
              <c:strCache>
                <c:ptCount val="1"/>
                <c:pt idx="0">
                  <c:v>体育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'（6）'!$A$2:$A$5</c:f>
              <c:strCache>
                <c:ptCount val="4"/>
                <c:pt idx="0">
                  <c:v>0-59</c:v>
                </c:pt>
                <c:pt idx="1">
                  <c:v>60-74</c:v>
                </c:pt>
                <c:pt idx="2">
                  <c:v>75-84</c:v>
                </c:pt>
                <c:pt idx="3">
                  <c:v>85-100</c:v>
                </c:pt>
              </c:strCache>
            </c:strRef>
          </c:cat>
          <c:val>
            <c:numRef>
              <c:f>'（6）'!$B$2:$B$5</c:f>
              <c:numCache>
                <c:formatCode>0%</c:formatCode>
                <c:ptCount val="4"/>
                <c:pt idx="0">
                  <c:v>8.6956521739130405E-2</c:v>
                </c:pt>
                <c:pt idx="1">
                  <c:v>0.18391304347826101</c:v>
                </c:pt>
                <c:pt idx="2">
                  <c:v>0.37</c:v>
                </c:pt>
                <c:pt idx="3">
                  <c:v>0.36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0B-49B0-98A4-261081D3357B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400050</xdr:colOff>
      <xdr:row>3</xdr:row>
      <xdr:rowOff>52387</xdr:rowOff>
    </xdr:from>
    <xdr:to>
      <xdr:col>7</xdr:col>
      <xdr:colOff>171450</xdr:colOff>
      <xdr:row>19</xdr:row>
      <xdr:rowOff>52387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523875</xdr:colOff>
      <xdr:row>29</xdr:row>
      <xdr:rowOff>138112</xdr:rowOff>
    </xdr:from>
    <xdr:to>
      <xdr:col>7</xdr:col>
      <xdr:colOff>295275</xdr:colOff>
      <xdr:row>45</xdr:row>
      <xdr:rowOff>138112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29</xdr:row>
      <xdr:rowOff>90487</xdr:rowOff>
    </xdr:from>
    <xdr:to>
      <xdr:col>6</xdr:col>
      <xdr:colOff>628650</xdr:colOff>
      <xdr:row>45</xdr:row>
      <xdr:rowOff>90487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304800</xdr:colOff>
      <xdr:row>3</xdr:row>
      <xdr:rowOff>42862</xdr:rowOff>
    </xdr:from>
    <xdr:to>
      <xdr:col>11</xdr:col>
      <xdr:colOff>76200</xdr:colOff>
      <xdr:row>17</xdr:row>
      <xdr:rowOff>119062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6</xdr:row>
      <xdr:rowOff>14287</xdr:rowOff>
    </xdr:from>
    <xdr:to>
      <xdr:col>12</xdr:col>
      <xdr:colOff>466725</xdr:colOff>
      <xdr:row>22</xdr:row>
      <xdr:rowOff>14287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409575</xdr:colOff>
      <xdr:row>6</xdr:row>
      <xdr:rowOff>42862</xdr:rowOff>
    </xdr:from>
    <xdr:to>
      <xdr:col>8</xdr:col>
      <xdr:colOff>161925</xdr:colOff>
      <xdr:row>22</xdr:row>
      <xdr:rowOff>42862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" refreshedDate="43796.967863541664" createdVersion="4" refreshedVersion="4" minRefreshableVersion="3" recordCount="30">
  <cacheSource type="worksheet">
    <worksheetSource ref="A2:R32" sheet="期中成绩"/>
  </cacheSource>
  <cacheFields count="18">
    <cacheField name="序号" numFmtId="0">
      <sharedItems containsString="0" containsBlank="1" containsNumber="1" containsInteger="1" minValue="1" maxValue="23" count="24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m/>
      </sharedItems>
    </cacheField>
    <cacheField name="学号" numFmtId="0">
      <sharedItems containsBlank="1"/>
    </cacheField>
    <cacheField name="姓名" numFmtId="0">
      <sharedItems containsBlank="1"/>
    </cacheField>
    <cacheField name="性别" numFmtId="0">
      <sharedItems containsBlank="1" count="3">
        <s v="女"/>
        <s v="男"/>
        <m/>
      </sharedItems>
    </cacheField>
    <cacheField name="出生日期" numFmtId="0">
      <sharedItems containsNonDate="0" containsDate="1" containsString="0" containsBlank="1" minDate="1995-01-01T00:00:00" maxDate="1998-01-21T00:00:00"/>
    </cacheField>
    <cacheField name="民族" numFmtId="0">
      <sharedItems containsBlank="1" count="5">
        <s v="汉族"/>
        <s v="满族"/>
        <s v="蒙族"/>
        <s v="回族"/>
        <m/>
      </sharedItems>
    </cacheField>
    <cacheField name="系别" numFmtId="0">
      <sharedItems containsBlank="1" count="5">
        <s v="会计系"/>
        <s v="国贸系"/>
        <s v="金融系"/>
        <s v="人力系"/>
        <m/>
      </sharedItems>
    </cacheField>
    <cacheField name="竞赛次数" numFmtId="0">
      <sharedItems containsString="0" containsBlank="1" containsNumber="1" containsInteger="1" minValue="0" maxValue="6"/>
    </cacheField>
    <cacheField name="电脑用时" numFmtId="0">
      <sharedItems containsString="0" containsBlank="1" containsNumber="1" containsInteger="1" minValue="155" maxValue="411"/>
    </cacheField>
    <cacheField name="政治面貌" numFmtId="0">
      <sharedItems/>
    </cacheField>
    <cacheField name="电脑文秘" numFmtId="0">
      <sharedItems containsSemiMixedTypes="0" containsString="0" containsNumber="1" minValue="0" maxValue="98"/>
    </cacheField>
    <cacheField name="政治经济" numFmtId="0">
      <sharedItems containsSemiMixedTypes="0" containsString="0" containsNumber="1" minValue="0" maxValue="95"/>
    </cacheField>
    <cacheField name="专业英语" numFmtId="0">
      <sharedItems containsSemiMixedTypes="0" containsString="0" containsNumber="1" minValue="0" maxValue="92"/>
    </cacheField>
    <cacheField name="翻译基础" numFmtId="0">
      <sharedItems containsSemiMixedTypes="0" containsString="0" containsNumber="1" minValue="0" maxValue="94"/>
    </cacheField>
    <cacheField name="体育" numFmtId="0">
      <sharedItems containsSemiMixedTypes="0" containsString="0" containsNumber="1" minValue="2" maxValue="95"/>
    </cacheField>
    <cacheField name="总分" numFmtId="0">
      <sharedItems containsString="0" containsBlank="1" containsNumber="1" minValue="75.8" maxValue="90.9"/>
    </cacheField>
    <cacheField name="平均分" numFmtId="0">
      <sharedItems containsString="0" containsBlank="1" containsNumber="1" minValue="76.2" maxValue="91"/>
    </cacheField>
    <cacheField name="柱状图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">
  <r>
    <x v="0"/>
    <s v="201311680723"/>
    <s v="邓萍"/>
    <x v="0"/>
    <d v="1995-01-01T00:00:00"/>
    <x v="0"/>
    <x v="0"/>
    <n v="2"/>
    <n v="185"/>
    <s v="党员"/>
    <n v="96"/>
    <n v="85"/>
    <n v="78"/>
    <n v="87"/>
    <n v="80"/>
    <n v="85"/>
    <n v="85.2"/>
    <m/>
  </r>
  <r>
    <x v="1"/>
    <s v="201311680967"/>
    <s v="王一月"/>
    <x v="0"/>
    <d v="1996-12-02T00:00:00"/>
    <x v="0"/>
    <x v="1"/>
    <n v="3"/>
    <n v="200"/>
    <s v="群众"/>
    <n v="98"/>
    <n v="87"/>
    <n v="76"/>
    <n v="89"/>
    <n v="87"/>
    <n v="86.3"/>
    <n v="87.4"/>
    <m/>
  </r>
  <r>
    <x v="2"/>
    <s v="201311681158"/>
    <s v="李子涛"/>
    <x v="1"/>
    <d v="1996-07-08T00:00:00"/>
    <x v="0"/>
    <x v="1"/>
    <n v="1"/>
    <n v="210"/>
    <s v="预备党员"/>
    <n v="90"/>
    <n v="86"/>
    <n v="76"/>
    <n v="85"/>
    <n v="90"/>
    <n v="84"/>
    <n v="85.4"/>
    <m/>
  </r>
  <r>
    <x v="3"/>
    <s v="201311680993"/>
    <s v="杨子青"/>
    <x v="0"/>
    <d v="1995-05-26T00:00:00"/>
    <x v="0"/>
    <x v="2"/>
    <n v="0"/>
    <n v="188"/>
    <s v="党员"/>
    <n v="86"/>
    <n v="89"/>
    <n v="89"/>
    <n v="86"/>
    <n v="95"/>
    <n v="88.4"/>
    <n v="89"/>
    <m/>
  </r>
  <r>
    <x v="4"/>
    <s v="201311680699"/>
    <s v="庞加敏"/>
    <x v="0"/>
    <d v="1996-06-04T00:00:00"/>
    <x v="1"/>
    <x v="3"/>
    <n v="5"/>
    <n v="400"/>
    <s v="团员"/>
    <n v="78"/>
    <n v="86"/>
    <n v="78"/>
    <n v="90"/>
    <n v="78"/>
    <n v="81.999999999999986"/>
    <n v="82"/>
    <m/>
  </r>
  <r>
    <x v="5"/>
    <s v="201311681135"/>
    <s v="武威"/>
    <x v="1"/>
    <d v="1995-07-15T00:00:00"/>
    <x v="0"/>
    <x v="2"/>
    <n v="2"/>
    <n v="215"/>
    <s v="预备党员"/>
    <n v="95"/>
    <n v="84"/>
    <n v="85"/>
    <n v="88"/>
    <n v="74"/>
    <n v="86.300000000000011"/>
    <n v="85.2"/>
    <m/>
  </r>
  <r>
    <x v="6"/>
    <s v="201311680681"/>
    <s v="王嘉心"/>
    <x v="1"/>
    <d v="1996-04-26T00:00:00"/>
    <x v="0"/>
    <x v="1"/>
    <n v="2"/>
    <n v="247"/>
    <s v="群众"/>
    <n v="79"/>
    <n v="58"/>
    <n v="84"/>
    <n v="94"/>
    <n v="85"/>
    <n v="79.900000000000006"/>
    <n v="80"/>
    <m/>
  </r>
  <r>
    <x v="7"/>
    <s v="201311680899"/>
    <s v="叶颖"/>
    <x v="0"/>
    <d v="1995-10-17T00:00:00"/>
    <x v="0"/>
    <x v="1"/>
    <n v="6"/>
    <n v="187"/>
    <s v="团员"/>
    <n v="86"/>
    <n v="82"/>
    <n v="83"/>
    <n v="93"/>
    <n v="67"/>
    <n v="83.8"/>
    <n v="82.2"/>
    <m/>
  </r>
  <r>
    <x v="8"/>
    <s v="201411680018"/>
    <s v="李璇"/>
    <x v="0"/>
    <d v="1996-05-08T00:00:00"/>
    <x v="0"/>
    <x v="3"/>
    <n v="1"/>
    <n v="231"/>
    <s v="团员"/>
    <n v="95"/>
    <n v="80"/>
    <n v="86"/>
    <n v="89"/>
    <n v="58"/>
    <n v="84.399999999999991"/>
    <n v="81.599999999999994"/>
    <m/>
  </r>
  <r>
    <x v="9"/>
    <s v="201411680255"/>
    <s v="李丽瑜"/>
    <x v="0"/>
    <d v="1995-08-24T00:00:00"/>
    <x v="2"/>
    <x v="0"/>
    <n v="1"/>
    <n v="345"/>
    <s v="团员"/>
    <n v="85"/>
    <n v="86"/>
    <n v="78"/>
    <n v="87"/>
    <n v="78"/>
    <n v="82.8"/>
    <n v="82.8"/>
    <m/>
  </r>
  <r>
    <x v="10"/>
    <s v="201411680273"/>
    <s v="石凡"/>
    <x v="1"/>
    <d v="1997-02-18T00:00:00"/>
    <x v="0"/>
    <x v="1"/>
    <n v="1"/>
    <n v="311"/>
    <s v="团员"/>
    <n v="78"/>
    <n v="56"/>
    <n v="79"/>
    <n v="85"/>
    <n v="83"/>
    <n v="75.8"/>
    <n v="76.2"/>
    <m/>
  </r>
  <r>
    <x v="11"/>
    <s v="201411680335"/>
    <s v="叶立群"/>
    <x v="1"/>
    <d v="1996-06-21T00:00:00"/>
    <x v="0"/>
    <x v="3"/>
    <n v="1"/>
    <n v="189"/>
    <s v="团员"/>
    <n v="90"/>
    <n v="86"/>
    <n v="80"/>
    <n v="92"/>
    <n v="72"/>
    <n v="84.800000000000011"/>
    <n v="84"/>
    <m/>
  </r>
  <r>
    <x v="12"/>
    <s v="201411680373"/>
    <s v="汤圆圆"/>
    <x v="0"/>
    <d v="1996-05-02T00:00:00"/>
    <x v="0"/>
    <x v="2"/>
    <n v="2"/>
    <n v="210"/>
    <s v="团员"/>
    <n v="86"/>
    <n v="90"/>
    <n v="87"/>
    <n v="55"/>
    <n v="78"/>
    <n v="80.099999999999994"/>
    <n v="79.2"/>
    <m/>
  </r>
  <r>
    <x v="13"/>
    <s v="201411680397"/>
    <s v="刘梦雪"/>
    <x v="0"/>
    <d v="1996-05-23T00:00:00"/>
    <x v="0"/>
    <x v="2"/>
    <n v="4"/>
    <n v="411"/>
    <s v="群众"/>
    <n v="78"/>
    <n v="87"/>
    <n v="76"/>
    <n v="87"/>
    <n v="71"/>
    <n v="80.3"/>
    <n v="79.8"/>
    <m/>
  </r>
  <r>
    <x v="14"/>
    <s v="201411680427"/>
    <s v="邓子梦"/>
    <x v="0"/>
    <d v="1996-05-06T00:00:00"/>
    <x v="0"/>
    <x v="1"/>
    <n v="4"/>
    <n v="155"/>
    <s v="群众"/>
    <n v="98"/>
    <n v="89"/>
    <n v="74"/>
    <n v="82"/>
    <n v="89"/>
    <n v="84.90000000000002"/>
    <n v="86.4"/>
    <m/>
  </r>
  <r>
    <x v="15"/>
    <s v="201411680439"/>
    <s v="陈诗萌"/>
    <x v="0"/>
    <d v="1996-07-09T00:00:00"/>
    <x v="0"/>
    <x v="0"/>
    <n v="1"/>
    <n v="188"/>
    <s v="预备党员"/>
    <n v="77"/>
    <n v="78"/>
    <n v="78"/>
    <n v="92"/>
    <n v="90"/>
    <n v="81.8"/>
    <n v="83"/>
    <m/>
  </r>
  <r>
    <x v="16"/>
    <s v="201411680481"/>
    <s v="刘佳"/>
    <x v="0"/>
    <d v="1996-10-08T00:00:00"/>
    <x v="0"/>
    <x v="1"/>
    <n v="2"/>
    <n v="236"/>
    <s v="党员"/>
    <n v="89"/>
    <n v="90"/>
    <n v="92"/>
    <n v="87"/>
    <n v="88"/>
    <n v="89.6"/>
    <n v="89.2"/>
    <m/>
  </r>
  <r>
    <x v="17"/>
    <s v="201411680508"/>
    <s v="张科"/>
    <x v="1"/>
    <d v="1996-11-28T00:00:00"/>
    <x v="0"/>
    <x v="3"/>
    <n v="2"/>
    <n v="221"/>
    <s v="群众"/>
    <n v="87"/>
    <n v="93"/>
    <n v="76"/>
    <n v="56"/>
    <n v="76"/>
    <n v="77.599999999999994"/>
    <n v="77.599999999999994"/>
    <m/>
  </r>
  <r>
    <x v="18"/>
    <s v="201411680520"/>
    <s v="林莉"/>
    <x v="0"/>
    <d v="1996-06-19T00:00:00"/>
    <x v="0"/>
    <x v="3"/>
    <n v="4"/>
    <n v="231"/>
    <s v="预备党员"/>
    <n v="88"/>
    <n v="95"/>
    <n v="77"/>
    <n v="81"/>
    <n v="50"/>
    <n v="80.900000000000006"/>
    <n v="78.2"/>
    <m/>
  </r>
  <r>
    <x v="19"/>
    <s v="201411680631"/>
    <s v="张瑶琳"/>
    <x v="0"/>
    <d v="1996-01-07T00:00:00"/>
    <x v="0"/>
    <x v="3"/>
    <n v="0"/>
    <n v="241"/>
    <s v="党员"/>
    <n v="80"/>
    <n v="87"/>
    <n v="78"/>
    <n v="89"/>
    <n v="80"/>
    <n v="82.600000000000009"/>
    <n v="82.8"/>
    <m/>
  </r>
  <r>
    <x v="20"/>
    <s v="201411680650"/>
    <s v="魏子淇"/>
    <x v="0"/>
    <d v="1998-01-20T00:00:00"/>
    <x v="3"/>
    <x v="0"/>
    <n v="5"/>
    <n v="251"/>
    <s v="群众"/>
    <n v="96"/>
    <n v="90"/>
    <n v="89"/>
    <n v="90"/>
    <n v="90"/>
    <n v="90.9"/>
    <n v="91"/>
    <m/>
  </r>
  <r>
    <x v="21"/>
    <s v="201411680766"/>
    <s v="陈依依"/>
    <x v="0"/>
    <d v="1996-08-21T00:00:00"/>
    <x v="0"/>
    <x v="0"/>
    <n v="1"/>
    <n v="190"/>
    <s v="预备党员"/>
    <n v="87"/>
    <n v="87"/>
    <n v="90"/>
    <n v="88"/>
    <n v="82"/>
    <n v="87.600000000000009"/>
    <n v="86.8"/>
    <m/>
  </r>
  <r>
    <x v="22"/>
    <s v="201411680813"/>
    <s v="黄子旋"/>
    <x v="1"/>
    <d v="1995-12-22T00:00:00"/>
    <x v="0"/>
    <x v="0"/>
    <n v="2"/>
    <n v="197"/>
    <s v="群众"/>
    <n v="88"/>
    <n v="89"/>
    <n v="78"/>
    <n v="86"/>
    <n v="89"/>
    <n v="84.9"/>
    <n v="86"/>
    <m/>
  </r>
  <r>
    <x v="23"/>
    <m/>
    <m/>
    <x v="2"/>
    <m/>
    <x v="4"/>
    <x v="4"/>
    <m/>
    <m/>
    <s v="最高分"/>
    <n v="98"/>
    <n v="95"/>
    <n v="92"/>
    <n v="94"/>
    <n v="95"/>
    <m/>
    <m/>
    <m/>
  </r>
  <r>
    <x v="23"/>
    <m/>
    <m/>
    <x v="2"/>
    <m/>
    <x v="4"/>
    <x v="4"/>
    <m/>
    <m/>
    <s v="最低分"/>
    <n v="77"/>
    <n v="56"/>
    <n v="74"/>
    <n v="55"/>
    <n v="50"/>
    <m/>
    <m/>
    <m/>
  </r>
  <r>
    <x v="23"/>
    <m/>
    <m/>
    <x v="2"/>
    <m/>
    <x v="4"/>
    <x v="4"/>
    <m/>
    <m/>
    <s v="平均分"/>
    <n v="87.391304347826093"/>
    <n v="84.347826086956516"/>
    <n v="81.173913043478265"/>
    <n v="85.130434782608702"/>
    <n v="79.565217391304344"/>
    <m/>
    <m/>
    <m/>
  </r>
  <r>
    <x v="23"/>
    <m/>
    <m/>
    <x v="2"/>
    <m/>
    <x v="4"/>
    <x v="4"/>
    <m/>
    <m/>
    <s v="85-100"/>
    <n v="17"/>
    <n v="17"/>
    <n v="7"/>
    <n v="19"/>
    <n v="9"/>
    <m/>
    <m/>
    <m/>
  </r>
  <r>
    <x v="23"/>
    <m/>
    <m/>
    <x v="2"/>
    <m/>
    <x v="4"/>
    <x v="4"/>
    <m/>
    <m/>
    <s v="75-84"/>
    <n v="6"/>
    <n v="4"/>
    <n v="15"/>
    <n v="2"/>
    <n v="8"/>
    <m/>
    <m/>
    <m/>
  </r>
  <r>
    <x v="23"/>
    <m/>
    <m/>
    <x v="2"/>
    <m/>
    <x v="4"/>
    <x v="4"/>
    <m/>
    <m/>
    <s v="60-74"/>
    <n v="0"/>
    <n v="0"/>
    <n v="1"/>
    <n v="0"/>
    <n v="4"/>
    <m/>
    <m/>
    <m/>
  </r>
  <r>
    <x v="23"/>
    <m/>
    <m/>
    <x v="2"/>
    <m/>
    <x v="4"/>
    <x v="4"/>
    <m/>
    <m/>
    <s v="0-59"/>
    <n v="0"/>
    <n v="2"/>
    <n v="0"/>
    <n v="2"/>
    <n v="2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1" applyNumberFormats="0" applyBorderFormats="0" applyFontFormats="0" applyPatternFormats="0" applyAlignmentFormats="0" applyWidthHeightFormats="1" dataCaption="值" updatedVersion="6" minRefreshableVersion="3" useAutoFormatting="1" itemPrintTitles="1" createdVersion="4" indent="0" outline="1" outlineData="1" multipleFieldFilters="0">
  <location ref="A1:E19" firstHeaderRow="1" firstDataRow="2" firstDataCol="1"/>
  <pivotFields count="18">
    <pivotField dataField="1" subtotalTop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subtotalTop="0" showAll="0"/>
    <pivotField subtotalTop="0" showAll="0"/>
    <pivotField axis="axisCol" subtotalTop="0" showAll="0">
      <items count="4">
        <item x="1"/>
        <item x="0"/>
        <item x="2"/>
        <item t="default"/>
      </items>
    </pivotField>
    <pivotField subtotalTop="0" showAll="0"/>
    <pivotField axis="axisRow" subtotalTop="0" showAll="0">
      <items count="6">
        <item x="0"/>
        <item x="3"/>
        <item x="1"/>
        <item x="2"/>
        <item x="4"/>
        <item t="default"/>
      </items>
    </pivotField>
    <pivotField axis="axisRow" subtotalTop="0" showAll="0">
      <items count="6">
        <item x="1"/>
        <item x="0"/>
        <item x="2"/>
        <item x="3"/>
        <item sd="0" x="4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</pivotFields>
  <rowFields count="2">
    <field x="6"/>
    <field x="5"/>
  </rowFields>
  <rowItems count="17">
    <i>
      <x/>
    </i>
    <i r="1">
      <x/>
    </i>
    <i t="default">
      <x/>
    </i>
    <i>
      <x v="1"/>
    </i>
    <i r="1">
      <x/>
    </i>
    <i r="1">
      <x v="1"/>
    </i>
    <i r="1">
      <x v="3"/>
    </i>
    <i t="default">
      <x v="1"/>
    </i>
    <i>
      <x v="2"/>
    </i>
    <i r="1">
      <x/>
    </i>
    <i t="default">
      <x v="2"/>
    </i>
    <i>
      <x v="3"/>
    </i>
    <i r="1">
      <x/>
    </i>
    <i r="1">
      <x v="2"/>
    </i>
    <i t="default">
      <x v="3"/>
    </i>
    <i>
      <x v="4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dataFields count="1">
    <dataField name="计数项:序号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R35"/>
  <sheetViews>
    <sheetView topLeftCell="A2" zoomScale="73" zoomScaleNormal="73" workbookViewId="0">
      <selection activeCell="G3" sqref="G3"/>
    </sheetView>
  </sheetViews>
  <sheetFormatPr defaultRowHeight="15" x14ac:dyDescent="0.15"/>
  <cols>
    <col min="1" max="1" width="5.25" style="3" bestFit="1" customWidth="1"/>
    <col min="2" max="2" width="12.25" style="3" bestFit="1" customWidth="1"/>
    <col min="3" max="3" width="7.125" style="3" bestFit="1" customWidth="1"/>
    <col min="4" max="4" width="5.25" style="3" bestFit="1" customWidth="1"/>
    <col min="5" max="5" width="9.5" style="3" bestFit="1" customWidth="1"/>
    <col min="6" max="6" width="5.25" style="3" bestFit="1" customWidth="1"/>
    <col min="7" max="7" width="7.125" style="3" bestFit="1" customWidth="1"/>
    <col min="8" max="15" width="9" style="3"/>
    <col min="16" max="16" width="7.5" style="3" bestFit="1" customWidth="1"/>
    <col min="17" max="17" width="7.5" style="3" customWidth="1"/>
    <col min="18" max="18" width="7.5" style="3" bestFit="1" customWidth="1"/>
    <col min="19" max="16384" width="9" style="3"/>
  </cols>
  <sheetData>
    <row r="1" spans="1:18" ht="41.25" thickTop="1" x14ac:dyDescent="0.15">
      <c r="A1" s="51" t="s">
        <v>58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3"/>
    </row>
    <row r="2" spans="1:18" x14ac:dyDescent="0.15">
      <c r="A2" s="27" t="s">
        <v>83</v>
      </c>
      <c r="B2" s="28" t="s">
        <v>84</v>
      </c>
      <c r="C2" s="29" t="s">
        <v>85</v>
      </c>
      <c r="D2" s="29" t="s">
        <v>86</v>
      </c>
      <c r="E2" s="30" t="s">
        <v>87</v>
      </c>
      <c r="F2" s="30" t="s">
        <v>88</v>
      </c>
      <c r="G2" s="29" t="s">
        <v>89</v>
      </c>
      <c r="H2" s="31" t="s">
        <v>90</v>
      </c>
      <c r="I2" s="31" t="s">
        <v>91</v>
      </c>
      <c r="J2" s="29" t="s">
        <v>92</v>
      </c>
      <c r="K2" s="32" t="s">
        <v>93</v>
      </c>
      <c r="L2" s="32" t="s">
        <v>94</v>
      </c>
      <c r="M2" s="32" t="s">
        <v>95</v>
      </c>
      <c r="N2" s="32" t="s">
        <v>96</v>
      </c>
      <c r="O2" s="32" t="s">
        <v>97</v>
      </c>
      <c r="P2" s="32" t="s">
        <v>98</v>
      </c>
      <c r="Q2" s="33" t="s">
        <v>80</v>
      </c>
      <c r="R2" s="34" t="s">
        <v>82</v>
      </c>
    </row>
    <row r="3" spans="1:18" x14ac:dyDescent="0.15">
      <c r="A3" s="11">
        <v>1</v>
      </c>
      <c r="B3" s="4" t="s">
        <v>3</v>
      </c>
      <c r="C3" s="8" t="s">
        <v>59</v>
      </c>
      <c r="D3" s="8" t="s">
        <v>60</v>
      </c>
      <c r="E3" s="6">
        <v>34700</v>
      </c>
      <c r="F3" s="12" t="s">
        <v>77</v>
      </c>
      <c r="G3" s="8" t="s">
        <v>61</v>
      </c>
      <c r="H3" s="7">
        <v>2</v>
      </c>
      <c r="I3" s="7">
        <v>185</v>
      </c>
      <c r="J3" s="8" t="s">
        <v>62</v>
      </c>
      <c r="K3" s="7">
        <v>96</v>
      </c>
      <c r="L3" s="7">
        <v>85</v>
      </c>
      <c r="M3" s="7">
        <v>78</v>
      </c>
      <c r="N3" s="7">
        <v>87</v>
      </c>
      <c r="O3" s="7">
        <v>80</v>
      </c>
      <c r="P3" s="13">
        <f>K3*0.2+L3*0.2+M3*0.3+N3*0.2+O3*0.1</f>
        <v>85</v>
      </c>
      <c r="Q3" s="22">
        <v>85.2</v>
      </c>
      <c r="R3" s="26"/>
    </row>
    <row r="4" spans="1:18" x14ac:dyDescent="0.15">
      <c r="A4" s="11">
        <v>2</v>
      </c>
      <c r="B4" s="4" t="s">
        <v>4</v>
      </c>
      <c r="C4" s="8" t="s">
        <v>63</v>
      </c>
      <c r="D4" s="8" t="s">
        <v>60</v>
      </c>
      <c r="E4" s="6">
        <v>35401</v>
      </c>
      <c r="F4" s="12" t="s">
        <v>77</v>
      </c>
      <c r="G4" s="8" t="s">
        <v>64</v>
      </c>
      <c r="H4" s="7">
        <v>3</v>
      </c>
      <c r="I4" s="7">
        <v>200</v>
      </c>
      <c r="J4" s="8" t="s">
        <v>65</v>
      </c>
      <c r="K4" s="7">
        <v>98</v>
      </c>
      <c r="L4" s="7">
        <v>87</v>
      </c>
      <c r="M4" s="7">
        <v>76</v>
      </c>
      <c r="N4" s="7">
        <v>89</v>
      </c>
      <c r="O4" s="7">
        <v>87</v>
      </c>
      <c r="P4" s="13">
        <f t="shared" ref="P4:P25" si="0">K4*0.2+L4*0.2+M4*0.3+N4*0.2+O4*0.1</f>
        <v>86.3</v>
      </c>
      <c r="Q4" s="22">
        <v>87.4</v>
      </c>
      <c r="R4" s="26"/>
    </row>
    <row r="5" spans="1:18" x14ac:dyDescent="0.15">
      <c r="A5" s="11">
        <v>3</v>
      </c>
      <c r="B5" s="4" t="s">
        <v>5</v>
      </c>
      <c r="C5" s="8" t="s">
        <v>66</v>
      </c>
      <c r="D5" s="8" t="s">
        <v>67</v>
      </c>
      <c r="E5" s="6">
        <v>35254</v>
      </c>
      <c r="F5" s="12" t="s">
        <v>77</v>
      </c>
      <c r="G5" s="8" t="s">
        <v>64</v>
      </c>
      <c r="H5" s="7">
        <v>1</v>
      </c>
      <c r="I5" s="7">
        <v>210</v>
      </c>
      <c r="J5" s="8" t="s">
        <v>26</v>
      </c>
      <c r="K5" s="7">
        <v>90</v>
      </c>
      <c r="L5" s="7">
        <v>86</v>
      </c>
      <c r="M5" s="7">
        <v>76</v>
      </c>
      <c r="N5" s="7">
        <v>85</v>
      </c>
      <c r="O5" s="7">
        <v>90</v>
      </c>
      <c r="P5" s="13">
        <f t="shared" si="0"/>
        <v>84</v>
      </c>
      <c r="Q5" s="22">
        <v>85.4</v>
      </c>
      <c r="R5" s="26"/>
    </row>
    <row r="6" spans="1:18" x14ac:dyDescent="0.15">
      <c r="A6" s="11">
        <v>4</v>
      </c>
      <c r="B6" s="4" t="s">
        <v>6</v>
      </c>
      <c r="C6" s="8" t="s">
        <v>68</v>
      </c>
      <c r="D6" s="8" t="s">
        <v>60</v>
      </c>
      <c r="E6" s="6">
        <v>34845</v>
      </c>
      <c r="F6" s="12" t="s">
        <v>77</v>
      </c>
      <c r="G6" s="8" t="s">
        <v>69</v>
      </c>
      <c r="H6" s="7">
        <v>0</v>
      </c>
      <c r="I6" s="7">
        <v>188</v>
      </c>
      <c r="J6" s="8" t="s">
        <v>62</v>
      </c>
      <c r="K6" s="7">
        <v>86</v>
      </c>
      <c r="L6" s="7">
        <v>89</v>
      </c>
      <c r="M6" s="7">
        <v>89</v>
      </c>
      <c r="N6" s="7">
        <v>86</v>
      </c>
      <c r="O6" s="7">
        <v>95</v>
      </c>
      <c r="P6" s="13">
        <f t="shared" si="0"/>
        <v>88.4</v>
      </c>
      <c r="Q6" s="22">
        <v>89</v>
      </c>
      <c r="R6" s="26"/>
    </row>
    <row r="7" spans="1:18" x14ac:dyDescent="0.15">
      <c r="A7" s="11">
        <v>5</v>
      </c>
      <c r="B7" s="4" t="s">
        <v>7</v>
      </c>
      <c r="C7" s="8" t="s">
        <v>70</v>
      </c>
      <c r="D7" s="8" t="s">
        <v>60</v>
      </c>
      <c r="E7" s="6">
        <v>35220</v>
      </c>
      <c r="F7" s="6" t="s">
        <v>71</v>
      </c>
      <c r="G7" s="8" t="s">
        <v>72</v>
      </c>
      <c r="H7" s="7">
        <v>5</v>
      </c>
      <c r="I7" s="7">
        <v>400</v>
      </c>
      <c r="J7" s="8" t="s">
        <v>73</v>
      </c>
      <c r="K7" s="7">
        <v>78</v>
      </c>
      <c r="L7" s="7">
        <v>86</v>
      </c>
      <c r="M7" s="7">
        <v>78</v>
      </c>
      <c r="N7" s="7">
        <v>90</v>
      </c>
      <c r="O7" s="7">
        <v>78</v>
      </c>
      <c r="P7" s="13">
        <f t="shared" si="0"/>
        <v>81.999999999999986</v>
      </c>
      <c r="Q7" s="22">
        <v>82</v>
      </c>
      <c r="R7" s="26"/>
    </row>
    <row r="8" spans="1:18" x14ac:dyDescent="0.15">
      <c r="A8" s="11">
        <v>6</v>
      </c>
      <c r="B8" s="4" t="s">
        <v>8</v>
      </c>
      <c r="C8" s="8" t="s">
        <v>74</v>
      </c>
      <c r="D8" s="8" t="s">
        <v>67</v>
      </c>
      <c r="E8" s="6">
        <v>34895</v>
      </c>
      <c r="F8" s="12" t="s">
        <v>77</v>
      </c>
      <c r="G8" s="8" t="s">
        <v>69</v>
      </c>
      <c r="H8" s="7">
        <v>2</v>
      </c>
      <c r="I8" s="7">
        <v>215</v>
      </c>
      <c r="J8" s="8" t="s">
        <v>75</v>
      </c>
      <c r="K8" s="7">
        <v>95</v>
      </c>
      <c r="L8" s="7">
        <v>84</v>
      </c>
      <c r="M8" s="7">
        <v>85</v>
      </c>
      <c r="N8" s="7">
        <v>88</v>
      </c>
      <c r="O8" s="7">
        <v>74</v>
      </c>
      <c r="P8" s="13">
        <f t="shared" si="0"/>
        <v>86.300000000000011</v>
      </c>
      <c r="Q8" s="22">
        <v>85.2</v>
      </c>
      <c r="R8" s="26"/>
    </row>
    <row r="9" spans="1:18" x14ac:dyDescent="0.15">
      <c r="A9" s="11">
        <v>7</v>
      </c>
      <c r="B9" s="4" t="s">
        <v>9</v>
      </c>
      <c r="C9" s="8" t="s">
        <v>76</v>
      </c>
      <c r="D9" s="8" t="s">
        <v>67</v>
      </c>
      <c r="E9" s="6">
        <v>35181</v>
      </c>
      <c r="F9" s="12" t="s">
        <v>77</v>
      </c>
      <c r="G9" s="8" t="s">
        <v>64</v>
      </c>
      <c r="H9" s="7">
        <v>2</v>
      </c>
      <c r="I9" s="7">
        <v>247</v>
      </c>
      <c r="J9" s="8" t="s">
        <v>65</v>
      </c>
      <c r="K9" s="7">
        <v>79</v>
      </c>
      <c r="L9" s="7">
        <v>58</v>
      </c>
      <c r="M9" s="7">
        <v>84</v>
      </c>
      <c r="N9" s="7">
        <v>94</v>
      </c>
      <c r="O9" s="7">
        <v>85</v>
      </c>
      <c r="P9" s="13">
        <f t="shared" si="0"/>
        <v>79.900000000000006</v>
      </c>
      <c r="Q9" s="22">
        <v>80</v>
      </c>
      <c r="R9" s="26"/>
    </row>
    <row r="10" spans="1:18" x14ac:dyDescent="0.15">
      <c r="A10" s="11">
        <v>8</v>
      </c>
      <c r="B10" s="4" t="s">
        <v>10</v>
      </c>
      <c r="C10" s="8" t="s">
        <v>0</v>
      </c>
      <c r="D10" s="8" t="s">
        <v>27</v>
      </c>
      <c r="E10" s="6">
        <v>34989</v>
      </c>
      <c r="F10" s="12" t="s">
        <v>78</v>
      </c>
      <c r="G10" s="8" t="s">
        <v>28</v>
      </c>
      <c r="H10" s="7">
        <v>6</v>
      </c>
      <c r="I10" s="7">
        <v>187</v>
      </c>
      <c r="J10" s="8" t="s">
        <v>29</v>
      </c>
      <c r="K10" s="7">
        <v>86</v>
      </c>
      <c r="L10" s="7">
        <v>82</v>
      </c>
      <c r="M10" s="7">
        <v>83</v>
      </c>
      <c r="N10" s="7">
        <v>93</v>
      </c>
      <c r="O10" s="7">
        <v>67</v>
      </c>
      <c r="P10" s="13">
        <f t="shared" si="0"/>
        <v>83.8</v>
      </c>
      <c r="Q10" s="22">
        <v>82.2</v>
      </c>
      <c r="R10" s="26"/>
    </row>
    <row r="11" spans="1:18" x14ac:dyDescent="0.15">
      <c r="A11" s="11">
        <v>9</v>
      </c>
      <c r="B11" s="4" t="s">
        <v>11</v>
      </c>
      <c r="C11" s="8" t="s">
        <v>1</v>
      </c>
      <c r="D11" s="8" t="s">
        <v>27</v>
      </c>
      <c r="E11" s="6">
        <v>35193</v>
      </c>
      <c r="F11" s="12" t="s">
        <v>78</v>
      </c>
      <c r="G11" s="8" t="s">
        <v>30</v>
      </c>
      <c r="H11" s="7">
        <v>1</v>
      </c>
      <c r="I11" s="7">
        <v>231</v>
      </c>
      <c r="J11" s="8" t="s">
        <v>29</v>
      </c>
      <c r="K11" s="7">
        <v>95</v>
      </c>
      <c r="L11" s="7">
        <v>80</v>
      </c>
      <c r="M11" s="7">
        <v>86</v>
      </c>
      <c r="N11" s="7">
        <v>89</v>
      </c>
      <c r="O11" s="7">
        <v>58</v>
      </c>
      <c r="P11" s="13">
        <f t="shared" si="0"/>
        <v>84.399999999999991</v>
      </c>
      <c r="Q11" s="22">
        <v>81.599999999999994</v>
      </c>
      <c r="R11" s="26"/>
    </row>
    <row r="12" spans="1:18" x14ac:dyDescent="0.15">
      <c r="A12" s="11">
        <v>10</v>
      </c>
      <c r="B12" s="4" t="s">
        <v>12</v>
      </c>
      <c r="C12" s="8" t="s">
        <v>2</v>
      </c>
      <c r="D12" s="8" t="s">
        <v>31</v>
      </c>
      <c r="E12" s="6">
        <v>34935</v>
      </c>
      <c r="F12" s="6" t="s">
        <v>32</v>
      </c>
      <c r="G12" s="8" t="s">
        <v>33</v>
      </c>
      <c r="H12" s="7">
        <v>1</v>
      </c>
      <c r="I12" s="7">
        <v>345</v>
      </c>
      <c r="J12" s="8" t="s">
        <v>34</v>
      </c>
      <c r="K12" s="7">
        <v>85</v>
      </c>
      <c r="L12" s="7">
        <v>86</v>
      </c>
      <c r="M12" s="7">
        <v>78</v>
      </c>
      <c r="N12" s="7">
        <v>87</v>
      </c>
      <c r="O12" s="7">
        <v>78</v>
      </c>
      <c r="P12" s="13">
        <f t="shared" si="0"/>
        <v>82.8</v>
      </c>
      <c r="Q12" s="22">
        <v>82.8</v>
      </c>
      <c r="R12" s="26"/>
    </row>
    <row r="13" spans="1:18" x14ac:dyDescent="0.15">
      <c r="A13" s="11">
        <v>11</v>
      </c>
      <c r="B13" s="4" t="s">
        <v>13</v>
      </c>
      <c r="C13" s="8" t="s">
        <v>35</v>
      </c>
      <c r="D13" s="8" t="s">
        <v>36</v>
      </c>
      <c r="E13" s="6">
        <v>35479</v>
      </c>
      <c r="F13" s="12" t="s">
        <v>79</v>
      </c>
      <c r="G13" s="8" t="s">
        <v>37</v>
      </c>
      <c r="H13" s="7">
        <v>1</v>
      </c>
      <c r="I13" s="7">
        <v>311</v>
      </c>
      <c r="J13" s="8" t="s">
        <v>34</v>
      </c>
      <c r="K13" s="7">
        <v>78</v>
      </c>
      <c r="L13" s="7">
        <v>56</v>
      </c>
      <c r="M13" s="7">
        <v>79</v>
      </c>
      <c r="N13" s="7">
        <v>85</v>
      </c>
      <c r="O13" s="7">
        <v>83</v>
      </c>
      <c r="P13" s="13">
        <f t="shared" si="0"/>
        <v>75.8</v>
      </c>
      <c r="Q13" s="22">
        <v>76.2</v>
      </c>
      <c r="R13" s="26"/>
    </row>
    <row r="14" spans="1:18" x14ac:dyDescent="0.15">
      <c r="A14" s="11">
        <v>12</v>
      </c>
      <c r="B14" s="4" t="s">
        <v>14</v>
      </c>
      <c r="C14" s="8" t="s">
        <v>38</v>
      </c>
      <c r="D14" s="8" t="s">
        <v>36</v>
      </c>
      <c r="E14" s="6">
        <v>35237</v>
      </c>
      <c r="F14" s="12" t="s">
        <v>79</v>
      </c>
      <c r="G14" s="8" t="s">
        <v>39</v>
      </c>
      <c r="H14" s="7">
        <v>1</v>
      </c>
      <c r="I14" s="7">
        <v>189</v>
      </c>
      <c r="J14" s="8" t="s">
        <v>34</v>
      </c>
      <c r="K14" s="7">
        <v>90</v>
      </c>
      <c r="L14" s="7">
        <v>86</v>
      </c>
      <c r="M14" s="7">
        <v>80</v>
      </c>
      <c r="N14" s="7">
        <v>92</v>
      </c>
      <c r="O14" s="7">
        <v>72</v>
      </c>
      <c r="P14" s="13">
        <f t="shared" si="0"/>
        <v>84.800000000000011</v>
      </c>
      <c r="Q14" s="22">
        <v>84</v>
      </c>
      <c r="R14" s="26"/>
    </row>
    <row r="15" spans="1:18" x14ac:dyDescent="0.15">
      <c r="A15" s="11">
        <v>13</v>
      </c>
      <c r="B15" s="4" t="s">
        <v>15</v>
      </c>
      <c r="C15" s="8" t="s">
        <v>40</v>
      </c>
      <c r="D15" s="8" t="s">
        <v>31</v>
      </c>
      <c r="E15" s="6">
        <v>35187</v>
      </c>
      <c r="F15" s="12" t="s">
        <v>79</v>
      </c>
      <c r="G15" s="8" t="s">
        <v>41</v>
      </c>
      <c r="H15" s="7">
        <v>2</v>
      </c>
      <c r="I15" s="7">
        <v>210</v>
      </c>
      <c r="J15" s="8" t="s">
        <v>34</v>
      </c>
      <c r="K15" s="7">
        <v>86</v>
      </c>
      <c r="L15" s="7">
        <v>90</v>
      </c>
      <c r="M15" s="7">
        <v>87</v>
      </c>
      <c r="N15" s="7">
        <v>55</v>
      </c>
      <c r="O15" s="7">
        <v>78</v>
      </c>
      <c r="P15" s="13">
        <f t="shared" si="0"/>
        <v>80.099999999999994</v>
      </c>
      <c r="Q15" s="22">
        <v>79.2</v>
      </c>
      <c r="R15" s="26"/>
    </row>
    <row r="16" spans="1:18" x14ac:dyDescent="0.15">
      <c r="A16" s="11">
        <v>14</v>
      </c>
      <c r="B16" s="4" t="s">
        <v>16</v>
      </c>
      <c r="C16" s="8" t="s">
        <v>42</v>
      </c>
      <c r="D16" s="8" t="s">
        <v>31</v>
      </c>
      <c r="E16" s="6">
        <v>35208</v>
      </c>
      <c r="F16" s="12" t="s">
        <v>79</v>
      </c>
      <c r="G16" s="8" t="s">
        <v>41</v>
      </c>
      <c r="H16" s="7">
        <v>4</v>
      </c>
      <c r="I16" s="7">
        <v>411</v>
      </c>
      <c r="J16" s="8" t="s">
        <v>43</v>
      </c>
      <c r="K16" s="7">
        <v>78</v>
      </c>
      <c r="L16" s="7">
        <v>87</v>
      </c>
      <c r="M16" s="7">
        <v>76</v>
      </c>
      <c r="N16" s="7">
        <v>87</v>
      </c>
      <c r="O16" s="7">
        <v>71</v>
      </c>
      <c r="P16" s="13">
        <f t="shared" si="0"/>
        <v>80.3</v>
      </c>
      <c r="Q16" s="22">
        <v>79.8</v>
      </c>
      <c r="R16" s="26"/>
    </row>
    <row r="17" spans="1:18" x14ac:dyDescent="0.15">
      <c r="A17" s="11">
        <v>15</v>
      </c>
      <c r="B17" s="4" t="s">
        <v>17</v>
      </c>
      <c r="C17" s="8" t="s">
        <v>44</v>
      </c>
      <c r="D17" s="8" t="s">
        <v>31</v>
      </c>
      <c r="E17" s="6">
        <v>35191</v>
      </c>
      <c r="F17" s="12" t="s">
        <v>79</v>
      </c>
      <c r="G17" s="8" t="s">
        <v>37</v>
      </c>
      <c r="H17" s="7">
        <v>4</v>
      </c>
      <c r="I17" s="7">
        <v>155</v>
      </c>
      <c r="J17" s="8" t="s">
        <v>43</v>
      </c>
      <c r="K17" s="7">
        <v>98</v>
      </c>
      <c r="L17" s="7">
        <v>89</v>
      </c>
      <c r="M17" s="7">
        <v>74</v>
      </c>
      <c r="N17" s="7">
        <v>82</v>
      </c>
      <c r="O17" s="7">
        <v>89</v>
      </c>
      <c r="P17" s="13">
        <f t="shared" si="0"/>
        <v>84.90000000000002</v>
      </c>
      <c r="Q17" s="22">
        <v>86.4</v>
      </c>
      <c r="R17" s="26"/>
    </row>
    <row r="18" spans="1:18" x14ac:dyDescent="0.15">
      <c r="A18" s="11">
        <v>16</v>
      </c>
      <c r="B18" s="4" t="s">
        <v>18</v>
      </c>
      <c r="C18" s="8" t="s">
        <v>45</v>
      </c>
      <c r="D18" s="8" t="s">
        <v>31</v>
      </c>
      <c r="E18" s="6">
        <v>35255</v>
      </c>
      <c r="F18" s="12" t="s">
        <v>79</v>
      </c>
      <c r="G18" s="8" t="s">
        <v>33</v>
      </c>
      <c r="H18" s="7">
        <v>1</v>
      </c>
      <c r="I18" s="7">
        <v>188</v>
      </c>
      <c r="J18" s="8" t="s">
        <v>46</v>
      </c>
      <c r="K18" s="7">
        <v>77</v>
      </c>
      <c r="L18" s="7">
        <v>78</v>
      </c>
      <c r="M18" s="7">
        <v>78</v>
      </c>
      <c r="N18" s="7">
        <v>92</v>
      </c>
      <c r="O18" s="7">
        <v>90</v>
      </c>
      <c r="P18" s="13">
        <f t="shared" si="0"/>
        <v>81.8</v>
      </c>
      <c r="Q18" s="22">
        <v>83</v>
      </c>
      <c r="R18" s="26"/>
    </row>
    <row r="19" spans="1:18" x14ac:dyDescent="0.15">
      <c r="A19" s="11">
        <v>17</v>
      </c>
      <c r="B19" s="4" t="s">
        <v>19</v>
      </c>
      <c r="C19" s="8" t="s">
        <v>47</v>
      </c>
      <c r="D19" s="8" t="s">
        <v>31</v>
      </c>
      <c r="E19" s="6">
        <v>35346</v>
      </c>
      <c r="F19" s="12" t="s">
        <v>79</v>
      </c>
      <c r="G19" s="8" t="s">
        <v>37</v>
      </c>
      <c r="H19" s="7">
        <v>2</v>
      </c>
      <c r="I19" s="7">
        <v>236</v>
      </c>
      <c r="J19" s="8" t="s">
        <v>48</v>
      </c>
      <c r="K19" s="7">
        <v>89</v>
      </c>
      <c r="L19" s="7">
        <v>90</v>
      </c>
      <c r="M19" s="7">
        <v>92</v>
      </c>
      <c r="N19" s="7">
        <v>87</v>
      </c>
      <c r="O19" s="7">
        <v>88</v>
      </c>
      <c r="P19" s="13">
        <f t="shared" si="0"/>
        <v>89.6</v>
      </c>
      <c r="Q19" s="22">
        <v>89.2</v>
      </c>
      <c r="R19" s="26"/>
    </row>
    <row r="20" spans="1:18" x14ac:dyDescent="0.15">
      <c r="A20" s="11">
        <v>18</v>
      </c>
      <c r="B20" s="4" t="s">
        <v>20</v>
      </c>
      <c r="C20" s="8" t="s">
        <v>49</v>
      </c>
      <c r="D20" s="8" t="s">
        <v>36</v>
      </c>
      <c r="E20" s="6">
        <v>35397</v>
      </c>
      <c r="F20" s="12" t="s">
        <v>79</v>
      </c>
      <c r="G20" s="8" t="s">
        <v>39</v>
      </c>
      <c r="H20" s="7">
        <v>2</v>
      </c>
      <c r="I20" s="7">
        <v>221</v>
      </c>
      <c r="J20" s="8" t="s">
        <v>43</v>
      </c>
      <c r="K20" s="7">
        <v>87</v>
      </c>
      <c r="L20" s="7">
        <v>93</v>
      </c>
      <c r="M20" s="7">
        <v>76</v>
      </c>
      <c r="N20" s="7">
        <v>56</v>
      </c>
      <c r="O20" s="7">
        <v>76</v>
      </c>
      <c r="P20" s="13">
        <f t="shared" si="0"/>
        <v>77.599999999999994</v>
      </c>
      <c r="Q20" s="22">
        <v>77.599999999999994</v>
      </c>
      <c r="R20" s="26"/>
    </row>
    <row r="21" spans="1:18" x14ac:dyDescent="0.15">
      <c r="A21" s="11">
        <v>19</v>
      </c>
      <c r="B21" s="4" t="s">
        <v>21</v>
      </c>
      <c r="C21" s="8" t="s">
        <v>50</v>
      </c>
      <c r="D21" s="8" t="s">
        <v>31</v>
      </c>
      <c r="E21" s="6">
        <v>35235</v>
      </c>
      <c r="F21" s="12" t="s">
        <v>79</v>
      </c>
      <c r="G21" s="8" t="s">
        <v>39</v>
      </c>
      <c r="H21" s="7">
        <v>4</v>
      </c>
      <c r="I21" s="7">
        <v>231</v>
      </c>
      <c r="J21" s="8" t="s">
        <v>46</v>
      </c>
      <c r="K21" s="7">
        <v>88</v>
      </c>
      <c r="L21" s="7">
        <v>95</v>
      </c>
      <c r="M21" s="7">
        <v>77</v>
      </c>
      <c r="N21" s="7">
        <v>81</v>
      </c>
      <c r="O21" s="7">
        <v>50</v>
      </c>
      <c r="P21" s="13">
        <f t="shared" si="0"/>
        <v>80.900000000000006</v>
      </c>
      <c r="Q21" s="22">
        <v>78.2</v>
      </c>
      <c r="R21" s="26"/>
    </row>
    <row r="22" spans="1:18" x14ac:dyDescent="0.15">
      <c r="A22" s="11">
        <v>20</v>
      </c>
      <c r="B22" s="4" t="s">
        <v>22</v>
      </c>
      <c r="C22" s="8" t="s">
        <v>51</v>
      </c>
      <c r="D22" s="8" t="s">
        <v>31</v>
      </c>
      <c r="E22" s="6">
        <v>35071</v>
      </c>
      <c r="F22" s="12" t="s">
        <v>79</v>
      </c>
      <c r="G22" s="8" t="s">
        <v>39</v>
      </c>
      <c r="H22" s="7">
        <v>0</v>
      </c>
      <c r="I22" s="7">
        <v>241</v>
      </c>
      <c r="J22" s="8" t="s">
        <v>48</v>
      </c>
      <c r="K22" s="7">
        <v>80</v>
      </c>
      <c r="L22" s="7">
        <v>87</v>
      </c>
      <c r="M22" s="7">
        <v>78</v>
      </c>
      <c r="N22" s="7">
        <v>89</v>
      </c>
      <c r="O22" s="7">
        <v>80</v>
      </c>
      <c r="P22" s="13">
        <f t="shared" si="0"/>
        <v>82.600000000000009</v>
      </c>
      <c r="Q22" s="22">
        <v>82.8</v>
      </c>
      <c r="R22" s="26"/>
    </row>
    <row r="23" spans="1:18" x14ac:dyDescent="0.15">
      <c r="A23" s="11">
        <v>21</v>
      </c>
      <c r="B23" s="4" t="s">
        <v>23</v>
      </c>
      <c r="C23" s="8" t="s">
        <v>52</v>
      </c>
      <c r="D23" s="8" t="s">
        <v>31</v>
      </c>
      <c r="E23" s="6">
        <v>35815</v>
      </c>
      <c r="F23" s="6" t="s">
        <v>53</v>
      </c>
      <c r="G23" s="8" t="s">
        <v>33</v>
      </c>
      <c r="H23" s="7">
        <v>5</v>
      </c>
      <c r="I23" s="7">
        <v>251</v>
      </c>
      <c r="J23" s="8" t="s">
        <v>43</v>
      </c>
      <c r="K23" s="7">
        <v>96</v>
      </c>
      <c r="L23" s="7">
        <v>90</v>
      </c>
      <c r="M23" s="7">
        <v>89</v>
      </c>
      <c r="N23" s="7">
        <v>90</v>
      </c>
      <c r="O23" s="7">
        <v>90</v>
      </c>
      <c r="P23" s="13">
        <f t="shared" si="0"/>
        <v>90.9</v>
      </c>
      <c r="Q23" s="22">
        <v>91</v>
      </c>
      <c r="R23" s="26"/>
    </row>
    <row r="24" spans="1:18" x14ac:dyDescent="0.15">
      <c r="A24" s="11">
        <v>22</v>
      </c>
      <c r="B24" s="4" t="s">
        <v>24</v>
      </c>
      <c r="C24" s="8" t="s">
        <v>54</v>
      </c>
      <c r="D24" s="8" t="s">
        <v>31</v>
      </c>
      <c r="E24" s="6">
        <v>35298</v>
      </c>
      <c r="F24" s="12" t="s">
        <v>79</v>
      </c>
      <c r="G24" s="8" t="s">
        <v>33</v>
      </c>
      <c r="H24" s="7">
        <v>1</v>
      </c>
      <c r="I24" s="7">
        <v>190</v>
      </c>
      <c r="J24" s="8" t="s">
        <v>46</v>
      </c>
      <c r="K24" s="7">
        <v>87</v>
      </c>
      <c r="L24" s="7">
        <v>87</v>
      </c>
      <c r="M24" s="7">
        <v>90</v>
      </c>
      <c r="N24" s="7">
        <v>88</v>
      </c>
      <c r="O24" s="7">
        <v>82</v>
      </c>
      <c r="P24" s="13">
        <f t="shared" si="0"/>
        <v>87.600000000000009</v>
      </c>
      <c r="Q24" s="22">
        <v>86.8</v>
      </c>
      <c r="R24" s="26"/>
    </row>
    <row r="25" spans="1:18" x14ac:dyDescent="0.15">
      <c r="A25" s="11">
        <v>23</v>
      </c>
      <c r="B25" s="4" t="s">
        <v>25</v>
      </c>
      <c r="C25" s="8" t="s">
        <v>55</v>
      </c>
      <c r="D25" s="8" t="s">
        <v>36</v>
      </c>
      <c r="E25" s="6">
        <v>35055</v>
      </c>
      <c r="F25" s="12" t="s">
        <v>79</v>
      </c>
      <c r="G25" s="8" t="s">
        <v>33</v>
      </c>
      <c r="H25" s="7">
        <v>2</v>
      </c>
      <c r="I25" s="7">
        <v>197</v>
      </c>
      <c r="J25" s="8" t="s">
        <v>43</v>
      </c>
      <c r="K25" s="7">
        <v>88</v>
      </c>
      <c r="L25" s="7">
        <v>89</v>
      </c>
      <c r="M25" s="7">
        <v>78</v>
      </c>
      <c r="N25" s="7">
        <v>86</v>
      </c>
      <c r="O25" s="7">
        <v>89</v>
      </c>
      <c r="P25" s="13">
        <f t="shared" si="0"/>
        <v>84.9</v>
      </c>
      <c r="Q25" s="22">
        <v>86</v>
      </c>
      <c r="R25" s="26"/>
    </row>
    <row r="26" spans="1:18" x14ac:dyDescent="0.15">
      <c r="A26" s="11"/>
      <c r="B26" s="9"/>
      <c r="C26" s="9"/>
      <c r="D26" s="9"/>
      <c r="E26" s="9"/>
      <c r="F26" s="9"/>
      <c r="G26" s="9"/>
      <c r="H26" s="9"/>
      <c r="I26" s="9"/>
      <c r="J26" s="8" t="s">
        <v>56</v>
      </c>
      <c r="K26" s="14">
        <f>MAX(K3:K25)</f>
        <v>98</v>
      </c>
      <c r="L26" s="14">
        <f t="shared" ref="L26:O26" si="1">MAX(L3:L25)</f>
        <v>95</v>
      </c>
      <c r="M26" s="14">
        <f t="shared" si="1"/>
        <v>92</v>
      </c>
      <c r="N26" s="14">
        <f t="shared" si="1"/>
        <v>94</v>
      </c>
      <c r="O26" s="14">
        <f t="shared" si="1"/>
        <v>95</v>
      </c>
      <c r="P26" s="9"/>
      <c r="Q26" s="23"/>
      <c r="R26" s="15"/>
    </row>
    <row r="27" spans="1:18" x14ac:dyDescent="0.15">
      <c r="A27" s="11"/>
      <c r="B27" s="9"/>
      <c r="C27" s="9"/>
      <c r="D27" s="9"/>
      <c r="E27" s="9"/>
      <c r="F27" s="9"/>
      <c r="G27" s="9"/>
      <c r="H27" s="9"/>
      <c r="I27" s="9"/>
      <c r="J27" s="8" t="s">
        <v>57</v>
      </c>
      <c r="K27" s="14">
        <f>MIN(K3:K25)</f>
        <v>77</v>
      </c>
      <c r="L27" s="14">
        <f>MIN(L3:L25)</f>
        <v>56</v>
      </c>
      <c r="M27" s="14">
        <f>MIN(M3:M25)</f>
        <v>74</v>
      </c>
      <c r="N27" s="14">
        <f>MIN(N3:N25)</f>
        <v>55</v>
      </c>
      <c r="O27" s="14">
        <f>MIN(O3:O25)</f>
        <v>50</v>
      </c>
      <c r="P27" s="9"/>
      <c r="Q27" s="23"/>
      <c r="R27" s="15"/>
    </row>
    <row r="28" spans="1:18" x14ac:dyDescent="0.15">
      <c r="A28" s="11"/>
      <c r="B28" s="9"/>
      <c r="C28" s="9"/>
      <c r="D28" s="9"/>
      <c r="E28" s="9"/>
      <c r="F28" s="9"/>
      <c r="G28" s="9"/>
      <c r="H28" s="9"/>
      <c r="I28" s="9"/>
      <c r="J28" s="5" t="s">
        <v>81</v>
      </c>
      <c r="K28" s="25">
        <f>AVERAGE(K3:K25)</f>
        <v>87.391304347826093</v>
      </c>
      <c r="L28" s="25">
        <f t="shared" ref="L28:O28" si="2">AVERAGE(L3:L25)</f>
        <v>84.347826086956516</v>
      </c>
      <c r="M28" s="25">
        <f t="shared" si="2"/>
        <v>81.173913043478265</v>
      </c>
      <c r="N28" s="25">
        <f t="shared" si="2"/>
        <v>85.130434782608702</v>
      </c>
      <c r="O28" s="25">
        <f t="shared" si="2"/>
        <v>79.565217391304344</v>
      </c>
      <c r="P28" s="9"/>
      <c r="Q28" s="23"/>
      <c r="R28" s="15"/>
    </row>
    <row r="29" spans="1:18" x14ac:dyDescent="0.15">
      <c r="A29" s="11"/>
      <c r="B29" s="9"/>
      <c r="C29" s="9"/>
      <c r="D29" s="9"/>
      <c r="E29" s="9"/>
      <c r="F29" s="9"/>
      <c r="G29" s="9"/>
      <c r="H29" s="9"/>
      <c r="I29" s="9"/>
      <c r="J29" s="9" t="s">
        <v>99</v>
      </c>
      <c r="K29" s="35">
        <f>COUNTIFS(K3:K25,"&gt;=85",K3:K25,"&lt;=100")</f>
        <v>17</v>
      </c>
      <c r="L29" s="35">
        <f t="shared" ref="L29:O29" si="3">COUNTIFS(L3:L25,"&gt;=85",L3:L25,"&lt;=100")</f>
        <v>17</v>
      </c>
      <c r="M29" s="35">
        <f t="shared" si="3"/>
        <v>7</v>
      </c>
      <c r="N29" s="35">
        <f t="shared" si="3"/>
        <v>19</v>
      </c>
      <c r="O29" s="35">
        <f t="shared" si="3"/>
        <v>9</v>
      </c>
      <c r="P29" s="9"/>
      <c r="Q29" s="23"/>
      <c r="R29" s="15"/>
    </row>
    <row r="30" spans="1:18" x14ac:dyDescent="0.15">
      <c r="A30" s="11"/>
      <c r="B30" s="9"/>
      <c r="C30" s="9"/>
      <c r="D30" s="9"/>
      <c r="E30" s="9"/>
      <c r="F30" s="9"/>
      <c r="G30" s="9"/>
      <c r="H30" s="9"/>
      <c r="I30" s="9"/>
      <c r="J30" s="9" t="s">
        <v>100</v>
      </c>
      <c r="K30" s="35">
        <f>COUNTIFS(K3:K25,"&gt;=75",K3:K25,"&lt;=84")</f>
        <v>6</v>
      </c>
      <c r="L30" s="35">
        <f t="shared" ref="L30:O30" si="4">COUNTIFS(L3:L25,"&gt;=75",L3:L25,"&lt;=84")</f>
        <v>4</v>
      </c>
      <c r="M30" s="35">
        <f t="shared" si="4"/>
        <v>15</v>
      </c>
      <c r="N30" s="35">
        <f t="shared" si="4"/>
        <v>2</v>
      </c>
      <c r="O30" s="35">
        <f t="shared" si="4"/>
        <v>8</v>
      </c>
      <c r="P30" s="9"/>
      <c r="Q30" s="23"/>
      <c r="R30" s="15"/>
    </row>
    <row r="31" spans="1:18" x14ac:dyDescent="0.15">
      <c r="A31" s="11"/>
      <c r="B31" s="9"/>
      <c r="C31" s="9"/>
      <c r="D31" s="9"/>
      <c r="E31" s="9"/>
      <c r="F31" s="9"/>
      <c r="G31" s="9"/>
      <c r="H31" s="9"/>
      <c r="I31" s="9"/>
      <c r="J31" s="9" t="s">
        <v>101</v>
      </c>
      <c r="K31" s="35">
        <f>COUNTIFS(K3:K25,"&gt;=60",K3:K25,"&lt;=74")</f>
        <v>0</v>
      </c>
      <c r="L31" s="35">
        <f t="shared" ref="L31:O31" si="5">COUNTIFS(L3:L25,"&gt;=60",L3:L25,"&lt;=74")</f>
        <v>0</v>
      </c>
      <c r="M31" s="35">
        <f t="shared" si="5"/>
        <v>1</v>
      </c>
      <c r="N31" s="35">
        <f t="shared" si="5"/>
        <v>0</v>
      </c>
      <c r="O31" s="35">
        <f t="shared" si="5"/>
        <v>4</v>
      </c>
      <c r="P31" s="9"/>
      <c r="Q31" s="23"/>
      <c r="R31" s="15"/>
    </row>
    <row r="32" spans="1:18" ht="15.75" thickBot="1" x14ac:dyDescent="0.2">
      <c r="A32" s="16"/>
      <c r="B32" s="10"/>
      <c r="C32" s="10"/>
      <c r="D32" s="10"/>
      <c r="E32" s="10"/>
      <c r="F32" s="10"/>
      <c r="G32" s="10"/>
      <c r="H32" s="10"/>
      <c r="I32" s="10"/>
      <c r="J32" s="10" t="s">
        <v>102</v>
      </c>
      <c r="K32" s="36">
        <f>COUNTIFS(K3:K25,"&gt;=0",K3:K25,"&lt;=59")</f>
        <v>0</v>
      </c>
      <c r="L32" s="36">
        <f t="shared" ref="L32:O32" si="6">COUNTIFS(L3:L25,"&gt;=0",L3:L25,"&lt;=59")</f>
        <v>2</v>
      </c>
      <c r="M32" s="36">
        <f t="shared" si="6"/>
        <v>0</v>
      </c>
      <c r="N32" s="36">
        <f t="shared" si="6"/>
        <v>2</v>
      </c>
      <c r="O32" s="36">
        <f t="shared" si="6"/>
        <v>2</v>
      </c>
      <c r="P32" s="10"/>
      <c r="Q32" s="24"/>
      <c r="R32" s="17"/>
    </row>
    <row r="33" spans="1:18" ht="15.75" thickTop="1" x14ac:dyDescent="0.15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1"/>
      <c r="L33" s="19"/>
      <c r="M33" s="19"/>
      <c r="N33" s="19"/>
      <c r="O33" s="19"/>
      <c r="P33" s="19"/>
      <c r="Q33" s="19"/>
      <c r="R33" s="18"/>
    </row>
    <row r="34" spans="1:18" x14ac:dyDescent="0.15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1"/>
      <c r="L34" s="19"/>
      <c r="M34" s="19"/>
      <c r="N34" s="19"/>
      <c r="O34" s="19"/>
      <c r="P34" s="19"/>
      <c r="Q34" s="19"/>
      <c r="R34" s="18"/>
    </row>
    <row r="35" spans="1:18" s="2" customFormat="1" ht="15.75" x14ac:dyDescent="0.15">
      <c r="C35" s="20"/>
      <c r="D35" s="20"/>
      <c r="E35" s="20"/>
      <c r="F35" s="20"/>
      <c r="G35" s="20"/>
      <c r="H35" s="20"/>
      <c r="I35" s="20"/>
      <c r="J35" s="20"/>
      <c r="K35" s="20"/>
      <c r="O35" s="21"/>
      <c r="P35" s="21"/>
      <c r="Q35" s="21"/>
      <c r="R35" s="21"/>
    </row>
  </sheetData>
  <mergeCells count="1">
    <mergeCell ref="A1:R1"/>
  </mergeCells>
  <phoneticPr fontId="1" type="noConversion"/>
  <pageMargins left="0.7" right="0.7" top="0.75" bottom="0.75" header="0.3" footer="0.3"/>
  <pageSetup paperSize="9" orientation="portrait" r:id="rId1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>
          <x14:colorSeries rgb="FFC00000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期中成绩!K3:O3</xm:f>
              <xm:sqref>R3</xm:sqref>
            </x14:sparkline>
            <x14:sparkline>
              <xm:f>期中成绩!K4:O4</xm:f>
              <xm:sqref>R4</xm:sqref>
            </x14:sparkline>
            <x14:sparkline>
              <xm:f>期中成绩!K5:O5</xm:f>
              <xm:sqref>R5</xm:sqref>
            </x14:sparkline>
            <x14:sparkline>
              <xm:f>期中成绩!K6:O6</xm:f>
              <xm:sqref>R6</xm:sqref>
            </x14:sparkline>
            <x14:sparkline>
              <xm:f>期中成绩!K7:O7</xm:f>
              <xm:sqref>R7</xm:sqref>
            </x14:sparkline>
            <x14:sparkline>
              <xm:f>期中成绩!K8:O8</xm:f>
              <xm:sqref>R8</xm:sqref>
            </x14:sparkline>
            <x14:sparkline>
              <xm:f>期中成绩!K9:O9</xm:f>
              <xm:sqref>R9</xm:sqref>
            </x14:sparkline>
            <x14:sparkline>
              <xm:f>期中成绩!K10:O10</xm:f>
              <xm:sqref>R10</xm:sqref>
            </x14:sparkline>
            <x14:sparkline>
              <xm:f>期中成绩!K11:O11</xm:f>
              <xm:sqref>R11</xm:sqref>
            </x14:sparkline>
            <x14:sparkline>
              <xm:f>期中成绩!K12:O12</xm:f>
              <xm:sqref>R12</xm:sqref>
            </x14:sparkline>
            <x14:sparkline>
              <xm:f>期中成绩!K13:O13</xm:f>
              <xm:sqref>R13</xm:sqref>
            </x14:sparkline>
            <x14:sparkline>
              <xm:f>期中成绩!K14:O14</xm:f>
              <xm:sqref>R14</xm:sqref>
            </x14:sparkline>
            <x14:sparkline>
              <xm:f>期中成绩!K15:O15</xm:f>
              <xm:sqref>R15</xm:sqref>
            </x14:sparkline>
            <x14:sparkline>
              <xm:f>期中成绩!K16:O16</xm:f>
              <xm:sqref>R16</xm:sqref>
            </x14:sparkline>
            <x14:sparkline>
              <xm:f>期中成绩!K17:O17</xm:f>
              <xm:sqref>R17</xm:sqref>
            </x14:sparkline>
            <x14:sparkline>
              <xm:f>期中成绩!K18:O18</xm:f>
              <xm:sqref>R18</xm:sqref>
            </x14:sparkline>
            <x14:sparkline>
              <xm:f>期中成绩!K19:O19</xm:f>
              <xm:sqref>R19</xm:sqref>
            </x14:sparkline>
            <x14:sparkline>
              <xm:f>期中成绩!K20:O20</xm:f>
              <xm:sqref>R20</xm:sqref>
            </x14:sparkline>
            <x14:sparkline>
              <xm:f>期中成绩!K21:O21</xm:f>
              <xm:sqref>R21</xm:sqref>
            </x14:sparkline>
            <x14:sparkline>
              <xm:f>期中成绩!K22:O22</xm:f>
              <xm:sqref>R22</xm:sqref>
            </x14:sparkline>
            <x14:sparkline>
              <xm:f>期中成绩!K23:O23</xm:f>
              <xm:sqref>R23</xm:sqref>
            </x14:sparkline>
            <x14:sparkline>
              <xm:f>期中成绩!K24:O24</xm:f>
              <xm:sqref>R24</xm:sqref>
            </x14:sparkline>
            <x14:sparkline>
              <xm:f>期中成绩!K25:O25</xm:f>
              <xm:sqref>R25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sqref="A1:F2"/>
    </sheetView>
  </sheetViews>
  <sheetFormatPr defaultRowHeight="13.5" x14ac:dyDescent="0.15"/>
  <sheetData>
    <row r="1" spans="1:7" x14ac:dyDescent="0.15">
      <c r="B1" t="s">
        <v>103</v>
      </c>
      <c r="C1" t="s">
        <v>104</v>
      </c>
      <c r="D1" t="s">
        <v>105</v>
      </c>
      <c r="E1" t="s">
        <v>106</v>
      </c>
      <c r="F1" t="s">
        <v>107</v>
      </c>
    </row>
    <row r="2" spans="1:7" ht="15" x14ac:dyDescent="0.15">
      <c r="A2" s="5" t="s">
        <v>80</v>
      </c>
      <c r="B2" s="37">
        <v>87.391304347826093</v>
      </c>
      <c r="C2" s="37">
        <v>84.347826086956516</v>
      </c>
      <c r="D2" s="37">
        <v>81.173913043478265</v>
      </c>
      <c r="E2" s="37">
        <v>85.130434782608702</v>
      </c>
      <c r="F2" s="37">
        <v>79.565217391304344</v>
      </c>
      <c r="G2" s="38"/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"/>
  <sheetViews>
    <sheetView workbookViewId="0">
      <selection activeCell="B9" sqref="B9:B28"/>
    </sheetView>
  </sheetViews>
  <sheetFormatPr defaultRowHeight="13.5" outlineLevelRow="2" x14ac:dyDescent="0.15"/>
  <sheetData>
    <row r="1" spans="1:2" ht="14.25" x14ac:dyDescent="0.15">
      <c r="A1" s="29" t="s">
        <v>89</v>
      </c>
      <c r="B1" s="33" t="s">
        <v>80</v>
      </c>
    </row>
    <row r="2" spans="1:2" ht="15" hidden="1" outlineLevel="2" x14ac:dyDescent="0.15">
      <c r="A2" s="8" t="s">
        <v>28</v>
      </c>
      <c r="B2" s="22">
        <v>87.4</v>
      </c>
    </row>
    <row r="3" spans="1:2" ht="15" hidden="1" outlineLevel="2" x14ac:dyDescent="0.15">
      <c r="A3" s="8" t="s">
        <v>28</v>
      </c>
      <c r="B3" s="22">
        <v>85.4</v>
      </c>
    </row>
    <row r="4" spans="1:2" ht="15" hidden="1" outlineLevel="2" x14ac:dyDescent="0.15">
      <c r="A4" s="8" t="s">
        <v>28</v>
      </c>
      <c r="B4" s="22">
        <v>80</v>
      </c>
    </row>
    <row r="5" spans="1:2" ht="15" hidden="1" outlineLevel="2" x14ac:dyDescent="0.15">
      <c r="A5" s="8" t="s">
        <v>28</v>
      </c>
      <c r="B5" s="22">
        <v>82.2</v>
      </c>
    </row>
    <row r="6" spans="1:2" ht="15" hidden="1" outlineLevel="2" x14ac:dyDescent="0.15">
      <c r="A6" s="8" t="s">
        <v>28</v>
      </c>
      <c r="B6" s="22">
        <v>76.2</v>
      </c>
    </row>
    <row r="7" spans="1:2" ht="15" hidden="1" outlineLevel="2" x14ac:dyDescent="0.15">
      <c r="A7" s="8" t="s">
        <v>28</v>
      </c>
      <c r="B7" s="22">
        <v>86.4</v>
      </c>
    </row>
    <row r="8" spans="1:2" ht="15" hidden="1" outlineLevel="2" x14ac:dyDescent="0.15">
      <c r="A8" s="8" t="s">
        <v>28</v>
      </c>
      <c r="B8" s="22">
        <v>89.2</v>
      </c>
    </row>
    <row r="9" spans="1:2" ht="15" outlineLevel="1" collapsed="1" x14ac:dyDescent="0.15">
      <c r="A9" s="41" t="s">
        <v>109</v>
      </c>
      <c r="B9" s="43">
        <f>SUBTOTAL(1,B2:B8)</f>
        <v>83.828571428571436</v>
      </c>
    </row>
    <row r="10" spans="1:2" ht="15" hidden="1" outlineLevel="2" x14ac:dyDescent="0.15">
      <c r="A10" s="8" t="s">
        <v>33</v>
      </c>
      <c r="B10" s="43">
        <v>85.2</v>
      </c>
    </row>
    <row r="11" spans="1:2" ht="15" hidden="1" outlineLevel="2" x14ac:dyDescent="0.15">
      <c r="A11" s="8" t="s">
        <v>33</v>
      </c>
      <c r="B11" s="43">
        <v>82.8</v>
      </c>
    </row>
    <row r="12" spans="1:2" ht="15" hidden="1" outlineLevel="2" x14ac:dyDescent="0.15">
      <c r="A12" s="8" t="s">
        <v>33</v>
      </c>
      <c r="B12" s="43">
        <v>83</v>
      </c>
    </row>
    <row r="13" spans="1:2" ht="15" hidden="1" outlineLevel="2" x14ac:dyDescent="0.15">
      <c r="A13" s="8" t="s">
        <v>33</v>
      </c>
      <c r="B13" s="43">
        <v>91</v>
      </c>
    </row>
    <row r="14" spans="1:2" ht="15" hidden="1" outlineLevel="2" x14ac:dyDescent="0.15">
      <c r="A14" s="8" t="s">
        <v>33</v>
      </c>
      <c r="B14" s="43">
        <v>86.8</v>
      </c>
    </row>
    <row r="15" spans="1:2" ht="15" hidden="1" outlineLevel="2" x14ac:dyDescent="0.15">
      <c r="A15" s="8" t="s">
        <v>33</v>
      </c>
      <c r="B15" s="43">
        <v>86</v>
      </c>
    </row>
    <row r="16" spans="1:2" ht="15" outlineLevel="1" collapsed="1" x14ac:dyDescent="0.15">
      <c r="A16" s="41" t="s">
        <v>110</v>
      </c>
      <c r="B16" s="43">
        <f>SUBTOTAL(1,B10:B15)</f>
        <v>85.8</v>
      </c>
    </row>
    <row r="17" spans="1:2" ht="15" hidden="1" outlineLevel="2" x14ac:dyDescent="0.15">
      <c r="A17" s="8" t="s">
        <v>41</v>
      </c>
      <c r="B17" s="43">
        <v>89</v>
      </c>
    </row>
    <row r="18" spans="1:2" ht="15" hidden="1" outlineLevel="2" x14ac:dyDescent="0.15">
      <c r="A18" s="8" t="s">
        <v>41</v>
      </c>
      <c r="B18" s="43">
        <v>85.2</v>
      </c>
    </row>
    <row r="19" spans="1:2" ht="15" hidden="1" outlineLevel="2" x14ac:dyDescent="0.15">
      <c r="A19" s="8" t="s">
        <v>41</v>
      </c>
      <c r="B19" s="43">
        <v>79.2</v>
      </c>
    </row>
    <row r="20" spans="1:2" ht="15" hidden="1" outlineLevel="2" x14ac:dyDescent="0.15">
      <c r="A20" s="8" t="s">
        <v>41</v>
      </c>
      <c r="B20" s="43">
        <v>79.8</v>
      </c>
    </row>
    <row r="21" spans="1:2" ht="15" outlineLevel="1" collapsed="1" x14ac:dyDescent="0.15">
      <c r="A21" s="41" t="s">
        <v>111</v>
      </c>
      <c r="B21" s="43">
        <f>SUBTOTAL(1,B17:B20)</f>
        <v>83.3</v>
      </c>
    </row>
    <row r="22" spans="1:2" ht="15" hidden="1" outlineLevel="2" x14ac:dyDescent="0.15">
      <c r="A22" s="8" t="s">
        <v>30</v>
      </c>
      <c r="B22" s="43">
        <v>82</v>
      </c>
    </row>
    <row r="23" spans="1:2" ht="15" hidden="1" outlineLevel="2" x14ac:dyDescent="0.15">
      <c r="A23" s="8" t="s">
        <v>30</v>
      </c>
      <c r="B23" s="43">
        <v>81.599999999999994</v>
      </c>
    </row>
    <row r="24" spans="1:2" ht="15" hidden="1" outlineLevel="2" x14ac:dyDescent="0.15">
      <c r="A24" s="8" t="s">
        <v>30</v>
      </c>
      <c r="B24" s="43">
        <v>84</v>
      </c>
    </row>
    <row r="25" spans="1:2" ht="15" hidden="1" outlineLevel="2" x14ac:dyDescent="0.15">
      <c r="A25" s="8" t="s">
        <v>30</v>
      </c>
      <c r="B25" s="43">
        <v>77.599999999999994</v>
      </c>
    </row>
    <row r="26" spans="1:2" ht="15" hidden="1" outlineLevel="2" x14ac:dyDescent="0.15">
      <c r="A26" s="8" t="s">
        <v>30</v>
      </c>
      <c r="B26" s="43">
        <v>78.2</v>
      </c>
    </row>
    <row r="27" spans="1:2" ht="15" hidden="1" outlineLevel="2" x14ac:dyDescent="0.15">
      <c r="A27" s="8" t="s">
        <v>30</v>
      </c>
      <c r="B27" s="43">
        <v>82.8</v>
      </c>
    </row>
    <row r="28" spans="1:2" ht="15" outlineLevel="1" collapsed="1" x14ac:dyDescent="0.15">
      <c r="A28" s="42" t="s">
        <v>112</v>
      </c>
      <c r="B28" s="44">
        <f>SUBTOTAL(1,B22:B27)</f>
        <v>81.033333333333331</v>
      </c>
    </row>
    <row r="29" spans="1:2" ht="15" x14ac:dyDescent="0.15">
      <c r="A29" s="40" t="s">
        <v>108</v>
      </c>
      <c r="B29" s="39">
        <f>SUBTOTAL(1,B2:B27)</f>
        <v>83.521739130434767</v>
      </c>
    </row>
  </sheetData>
  <sortState ref="A2:B24">
    <sortCondition ref="A2"/>
  </sortState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"/>
  <sheetViews>
    <sheetView workbookViewId="0">
      <selection activeCell="A29" sqref="A29"/>
    </sheetView>
  </sheetViews>
  <sheetFormatPr defaultRowHeight="13.5" outlineLevelRow="2" x14ac:dyDescent="0.15"/>
  <sheetData>
    <row r="1" spans="1:2" ht="14.25" x14ac:dyDescent="0.15">
      <c r="A1" s="29" t="s">
        <v>92</v>
      </c>
      <c r="B1" s="33" t="s">
        <v>80</v>
      </c>
    </row>
    <row r="2" spans="1:2" ht="15" hidden="1" outlineLevel="2" x14ac:dyDescent="0.15">
      <c r="A2" s="8" t="s">
        <v>48</v>
      </c>
      <c r="B2" s="22">
        <v>85.2</v>
      </c>
    </row>
    <row r="3" spans="1:2" ht="15" hidden="1" outlineLevel="2" x14ac:dyDescent="0.15">
      <c r="A3" s="8" t="s">
        <v>48</v>
      </c>
      <c r="B3" s="22">
        <v>89</v>
      </c>
    </row>
    <row r="4" spans="1:2" ht="15" hidden="1" outlineLevel="2" x14ac:dyDescent="0.15">
      <c r="A4" s="8" t="s">
        <v>48</v>
      </c>
      <c r="B4" s="22">
        <v>89.2</v>
      </c>
    </row>
    <row r="5" spans="1:2" ht="15" hidden="1" outlineLevel="2" x14ac:dyDescent="0.15">
      <c r="A5" s="8" t="s">
        <v>48</v>
      </c>
      <c r="B5" s="22">
        <v>82.8</v>
      </c>
    </row>
    <row r="6" spans="1:2" ht="15" outlineLevel="1" collapsed="1" x14ac:dyDescent="0.15">
      <c r="A6" s="41" t="s">
        <v>114</v>
      </c>
      <c r="B6" s="22">
        <f>SUBTOTAL(1,B2:B5)</f>
        <v>86.55</v>
      </c>
    </row>
    <row r="7" spans="1:2" ht="15" hidden="1" outlineLevel="2" x14ac:dyDescent="0.15">
      <c r="A7" s="8" t="s">
        <v>26</v>
      </c>
      <c r="B7" s="22">
        <v>85.4</v>
      </c>
    </row>
    <row r="8" spans="1:2" ht="15" hidden="1" outlineLevel="2" x14ac:dyDescent="0.15">
      <c r="A8" s="8" t="s">
        <v>46</v>
      </c>
      <c r="B8" s="22">
        <v>85.2</v>
      </c>
    </row>
    <row r="9" spans="1:2" ht="15" hidden="1" outlineLevel="2" x14ac:dyDescent="0.15">
      <c r="A9" s="8" t="s">
        <v>46</v>
      </c>
      <c r="B9" s="22">
        <v>83</v>
      </c>
    </row>
    <row r="10" spans="1:2" ht="15" hidden="1" outlineLevel="2" x14ac:dyDescent="0.15">
      <c r="A10" s="8" t="s">
        <v>46</v>
      </c>
      <c r="B10" s="22">
        <v>78.2</v>
      </c>
    </row>
    <row r="11" spans="1:2" ht="15" hidden="1" outlineLevel="2" x14ac:dyDescent="0.15">
      <c r="A11" s="8" t="s">
        <v>46</v>
      </c>
      <c r="B11" s="22">
        <v>86.8</v>
      </c>
    </row>
    <row r="12" spans="1:2" ht="15" outlineLevel="1" collapsed="1" x14ac:dyDescent="0.15">
      <c r="A12" s="41" t="s">
        <v>115</v>
      </c>
      <c r="B12" s="22">
        <f>SUBTOTAL(1,B7:B11)</f>
        <v>83.72</v>
      </c>
    </row>
    <row r="13" spans="1:2" ht="15" hidden="1" outlineLevel="2" x14ac:dyDescent="0.15">
      <c r="A13" s="8" t="s">
        <v>29</v>
      </c>
      <c r="B13" s="22">
        <v>82</v>
      </c>
    </row>
    <row r="14" spans="1:2" ht="15" hidden="1" outlineLevel="2" x14ac:dyDescent="0.15">
      <c r="A14" s="8" t="s">
        <v>29</v>
      </c>
      <c r="B14" s="22">
        <v>82.2</v>
      </c>
    </row>
    <row r="15" spans="1:2" ht="15" hidden="1" outlineLevel="2" x14ac:dyDescent="0.15">
      <c r="A15" s="8" t="s">
        <v>29</v>
      </c>
      <c r="B15" s="22">
        <v>81.599999999999994</v>
      </c>
    </row>
    <row r="16" spans="1:2" ht="15" hidden="1" outlineLevel="2" x14ac:dyDescent="0.15">
      <c r="A16" s="8" t="s">
        <v>29</v>
      </c>
      <c r="B16" s="22">
        <v>82.8</v>
      </c>
    </row>
    <row r="17" spans="1:2" ht="15" hidden="1" outlineLevel="2" x14ac:dyDescent="0.15">
      <c r="A17" s="8" t="s">
        <v>29</v>
      </c>
      <c r="B17" s="22">
        <v>76.2</v>
      </c>
    </row>
    <row r="18" spans="1:2" ht="15" hidden="1" outlineLevel="2" x14ac:dyDescent="0.15">
      <c r="A18" s="8" t="s">
        <v>29</v>
      </c>
      <c r="B18" s="22">
        <v>84</v>
      </c>
    </row>
    <row r="19" spans="1:2" ht="15" hidden="1" outlineLevel="2" x14ac:dyDescent="0.15">
      <c r="A19" s="8" t="s">
        <v>29</v>
      </c>
      <c r="B19" s="22">
        <v>79.2</v>
      </c>
    </row>
    <row r="20" spans="1:2" ht="15" outlineLevel="1" collapsed="1" x14ac:dyDescent="0.15">
      <c r="A20" s="41" t="s">
        <v>116</v>
      </c>
      <c r="B20" s="22">
        <f>SUBTOTAL(1,B13:B19)</f>
        <v>81.142857142857139</v>
      </c>
    </row>
    <row r="21" spans="1:2" ht="15" hidden="1" outlineLevel="2" x14ac:dyDescent="0.15">
      <c r="A21" s="8" t="s">
        <v>43</v>
      </c>
      <c r="B21" s="22">
        <v>87.4</v>
      </c>
    </row>
    <row r="22" spans="1:2" ht="15" hidden="1" outlineLevel="2" x14ac:dyDescent="0.15">
      <c r="A22" s="8" t="s">
        <v>43</v>
      </c>
      <c r="B22" s="22">
        <v>80</v>
      </c>
    </row>
    <row r="23" spans="1:2" ht="15" hidden="1" outlineLevel="2" x14ac:dyDescent="0.15">
      <c r="A23" s="8" t="s">
        <v>43</v>
      </c>
      <c r="B23" s="22">
        <v>79.8</v>
      </c>
    </row>
    <row r="24" spans="1:2" ht="15" hidden="1" outlineLevel="2" x14ac:dyDescent="0.15">
      <c r="A24" s="8" t="s">
        <v>43</v>
      </c>
      <c r="B24" s="22">
        <v>86.4</v>
      </c>
    </row>
    <row r="25" spans="1:2" ht="15" hidden="1" outlineLevel="2" x14ac:dyDescent="0.15">
      <c r="A25" s="8" t="s">
        <v>43</v>
      </c>
      <c r="B25" s="22">
        <v>77.599999999999994</v>
      </c>
    </row>
    <row r="26" spans="1:2" ht="15" hidden="1" outlineLevel="2" x14ac:dyDescent="0.15">
      <c r="A26" s="8" t="s">
        <v>43</v>
      </c>
      <c r="B26" s="22">
        <v>91</v>
      </c>
    </row>
    <row r="27" spans="1:2" ht="15" hidden="1" outlineLevel="2" x14ac:dyDescent="0.15">
      <c r="A27" s="8" t="s">
        <v>43</v>
      </c>
      <c r="B27" s="22">
        <v>86</v>
      </c>
    </row>
    <row r="28" spans="1:2" ht="15" outlineLevel="1" collapsed="1" x14ac:dyDescent="0.15">
      <c r="A28" s="42" t="s">
        <v>113</v>
      </c>
      <c r="B28" s="39">
        <f>SUBTOTAL(1,B21:B27)</f>
        <v>84.028571428571439</v>
      </c>
    </row>
    <row r="29" spans="1:2" ht="15" x14ac:dyDescent="0.15">
      <c r="A29" s="42" t="s">
        <v>117</v>
      </c>
      <c r="B29" s="39">
        <f>SUBTOTAL(1,B2:B27)</f>
        <v>83.521739130434796</v>
      </c>
    </row>
  </sheetData>
  <sortState ref="A2:B24">
    <sortCondition descending="1" ref="A2:A24" customList="群众,团员,预备党员,党员"/>
  </sortState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workbookViewId="0">
      <selection activeCell="L9" sqref="L9"/>
    </sheetView>
  </sheetViews>
  <sheetFormatPr defaultRowHeight="13.5" x14ac:dyDescent="0.15"/>
  <sheetData>
    <row r="1" spans="1:3" ht="14.25" x14ac:dyDescent="0.15">
      <c r="A1" s="29" t="s">
        <v>85</v>
      </c>
      <c r="B1" s="33" t="s">
        <v>80</v>
      </c>
      <c r="C1" s="31" t="s">
        <v>91</v>
      </c>
    </row>
    <row r="2" spans="1:3" ht="15" x14ac:dyDescent="0.15">
      <c r="A2" s="8" t="s">
        <v>59</v>
      </c>
      <c r="B2" s="22">
        <v>85.2</v>
      </c>
      <c r="C2" s="7">
        <v>185</v>
      </c>
    </row>
    <row r="3" spans="1:3" ht="15" x14ac:dyDescent="0.15">
      <c r="A3" s="8" t="s">
        <v>63</v>
      </c>
      <c r="B3" s="22">
        <v>87.4</v>
      </c>
      <c r="C3" s="7">
        <v>200</v>
      </c>
    </row>
    <row r="4" spans="1:3" ht="15" x14ac:dyDescent="0.15">
      <c r="A4" s="8" t="s">
        <v>66</v>
      </c>
      <c r="B4" s="22">
        <v>85.4</v>
      </c>
      <c r="C4" s="7">
        <v>210</v>
      </c>
    </row>
    <row r="5" spans="1:3" ht="15" x14ac:dyDescent="0.15">
      <c r="A5" s="8" t="s">
        <v>68</v>
      </c>
      <c r="B5" s="22">
        <v>89</v>
      </c>
      <c r="C5" s="7">
        <v>188</v>
      </c>
    </row>
    <row r="6" spans="1:3" ht="15" x14ac:dyDescent="0.15">
      <c r="A6" s="8" t="s">
        <v>70</v>
      </c>
      <c r="B6" s="22">
        <v>82</v>
      </c>
      <c r="C6" s="7">
        <v>400</v>
      </c>
    </row>
    <row r="7" spans="1:3" ht="15" x14ac:dyDescent="0.15">
      <c r="A7" s="8" t="s">
        <v>74</v>
      </c>
      <c r="B7" s="22">
        <v>85.2</v>
      </c>
      <c r="C7" s="7">
        <v>215</v>
      </c>
    </row>
    <row r="8" spans="1:3" ht="15" x14ac:dyDescent="0.15">
      <c r="A8" s="8" t="s">
        <v>76</v>
      </c>
      <c r="B8" s="22">
        <v>80</v>
      </c>
      <c r="C8" s="7">
        <v>247</v>
      </c>
    </row>
    <row r="9" spans="1:3" ht="15" x14ac:dyDescent="0.15">
      <c r="A9" s="8" t="s">
        <v>0</v>
      </c>
      <c r="B9" s="22">
        <v>82.2</v>
      </c>
      <c r="C9" s="7">
        <v>187</v>
      </c>
    </row>
    <row r="10" spans="1:3" ht="15" x14ac:dyDescent="0.15">
      <c r="A10" s="8" t="s">
        <v>1</v>
      </c>
      <c r="B10" s="22">
        <v>81.599999999999994</v>
      </c>
      <c r="C10" s="7">
        <v>231</v>
      </c>
    </row>
    <row r="11" spans="1:3" ht="15" x14ac:dyDescent="0.15">
      <c r="A11" s="8" t="s">
        <v>2</v>
      </c>
      <c r="B11" s="22">
        <v>82.8</v>
      </c>
      <c r="C11" s="7">
        <v>345</v>
      </c>
    </row>
    <row r="12" spans="1:3" ht="15" x14ac:dyDescent="0.15">
      <c r="A12" s="8" t="s">
        <v>35</v>
      </c>
      <c r="B12" s="22">
        <v>76.2</v>
      </c>
      <c r="C12" s="7">
        <v>311</v>
      </c>
    </row>
    <row r="13" spans="1:3" ht="15" x14ac:dyDescent="0.15">
      <c r="A13" s="8" t="s">
        <v>38</v>
      </c>
      <c r="B13" s="22">
        <v>84</v>
      </c>
      <c r="C13" s="7">
        <v>189</v>
      </c>
    </row>
    <row r="14" spans="1:3" ht="15" x14ac:dyDescent="0.15">
      <c r="A14" s="8" t="s">
        <v>40</v>
      </c>
      <c r="B14" s="22">
        <v>79.2</v>
      </c>
      <c r="C14" s="7">
        <v>210</v>
      </c>
    </row>
    <row r="15" spans="1:3" ht="15" x14ac:dyDescent="0.15">
      <c r="A15" s="8" t="s">
        <v>42</v>
      </c>
      <c r="B15" s="22">
        <v>79.8</v>
      </c>
      <c r="C15" s="7">
        <v>411</v>
      </c>
    </row>
    <row r="16" spans="1:3" ht="15" x14ac:dyDescent="0.15">
      <c r="A16" s="8" t="s">
        <v>44</v>
      </c>
      <c r="B16" s="22">
        <v>86.4</v>
      </c>
      <c r="C16" s="7">
        <v>155</v>
      </c>
    </row>
    <row r="17" spans="1:3" ht="15" x14ac:dyDescent="0.15">
      <c r="A17" s="8" t="s">
        <v>45</v>
      </c>
      <c r="B17" s="22">
        <v>83</v>
      </c>
      <c r="C17" s="7">
        <v>188</v>
      </c>
    </row>
    <row r="18" spans="1:3" ht="15" x14ac:dyDescent="0.15">
      <c r="A18" s="8" t="s">
        <v>47</v>
      </c>
      <c r="B18" s="22">
        <v>89.2</v>
      </c>
      <c r="C18" s="7">
        <v>236</v>
      </c>
    </row>
    <row r="19" spans="1:3" ht="15" x14ac:dyDescent="0.15">
      <c r="A19" s="8" t="s">
        <v>49</v>
      </c>
      <c r="B19" s="22">
        <v>77.599999999999994</v>
      </c>
      <c r="C19" s="7">
        <v>221</v>
      </c>
    </row>
    <row r="20" spans="1:3" ht="15" x14ac:dyDescent="0.15">
      <c r="A20" s="8" t="s">
        <v>50</v>
      </c>
      <c r="B20" s="22">
        <v>78.2</v>
      </c>
      <c r="C20" s="7">
        <v>231</v>
      </c>
    </row>
    <row r="21" spans="1:3" ht="15" x14ac:dyDescent="0.15">
      <c r="A21" s="8" t="s">
        <v>51</v>
      </c>
      <c r="B21" s="22">
        <v>82.8</v>
      </c>
      <c r="C21" s="7">
        <v>241</v>
      </c>
    </row>
    <row r="22" spans="1:3" ht="15" x14ac:dyDescent="0.15">
      <c r="A22" s="8" t="s">
        <v>52</v>
      </c>
      <c r="B22" s="22">
        <v>91</v>
      </c>
      <c r="C22" s="7">
        <v>251</v>
      </c>
    </row>
    <row r="23" spans="1:3" ht="15" x14ac:dyDescent="0.15">
      <c r="A23" s="8" t="s">
        <v>54</v>
      </c>
      <c r="B23" s="22">
        <v>86.8</v>
      </c>
      <c r="C23" s="7">
        <v>190</v>
      </c>
    </row>
    <row r="24" spans="1:3" ht="15" x14ac:dyDescent="0.15">
      <c r="A24" s="8" t="s">
        <v>55</v>
      </c>
      <c r="B24" s="22">
        <v>86</v>
      </c>
      <c r="C24" s="7">
        <v>197</v>
      </c>
    </row>
  </sheetData>
  <sortState ref="A2:N23">
    <sortCondition ref="F2:F23" customList="会计系,金融系,人力系,国贸系"/>
  </sortState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E27" sqref="E27"/>
    </sheetView>
  </sheetViews>
  <sheetFormatPr defaultRowHeight="13.5" x14ac:dyDescent="0.15"/>
  <sheetData>
    <row r="1" spans="1:6" ht="14.25" x14ac:dyDescent="0.15">
      <c r="B1" s="32" t="s">
        <v>93</v>
      </c>
      <c r="C1" s="32" t="s">
        <v>94</v>
      </c>
      <c r="D1" s="32" t="s">
        <v>95</v>
      </c>
      <c r="E1" s="32" t="s">
        <v>96</v>
      </c>
      <c r="F1" s="32" t="s">
        <v>97</v>
      </c>
    </row>
    <row r="2" spans="1:6" x14ac:dyDescent="0.15">
      <c r="A2" t="s">
        <v>118</v>
      </c>
      <c r="B2">
        <v>17</v>
      </c>
      <c r="C2">
        <v>17</v>
      </c>
      <c r="D2">
        <v>7</v>
      </c>
      <c r="E2">
        <v>19</v>
      </c>
      <c r="F2">
        <v>9</v>
      </c>
    </row>
    <row r="3" spans="1:6" x14ac:dyDescent="0.15">
      <c r="A3" t="s">
        <v>119</v>
      </c>
      <c r="B3">
        <v>6</v>
      </c>
      <c r="C3">
        <v>4</v>
      </c>
      <c r="D3">
        <v>15</v>
      </c>
      <c r="E3">
        <v>2</v>
      </c>
      <c r="F3">
        <v>8</v>
      </c>
    </row>
    <row r="4" spans="1:6" x14ac:dyDescent="0.15">
      <c r="A4" t="s">
        <v>120</v>
      </c>
      <c r="B4">
        <v>0</v>
      </c>
      <c r="C4">
        <v>0</v>
      </c>
      <c r="D4">
        <v>1</v>
      </c>
      <c r="E4">
        <v>0</v>
      </c>
      <c r="F4">
        <v>4</v>
      </c>
    </row>
    <row r="5" spans="1:6" x14ac:dyDescent="0.15">
      <c r="A5" t="s">
        <v>121</v>
      </c>
      <c r="B5">
        <v>0</v>
      </c>
      <c r="C5">
        <v>2</v>
      </c>
      <c r="D5">
        <v>0</v>
      </c>
      <c r="E5">
        <v>2</v>
      </c>
      <c r="F5">
        <v>2</v>
      </c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A2" sqref="A1:B5"/>
    </sheetView>
  </sheetViews>
  <sheetFormatPr defaultRowHeight="13.5" x14ac:dyDescent="0.15"/>
  <cols>
    <col min="2" max="2" width="9.25" bestFit="1" customWidth="1"/>
  </cols>
  <sheetData>
    <row r="1" spans="1:2" x14ac:dyDescent="0.15">
      <c r="B1" t="s">
        <v>122</v>
      </c>
    </row>
    <row r="2" spans="1:2" ht="15" x14ac:dyDescent="0.15">
      <c r="A2" s="9" t="s">
        <v>102</v>
      </c>
      <c r="B2" s="45">
        <v>8.6956521739130405E-2</v>
      </c>
    </row>
    <row r="3" spans="1:2" ht="15" x14ac:dyDescent="0.15">
      <c r="A3" s="9" t="s">
        <v>101</v>
      </c>
      <c r="B3" s="45">
        <v>0.18391304347826101</v>
      </c>
    </row>
    <row r="4" spans="1:2" ht="15" x14ac:dyDescent="0.15">
      <c r="A4" s="9" t="s">
        <v>100</v>
      </c>
      <c r="B4" s="45">
        <v>0.37</v>
      </c>
    </row>
    <row r="5" spans="1:2" ht="15.75" thickBot="1" x14ac:dyDescent="0.2">
      <c r="A5" s="10" t="s">
        <v>99</v>
      </c>
      <c r="B5" s="46">
        <v>0.36</v>
      </c>
    </row>
    <row r="6" spans="1:2" ht="14.25" thickTop="1" x14ac:dyDescent="0.15"/>
  </sheetData>
  <sortState ref="A2:B5">
    <sortCondition ref="A2"/>
  </sortState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tabSelected="1" workbookViewId="0">
      <selection activeCell="A14" sqref="A14"/>
    </sheetView>
  </sheetViews>
  <sheetFormatPr defaultRowHeight="13.5" x14ac:dyDescent="0.15"/>
  <cols>
    <col min="1" max="1" width="13.125" customWidth="1"/>
    <col min="2" max="2" width="9.75" customWidth="1"/>
    <col min="3" max="3" width="4" customWidth="1"/>
    <col min="4" max="4" width="8" customWidth="1"/>
    <col min="5" max="5" width="5.75" customWidth="1"/>
    <col min="6" max="6" width="13.125" customWidth="1"/>
    <col min="7" max="7" width="14.375" customWidth="1"/>
    <col min="8" max="8" width="17.625" bestFit="1" customWidth="1"/>
    <col min="9" max="9" width="18.875" bestFit="1" customWidth="1"/>
  </cols>
  <sheetData>
    <row r="1" spans="1:5" x14ac:dyDescent="0.15">
      <c r="A1" s="47" t="s">
        <v>137</v>
      </c>
      <c r="B1" s="47" t="s">
        <v>136</v>
      </c>
    </row>
    <row r="2" spans="1:5" ht="15.75" customHeight="1" x14ac:dyDescent="0.15">
      <c r="A2" s="47" t="s">
        <v>123</v>
      </c>
      <c r="B2" t="s">
        <v>134</v>
      </c>
      <c r="C2" t="s">
        <v>135</v>
      </c>
      <c r="D2" t="s">
        <v>128</v>
      </c>
      <c r="E2" t="s">
        <v>129</v>
      </c>
    </row>
    <row r="3" spans="1:5" x14ac:dyDescent="0.15">
      <c r="A3" s="48" t="s">
        <v>124</v>
      </c>
      <c r="B3" s="50"/>
      <c r="C3" s="50"/>
      <c r="D3" s="50"/>
      <c r="E3" s="50"/>
    </row>
    <row r="4" spans="1:5" x14ac:dyDescent="0.15">
      <c r="A4" s="49" t="s">
        <v>130</v>
      </c>
      <c r="B4" s="50">
        <v>3</v>
      </c>
      <c r="C4" s="50">
        <v>4</v>
      </c>
      <c r="D4" s="50"/>
      <c r="E4" s="50">
        <v>7</v>
      </c>
    </row>
    <row r="5" spans="1:5" x14ac:dyDescent="0.15">
      <c r="A5" s="48" t="s">
        <v>138</v>
      </c>
      <c r="B5" s="50">
        <v>3</v>
      </c>
      <c r="C5" s="50">
        <v>4</v>
      </c>
      <c r="D5" s="50"/>
      <c r="E5" s="50">
        <v>7</v>
      </c>
    </row>
    <row r="6" spans="1:5" x14ac:dyDescent="0.15">
      <c r="A6" s="48" t="s">
        <v>125</v>
      </c>
      <c r="B6" s="50"/>
      <c r="C6" s="50"/>
      <c r="D6" s="50"/>
      <c r="E6" s="50"/>
    </row>
    <row r="7" spans="1:5" x14ac:dyDescent="0.15">
      <c r="A7" s="49" t="s">
        <v>130</v>
      </c>
      <c r="B7" s="50">
        <v>1</v>
      </c>
      <c r="C7" s="50">
        <v>3</v>
      </c>
      <c r="D7" s="50"/>
      <c r="E7" s="50">
        <v>4</v>
      </c>
    </row>
    <row r="8" spans="1:5" x14ac:dyDescent="0.15">
      <c r="A8" s="49" t="s">
        <v>131</v>
      </c>
      <c r="B8" s="50"/>
      <c r="C8" s="50">
        <v>1</v>
      </c>
      <c r="D8" s="50"/>
      <c r="E8" s="50">
        <v>1</v>
      </c>
    </row>
    <row r="9" spans="1:5" x14ac:dyDescent="0.15">
      <c r="A9" s="49" t="s">
        <v>132</v>
      </c>
      <c r="B9" s="50"/>
      <c r="C9" s="50">
        <v>1</v>
      </c>
      <c r="D9" s="50"/>
      <c r="E9" s="50">
        <v>1</v>
      </c>
    </row>
    <row r="10" spans="1:5" x14ac:dyDescent="0.15">
      <c r="A10" s="48" t="s">
        <v>139</v>
      </c>
      <c r="B10" s="50">
        <v>1</v>
      </c>
      <c r="C10" s="50">
        <v>5</v>
      </c>
      <c r="D10" s="50"/>
      <c r="E10" s="50">
        <v>6</v>
      </c>
    </row>
    <row r="11" spans="1:5" x14ac:dyDescent="0.15">
      <c r="A11" s="48" t="s">
        <v>126</v>
      </c>
      <c r="B11" s="50"/>
      <c r="C11" s="50"/>
      <c r="D11" s="50"/>
      <c r="E11" s="50"/>
    </row>
    <row r="12" spans="1:5" x14ac:dyDescent="0.15">
      <c r="A12" s="49" t="s">
        <v>130</v>
      </c>
      <c r="B12" s="50">
        <v>1</v>
      </c>
      <c r="C12" s="50">
        <v>3</v>
      </c>
      <c r="D12" s="50"/>
      <c r="E12" s="50">
        <v>4</v>
      </c>
    </row>
    <row r="13" spans="1:5" x14ac:dyDescent="0.15">
      <c r="A13" s="48" t="s">
        <v>140</v>
      </c>
      <c r="B13" s="50">
        <v>1</v>
      </c>
      <c r="C13" s="50">
        <v>3</v>
      </c>
      <c r="D13" s="50"/>
      <c r="E13" s="50">
        <v>4</v>
      </c>
    </row>
    <row r="14" spans="1:5" x14ac:dyDescent="0.15">
      <c r="A14" s="48" t="s">
        <v>127</v>
      </c>
      <c r="B14" s="50"/>
      <c r="C14" s="50"/>
      <c r="D14" s="50"/>
      <c r="E14" s="50"/>
    </row>
    <row r="15" spans="1:5" x14ac:dyDescent="0.15">
      <c r="A15" s="49" t="s">
        <v>130</v>
      </c>
      <c r="B15" s="50">
        <v>2</v>
      </c>
      <c r="C15" s="50">
        <v>3</v>
      </c>
      <c r="D15" s="50"/>
      <c r="E15" s="50">
        <v>5</v>
      </c>
    </row>
    <row r="16" spans="1:5" x14ac:dyDescent="0.15">
      <c r="A16" s="49" t="s">
        <v>133</v>
      </c>
      <c r="B16" s="50"/>
      <c r="C16" s="50">
        <v>1</v>
      </c>
      <c r="D16" s="50"/>
      <c r="E16" s="50">
        <v>1</v>
      </c>
    </row>
    <row r="17" spans="1:5" x14ac:dyDescent="0.15">
      <c r="A17" s="48" t="s">
        <v>141</v>
      </c>
      <c r="B17" s="50">
        <v>2</v>
      </c>
      <c r="C17" s="50">
        <v>4</v>
      </c>
      <c r="D17" s="50"/>
      <c r="E17" s="50">
        <v>6</v>
      </c>
    </row>
    <row r="18" spans="1:5" x14ac:dyDescent="0.15">
      <c r="A18" s="48" t="s">
        <v>128</v>
      </c>
      <c r="B18" s="50"/>
      <c r="C18" s="50"/>
      <c r="D18" s="50"/>
      <c r="E18" s="50"/>
    </row>
    <row r="19" spans="1:5" x14ac:dyDescent="0.15">
      <c r="A19" s="48" t="s">
        <v>129</v>
      </c>
      <c r="B19" s="50">
        <v>7</v>
      </c>
      <c r="C19" s="50">
        <v>16</v>
      </c>
      <c r="D19" s="50"/>
      <c r="E19" s="50">
        <v>23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期中成绩</vt:lpstr>
      <vt:lpstr>（1）</vt:lpstr>
      <vt:lpstr>（2）</vt:lpstr>
      <vt:lpstr>（3）</vt:lpstr>
      <vt:lpstr>（4）</vt:lpstr>
      <vt:lpstr>（5）</vt:lpstr>
      <vt:lpstr>（6）</vt:lpstr>
      <vt:lpstr>（7）</vt:lpstr>
    </vt:vector>
  </TitlesOfParts>
  <Company>Lenovo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</dc:creator>
  <cp:lastModifiedBy>administrator</cp:lastModifiedBy>
  <dcterms:created xsi:type="dcterms:W3CDTF">2016-10-31T07:10:02Z</dcterms:created>
  <dcterms:modified xsi:type="dcterms:W3CDTF">2019-12-04T11:11:26Z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237a177f-a07f-4c0d-b229-5ac928b40e0e</vt:lpwstr>
  </property>
</Properties>
</file>