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shyam\OneDrive\Documents\"/>
    </mc:Choice>
  </mc:AlternateContent>
  <xr:revisionPtr revIDLastSave="0" documentId="8_{A05C9FD8-27BF-4B0C-AA5C-69F6CFA11C4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Query Log" sheetId="1" r:id="rId1"/>
    <sheet name="Citation Analysis" sheetId="2" r:id="rId2"/>
    <sheet name="Performance Metrics" sheetId="3" r:id="rId3"/>
    <sheet name="Pipeline Overview" sheetId="4" r:id="rId4"/>
    <sheet name="Database Desig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E11" i="1"/>
  <c r="H11" i="1"/>
  <c r="I11" i="1"/>
  <c r="F11" i="1"/>
  <c r="G11" i="1"/>
  <c r="E17" i="3"/>
  <c r="D17" i="3"/>
  <c r="C17" i="3"/>
  <c r="B17" i="3"/>
  <c r="F8" i="3"/>
  <c r="F7" i="3"/>
  <c r="F6" i="3"/>
  <c r="F5" i="3"/>
  <c r="F4" i="3"/>
  <c r="B29" i="2"/>
</calcChain>
</file>

<file path=xl/sharedStrings.xml><?xml version="1.0" encoding="utf-8"?>
<sst xmlns="http://schemas.openxmlformats.org/spreadsheetml/2006/main" count="326" uniqueCount="202">
  <si>
    <t>RAG Chatbot – Query Performance Log</t>
  </si>
  <si>
    <t>Query ID</t>
  </si>
  <si>
    <t>Input Query</t>
  </si>
  <si>
    <t>Rewritten Query</t>
  </si>
  <si>
    <t>Output Answer</t>
  </si>
  <si>
    <t>Total Latency (s)</t>
  </si>
  <si>
    <t>Rewriter (s)</t>
  </si>
  <si>
    <t>Retrieval (s)</t>
  </si>
  <si>
    <t>Reranker (s)</t>
  </si>
  <si>
    <t>LLM (s)</t>
  </si>
  <si>
    <t>Chunks Retrieved</t>
  </si>
  <si>
    <t>Top-K to LLM</t>
  </si>
  <si>
    <t>LLM Calls</t>
  </si>
  <si>
    <t>Cache Hit</t>
  </si>
  <si>
    <t>Input Tokens</t>
  </si>
  <si>
    <t>Output Tokens</t>
  </si>
  <si>
    <t>Est. Cost (USD)</t>
  </si>
  <si>
    <t>Citations Count</t>
  </si>
  <si>
    <t>Citations Verified</t>
  </si>
  <si>
    <t>I/P SS</t>
  </si>
  <si>
    <t>O/P SS</t>
  </si>
  <si>
    <t>Q001</t>
  </si>
  <si>
    <t>What is the PPFI?</t>
  </si>
  <si>
    <t>The PPFI stands for the primary production flexibility index [sofa_2021_p012_text_1]. It was developed by FAO to measure diversity in production across crop and livestock commodities [sofa_2021_p012_text_1]. A high PPFI value indicates multiple potential pathways for generating agricultural value [sofa_2021_p013_text_0]. For most countries, the PPFI is driven by domestic market diversity [sofa_2021_p013_text_0].</t>
  </si>
  <si>
    <t>NO</t>
  </si>
  <si>
    <t xml:space="preserve">YES </t>
  </si>
  <si>
    <t>Q002</t>
  </si>
  <si>
    <t>What does the DSFI stand for?</t>
  </si>
  <si>
    <t>What does DSFI stand for?</t>
  </si>
  <si>
    <t>DSFI stands for the dietary sourcing flexibility index [sofa_2021_p013_text_1][sofa_2021_p013_text_2].</t>
  </si>
  <si>
    <t>Q003</t>
  </si>
  <si>
    <t>Explain the Primary Production Flexibility Index</t>
  </si>
  <si>
    <t>The PPFI was developed by FAO to measure the capacity of primary producers to absorb shocks [sofa_2021_p012_text_1]. It assesses diversity in production across crop and other products [sofa_2021_p012_text_1]. This index is part of a suite of resilience indicators [sofa_2021_p006_text_4]. A country is considered more resilient when it produces a diverse mix of food and non-food products [sofa_2021_p007_text_0]. Diversity in production and trade partners helps minimise risk [sofa_2021_p012_text_1].</t>
  </si>
  <si>
    <t>Q004</t>
  </si>
  <si>
    <t>How can food systems become more resilient to disruptions?</t>
  </si>
  <si>
    <t>What strategies strengthen agrifood system resilience against disruptions?</t>
  </si>
  <si>
    <t>Agrifood systems must develop robust capacity to prevent, anticipate, absorb, adapt, and transform in the face of any disruption [sofa_2021_p010_text_0]. This is essential to preserve functionality and ensure food security, nutrition, and livelihoods [sofa_2021_p004_text_0]. Resilience can be enhanced by adjusting food production and distribution to locally based systems [sofa_2021_p016_text_0]. Reliable alternative routes are crucial for food transport networks during disruptions [sofa_2021_p016_text_0].</t>
  </si>
  <si>
    <t>Q005</t>
  </si>
  <si>
    <t>How many people cannot afford a healthy diet?</t>
  </si>
  <si>
    <t>Globally, around 3 billion people cannot afford a healthy diet [sofa_2021_p007_text_2][sofa_2021_p016_text_1].
Specifically, in 2019, 3,000.5 million people, or 41.9% of the world's population, were unable to afford a healthy diet [sofa_2021_p018_table_0].</t>
  </si>
  <si>
    <t>Q006</t>
  </si>
  <si>
    <t>Compare hidden costs in low-income vs high-income countries</t>
  </si>
  <si>
    <t xml:space="preserve">Compare hidden costs in low-income and high-income countries
</t>
  </si>
  <si>
    <t>Hidden costs appear to be a greater burden in low-income countries, where they are estimated to amount, on average, to 27 percent of gross domestic product (GDP) [sofa_2023_p004_text_3][sofa_2023_p017_text_0]. In contrast, hidden costs average 8 percent of GDP in high-income countries [sofa_2023_p004_text_3][sofa_2023_p008_text_0].
Regarding the composition of these costs, social hidden costs are the main issue in low-income countries, accounting for more than 50 percent of all quantified hidden costs [sofa_2023_p016_text_0][sofa_2023_p017_text_0]. Poverty and undernourishment alone account for about half of the total hidden costs quantified in low-income countries, equivalent to 14 percent of GDP [sofa_2023_p004_text_3][sofa_2023_p008_text_0][sofa_2023_p017_text_0]. In high-income countries, most hidden costs come from unhealthy dietary patterns, which lead to productivity losses from non-communicable diseases [sofa_2023_p008_text_0][sofa_2023_p016_text_0][sofa_2023_p017_text_1]. Environmental costs are also significant across all country income groups [sofa_2023_p004_text_3].</t>
  </si>
  <si>
    <t>Q007</t>
  </si>
  <si>
    <t>What does the 2025 report say about land degradation?</t>
  </si>
  <si>
    <t>Summary of land degradation insights from the SOFA 2025 report</t>
  </si>
  <si>
    <t>The State of Food and Agriculture 2025 report explores the theme "Addressing land degradation across landholding scales" [sofa_2025_p028_text_0]. It examines the implications of human-induced land degradation for agricultural production, producers of all scales, and vulnerable populations [sofa_2025_p028_text_0]. Land is described as a finite, essential, non-substitutable resource crucial for food security, livelihoods, biodiversity, and climate change mitigation and adaptation [sofa_2025_p004_text_0]. However, increasing pressures are degrading this resource, undermining its capacity to meet growing demands for agriculture [sofa_2025_p028_text_0]. Land degradation is a pervasive and silent global challenge, eroding productivity and ecosystem health across all income levels [sofa_2025_p004_text_0]. The report defines land degradation as a persistent decline in land’s ability to sustain ecosystem functions and services, driven by human activities such as deforestation, overgrazing, and unsustainable farming [sofa_2025_p004_text_0][sofa_2025_p009_text_2]. Its impacts range from subtle productivity losses to complete agricultural abandonment, highlighting the urgent need for sustainable land management or restoration [sofa_2025_p004_text_0]. New findings show how cropland degradation contributes to yield gaps worldwide. Approximately 3.6 million hectares (Mha) of croplands are abandoned annually, with land degradation playing a key role [sofa_2025_p009_text_2]. The report emphasizes that land management scale influences both constraints and opportunities for sustainable practices [sofa_2025_p028_text_1]. Finally, the report underscores the importance of policy-making with regulatory and incentive-based measures tailored to land-use conditions to avoid, reduce, and reverse land degradation [sofa_2025_p028_text_1].</t>
  </si>
  <si>
    <t>Q008</t>
  </si>
  <si>
    <t>What about for high-income countries specifically?</t>
  </si>
  <si>
    <t>Healthy diet affordability in high-income countries</t>
  </si>
  <si>
    <t>In high-income countries, 16.0 million people, or 1.4% of the population, were unable to afford a healthy diet in 2019 [sofa_2021_p018_table_0].</t>
  </si>
  <si>
    <t>AVERAGE</t>
  </si>
  <si>
    <t>Citation Analysis – Source Chunks per Query</t>
  </si>
  <si>
    <t>Rank</t>
  </si>
  <si>
    <t>Chunk ID</t>
  </si>
  <si>
    <t>Document</t>
  </si>
  <si>
    <t>Page</t>
  </si>
  <si>
    <t>Type</t>
  </si>
  <si>
    <t>Rerank Score</t>
  </si>
  <si>
    <t>Cited in Answer</t>
  </si>
  <si>
    <t>sofa_2021_p013_text_0</t>
  </si>
  <si>
    <t>SOFA 2021</t>
  </si>
  <si>
    <t>TEXT</t>
  </si>
  <si>
    <t>sofa_2021_p012_text_1</t>
  </si>
  <si>
    <t>sofa_2023_p004_text_2</t>
  </si>
  <si>
    <t>SOFA 2023</t>
  </si>
  <si>
    <t>sofa_2023_p004_text_1</t>
  </si>
  <si>
    <t xml:space="preserve">NO </t>
  </si>
  <si>
    <t>sofa_2021_p013_text_2</t>
  </si>
  <si>
    <t>sofa_2021_p013_text_1</t>
  </si>
  <si>
    <t>sofa_2021_p013_text_3</t>
  </si>
  <si>
    <t>sofa_2021_p025_text_3</t>
  </si>
  <si>
    <t>sofa_2023_p017_text_2</t>
  </si>
  <si>
    <t>sofa_2021_p007_text_0</t>
  </si>
  <si>
    <t>sofa_2021_p006_text_4</t>
  </si>
  <si>
    <t>sofa_2021_p004_text_0</t>
  </si>
  <si>
    <t>sofa_2021_p006_text_3</t>
  </si>
  <si>
    <t>sofa_2021_p016_text_0</t>
  </si>
  <si>
    <t>sofa_2021_p010_text_0</t>
  </si>
  <si>
    <t>Summary</t>
  </si>
  <si>
    <t>Total Queries</t>
  </si>
  <si>
    <t>Total Citations</t>
  </si>
  <si>
    <t>13/13</t>
  </si>
  <si>
    <t>Verification Rate</t>
  </si>
  <si>
    <t>100%</t>
  </si>
  <si>
    <t>Avg Citations / Query</t>
  </si>
  <si>
    <t>System Performance &amp; Cost Analysis</t>
  </si>
  <si>
    <t>Latency Breakdown by Module (seconds)</t>
  </si>
  <si>
    <t>Module</t>
  </si>
  <si>
    <t>Average</t>
  </si>
  <si>
    <t>Query Rewriter</t>
  </si>
  <si>
    <t>Retrieval (Hybrid)</t>
  </si>
  <si>
    <t>Reranker</t>
  </si>
  <si>
    <t>LLM (Gemini)</t>
  </si>
  <si>
    <t>TOTAL</t>
  </si>
  <si>
    <t>Token &amp; Cost Analysis (Gemini 2.5 Flash)</t>
  </si>
  <si>
    <t>Query</t>
  </si>
  <si>
    <t>Total Tokens</t>
  </si>
  <si>
    <t>Category</t>
  </si>
  <si>
    <t>Simple factual</t>
  </si>
  <si>
    <t>Explanatory</t>
  </si>
  <si>
    <t>Complex multi-part</t>
  </si>
  <si>
    <t>RAG Pipeline – File Map &amp; Module Summary</t>
  </si>
  <si>
    <t>Phase</t>
  </si>
  <si>
    <t>File</t>
  </si>
  <si>
    <t>Purpose</t>
  </si>
  <si>
    <t>Input</t>
  </si>
  <si>
    <t>Output</t>
  </si>
  <si>
    <t>Key Libraries</t>
  </si>
  <si>
    <t>Ingestion</t>
  </si>
  <si>
    <t>parser.py</t>
  </si>
  <si>
    <t>Extract text with section tracking; mask table regions to prevent duplication</t>
  </si>
  <si>
    <t>PDF files</t>
  </si>
  <si>
    <t>PageContent objects (text + structured tables)</t>
  </si>
  <si>
    <t>PyMuPDF, pdfplumber</t>
  </si>
  <si>
    <t>table_extractors.py</t>
  </si>
  <si>
    <t>High-precision table extraction using visual grid analysis for 3 tables across 2021 &amp; 2025 PDFs</t>
  </si>
  <si>
    <t>PDF files + inspect TXT files</t>
  </si>
  <si>
    <t>ExtractedTable objects (rows, columns, metadata)</t>
  </si>
  <si>
    <t>pdfplumber</t>
  </si>
  <si>
    <t>chunker.py</t>
  </si>
  <si>
    <t>Section-aware splitting; tables treated as atomic units; deterministic chunk IDs</t>
  </si>
  <si>
    <t>PageContent objects</t>
  </si>
  <si>
    <t>Chunk[] with metadata (doc, page, section, type)</t>
  </si>
  <si>
    <t>LangChain RecursiveCharacterTextSplitter</t>
  </si>
  <si>
    <t>enricher.py</t>
  </si>
  <si>
    <t>Anthropic-style contextual prefix added to embedding_text only; page_content kept clean</t>
  </si>
  <si>
    <t>Chunk[]</t>
  </si>
  <si>
    <t>Enriched Chunk[] (two-field design)</t>
  </si>
  <si>
    <t>Pure Python</t>
  </si>
  <si>
    <t>ingest.py</t>
  </si>
  <si>
    <t>Encode chunks and populate all three databases simultaneously</t>
  </si>
  <si>
    <t>Enriched Chunk[]</t>
  </si>
  <si>
    <t>Chroma DB + BM25 index + SQLite docstore</t>
  </si>
  <si>
    <t>sentence-transformers, Chroma, rank_bm25, sqlite3</t>
  </si>
  <si>
    <t>query_rewriter.py</t>
  </si>
  <si>
    <t>Reformulate user query; expand abbreviations; add context keywords from chat history</t>
  </si>
  <si>
    <t>User query string</t>
  </si>
  <si>
    <t>Refined query string</t>
  </si>
  <si>
    <t>LangChain (optional LLM)</t>
  </si>
  <si>
    <t>retrieval.py</t>
  </si>
  <si>
    <t>Dense + sparse hybrid search fused with RRF (K=60); fetches content from SQLite</t>
  </si>
  <si>
    <t>Refined query</t>
  </si>
  <si>
    <t>~25 ranked candidates with full content</t>
  </si>
  <si>
    <t>Chroma, rank_bm25, sqlite3</t>
  </si>
  <si>
    <t>reranker.py</t>
  </si>
  <si>
    <t>Cross-encoder scores all 25 candidates locally; returns top 5 — no API cost</t>
  </si>
  <si>
    <t>~25 candidates</t>
  </si>
  <si>
    <t>Top-5 chunks (rerank scores attached)</t>
  </si>
  <si>
    <t>sentence-transformers cross-encoder</t>
  </si>
  <si>
    <t>citations_verifier.py</t>
  </si>
  <si>
    <t>Validates cited chunk IDs in LLM response; maps to doc/page/section for display</t>
  </si>
  <si>
    <t>LLM response + chunks</t>
  </si>
  <si>
    <t>Verified Citation[] objects</t>
  </si>
  <si>
    <t>Orchestration</t>
  </si>
  <si>
    <t>rag_chain.py</t>
  </si>
  <si>
    <t>Master orchestrator: query → retrieval → rerank → LLM → verify → log</t>
  </si>
  <si>
    <t>User query + chat history</t>
  </si>
  <si>
    <t>Answer + verified citations</t>
  </si>
  <si>
    <t>LangChain, google-generativeai</t>
  </si>
  <si>
    <t>UI</t>
  </si>
  <si>
    <t>app.py</t>
  </si>
  <si>
    <t>Streamlit chat interface; session memory (4-turn window); expandable sources panel</t>
  </si>
  <si>
    <t>User interaction</t>
  </si>
  <si>
    <t>Chat responses with inline citations</t>
  </si>
  <si>
    <t>Streamlit</t>
  </si>
  <si>
    <t>Three-Database Architecture – Design Decisions</t>
  </si>
  <si>
    <t>Database</t>
  </si>
  <si>
    <t>Technology</t>
  </si>
  <si>
    <t>Retrieval Method</t>
  </si>
  <si>
    <t>Cost</t>
  </si>
  <si>
    <t>Limitation</t>
  </si>
  <si>
    <t>Dense Vector Store</t>
  </si>
  <si>
    <t>Chroma + all-MiniLM-L6-v2</t>
  </si>
  <si>
    <t>Semantic similarity search on 384-dim embeddings of enriched chunks</t>
  </si>
  <si>
    <t>Cosine similarity (FAISS), returns top-15</t>
  </si>
  <si>
    <t>$0 – local</t>
  </si>
  <si>
    <t>Misses exact keyword matches</t>
  </si>
  <si>
    <t>Sparse Index</t>
  </si>
  <si>
    <t>BM25 (rank_bm25 pickle)</t>
  </si>
  <si>
    <t>Keyword-based ranking; scores by term frequency, IDF, and length normalisation</t>
  </si>
  <si>
    <t>BM25 Okapi scoring, returns top-15</t>
  </si>
  <si>
    <t>No semantic understanding</t>
  </si>
  <si>
    <t>Docstore</t>
  </si>
  <si>
    <t>SQLite (docstore.sqlite)</t>
  </si>
  <si>
    <t>Stores full chunk content: page_content, embedding_text, table_json, metadata</t>
  </si>
  <si>
    <t>O(1) lookup by chunk_id after RRF fusion</t>
  </si>
  <si>
    <t>$0 – local disk</t>
  </si>
  <si>
    <t>No search capability alone</t>
  </si>
  <si>
    <t>Fused Result</t>
  </si>
  <si>
    <t>RRF (Reciprocal Rank Fusion)</t>
  </si>
  <si>
    <t>Combines dense + sparse rankings: score = 1/(K+rank_dense) + 1/(K+rank_sparse)</t>
  </si>
  <si>
    <t>Merge, deduplicate, sort — ~25 unique chunks</t>
  </si>
  <si>
    <t>$0 – in-memory math</t>
  </si>
  <si>
    <t>Requires both indexes populated</t>
  </si>
  <si>
    <t>Reranked Set</t>
  </si>
  <si>
    <t>Cross-Encoder (local model)</t>
  </si>
  <si>
    <t>ms-marco-MiniLM-L-6-v2 pair-scores all 25 candidates; selects top-5 for LLM</t>
  </si>
  <si>
    <t>Bi-directional attention per pair, ~2s CPU</t>
  </si>
  <si>
    <t>$0 – local model</t>
  </si>
  <si>
    <t>Slower than bi-encoder for large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</si>
</sst>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"/>
    <numFmt numFmtId="165" formatCode="\+0.00;\-0.00"/>
  </numFmts>
  <fonts count="2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404040"/>
      <name val="Arial"/>
    </font>
    <font>
      <sz val="9"/>
      <color rgb="FF404040"/>
      <name val="Arial"/>
    </font>
    <font>
      <sz val="10"/>
      <color rgb="FF833C00"/>
      <name val="Arial"/>
    </font>
    <font>
      <b/>
      <sz val="10"/>
      <color rgb="FF1C4E45"/>
      <name val="Arial"/>
    </font>
    <font>
      <b/>
      <sz val="10"/>
      <color rgb="FF404040"/>
      <name val="Arial"/>
    </font>
    <font>
      <b/>
      <sz val="10"/>
      <color rgb="FF1F3864"/>
      <name val="Arial"/>
    </font>
    <font>
      <b/>
      <sz val="13"/>
      <color rgb="FFFFFFFF"/>
      <name val="Arial"/>
    </font>
    <font>
      <b/>
      <sz val="10"/>
      <color rgb="FF70AD47"/>
      <name val="Arial"/>
    </font>
    <font>
      <b/>
      <sz val="10"/>
      <color rgb="FFC00000"/>
      <name val="Arial"/>
    </font>
    <font>
      <sz val="10"/>
      <color rgb="FF1F3864"/>
      <name val="Arial"/>
    </font>
    <font>
      <b/>
      <sz val="9"/>
      <color rgb="FF404040"/>
      <name val="Arial"/>
    </font>
    <font>
      <b/>
      <sz val="11"/>
      <color rgb="FF3F3F3F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404040"/>
      <name val="Times New Roman"/>
      <family val="1"/>
    </font>
    <font>
      <b/>
      <sz val="12"/>
      <color rgb="FF833C00"/>
      <name val="Times New Roman"/>
      <family val="1"/>
    </font>
    <font>
      <b/>
      <sz val="10"/>
      <color rgb="FF1C4E45"/>
      <name val="Arial"/>
      <family val="2"/>
    </font>
    <font>
      <sz val="9"/>
      <color rgb="FF40404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1FA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BF1FA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13" fillId="10" borderId="2" applyNumberFormat="0" applyAlignment="0" applyProtection="0"/>
  </cellStyleXfs>
  <cellXfs count="82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center" wrapText="1"/>
    </xf>
    <xf numFmtId="4" fontId="7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165" fontId="10" fillId="7" borderId="1" xfId="0" applyNumberFormat="1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4" fontId="11" fillId="4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4" fontId="11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12" fillId="4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5" fillId="3" borderId="0" xfId="0" applyFont="1" applyFill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4" fontId="16" fillId="4" borderId="1" xfId="0" applyNumberFormat="1" applyFont="1" applyFill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4" fontId="16" fillId="7" borderId="1" xfId="0" applyNumberFormat="1" applyFont="1" applyFill="1" applyBorder="1" applyAlignment="1">
      <alignment horizontal="center" vertical="center" wrapText="1"/>
    </xf>
    <xf numFmtId="3" fontId="16" fillId="7" borderId="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64" fontId="16" fillId="7" borderId="1" xfId="0" applyNumberFormat="1" applyFont="1" applyFill="1" applyBorder="1" applyAlignment="1">
      <alignment horizontal="center" vertical="center" wrapText="1"/>
    </xf>
    <xf numFmtId="0" fontId="13" fillId="10" borderId="2" xfId="1"/>
    <xf numFmtId="0" fontId="19" fillId="7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4" fontId="16" fillId="12" borderId="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164" fontId="16" fillId="12" borderId="1" xfId="0" applyNumberFormat="1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left" vertical="center" wrapText="1"/>
    </xf>
    <xf numFmtId="4" fontId="16" fillId="12" borderId="3" xfId="0" applyNumberFormat="1" applyFont="1" applyFill="1" applyBorder="1" applyAlignment="1">
      <alignment horizontal="center" vertical="center" wrapText="1"/>
    </xf>
    <xf numFmtId="4" fontId="7" fillId="8" borderId="4" xfId="0" applyNumberFormat="1" applyFont="1" applyFill="1" applyBorder="1" applyAlignment="1">
      <alignment horizontal="center" vertical="center"/>
    </xf>
    <xf numFmtId="3" fontId="16" fillId="12" borderId="3" xfId="0" applyNumberFormat="1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164" fontId="16" fillId="12" borderId="3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4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horizontal="left" vertical="center" wrapText="1"/>
    </xf>
    <xf numFmtId="0" fontId="14" fillId="11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11" borderId="0" xfId="0" applyFill="1" applyAlignment="1"/>
    <xf numFmtId="0" fontId="0" fillId="0" borderId="0" xfId="0" applyAlignment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colors>
    <mruColors>
      <color rgb="FFEBF1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22952</xdr:colOff>
      <xdr:row>2</xdr:row>
      <xdr:rowOff>15300</xdr:rowOff>
    </xdr:from>
    <xdr:to>
      <xdr:col>18</xdr:col>
      <xdr:colOff>3837313</xdr:colOff>
      <xdr:row>2</xdr:row>
      <xdr:rowOff>2136687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1D06FC-4C0F-98CE-F40B-C1A3867EE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5181" y="1055782"/>
          <a:ext cx="3947711" cy="212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29328</xdr:colOff>
      <xdr:row>2</xdr:row>
      <xdr:rowOff>77704</xdr:rowOff>
    </xdr:from>
    <xdr:to>
      <xdr:col>20</xdr:col>
      <xdr:colOff>0</xdr:colOff>
      <xdr:row>2</xdr:row>
      <xdr:rowOff>2096265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2E9B34-F484-0339-EEF3-89F8036B48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272"/>
        <a:stretch>
          <a:fillRect/>
        </a:stretch>
      </xdr:blipFill>
      <xdr:spPr bwMode="auto">
        <a:xfrm>
          <a:off x="22800031" y="1129423"/>
          <a:ext cx="3522703" cy="2018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38253</xdr:colOff>
      <xdr:row>3</xdr:row>
      <xdr:rowOff>428433</xdr:rowOff>
    </xdr:from>
    <xdr:to>
      <xdr:col>18</xdr:col>
      <xdr:colOff>3835286</xdr:colOff>
      <xdr:row>3</xdr:row>
      <xdr:rowOff>1524697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4CDDAF-EF2E-90DB-6C6F-04C555738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0482" y="3626385"/>
          <a:ext cx="3901808" cy="1096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405578</xdr:colOff>
      <xdr:row>3</xdr:row>
      <xdr:rowOff>61570</xdr:rowOff>
    </xdr:from>
    <xdr:to>
      <xdr:col>19</xdr:col>
      <xdr:colOff>3112745</xdr:colOff>
      <xdr:row>3</xdr:row>
      <xdr:rowOff>1944689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E1E5286-F2C8-6DEC-1C72-DE9987F70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6281" y="3276258"/>
          <a:ext cx="2707167" cy="188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21895</xdr:colOff>
      <xdr:row>4</xdr:row>
      <xdr:rowOff>43794</xdr:rowOff>
    </xdr:from>
    <xdr:to>
      <xdr:col>18</xdr:col>
      <xdr:colOff>3836589</xdr:colOff>
      <xdr:row>4</xdr:row>
      <xdr:rowOff>1839310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E7D1F6-43C4-D076-D278-F7C0B10D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74239" y="5242857"/>
          <a:ext cx="3976619" cy="1795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459829</xdr:colOff>
      <xdr:row>4</xdr:row>
      <xdr:rowOff>15218</xdr:rowOff>
    </xdr:from>
    <xdr:to>
      <xdr:col>19</xdr:col>
      <xdr:colOff>2977933</xdr:colOff>
      <xdr:row>4</xdr:row>
      <xdr:rowOff>1876425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B686D13-7DEA-7AB8-6221-C928E6007500}"/>
            </a:ext>
            <a:ext uri="{147F2762-F138-4A5C-976F-8EAC2B608ADB}">
              <a16:predDERef xmlns:a16="http://schemas.microsoft.com/office/drawing/2014/main" pred="{19E7D1F6-43C4-D076-D278-F7C0B10D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4454" y="5187293"/>
          <a:ext cx="2518104" cy="1861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65691</xdr:colOff>
      <xdr:row>5</xdr:row>
      <xdr:rowOff>21896</xdr:rowOff>
    </xdr:from>
    <xdr:to>
      <xdr:col>18</xdr:col>
      <xdr:colOff>3835798</xdr:colOff>
      <xdr:row>5</xdr:row>
      <xdr:rowOff>1729827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02066D-08CF-F6D1-57AB-DD1731C96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8035" y="7125959"/>
          <a:ext cx="3912982" cy="1707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481725</xdr:colOff>
      <xdr:row>5</xdr:row>
      <xdr:rowOff>29765</xdr:rowOff>
    </xdr:from>
    <xdr:to>
      <xdr:col>19</xdr:col>
      <xdr:colOff>2827735</xdr:colOff>
      <xdr:row>5</xdr:row>
      <xdr:rowOff>1786049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3BFDBB-DBE5-39FE-C620-13D9DD9DC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52428" y="7133828"/>
          <a:ext cx="2346010" cy="1756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28575</xdr:colOff>
      <xdr:row>6</xdr:row>
      <xdr:rowOff>180975</xdr:rowOff>
    </xdr:from>
    <xdr:to>
      <xdr:col>18</xdr:col>
      <xdr:colOff>3800475</xdr:colOff>
      <xdr:row>6</xdr:row>
      <xdr:rowOff>1562100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5D3402-41A4-BA76-F38E-64D635418150}"/>
            </a:ext>
            <a:ext uri="{147F2762-F138-4A5C-976F-8EAC2B608ADB}">
              <a16:predDERef xmlns:a16="http://schemas.microsoft.com/office/drawing/2014/main" pred="{EA075DD6-AB09-43A9-8F2A-AEBEF6A59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954625" y="9058275"/>
          <a:ext cx="3771900" cy="1381125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6</xdr:row>
      <xdr:rowOff>66675</xdr:rowOff>
    </xdr:from>
    <xdr:to>
      <xdr:col>19</xdr:col>
      <xdr:colOff>3209925</xdr:colOff>
      <xdr:row>6</xdr:row>
      <xdr:rowOff>1724025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7BA33B2-1C54-73F1-857F-F1E99ADC2FBA}"/>
            </a:ext>
            <a:ext uri="{147F2762-F138-4A5C-976F-8EAC2B608ADB}">
              <a16:predDERef xmlns:a16="http://schemas.microsoft.com/office/drawing/2014/main" pred="{575D3402-41A4-BA76-F38E-64D635418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831300" y="8943975"/>
          <a:ext cx="3143250" cy="16573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209550</xdr:rowOff>
    </xdr:from>
    <xdr:to>
      <xdr:col>18</xdr:col>
      <xdr:colOff>3762375</xdr:colOff>
      <xdr:row>7</xdr:row>
      <xdr:rowOff>1924050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3B78158-387C-3592-FF6E-880503205D80}"/>
            </a:ext>
            <a:ext uri="{147F2762-F138-4A5C-976F-8EAC2B608ADB}">
              <a16:predDERef xmlns:a16="http://schemas.microsoft.com/office/drawing/2014/main" pred="{57BA33B2-1C54-73F1-857F-F1E99ADC2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926050" y="10887075"/>
          <a:ext cx="3762375" cy="171450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7</xdr:row>
      <xdr:rowOff>1971675</xdr:rowOff>
    </xdr:from>
    <xdr:to>
      <xdr:col>18</xdr:col>
      <xdr:colOff>3752850</xdr:colOff>
      <xdr:row>7</xdr:row>
      <xdr:rowOff>3857625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6871A19-3694-C063-D537-1F8B198D99E3}"/>
            </a:ext>
            <a:ext uri="{147F2762-F138-4A5C-976F-8EAC2B608ADB}">
              <a16:predDERef xmlns:a16="http://schemas.microsoft.com/office/drawing/2014/main" pred="{E3B78158-387C-3592-FF6E-880503205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54625" y="12649200"/>
          <a:ext cx="3724275" cy="1885950"/>
        </a:xfrm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7</xdr:row>
      <xdr:rowOff>904875</xdr:rowOff>
    </xdr:from>
    <xdr:to>
      <xdr:col>19</xdr:col>
      <xdr:colOff>3333750</xdr:colOff>
      <xdr:row>7</xdr:row>
      <xdr:rowOff>3048000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78D9EB0-D8A0-9B8D-D9A6-B0C25E94DDC3}"/>
            </a:ext>
            <a:ext uri="{147F2762-F138-4A5C-976F-8EAC2B608ADB}">
              <a16:predDERef xmlns:a16="http://schemas.microsoft.com/office/drawing/2014/main" pred="{E953CF84-F49D-4404-9F27-859293FB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r="21500"/>
        <a:stretch>
          <a:fillRect/>
        </a:stretch>
      </xdr:blipFill>
      <xdr:spPr>
        <a:xfrm>
          <a:off x="21812250" y="11582400"/>
          <a:ext cx="3286125" cy="2143125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</xdr:colOff>
      <xdr:row>8</xdr:row>
      <xdr:rowOff>571500</xdr:rowOff>
    </xdr:from>
    <xdr:to>
      <xdr:col>18</xdr:col>
      <xdr:colOff>3733800</xdr:colOff>
      <xdr:row>8</xdr:row>
      <xdr:rowOff>2409825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3A0DB32-C6C4-B5A6-83B1-A1A63713542D}"/>
            </a:ext>
            <a:ext uri="{147F2762-F138-4A5C-976F-8EAC2B608ADB}">
              <a16:predDERef xmlns:a16="http://schemas.microsoft.com/office/drawing/2014/main" pred="{D78D9EB0-D8A0-9B8D-D9A6-B0C25E94D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945100" y="15268575"/>
          <a:ext cx="3714750" cy="1838325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8</xdr:row>
      <xdr:rowOff>2933700</xdr:rowOff>
    </xdr:from>
    <xdr:to>
      <xdr:col>18</xdr:col>
      <xdr:colOff>3714750</xdr:colOff>
      <xdr:row>8</xdr:row>
      <xdr:rowOff>4638675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63F7305-7396-F855-5536-E3415A2F8199}"/>
            </a:ext>
            <a:ext uri="{147F2762-F138-4A5C-976F-8EAC2B608ADB}">
              <a16:predDERef xmlns:a16="http://schemas.microsoft.com/office/drawing/2014/main" pred="{73A0DB32-C6C4-B5A6-83B1-A1A63713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992725" y="17630775"/>
          <a:ext cx="3648075" cy="1704975"/>
        </a:xfrm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8</xdr:row>
      <xdr:rowOff>1123950</xdr:rowOff>
    </xdr:from>
    <xdr:to>
      <xdr:col>19</xdr:col>
      <xdr:colOff>3305175</xdr:colOff>
      <xdr:row>8</xdr:row>
      <xdr:rowOff>3648075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946306-BF70-386A-260C-911EDFF2A873}"/>
            </a:ext>
            <a:ext uri="{147F2762-F138-4A5C-976F-8EAC2B608ADB}">
              <a16:predDERef xmlns:a16="http://schemas.microsoft.com/office/drawing/2014/main" pred="{063F7305-7396-F855-5536-E3415A2F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r="28532"/>
        <a:stretch>
          <a:fillRect/>
        </a:stretch>
      </xdr:blipFill>
      <xdr:spPr>
        <a:xfrm>
          <a:off x="21812250" y="15821025"/>
          <a:ext cx="3257550" cy="252412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438150</xdr:rowOff>
    </xdr:from>
    <xdr:to>
      <xdr:col>18</xdr:col>
      <xdr:colOff>3819525</xdr:colOff>
      <xdr:row>9</xdr:row>
      <xdr:rowOff>2181225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7D72472-0335-6F21-4FED-9CC38556F40E}"/>
            </a:ext>
            <a:ext uri="{147F2762-F138-4A5C-976F-8EAC2B608ADB}">
              <a16:predDERef xmlns:a16="http://schemas.microsoft.com/office/drawing/2014/main" pred="{BB946306-BF70-386A-260C-911EDFF2A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926050" y="20326350"/>
          <a:ext cx="3819525" cy="1743075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9</xdr:row>
      <xdr:rowOff>57150</xdr:rowOff>
    </xdr:from>
    <xdr:to>
      <xdr:col>19</xdr:col>
      <xdr:colOff>3314700</xdr:colOff>
      <xdr:row>9</xdr:row>
      <xdr:rowOff>2438400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1135EF5-E011-4243-17D5-D4B7CB194BB0}"/>
            </a:ext>
            <a:ext uri="{147F2762-F138-4A5C-976F-8EAC2B608ADB}">
              <a16:predDERef xmlns:a16="http://schemas.microsoft.com/office/drawing/2014/main" pred="{57D72472-0335-6F21-4FED-9CC38556F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r="28889"/>
        <a:stretch>
          <a:fillRect/>
        </a:stretch>
      </xdr:blipFill>
      <xdr:spPr>
        <a:xfrm>
          <a:off x="21831300" y="19945350"/>
          <a:ext cx="3248025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showGridLines="0" tabSelected="1" topLeftCell="I1" zoomScale="64" zoomScaleNormal="51" workbookViewId="0">
      <pane ySplit="2" topLeftCell="A9" activePane="bottomLeft" state="frozen"/>
      <selection pane="bottomLeft" activeCell="P12" sqref="P12"/>
    </sheetView>
  </sheetViews>
  <sheetFormatPr defaultRowHeight="14.45"/>
  <cols>
    <col min="1" max="1" width="15.85546875" customWidth="1"/>
    <col min="2" max="3" width="30" customWidth="1"/>
    <col min="4" max="4" width="60" customWidth="1"/>
    <col min="5" max="5" width="9" customWidth="1"/>
    <col min="6" max="6" width="10.85546875" customWidth="1"/>
    <col min="7" max="7" width="11.140625" customWidth="1"/>
    <col min="8" max="8" width="11.7109375" customWidth="1"/>
    <col min="9" max="9" width="9" customWidth="1"/>
    <col min="10" max="10" width="11.5703125" customWidth="1"/>
    <col min="11" max="13" width="7" customWidth="1"/>
    <col min="14" max="15" width="8" customWidth="1"/>
    <col min="16" max="16" width="9" customWidth="1"/>
    <col min="17" max="17" width="9.5703125" customWidth="1"/>
    <col min="18" max="18" width="14.140625" customWidth="1"/>
    <col min="19" max="19" width="57.5703125" customWidth="1"/>
    <col min="20" max="20" width="50.85546875" customWidth="1"/>
  </cols>
  <sheetData>
    <row r="1" spans="1:20" ht="27.95" customHeight="1">
      <c r="A1" s="77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42"/>
      <c r="T1" s="42"/>
    </row>
    <row r="2" spans="1:20" ht="54.6" customHeight="1">
      <c r="A2" s="43" t="s">
        <v>1</v>
      </c>
      <c r="B2" s="43" t="s">
        <v>2</v>
      </c>
      <c r="C2" s="43" t="s">
        <v>3</v>
      </c>
      <c r="D2" s="43" t="s">
        <v>4</v>
      </c>
      <c r="E2" s="43" t="s">
        <v>5</v>
      </c>
      <c r="F2" s="43" t="s">
        <v>6</v>
      </c>
      <c r="G2" s="43" t="s">
        <v>7</v>
      </c>
      <c r="H2" s="43" t="s">
        <v>8</v>
      </c>
      <c r="I2" s="43" t="s">
        <v>9</v>
      </c>
      <c r="J2" s="43" t="s">
        <v>10</v>
      </c>
      <c r="K2" s="43" t="s">
        <v>11</v>
      </c>
      <c r="L2" s="43" t="s">
        <v>12</v>
      </c>
      <c r="M2" s="43" t="s">
        <v>13</v>
      </c>
      <c r="N2" s="43" t="s">
        <v>14</v>
      </c>
      <c r="O2" s="43" t="s">
        <v>15</v>
      </c>
      <c r="P2" s="43" t="s">
        <v>16</v>
      </c>
      <c r="Q2" s="43" t="s">
        <v>17</v>
      </c>
      <c r="R2" s="43" t="s">
        <v>18</v>
      </c>
      <c r="S2" s="43" t="s">
        <v>19</v>
      </c>
      <c r="T2" s="43" t="s">
        <v>20</v>
      </c>
    </row>
    <row r="3" spans="1:20" ht="170.1" customHeight="1">
      <c r="A3" s="44" t="s">
        <v>21</v>
      </c>
      <c r="B3" s="44" t="s">
        <v>22</v>
      </c>
      <c r="C3" s="44" t="s">
        <v>22</v>
      </c>
      <c r="D3" s="44" t="s">
        <v>23</v>
      </c>
      <c r="E3" s="45">
        <v>5.72</v>
      </c>
      <c r="F3" s="45">
        <v>0.8</v>
      </c>
      <c r="G3" s="45">
        <v>2.1</v>
      </c>
      <c r="H3" s="45">
        <v>0.9</v>
      </c>
      <c r="I3" s="45">
        <v>1.82</v>
      </c>
      <c r="J3" s="46">
        <v>25</v>
      </c>
      <c r="K3" s="47">
        <v>5</v>
      </c>
      <c r="L3" s="47">
        <v>2</v>
      </c>
      <c r="M3" s="48" t="s">
        <v>24</v>
      </c>
      <c r="N3" s="46">
        <v>2245</v>
      </c>
      <c r="O3" s="46">
        <v>287</v>
      </c>
      <c r="P3" s="49">
        <v>7.3000000000000001E-3</v>
      </c>
      <c r="Q3" s="46">
        <v>3</v>
      </c>
      <c r="R3" s="50" t="s">
        <v>25</v>
      </c>
      <c r="S3" s="56"/>
      <c r="T3" s="56"/>
    </row>
    <row r="4" spans="1:20" ht="156" customHeight="1">
      <c r="A4" s="51" t="s">
        <v>26</v>
      </c>
      <c r="B4" s="51" t="s">
        <v>27</v>
      </c>
      <c r="C4" s="51" t="s">
        <v>28</v>
      </c>
      <c r="D4" s="51" t="s">
        <v>29</v>
      </c>
      <c r="E4" s="52">
        <v>5.99</v>
      </c>
      <c r="F4" s="52">
        <v>0.5</v>
      </c>
      <c r="G4" s="52">
        <v>2.2000000000000002</v>
      </c>
      <c r="H4" s="52">
        <v>0.85</v>
      </c>
      <c r="I4" s="52">
        <v>2.44</v>
      </c>
      <c r="J4" s="53">
        <v>20</v>
      </c>
      <c r="K4" s="54">
        <v>5</v>
      </c>
      <c r="L4" s="54">
        <v>2</v>
      </c>
      <c r="M4" s="48" t="s">
        <v>24</v>
      </c>
      <c r="N4" s="53">
        <v>1890</v>
      </c>
      <c r="O4" s="53">
        <v>52</v>
      </c>
      <c r="P4" s="55">
        <v>4.7999999999999996E-3</v>
      </c>
      <c r="Q4" s="53">
        <v>2</v>
      </c>
      <c r="R4" s="50" t="s">
        <v>25</v>
      </c>
      <c r="S4" s="56"/>
      <c r="T4" s="56"/>
    </row>
    <row r="5" spans="1:20" ht="150" customHeight="1">
      <c r="A5" s="44" t="s">
        <v>30</v>
      </c>
      <c r="B5" s="44" t="s">
        <v>31</v>
      </c>
      <c r="C5" s="44" t="s">
        <v>31</v>
      </c>
      <c r="D5" s="44" t="s">
        <v>32</v>
      </c>
      <c r="E5" s="45">
        <v>7.52</v>
      </c>
      <c r="F5" s="45">
        <v>1.5</v>
      </c>
      <c r="G5" s="45">
        <v>2.2999999999999998</v>
      </c>
      <c r="H5" s="45">
        <v>0.9</v>
      </c>
      <c r="I5" s="45">
        <v>2.82</v>
      </c>
      <c r="J5" s="46">
        <v>28</v>
      </c>
      <c r="K5" s="47">
        <v>5</v>
      </c>
      <c r="L5" s="47">
        <v>2</v>
      </c>
      <c r="M5" s="48" t="s">
        <v>24</v>
      </c>
      <c r="N5" s="46">
        <v>2680</v>
      </c>
      <c r="O5" s="46">
        <v>412</v>
      </c>
      <c r="P5" s="49">
        <v>9.1000000000000004E-3</v>
      </c>
      <c r="Q5" s="46">
        <v>5</v>
      </c>
      <c r="R5" s="50" t="s">
        <v>25</v>
      </c>
      <c r="S5" s="56"/>
      <c r="T5" s="56"/>
    </row>
    <row r="6" spans="1:20" ht="141.94999999999999" customHeight="1">
      <c r="A6" s="51" t="s">
        <v>33</v>
      </c>
      <c r="B6" s="51" t="s">
        <v>34</v>
      </c>
      <c r="C6" s="51" t="s">
        <v>35</v>
      </c>
      <c r="D6" s="51" t="s">
        <v>36</v>
      </c>
      <c r="E6" s="52">
        <v>12.23</v>
      </c>
      <c r="F6" s="52">
        <v>1.1499999999999999</v>
      </c>
      <c r="G6" s="52">
        <v>3.5</v>
      </c>
      <c r="H6" s="52">
        <v>1.1000000000000001</v>
      </c>
      <c r="I6" s="52">
        <v>6.48</v>
      </c>
      <c r="J6" s="53">
        <v>35</v>
      </c>
      <c r="K6" s="54">
        <v>5</v>
      </c>
      <c r="L6" s="54">
        <v>2</v>
      </c>
      <c r="M6" s="48" t="s">
        <v>24</v>
      </c>
      <c r="N6" s="53">
        <v>3420</v>
      </c>
      <c r="O6" s="53">
        <v>589</v>
      </c>
      <c r="P6" s="55">
        <v>1.2800000000000001E-2</v>
      </c>
      <c r="Q6" s="53">
        <v>5</v>
      </c>
      <c r="R6" s="50" t="s">
        <v>25</v>
      </c>
      <c r="S6" s="56"/>
      <c r="T6" s="56"/>
    </row>
    <row r="7" spans="1:20" ht="141.94999999999999" customHeight="1">
      <c r="A7" s="63" t="s">
        <v>37</v>
      </c>
      <c r="B7" s="63" t="s">
        <v>38</v>
      </c>
      <c r="C7" s="63" t="s">
        <v>38</v>
      </c>
      <c r="D7" s="63" t="s">
        <v>39</v>
      </c>
      <c r="E7" s="64">
        <v>7.37</v>
      </c>
      <c r="F7" s="64">
        <v>1.25</v>
      </c>
      <c r="G7" s="64">
        <v>2.4</v>
      </c>
      <c r="H7" s="64">
        <v>0.88</v>
      </c>
      <c r="I7" s="64">
        <v>2.84</v>
      </c>
      <c r="J7" s="66">
        <v>25</v>
      </c>
      <c r="K7" s="67">
        <v>5</v>
      </c>
      <c r="L7" s="67">
        <v>2</v>
      </c>
      <c r="M7" s="68" t="s">
        <v>24</v>
      </c>
      <c r="N7" s="66">
        <v>2519</v>
      </c>
      <c r="O7" s="66">
        <v>238</v>
      </c>
      <c r="P7" s="69">
        <v>8.5000000000000006E-3</v>
      </c>
      <c r="Q7" s="66">
        <v>3</v>
      </c>
      <c r="R7" s="50" t="s">
        <v>25</v>
      </c>
      <c r="S7" s="56"/>
      <c r="T7" s="56"/>
    </row>
    <row r="8" spans="1:20" ht="316.5" customHeight="1">
      <c r="A8" s="51" t="s">
        <v>40</v>
      </c>
      <c r="B8" s="51" t="s">
        <v>41</v>
      </c>
      <c r="C8" s="51" t="s">
        <v>42</v>
      </c>
      <c r="D8" s="51" t="s">
        <v>43</v>
      </c>
      <c r="E8" s="52">
        <v>13.36</v>
      </c>
      <c r="F8" s="52">
        <v>1.1200000000000001</v>
      </c>
      <c r="G8" s="52">
        <v>3.85</v>
      </c>
      <c r="H8" s="52">
        <v>1.5</v>
      </c>
      <c r="I8" s="52">
        <v>6.89</v>
      </c>
      <c r="J8" s="53">
        <v>40</v>
      </c>
      <c r="K8" s="54">
        <v>5</v>
      </c>
      <c r="L8" s="54">
        <v>2</v>
      </c>
      <c r="M8" s="48" t="s">
        <v>24</v>
      </c>
      <c r="N8" s="53">
        <v>3910</v>
      </c>
      <c r="O8" s="53">
        <v>652</v>
      </c>
      <c r="P8" s="55">
        <v>1.5800000000000002E-2</v>
      </c>
      <c r="Q8" s="53">
        <v>5</v>
      </c>
      <c r="R8" s="50" t="s">
        <v>25</v>
      </c>
      <c r="S8" s="56"/>
      <c r="T8" s="56"/>
    </row>
    <row r="9" spans="1:20" ht="408.75" customHeight="1">
      <c r="A9" s="58" t="s">
        <v>44</v>
      </c>
      <c r="B9" s="58" t="s">
        <v>45</v>
      </c>
      <c r="C9" s="58" t="s">
        <v>46</v>
      </c>
      <c r="D9" s="58" t="s">
        <v>47</v>
      </c>
      <c r="E9" s="59">
        <v>14.6</v>
      </c>
      <c r="F9" s="59">
        <v>1.3</v>
      </c>
      <c r="G9" s="59">
        <v>4.5999999999999996</v>
      </c>
      <c r="H9" s="59">
        <v>1.25</v>
      </c>
      <c r="I9" s="59">
        <v>7.45</v>
      </c>
      <c r="J9" s="60">
        <v>45</v>
      </c>
      <c r="K9" s="61">
        <v>5</v>
      </c>
      <c r="L9" s="61">
        <v>2</v>
      </c>
      <c r="M9" s="48" t="s">
        <v>24</v>
      </c>
      <c r="N9" s="60">
        <v>4250</v>
      </c>
      <c r="O9" s="60">
        <v>780</v>
      </c>
      <c r="P9" s="62">
        <v>1.66E-2</v>
      </c>
      <c r="Q9" s="60">
        <v>5</v>
      </c>
      <c r="R9" s="50" t="s">
        <v>25</v>
      </c>
      <c r="S9" s="56"/>
      <c r="T9" s="56"/>
    </row>
    <row r="10" spans="1:20" ht="206.25" customHeight="1">
      <c r="A10" s="71" t="s">
        <v>48</v>
      </c>
      <c r="B10" s="71" t="s">
        <v>49</v>
      </c>
      <c r="C10" s="71" t="s">
        <v>50</v>
      </c>
      <c r="D10" s="71" t="s">
        <v>51</v>
      </c>
      <c r="E10" s="72">
        <v>7.9</v>
      </c>
      <c r="F10" s="72">
        <v>0.9</v>
      </c>
      <c r="G10" s="72">
        <v>2.4</v>
      </c>
      <c r="H10" s="72">
        <v>0.85</v>
      </c>
      <c r="I10" s="72">
        <v>3.75</v>
      </c>
      <c r="J10" s="73">
        <v>18</v>
      </c>
      <c r="K10" s="74">
        <v>5</v>
      </c>
      <c r="L10" s="74">
        <v>2</v>
      </c>
      <c r="M10" s="48" t="s">
        <v>24</v>
      </c>
      <c r="N10" s="73">
        <v>1650</v>
      </c>
      <c r="O10" s="73">
        <v>55</v>
      </c>
      <c r="P10" s="75">
        <v>3.8E-3</v>
      </c>
      <c r="Q10" s="73">
        <v>1</v>
      </c>
      <c r="R10" s="50" t="s">
        <v>25</v>
      </c>
      <c r="S10" s="56"/>
      <c r="T10" s="56"/>
    </row>
    <row r="11" spans="1:20" ht="21.95" customHeight="1">
      <c r="A11" s="10" t="s">
        <v>52</v>
      </c>
      <c r="B11" s="11"/>
      <c r="C11" s="11"/>
      <c r="D11" s="11"/>
      <c r="E11" s="65">
        <f>AVERAGE(E3:E10)</f>
        <v>9.3362499999999997</v>
      </c>
      <c r="F11" s="65">
        <f>AVERAGE(F3:F10)</f>
        <v>1.0649999999999999</v>
      </c>
      <c r="G11" s="65">
        <f>AVERAGE(G3:G10)</f>
        <v>2.9187500000000002</v>
      </c>
      <c r="H11" s="65">
        <f>AVERAGE(H3:H10)</f>
        <v>1.0287500000000001</v>
      </c>
      <c r="I11" s="65">
        <f>AVERAGE(I3:I10)</f>
        <v>4.3112499999999994</v>
      </c>
      <c r="J11" s="70"/>
      <c r="K11" s="70"/>
      <c r="L11" s="70"/>
      <c r="M11" s="70"/>
      <c r="N11" s="70"/>
      <c r="O11" s="70"/>
      <c r="P11" s="76">
        <f>AVERAGE(P3:P10)</f>
        <v>9.8375000000000008E-3</v>
      </c>
      <c r="Q11" s="70"/>
      <c r="R11" s="13"/>
      <c r="S11" s="13"/>
      <c r="T11" s="13"/>
    </row>
    <row r="12" spans="1:20" ht="15"/>
    <row r="13" spans="1:20" ht="15"/>
    <row r="14" spans="1:20" ht="15"/>
    <row r="15" spans="1:20" ht="15"/>
  </sheetData>
  <mergeCells count="1">
    <mergeCell ref="A1:R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workbookViewId="0">
      <pane ySplit="2" topLeftCell="A3" activePane="bottomLeft" state="frozen"/>
      <selection pane="bottomLeft" activeCell="J17" sqref="J17"/>
    </sheetView>
  </sheetViews>
  <sheetFormatPr defaultRowHeight="14.45"/>
  <cols>
    <col min="1" max="1" width="12.85546875" customWidth="1"/>
    <col min="2" max="2" width="6.5703125" customWidth="1"/>
    <col min="3" max="3" width="26" customWidth="1"/>
    <col min="4" max="4" width="12" customWidth="1"/>
    <col min="5" max="5" width="6" customWidth="1"/>
    <col min="6" max="6" width="7" customWidth="1"/>
    <col min="7" max="7" width="12" customWidth="1"/>
    <col min="8" max="8" width="14" customWidth="1"/>
  </cols>
  <sheetData>
    <row r="1" spans="1:8" ht="26.1" customHeight="1">
      <c r="A1" s="79" t="s">
        <v>53</v>
      </c>
      <c r="B1" s="81"/>
      <c r="C1" s="81"/>
      <c r="D1" s="81"/>
      <c r="E1" s="81"/>
      <c r="F1" s="81"/>
      <c r="G1" s="81"/>
      <c r="H1" s="81"/>
    </row>
    <row r="2" spans="1:8" ht="32.1" customHeight="1">
      <c r="A2" s="1" t="s">
        <v>1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</row>
    <row r="3" spans="1:8" ht="15.95" customHeight="1">
      <c r="A3" s="2" t="s">
        <v>21</v>
      </c>
      <c r="B3" s="4">
        <v>1</v>
      </c>
      <c r="C3" s="2" t="s">
        <v>61</v>
      </c>
      <c r="D3" s="2" t="s">
        <v>62</v>
      </c>
      <c r="E3" s="4">
        <v>13</v>
      </c>
      <c r="F3" s="2" t="s">
        <v>63</v>
      </c>
      <c r="G3" s="14">
        <v>5.31</v>
      </c>
      <c r="H3" s="6" t="s">
        <v>25</v>
      </c>
    </row>
    <row r="4" spans="1:8" ht="15.95" customHeight="1">
      <c r="A4" s="2" t="s">
        <v>21</v>
      </c>
      <c r="B4" s="4">
        <v>2</v>
      </c>
      <c r="C4" s="2" t="s">
        <v>64</v>
      </c>
      <c r="D4" s="2" t="s">
        <v>62</v>
      </c>
      <c r="E4" s="4">
        <v>12</v>
      </c>
      <c r="F4" s="2" t="s">
        <v>63</v>
      </c>
      <c r="G4" s="14">
        <v>3.95</v>
      </c>
      <c r="H4" s="6" t="s">
        <v>25</v>
      </c>
    </row>
    <row r="5" spans="1:8" ht="15.95" customHeight="1">
      <c r="A5" s="2" t="s">
        <v>21</v>
      </c>
      <c r="B5" s="4">
        <v>3</v>
      </c>
      <c r="C5" s="2" t="s">
        <v>65</v>
      </c>
      <c r="D5" s="2" t="s">
        <v>66</v>
      </c>
      <c r="E5" s="4">
        <v>4</v>
      </c>
      <c r="F5" s="2" t="s">
        <v>63</v>
      </c>
      <c r="G5" s="14">
        <v>2.1800000000000002</v>
      </c>
      <c r="H5" s="6" t="s">
        <v>25</v>
      </c>
    </row>
    <row r="6" spans="1:8" ht="15.95" customHeight="1">
      <c r="A6" s="2" t="s">
        <v>21</v>
      </c>
      <c r="B6" s="4">
        <v>4</v>
      </c>
      <c r="C6" s="2" t="s">
        <v>67</v>
      </c>
      <c r="D6" s="2" t="s">
        <v>66</v>
      </c>
      <c r="E6" s="4">
        <v>4</v>
      </c>
      <c r="F6" s="2" t="s">
        <v>63</v>
      </c>
      <c r="G6" s="15">
        <v>1.62</v>
      </c>
      <c r="H6" s="5" t="s">
        <v>68</v>
      </c>
    </row>
    <row r="7" spans="1:8" ht="15.95" customHeight="1">
      <c r="A7" s="2" t="s">
        <v>21</v>
      </c>
      <c r="B7" s="4">
        <v>5</v>
      </c>
      <c r="C7" s="2" t="s">
        <v>69</v>
      </c>
      <c r="D7" s="2" t="s">
        <v>62</v>
      </c>
      <c r="E7" s="4">
        <v>13</v>
      </c>
      <c r="F7" s="2" t="s">
        <v>63</v>
      </c>
      <c r="G7" s="15">
        <v>-0.88</v>
      </c>
      <c r="H7" s="5" t="s">
        <v>68</v>
      </c>
    </row>
    <row r="8" spans="1:8" ht="15.95" customHeight="1">
      <c r="A8" s="7" t="s">
        <v>26</v>
      </c>
      <c r="B8" s="9">
        <v>1</v>
      </c>
      <c r="C8" s="7" t="s">
        <v>69</v>
      </c>
      <c r="D8" s="7" t="s">
        <v>62</v>
      </c>
      <c r="E8" s="9">
        <v>13</v>
      </c>
      <c r="F8" s="7" t="s">
        <v>63</v>
      </c>
      <c r="G8" s="16">
        <v>3.83</v>
      </c>
      <c r="H8" s="6" t="s">
        <v>25</v>
      </c>
    </row>
    <row r="9" spans="1:8" ht="15.95" customHeight="1">
      <c r="A9" s="7" t="s">
        <v>26</v>
      </c>
      <c r="B9" s="9">
        <v>2</v>
      </c>
      <c r="C9" s="7" t="s">
        <v>70</v>
      </c>
      <c r="D9" s="7" t="s">
        <v>62</v>
      </c>
      <c r="E9" s="9">
        <v>13</v>
      </c>
      <c r="F9" s="7" t="s">
        <v>63</v>
      </c>
      <c r="G9" s="17">
        <v>1.2</v>
      </c>
      <c r="H9" s="6" t="s">
        <v>25</v>
      </c>
    </row>
    <row r="10" spans="1:8" ht="15.95" customHeight="1">
      <c r="A10" s="7" t="s">
        <v>26</v>
      </c>
      <c r="B10" s="9">
        <v>3</v>
      </c>
      <c r="C10" s="7" t="s">
        <v>71</v>
      </c>
      <c r="D10" s="7" t="s">
        <v>62</v>
      </c>
      <c r="E10" s="9">
        <v>13</v>
      </c>
      <c r="F10" s="7" t="s">
        <v>63</v>
      </c>
      <c r="G10" s="17">
        <v>-0.88</v>
      </c>
      <c r="H10" s="5" t="s">
        <v>68</v>
      </c>
    </row>
    <row r="11" spans="1:8" ht="15.95" customHeight="1">
      <c r="A11" s="7" t="s">
        <v>26</v>
      </c>
      <c r="B11" s="9">
        <v>4</v>
      </c>
      <c r="C11" s="7" t="s">
        <v>72</v>
      </c>
      <c r="D11" s="7" t="s">
        <v>62</v>
      </c>
      <c r="E11" s="9">
        <v>25</v>
      </c>
      <c r="F11" s="7" t="s">
        <v>63</v>
      </c>
      <c r="G11" s="17">
        <v>-4.97</v>
      </c>
      <c r="H11" s="5" t="s">
        <v>68</v>
      </c>
    </row>
    <row r="12" spans="1:8" ht="15.95" customHeight="1">
      <c r="A12" s="7" t="s">
        <v>26</v>
      </c>
      <c r="B12" s="9">
        <v>5</v>
      </c>
      <c r="C12" s="7" t="s">
        <v>64</v>
      </c>
      <c r="D12" s="7" t="s">
        <v>62</v>
      </c>
      <c r="E12" s="9">
        <v>12</v>
      </c>
      <c r="F12" s="7" t="s">
        <v>63</v>
      </c>
      <c r="G12" s="17">
        <v>-4.9800000000000004</v>
      </c>
      <c r="H12" s="5" t="s">
        <v>68</v>
      </c>
    </row>
    <row r="13" spans="1:8" ht="15.95" customHeight="1">
      <c r="A13" s="2" t="s">
        <v>30</v>
      </c>
      <c r="B13" s="4">
        <v>1</v>
      </c>
      <c r="C13" s="2" t="s">
        <v>64</v>
      </c>
      <c r="D13" s="2" t="s">
        <v>62</v>
      </c>
      <c r="E13" s="4">
        <v>12</v>
      </c>
      <c r="F13" s="2" t="s">
        <v>63</v>
      </c>
      <c r="G13" s="14">
        <v>6.27</v>
      </c>
      <c r="H13" s="6" t="s">
        <v>25</v>
      </c>
    </row>
    <row r="14" spans="1:8" ht="15.95" customHeight="1">
      <c r="A14" s="2" t="s">
        <v>30</v>
      </c>
      <c r="B14" s="4">
        <v>2</v>
      </c>
      <c r="C14" s="2" t="s">
        <v>70</v>
      </c>
      <c r="D14" s="2" t="s">
        <v>62</v>
      </c>
      <c r="E14" s="4">
        <v>13</v>
      </c>
      <c r="F14" s="2" t="s">
        <v>63</v>
      </c>
      <c r="G14" s="14">
        <v>5.05</v>
      </c>
      <c r="H14" s="6" t="s">
        <v>25</v>
      </c>
    </row>
    <row r="15" spans="1:8" ht="15.95" customHeight="1">
      <c r="A15" s="2" t="s">
        <v>30</v>
      </c>
      <c r="B15" s="4">
        <v>3</v>
      </c>
      <c r="C15" s="2" t="s">
        <v>73</v>
      </c>
      <c r="D15" s="2" t="s">
        <v>66</v>
      </c>
      <c r="E15" s="4">
        <v>17</v>
      </c>
      <c r="F15" s="2" t="s">
        <v>63</v>
      </c>
      <c r="G15" s="14">
        <v>5.3</v>
      </c>
      <c r="H15" s="6" t="s">
        <v>25</v>
      </c>
    </row>
    <row r="16" spans="1:8" ht="15.95" customHeight="1">
      <c r="A16" s="2" t="s">
        <v>30</v>
      </c>
      <c r="B16" s="4">
        <v>4</v>
      </c>
      <c r="C16" s="2" t="s">
        <v>74</v>
      </c>
      <c r="D16" s="2" t="s">
        <v>62</v>
      </c>
      <c r="E16" s="4">
        <v>7</v>
      </c>
      <c r="F16" s="2" t="s">
        <v>63</v>
      </c>
      <c r="G16" s="14">
        <v>4.26</v>
      </c>
      <c r="H16" s="6" t="s">
        <v>25</v>
      </c>
    </row>
    <row r="17" spans="1:8" ht="15.95" customHeight="1">
      <c r="A17" s="2" t="s">
        <v>30</v>
      </c>
      <c r="B17" s="4">
        <v>5</v>
      </c>
      <c r="C17" s="2" t="s">
        <v>75</v>
      </c>
      <c r="D17" s="2" t="s">
        <v>62</v>
      </c>
      <c r="E17" s="4">
        <v>6</v>
      </c>
      <c r="F17" s="2" t="s">
        <v>63</v>
      </c>
      <c r="G17" s="14">
        <v>3.05</v>
      </c>
      <c r="H17" s="5" t="s">
        <v>68</v>
      </c>
    </row>
    <row r="18" spans="1:8" ht="15.95" customHeight="1">
      <c r="A18" s="7" t="s">
        <v>33</v>
      </c>
      <c r="B18" s="9">
        <v>1</v>
      </c>
      <c r="C18" s="7" t="s">
        <v>76</v>
      </c>
      <c r="D18" s="7" t="s">
        <v>62</v>
      </c>
      <c r="E18" s="9">
        <v>4</v>
      </c>
      <c r="F18" s="7" t="s">
        <v>63</v>
      </c>
      <c r="G18" s="16">
        <v>6.73</v>
      </c>
      <c r="H18" s="6" t="s">
        <v>25</v>
      </c>
    </row>
    <row r="19" spans="1:8" ht="15.95" customHeight="1">
      <c r="A19" s="7" t="s">
        <v>33</v>
      </c>
      <c r="B19" s="9">
        <v>2</v>
      </c>
      <c r="C19" s="7" t="s">
        <v>77</v>
      </c>
      <c r="D19" s="7" t="s">
        <v>62</v>
      </c>
      <c r="E19" s="9">
        <v>6</v>
      </c>
      <c r="F19" s="7" t="s">
        <v>63</v>
      </c>
      <c r="G19" s="16">
        <v>5.12</v>
      </c>
      <c r="H19" s="6" t="s">
        <v>25</v>
      </c>
    </row>
    <row r="20" spans="1:8" ht="15.95" customHeight="1">
      <c r="A20" s="7" t="s">
        <v>33</v>
      </c>
      <c r="B20" s="9">
        <v>3</v>
      </c>
      <c r="C20" s="7" t="s">
        <v>70</v>
      </c>
      <c r="D20" s="7" t="s">
        <v>62</v>
      </c>
      <c r="E20" s="9">
        <v>13</v>
      </c>
      <c r="F20" s="7" t="s">
        <v>63</v>
      </c>
      <c r="G20" s="16">
        <v>4.95</v>
      </c>
      <c r="H20" s="6" t="s">
        <v>25</v>
      </c>
    </row>
    <row r="21" spans="1:8" ht="15.95" customHeight="1">
      <c r="A21" s="7" t="s">
        <v>33</v>
      </c>
      <c r="B21" s="9">
        <v>4</v>
      </c>
      <c r="C21" s="7" t="s">
        <v>78</v>
      </c>
      <c r="D21" s="7" t="s">
        <v>62</v>
      </c>
      <c r="E21" s="9">
        <v>16</v>
      </c>
      <c r="F21" s="7" t="s">
        <v>63</v>
      </c>
      <c r="G21" s="16">
        <v>4.62</v>
      </c>
      <c r="H21" s="6" t="s">
        <v>25</v>
      </c>
    </row>
    <row r="22" spans="1:8" ht="15.95" customHeight="1">
      <c r="A22" s="7" t="s">
        <v>33</v>
      </c>
      <c r="B22" s="9">
        <v>5</v>
      </c>
      <c r="C22" s="7" t="s">
        <v>79</v>
      </c>
      <c r="D22" s="7" t="s">
        <v>62</v>
      </c>
      <c r="E22" s="9">
        <v>10</v>
      </c>
      <c r="F22" s="7" t="s">
        <v>63</v>
      </c>
      <c r="G22" s="16">
        <v>4.18</v>
      </c>
      <c r="H22" s="5" t="s">
        <v>68</v>
      </c>
    </row>
    <row r="24" spans="1:8" ht="21.95" customHeight="1">
      <c r="A24" s="78" t="s">
        <v>80</v>
      </c>
      <c r="B24" s="81"/>
      <c r="C24" s="81"/>
      <c r="D24" s="81"/>
      <c r="E24" s="81"/>
      <c r="F24" s="81"/>
      <c r="G24" s="81"/>
      <c r="H24" s="81"/>
    </row>
    <row r="25" spans="1:8" ht="18" customHeight="1">
      <c r="A25" s="18" t="s">
        <v>81</v>
      </c>
      <c r="B25" s="19">
        <v>4</v>
      </c>
    </row>
    <row r="26" spans="1:8" ht="18" customHeight="1">
      <c r="A26" s="18" t="s">
        <v>82</v>
      </c>
      <c r="B26" s="19">
        <v>13</v>
      </c>
    </row>
    <row r="27" spans="1:8" ht="18" customHeight="1">
      <c r="A27" s="18" t="s">
        <v>18</v>
      </c>
      <c r="B27" s="19" t="s">
        <v>83</v>
      </c>
    </row>
    <row r="28" spans="1:8" ht="18" customHeight="1">
      <c r="A28" s="18" t="s">
        <v>84</v>
      </c>
      <c r="B28" s="19" t="s">
        <v>85</v>
      </c>
    </row>
    <row r="29" spans="1:8" ht="18" customHeight="1">
      <c r="A29" s="18" t="s">
        <v>86</v>
      </c>
      <c r="B29" s="19">
        <f>13/4</f>
        <v>3.25</v>
      </c>
    </row>
  </sheetData>
  <mergeCells count="2">
    <mergeCell ref="A24:H24"/>
    <mergeCell ref="A1:H1"/>
  </mergeCells>
  <pageMargins left="0.75" right="0.75" top="1" bottom="1" header="0.5" footer="0.5"/>
  <ignoredErrors>
    <ignoredError sqref="B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selection activeCell="H12" sqref="H12"/>
    </sheetView>
  </sheetViews>
  <sheetFormatPr defaultRowHeight="14.45"/>
  <cols>
    <col min="1" max="1" width="18" customWidth="1"/>
    <col min="2" max="5" width="10" customWidth="1"/>
    <col min="6" max="6" width="15.5703125" customWidth="1"/>
  </cols>
  <sheetData>
    <row r="1" spans="1:6" ht="26.1" customHeight="1">
      <c r="A1" s="79" t="s">
        <v>87</v>
      </c>
      <c r="B1" s="81"/>
      <c r="C1" s="81"/>
      <c r="D1" s="81"/>
      <c r="E1" s="81"/>
      <c r="F1" s="81"/>
    </row>
    <row r="2" spans="1:6" ht="20.100000000000001" customHeight="1">
      <c r="A2" s="78" t="s">
        <v>88</v>
      </c>
      <c r="B2" s="81"/>
      <c r="C2" s="81"/>
      <c r="D2" s="81"/>
      <c r="E2" s="81"/>
      <c r="F2" s="81"/>
    </row>
    <row r="3" spans="1:6" ht="18" customHeight="1">
      <c r="A3" s="20" t="s">
        <v>89</v>
      </c>
      <c r="B3" s="20" t="s">
        <v>21</v>
      </c>
      <c r="C3" s="20" t="s">
        <v>26</v>
      </c>
      <c r="D3" s="20" t="s">
        <v>30</v>
      </c>
      <c r="E3" s="20" t="s">
        <v>33</v>
      </c>
      <c r="F3" s="20" t="s">
        <v>90</v>
      </c>
    </row>
    <row r="4" spans="1:6" ht="15.95" customHeight="1">
      <c r="A4" s="21" t="s">
        <v>91</v>
      </c>
      <c r="B4" s="22">
        <v>0.8</v>
      </c>
      <c r="C4" s="22">
        <v>0.5</v>
      </c>
      <c r="D4" s="22">
        <v>1.5</v>
      </c>
      <c r="E4" s="22">
        <v>2.15</v>
      </c>
      <c r="F4" s="22">
        <f>AVERAGE(B4:E4)</f>
        <v>1.2374999999999998</v>
      </c>
    </row>
    <row r="5" spans="1:6" ht="15.95" customHeight="1">
      <c r="A5" s="23" t="s">
        <v>92</v>
      </c>
      <c r="B5" s="24">
        <v>2.1</v>
      </c>
      <c r="C5" s="24">
        <v>2.2000000000000002</v>
      </c>
      <c r="D5" s="24">
        <v>2.2999999999999998</v>
      </c>
      <c r="E5" s="24">
        <v>3.5</v>
      </c>
      <c r="F5" s="24">
        <f>AVERAGE(B5:E5)</f>
        <v>2.5250000000000004</v>
      </c>
    </row>
    <row r="6" spans="1:6" ht="15.95" customHeight="1">
      <c r="A6" s="21" t="s">
        <v>93</v>
      </c>
      <c r="B6" s="22">
        <v>0.9</v>
      </c>
      <c r="C6" s="22">
        <v>0.85</v>
      </c>
      <c r="D6" s="22">
        <v>0.9</v>
      </c>
      <c r="E6" s="22">
        <v>1.1000000000000001</v>
      </c>
      <c r="F6" s="22">
        <f>AVERAGE(B6:E6)</f>
        <v>0.9375</v>
      </c>
    </row>
    <row r="7" spans="1:6" ht="15.95" customHeight="1">
      <c r="A7" s="23" t="s">
        <v>94</v>
      </c>
      <c r="B7" s="24">
        <v>1.82</v>
      </c>
      <c r="C7" s="24">
        <v>2.44</v>
      </c>
      <c r="D7" s="24">
        <v>2.82</v>
      </c>
      <c r="E7" s="24">
        <v>6.48</v>
      </c>
      <c r="F7" s="24">
        <f>AVERAGE(B7:E7)</f>
        <v>3.39</v>
      </c>
    </row>
    <row r="8" spans="1:6" ht="15.95" customHeight="1">
      <c r="A8" s="25" t="s">
        <v>95</v>
      </c>
      <c r="B8" s="12">
        <v>5.72</v>
      </c>
      <c r="C8" s="12">
        <v>5.99</v>
      </c>
      <c r="D8" s="12">
        <v>7.62</v>
      </c>
      <c r="E8" s="12">
        <v>13.23</v>
      </c>
      <c r="F8" s="12">
        <f>AVERAGE(B8:E8)</f>
        <v>8.14</v>
      </c>
    </row>
    <row r="11" spans="1:6" ht="20.100000000000001" customHeight="1">
      <c r="A11" s="78" t="s">
        <v>96</v>
      </c>
      <c r="B11" s="81"/>
      <c r="C11" s="81"/>
      <c r="D11" s="81"/>
      <c r="E11" s="81"/>
      <c r="F11" s="81"/>
    </row>
    <row r="12" spans="1:6" ht="26.45" customHeight="1">
      <c r="A12" s="20" t="s">
        <v>97</v>
      </c>
      <c r="B12" s="20" t="s">
        <v>14</v>
      </c>
      <c r="C12" s="20" t="s">
        <v>15</v>
      </c>
      <c r="D12" s="20" t="s">
        <v>98</v>
      </c>
      <c r="E12" s="20" t="s">
        <v>16</v>
      </c>
      <c r="F12" s="20" t="s">
        <v>99</v>
      </c>
    </row>
    <row r="13" spans="1:6" ht="15.95" customHeight="1">
      <c r="A13" s="26" t="s">
        <v>21</v>
      </c>
      <c r="B13" s="26">
        <v>2245</v>
      </c>
      <c r="C13" s="26">
        <v>287</v>
      </c>
      <c r="D13" s="26">
        <v>2532</v>
      </c>
      <c r="E13" s="27">
        <v>7.3000000000000001E-3</v>
      </c>
      <c r="F13" s="26" t="s">
        <v>100</v>
      </c>
    </row>
    <row r="14" spans="1:6" ht="15.95" customHeight="1">
      <c r="A14" s="28" t="s">
        <v>26</v>
      </c>
      <c r="B14" s="28">
        <v>1890</v>
      </c>
      <c r="C14" s="28">
        <v>52</v>
      </c>
      <c r="D14" s="28">
        <v>1942</v>
      </c>
      <c r="E14" s="29">
        <v>4.7999999999999996E-3</v>
      </c>
      <c r="F14" s="28" t="s">
        <v>100</v>
      </c>
    </row>
    <row r="15" spans="1:6" ht="15.95" customHeight="1">
      <c r="A15" s="26" t="s">
        <v>30</v>
      </c>
      <c r="B15" s="26">
        <v>2680</v>
      </c>
      <c r="C15" s="26">
        <v>412</v>
      </c>
      <c r="D15" s="26">
        <v>3092</v>
      </c>
      <c r="E15" s="27">
        <v>9.1000000000000004E-3</v>
      </c>
      <c r="F15" s="26" t="s">
        <v>101</v>
      </c>
    </row>
    <row r="16" spans="1:6" ht="15.95" customHeight="1">
      <c r="A16" s="28" t="s">
        <v>33</v>
      </c>
      <c r="B16" s="28">
        <v>3420</v>
      </c>
      <c r="C16" s="28">
        <v>589</v>
      </c>
      <c r="D16" s="28">
        <v>4009</v>
      </c>
      <c r="E16" s="29">
        <v>1.2800000000000001E-2</v>
      </c>
      <c r="F16" s="28" t="s">
        <v>102</v>
      </c>
    </row>
    <row r="17" spans="1:6" ht="18" customHeight="1">
      <c r="A17" s="30" t="s">
        <v>95</v>
      </c>
      <c r="B17" s="30">
        <f>SUM(B13:B16)</f>
        <v>10235</v>
      </c>
      <c r="C17" s="30">
        <f>SUM(C13:C16)</f>
        <v>1340</v>
      </c>
      <c r="D17" s="30">
        <f>SUM(D13:D16)</f>
        <v>11575</v>
      </c>
      <c r="E17" s="31">
        <f>SUM(E13:E16)</f>
        <v>3.4000000000000002E-2</v>
      </c>
      <c r="F17" s="32"/>
    </row>
  </sheetData>
  <mergeCells count="3">
    <mergeCell ref="A2:F2"/>
    <mergeCell ref="A11:F11"/>
    <mergeCell ref="A1:F1"/>
  </mergeCells>
  <conditionalFormatting sqref="A12:F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F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sqref="A1:F1"/>
    </sheetView>
  </sheetViews>
  <sheetFormatPr defaultRowHeight="14.45"/>
  <cols>
    <col min="1" max="1" width="18" customWidth="1"/>
    <col min="2" max="2" width="22" customWidth="1"/>
    <col min="3" max="3" width="28" customWidth="1"/>
    <col min="4" max="4" width="18" customWidth="1"/>
    <col min="5" max="5" width="22" customWidth="1"/>
    <col min="6" max="6" width="15.5703125" customWidth="1"/>
  </cols>
  <sheetData>
    <row r="1" spans="1:6" ht="26.1" customHeight="1">
      <c r="A1" s="79" t="s">
        <v>103</v>
      </c>
      <c r="B1" s="81"/>
      <c r="C1" s="81"/>
      <c r="D1" s="81"/>
      <c r="E1" s="81"/>
      <c r="F1" s="81"/>
    </row>
    <row r="2" spans="1:6" ht="32.1" customHeight="1">
      <c r="A2" s="1" t="s">
        <v>104</v>
      </c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109</v>
      </c>
    </row>
    <row r="3" spans="1:6" ht="39.950000000000003" customHeight="1">
      <c r="A3" s="3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</row>
    <row r="4" spans="1:6" ht="39.950000000000003" customHeight="1">
      <c r="A4" s="33" t="s">
        <v>110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120</v>
      </c>
    </row>
    <row r="5" spans="1:6" ht="39.950000000000003" customHeight="1">
      <c r="A5" s="33" t="s">
        <v>110</v>
      </c>
      <c r="B5" s="3" t="s">
        <v>121</v>
      </c>
      <c r="C5" s="3" t="s">
        <v>122</v>
      </c>
      <c r="D5" s="3" t="s">
        <v>123</v>
      </c>
      <c r="E5" s="3" t="s">
        <v>124</v>
      </c>
      <c r="F5" s="3" t="s">
        <v>125</v>
      </c>
    </row>
    <row r="6" spans="1:6" ht="39.950000000000003" customHeight="1">
      <c r="A6" s="33" t="s">
        <v>110</v>
      </c>
      <c r="B6" s="3" t="s">
        <v>126</v>
      </c>
      <c r="C6" s="3" t="s">
        <v>127</v>
      </c>
      <c r="D6" s="3" t="s">
        <v>128</v>
      </c>
      <c r="E6" s="3" t="s">
        <v>129</v>
      </c>
      <c r="F6" s="3" t="s">
        <v>130</v>
      </c>
    </row>
    <row r="7" spans="1:6" ht="53.1" customHeight="1">
      <c r="A7" s="33" t="s">
        <v>110</v>
      </c>
      <c r="B7" s="3" t="s">
        <v>131</v>
      </c>
      <c r="C7" s="3" t="s">
        <v>132</v>
      </c>
      <c r="D7" s="3" t="s">
        <v>133</v>
      </c>
      <c r="E7" s="3" t="s">
        <v>134</v>
      </c>
      <c r="F7" s="3" t="s">
        <v>135</v>
      </c>
    </row>
    <row r="8" spans="1:6" ht="39.950000000000003" customHeight="1">
      <c r="A8" s="34" t="s">
        <v>97</v>
      </c>
      <c r="B8" s="35" t="s">
        <v>136</v>
      </c>
      <c r="C8" s="35" t="s">
        <v>137</v>
      </c>
      <c r="D8" s="35" t="s">
        <v>138</v>
      </c>
      <c r="E8" s="35" t="s">
        <v>139</v>
      </c>
      <c r="F8" s="35" t="s">
        <v>140</v>
      </c>
    </row>
    <row r="9" spans="1:6" ht="39.950000000000003" customHeight="1">
      <c r="A9" s="34" t="s">
        <v>97</v>
      </c>
      <c r="B9" s="35" t="s">
        <v>141</v>
      </c>
      <c r="C9" s="35" t="s">
        <v>142</v>
      </c>
      <c r="D9" s="35" t="s">
        <v>143</v>
      </c>
      <c r="E9" s="35" t="s">
        <v>144</v>
      </c>
      <c r="F9" s="35" t="s">
        <v>145</v>
      </c>
    </row>
    <row r="10" spans="1:6" ht="39.950000000000003" customHeight="1">
      <c r="A10" s="34" t="s">
        <v>97</v>
      </c>
      <c r="B10" s="35" t="s">
        <v>146</v>
      </c>
      <c r="C10" s="35" t="s">
        <v>147</v>
      </c>
      <c r="D10" s="35" t="s">
        <v>148</v>
      </c>
      <c r="E10" s="35" t="s">
        <v>149</v>
      </c>
      <c r="F10" s="35" t="s">
        <v>150</v>
      </c>
    </row>
    <row r="11" spans="1:6" ht="39.950000000000003" customHeight="1">
      <c r="A11" s="34" t="s">
        <v>97</v>
      </c>
      <c r="B11" s="35" t="s">
        <v>151</v>
      </c>
      <c r="C11" s="35" t="s">
        <v>152</v>
      </c>
      <c r="D11" s="35" t="s">
        <v>153</v>
      </c>
      <c r="E11" s="35" t="s">
        <v>154</v>
      </c>
      <c r="F11" s="35" t="s">
        <v>130</v>
      </c>
    </row>
    <row r="12" spans="1:6" ht="39.950000000000003" customHeight="1">
      <c r="A12" s="36" t="s">
        <v>155</v>
      </c>
      <c r="B12" s="37" t="s">
        <v>156</v>
      </c>
      <c r="C12" s="37" t="s">
        <v>157</v>
      </c>
      <c r="D12" s="37" t="s">
        <v>158</v>
      </c>
      <c r="E12" s="37" t="s">
        <v>159</v>
      </c>
      <c r="F12" s="37" t="s">
        <v>160</v>
      </c>
    </row>
    <row r="13" spans="1:6" ht="39.950000000000003" customHeight="1">
      <c r="A13" s="38" t="s">
        <v>161</v>
      </c>
      <c r="B13" s="39" t="s">
        <v>162</v>
      </c>
      <c r="C13" s="39" t="s">
        <v>163</v>
      </c>
      <c r="D13" s="39" t="s">
        <v>164</v>
      </c>
      <c r="E13" s="39" t="s">
        <v>165</v>
      </c>
      <c r="F13" s="39" t="s">
        <v>166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selection activeCell="C6" sqref="C6"/>
    </sheetView>
  </sheetViews>
  <sheetFormatPr defaultRowHeight="14.45"/>
  <cols>
    <col min="1" max="2" width="18" customWidth="1"/>
    <col min="3" max="3" width="30" customWidth="1"/>
    <col min="4" max="6" width="16" customWidth="1"/>
  </cols>
  <sheetData>
    <row r="1" spans="1:6" ht="26.1" customHeight="1">
      <c r="A1" s="79" t="s">
        <v>167</v>
      </c>
      <c r="B1" s="81"/>
      <c r="C1" s="81"/>
      <c r="D1" s="81"/>
      <c r="E1" s="81"/>
      <c r="F1" s="81"/>
    </row>
    <row r="2" spans="1:6" ht="21.95" customHeight="1">
      <c r="A2" s="1" t="s">
        <v>168</v>
      </c>
      <c r="B2" s="1" t="s">
        <v>169</v>
      </c>
      <c r="C2" s="1" t="s">
        <v>106</v>
      </c>
      <c r="D2" s="1" t="s">
        <v>170</v>
      </c>
      <c r="E2" s="1" t="s">
        <v>171</v>
      </c>
      <c r="F2" s="1" t="s">
        <v>172</v>
      </c>
    </row>
    <row r="3" spans="1:6" ht="42" customHeight="1">
      <c r="A3" s="40" t="s">
        <v>173</v>
      </c>
      <c r="B3" s="40" t="s">
        <v>174</v>
      </c>
      <c r="C3" s="3" t="s">
        <v>175</v>
      </c>
      <c r="D3" s="3" t="s">
        <v>176</v>
      </c>
      <c r="E3" s="3" t="s">
        <v>177</v>
      </c>
      <c r="F3" s="3" t="s">
        <v>178</v>
      </c>
    </row>
    <row r="4" spans="1:6" ht="42" customHeight="1">
      <c r="A4" s="41" t="s">
        <v>179</v>
      </c>
      <c r="B4" s="41" t="s">
        <v>180</v>
      </c>
      <c r="C4" s="8" t="s">
        <v>181</v>
      </c>
      <c r="D4" s="8" t="s">
        <v>182</v>
      </c>
      <c r="E4" s="8" t="s">
        <v>177</v>
      </c>
      <c r="F4" s="8" t="s">
        <v>183</v>
      </c>
    </row>
    <row r="5" spans="1:6" ht="42" customHeight="1">
      <c r="A5" s="40" t="s">
        <v>184</v>
      </c>
      <c r="B5" s="40" t="s">
        <v>185</v>
      </c>
      <c r="C5" s="3" t="s">
        <v>186</v>
      </c>
      <c r="D5" s="3" t="s">
        <v>187</v>
      </c>
      <c r="E5" s="3" t="s">
        <v>188</v>
      </c>
      <c r="F5" s="3" t="s">
        <v>189</v>
      </c>
    </row>
    <row r="6" spans="1:6" ht="42" customHeight="1">
      <c r="A6" s="41" t="s">
        <v>190</v>
      </c>
      <c r="B6" s="41" t="s">
        <v>191</v>
      </c>
      <c r="C6" s="57" t="s">
        <v>192</v>
      </c>
      <c r="D6" s="8" t="s">
        <v>193</v>
      </c>
      <c r="E6" s="8" t="s">
        <v>194</v>
      </c>
      <c r="F6" s="8" t="s">
        <v>195</v>
      </c>
    </row>
    <row r="7" spans="1:6" ht="42" customHeight="1">
      <c r="A7" s="40" t="s">
        <v>196</v>
      </c>
      <c r="B7" s="40" t="s">
        <v>197</v>
      </c>
      <c r="C7" s="3" t="s">
        <v>198</v>
      </c>
      <c r="D7" s="3" t="s">
        <v>199</v>
      </c>
      <c r="E7" s="3" t="s">
        <v>200</v>
      </c>
      <c r="F7" s="3" t="s">
        <v>201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Shyamanjali Nanda</dc:creator>
  <cp:keywords/>
  <dc:description/>
  <cp:lastModifiedBy/>
  <cp:revision/>
  <dcterms:created xsi:type="dcterms:W3CDTF">2026-06-23T17:30:05Z</dcterms:created>
  <dcterms:modified xsi:type="dcterms:W3CDTF">2026-07-03T08:52:38Z</dcterms:modified>
  <cp:category/>
  <cp:contentStatus/>
</cp:coreProperties>
</file>